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3580" windowHeight="9900"/>
  </bookViews>
  <sheets>
    <sheet name="平成29年" sheetId="1" r:id="rId1"/>
  </sheets>
  <externalReferences>
    <externalReference r:id="rId2"/>
  </externalReferences>
  <definedNames>
    <definedName name="_xlnm.Print_Area" localSheetId="0">平成29年!$A$1:$AF$33</definedName>
  </definedNames>
  <calcPr calcId="145621"/>
</workbook>
</file>

<file path=xl/calcChain.xml><?xml version="1.0" encoding="utf-8"?>
<calcChain xmlns="http://schemas.openxmlformats.org/spreadsheetml/2006/main">
  <c r="X30" i="1" l="1"/>
  <c r="W30" i="1"/>
  <c r="Y30" i="1" s="1"/>
  <c r="V30" i="1"/>
  <c r="T30" i="1"/>
  <c r="S30" i="1"/>
  <c r="U30" i="1" s="1"/>
  <c r="Z30" i="1" s="1"/>
  <c r="R30" i="1"/>
  <c r="O30" i="1"/>
  <c r="N30" i="1"/>
  <c r="P30" i="1" s="1"/>
  <c r="M30" i="1"/>
  <c r="K30" i="1"/>
  <c r="J30" i="1"/>
  <c r="L30" i="1" s="1"/>
  <c r="Q30" i="1" s="1"/>
  <c r="AA30" i="1" s="1"/>
  <c r="I30" i="1"/>
  <c r="F30" i="1"/>
  <c r="E30" i="1"/>
  <c r="G30" i="1" s="1"/>
  <c r="C30" i="1"/>
  <c r="B30" i="1"/>
  <c r="D30" i="1" s="1"/>
  <c r="H30" i="1" s="1"/>
  <c r="Y29" i="1"/>
  <c r="U29" i="1"/>
  <c r="Z29" i="1" s="1"/>
  <c r="P29" i="1"/>
  <c r="L29" i="1"/>
  <c r="Q29" i="1" s="1"/>
  <c r="AA29" i="1" s="1"/>
  <c r="G29" i="1"/>
  <c r="D29" i="1"/>
  <c r="AE29" i="1" s="1"/>
  <c r="Y28" i="1"/>
  <c r="U28" i="1"/>
  <c r="Z28" i="1" s="1"/>
  <c r="P28" i="1"/>
  <c r="L28" i="1"/>
  <c r="Q28" i="1" s="1"/>
  <c r="AA28" i="1" s="1"/>
  <c r="G28" i="1"/>
  <c r="D28" i="1"/>
  <c r="AD28" i="1" s="1"/>
  <c r="Y27" i="1"/>
  <c r="U27" i="1"/>
  <c r="Z27" i="1" s="1"/>
  <c r="P27" i="1"/>
  <c r="L27" i="1"/>
  <c r="Q27" i="1" s="1"/>
  <c r="AA27" i="1" s="1"/>
  <c r="G27" i="1"/>
  <c r="D27" i="1"/>
  <c r="AE27" i="1" s="1"/>
  <c r="Y26" i="1"/>
  <c r="U26" i="1"/>
  <c r="Z26" i="1" s="1"/>
  <c r="P26" i="1"/>
  <c r="L26" i="1"/>
  <c r="Q26" i="1" s="1"/>
  <c r="AA26" i="1" s="1"/>
  <c r="G26" i="1"/>
  <c r="D26" i="1"/>
  <c r="Y25" i="1"/>
  <c r="U25" i="1"/>
  <c r="Z25" i="1" s="1"/>
  <c r="P25" i="1"/>
  <c r="L25" i="1"/>
  <c r="Q25" i="1" s="1"/>
  <c r="AA25" i="1" s="1"/>
  <c r="G25" i="1"/>
  <c r="D25" i="1"/>
  <c r="Y24" i="1"/>
  <c r="U24" i="1"/>
  <c r="Z24" i="1" s="1"/>
  <c r="P24" i="1"/>
  <c r="L24" i="1"/>
  <c r="Q24" i="1" s="1"/>
  <c r="AA24" i="1" s="1"/>
  <c r="G24" i="1"/>
  <c r="D24" i="1"/>
  <c r="Y23" i="1"/>
  <c r="U23" i="1"/>
  <c r="Z23" i="1" s="1"/>
  <c r="P23" i="1"/>
  <c r="L23" i="1"/>
  <c r="Q23" i="1" s="1"/>
  <c r="AA23" i="1" s="1"/>
  <c r="G23" i="1"/>
  <c r="D23" i="1"/>
  <c r="Y22" i="1"/>
  <c r="U22" i="1"/>
  <c r="Z22" i="1" s="1"/>
  <c r="P22" i="1"/>
  <c r="L22" i="1"/>
  <c r="Q22" i="1" s="1"/>
  <c r="AA22" i="1" s="1"/>
  <c r="G22" i="1"/>
  <c r="D22" i="1"/>
  <c r="Y21" i="1"/>
  <c r="U21" i="1"/>
  <c r="Z21" i="1" s="1"/>
  <c r="P21" i="1"/>
  <c r="L21" i="1"/>
  <c r="Q21" i="1" s="1"/>
  <c r="AA21" i="1" s="1"/>
  <c r="G21" i="1"/>
  <c r="H21" i="1" s="1"/>
  <c r="Y20" i="1"/>
  <c r="U20" i="1"/>
  <c r="Z20" i="1" s="1"/>
  <c r="P20" i="1"/>
  <c r="L20" i="1"/>
  <c r="Q20" i="1" s="1"/>
  <c r="AA20" i="1" s="1"/>
  <c r="G20" i="1"/>
  <c r="D20" i="1"/>
  <c r="Y19" i="1"/>
  <c r="U19" i="1"/>
  <c r="Z19" i="1" s="1"/>
  <c r="P19" i="1"/>
  <c r="L19" i="1"/>
  <c r="Q19" i="1" s="1"/>
  <c r="AA19" i="1" s="1"/>
  <c r="G19" i="1"/>
  <c r="D19" i="1"/>
  <c r="Y18" i="1"/>
  <c r="U18" i="1"/>
  <c r="Z18" i="1" s="1"/>
  <c r="P18" i="1"/>
  <c r="L18" i="1"/>
  <c r="Q18" i="1" s="1"/>
  <c r="AA18" i="1" s="1"/>
  <c r="G18" i="1"/>
  <c r="D18" i="1"/>
  <c r="AE18" i="1" s="1"/>
  <c r="AB30" i="1" l="1"/>
  <c r="AB21" i="1"/>
  <c r="H18" i="1"/>
  <c r="AB18" i="1" s="1"/>
  <c r="AD18" i="1"/>
  <c r="AE19" i="1"/>
  <c r="H20" i="1"/>
  <c r="AB20" i="1" s="1"/>
  <c r="H23" i="1"/>
  <c r="AB23" i="1" s="1"/>
  <c r="H25" i="1"/>
  <c r="AB25" i="1" s="1"/>
  <c r="H27" i="1"/>
  <c r="AB27" i="1" s="1"/>
  <c r="AD27" i="1"/>
  <c r="AC28" i="1"/>
  <c r="AE28" i="1"/>
  <c r="H29" i="1"/>
  <c r="AB29" i="1" s="1"/>
  <c r="AD29" i="1"/>
  <c r="AC18" i="1"/>
  <c r="H19" i="1"/>
  <c r="AB19" i="1" s="1"/>
  <c r="H22" i="1"/>
  <c r="AB22" i="1" s="1"/>
  <c r="H24" i="1"/>
  <c r="AB24" i="1" s="1"/>
  <c r="H26" i="1"/>
  <c r="AB26" i="1" s="1"/>
  <c r="AC27" i="1"/>
  <c r="H28" i="1"/>
  <c r="AB28" i="1" s="1"/>
  <c r="AC29" i="1"/>
  <c r="AC19" i="1" l="1"/>
  <c r="AE20" i="1"/>
  <c r="AF29" i="1"/>
  <c r="AF27" i="1"/>
  <c r="AF18" i="1"/>
  <c r="AD19" i="1"/>
  <c r="AF28" i="1"/>
  <c r="AF19" i="1" l="1"/>
  <c r="AD20" i="1"/>
  <c r="AE21" i="1"/>
  <c r="AC20" i="1"/>
  <c r="AE22" i="1" l="1"/>
  <c r="AC21" i="1"/>
  <c r="AD21" i="1"/>
  <c r="AF20" i="1"/>
  <c r="AF21" i="1" l="1"/>
  <c r="AD22" i="1"/>
  <c r="AE23" i="1"/>
  <c r="AC22" i="1"/>
  <c r="AE24" i="1" l="1"/>
  <c r="AC23" i="1"/>
  <c r="AF22" i="1"/>
  <c r="AD23" i="1"/>
  <c r="AC24" i="1" l="1"/>
  <c r="AE25" i="1"/>
  <c r="AF23" i="1"/>
  <c r="AD24" i="1"/>
  <c r="AE26" i="1" l="1"/>
  <c r="AC25" i="1"/>
  <c r="AF24" i="1"/>
  <c r="AD25" i="1"/>
  <c r="AC26" i="1" l="1"/>
  <c r="AF25" i="1"/>
  <c r="AD26" i="1"/>
  <c r="AF26" i="1" l="1"/>
</calcChain>
</file>

<file path=xl/sharedStrings.xml><?xml version="1.0" encoding="utf-8"?>
<sst xmlns="http://schemas.openxmlformats.org/spreadsheetml/2006/main" count="66" uniqueCount="31">
  <si>
    <t>富山市の人口</t>
  </si>
  <si>
    <t>住民基本台帳人口</t>
  </si>
  <si>
    <t>平成　　29　 年</t>
    <phoneticPr fontId="3"/>
  </si>
  <si>
    <t>月末日現在</t>
  </si>
  <si>
    <t>世帯</t>
  </si>
  <si>
    <t>人口</t>
  </si>
  <si>
    <t>人</t>
  </si>
  <si>
    <t>男</t>
  </si>
  <si>
    <t>女</t>
  </si>
  <si>
    <t>面積</t>
  </si>
  <si>
    <t>ｋ㎡</t>
  </si>
  <si>
    <t>（平成29年　　月別動態別人口）</t>
    <phoneticPr fontId="3"/>
  </si>
  <si>
    <t>自　　然　　動　　態</t>
    <rPh sb="6" eb="7">
      <t>ドウ</t>
    </rPh>
    <rPh sb="9" eb="10">
      <t>タイ</t>
    </rPh>
    <phoneticPr fontId="3"/>
  </si>
  <si>
    <t>社　　　　　　　　　　　　　　会　　　　　　　　　　　　　　動　　　　　　　　　　　　　　態</t>
    <rPh sb="30" eb="31">
      <t>ウゴ</t>
    </rPh>
    <rPh sb="45" eb="46">
      <t>タイ</t>
    </rPh>
    <phoneticPr fontId="3"/>
  </si>
  <si>
    <t>出　　　　生</t>
  </si>
  <si>
    <t>死　　　　　亡</t>
  </si>
  <si>
    <t>増減</t>
  </si>
  <si>
    <t>転　　　　　　　　　　　　　　　　　　　　入</t>
  </si>
  <si>
    <t>転　　　　　　　　　　　　　　　　　　　　出</t>
  </si>
  <si>
    <t>月末現在　世帯数及び人口</t>
  </si>
  <si>
    <t>県　　　　内</t>
  </si>
  <si>
    <t>県　　　　外</t>
  </si>
  <si>
    <t>内外</t>
  </si>
  <si>
    <t>月</t>
  </si>
  <si>
    <t>計</t>
  </si>
  <si>
    <t>Ａ</t>
  </si>
  <si>
    <t>男</t>
    <rPh sb="0" eb="1">
      <t>オトコ</t>
    </rPh>
    <phoneticPr fontId="3"/>
  </si>
  <si>
    <t>Ｂ</t>
  </si>
  <si>
    <t>Ａ＋Ｂ</t>
  </si>
  <si>
    <t>※世帯の異動には世帯分離・合併等を含むため、世帯数が人口を上回る場合があります。</t>
    <rPh sb="1" eb="3">
      <t>セタイ</t>
    </rPh>
    <rPh sb="4" eb="6">
      <t>イドウ</t>
    </rPh>
    <rPh sb="8" eb="10">
      <t>セタイ</t>
    </rPh>
    <rPh sb="10" eb="12">
      <t>ブンリ</t>
    </rPh>
    <rPh sb="13" eb="15">
      <t>ガッペイ</t>
    </rPh>
    <rPh sb="15" eb="16">
      <t>トウ</t>
    </rPh>
    <rPh sb="17" eb="18">
      <t>フク</t>
    </rPh>
    <rPh sb="22" eb="25">
      <t>セタイスウ</t>
    </rPh>
    <rPh sb="26" eb="28">
      <t>ジンコウ</t>
    </rPh>
    <rPh sb="29" eb="31">
      <t>ウワマワ</t>
    </rPh>
    <rPh sb="32" eb="34">
      <t>バアイ</t>
    </rPh>
    <phoneticPr fontId="3"/>
  </si>
  <si>
    <t>※平成24年7月の住民基本台帳法改正に伴い、世帯数及び人口は、外国人住民を含んだ数値となっています。</t>
    <rPh sb="1" eb="3">
      <t>ヘイセイ</t>
    </rPh>
    <rPh sb="5" eb="6">
      <t>ネン</t>
    </rPh>
    <rPh sb="7" eb="8">
      <t>ガツ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9" eb="20">
      <t>トモナ</t>
    </rPh>
    <rPh sb="22" eb="25">
      <t>セタイスウ</t>
    </rPh>
    <rPh sb="25" eb="26">
      <t>オヨ</t>
    </rPh>
    <rPh sb="27" eb="29">
      <t>ジンコウ</t>
    </rPh>
    <rPh sb="31" eb="33">
      <t>ガイコク</t>
    </rPh>
    <rPh sb="33" eb="34">
      <t>ジン</t>
    </rPh>
    <rPh sb="34" eb="36">
      <t>ジュウミン</t>
    </rPh>
    <rPh sb="37" eb="38">
      <t>フク</t>
    </rPh>
    <rPh sb="40" eb="42">
      <t>スウチ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</si>
</sst>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,###"/>
    <numFmt numFmtId="177" formatCode="#,##0_ "/>
    <numFmt numFmtId="178" formatCode="0.00_ "/>
    <numFmt numFmtId="179" formatCode="######"/>
    <numFmt numFmtId="180" formatCode="#,###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8"/>
      <name val="ＭＳ 明朝"/>
      <family val="1"/>
      <charset val="128"/>
    </font>
    <font>
      <sz val="28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177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9" fontId="2" fillId="2" borderId="31" xfId="0" applyNumberFormat="1" applyFont="1" applyFill="1" applyBorder="1" applyAlignment="1" applyProtection="1">
      <alignment horizontal="right" vertical="center"/>
      <protection locked="0"/>
    </xf>
    <xf numFmtId="179" fontId="2" fillId="0" borderId="31" xfId="0" applyNumberFormat="1" applyFont="1" applyBorder="1" applyAlignment="1">
      <alignment horizontal="right" vertical="center"/>
    </xf>
    <xf numFmtId="180" fontId="2" fillId="0" borderId="31" xfId="0" applyNumberFormat="1" applyFont="1" applyBorder="1" applyAlignment="1">
      <alignment horizontal="right" vertical="center"/>
    </xf>
    <xf numFmtId="180" fontId="2" fillId="0" borderId="32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179" fontId="2" fillId="2" borderId="34" xfId="0" applyNumberFormat="1" applyFont="1" applyFill="1" applyBorder="1" applyAlignment="1" applyProtection="1">
      <alignment horizontal="right" vertical="center"/>
      <protection locked="0"/>
    </xf>
    <xf numFmtId="179" fontId="2" fillId="0" borderId="34" xfId="0" applyNumberFormat="1" applyFont="1" applyBorder="1" applyAlignment="1">
      <alignment horizontal="right" vertical="center"/>
    </xf>
    <xf numFmtId="180" fontId="2" fillId="0" borderId="34" xfId="0" applyNumberFormat="1" applyFont="1" applyBorder="1" applyAlignment="1">
      <alignment horizontal="right" vertical="center"/>
    </xf>
    <xf numFmtId="180" fontId="2" fillId="0" borderId="35" xfId="0" applyNumberFormat="1" applyFont="1" applyBorder="1" applyAlignment="1">
      <alignment horizontal="right" vertical="center"/>
    </xf>
    <xf numFmtId="0" fontId="2" fillId="0" borderId="33" xfId="1" applyFont="1" applyBorder="1" applyAlignment="1">
      <alignment horizontal="center" vertical="center"/>
    </xf>
    <xf numFmtId="179" fontId="2" fillId="2" borderId="34" xfId="1" applyNumberFormat="1" applyFont="1" applyFill="1" applyBorder="1" applyAlignment="1" applyProtection="1">
      <alignment horizontal="right" vertical="center"/>
      <protection locked="0"/>
    </xf>
    <xf numFmtId="179" fontId="2" fillId="0" borderId="34" xfId="1" applyNumberFormat="1" applyFont="1" applyBorder="1" applyAlignment="1">
      <alignment horizontal="right" vertical="center"/>
    </xf>
    <xf numFmtId="180" fontId="2" fillId="0" borderId="34" xfId="1" applyNumberFormat="1" applyFont="1" applyBorder="1" applyAlignment="1">
      <alignment horizontal="right" vertical="center"/>
    </xf>
    <xf numFmtId="180" fontId="2" fillId="0" borderId="35" xfId="1" applyNumberFormat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36" xfId="0" applyFont="1" applyBorder="1" applyAlignment="1">
      <alignment horizontal="center" vertical="center"/>
    </xf>
    <xf numFmtId="179" fontId="2" fillId="2" borderId="37" xfId="0" applyNumberFormat="1" applyFont="1" applyFill="1" applyBorder="1" applyAlignment="1" applyProtection="1">
      <alignment horizontal="right" vertical="center"/>
      <protection locked="0"/>
    </xf>
    <xf numFmtId="179" fontId="2" fillId="0" borderId="37" xfId="0" applyNumberFormat="1" applyFont="1" applyBorder="1" applyAlignment="1">
      <alignment horizontal="right" vertical="center"/>
    </xf>
    <xf numFmtId="180" fontId="2" fillId="0" borderId="37" xfId="0" applyNumberFormat="1" applyFont="1" applyBorder="1" applyAlignment="1">
      <alignment horizontal="right" vertical="center"/>
    </xf>
    <xf numFmtId="180" fontId="2" fillId="0" borderId="38" xfId="0" applyNumberFormat="1" applyFont="1" applyBorder="1" applyAlignment="1">
      <alignment horizontal="right" vertical="center"/>
    </xf>
    <xf numFmtId="179" fontId="2" fillId="0" borderId="28" xfId="0" applyNumberFormat="1" applyFont="1" applyBorder="1" applyAlignment="1">
      <alignment horizontal="right" vertical="center"/>
    </xf>
    <xf numFmtId="179" fontId="2" fillId="0" borderId="28" xfId="0" applyNumberFormat="1" applyFont="1" applyBorder="1" applyAlignment="1">
      <alignment horizontal="center" vertical="center"/>
    </xf>
    <xf numFmtId="179" fontId="2" fillId="0" borderId="29" xfId="0" applyNumberFormat="1" applyFont="1" applyBorder="1" applyAlignment="1">
      <alignment horizontal="center" vertical="center"/>
    </xf>
    <xf numFmtId="180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0" fontId="2" fillId="0" borderId="0" xfId="0" applyNumberFormat="1" applyFont="1" applyAlignment="1" applyProtection="1">
      <alignment horizontal="right" vertical="center"/>
    </xf>
    <xf numFmtId="180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vertical="center"/>
    </xf>
    <xf numFmtId="180" fontId="2" fillId="0" borderId="0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178" fontId="6" fillId="2" borderId="0" xfId="0" applyNumberFormat="1" applyFont="1" applyFill="1" applyAlignment="1" applyProtection="1">
      <alignment horizontal="right" vertical="center"/>
      <protection locked="0"/>
    </xf>
    <xf numFmtId="0" fontId="7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1\&#65299;&#32113;&#35336;\04&#12288;&#30476;&#31561;&#22996;&#35351;&#32113;&#35336;\06&#12288;&#20154;&#21475;&#35519;&#26619;\&#20154;&#21475;&#12487;&#12540;&#12479;\&#27598;&#26376;&#26356;&#26032;&#29992;&#24517;&#35201;&#12501;&#12449;&#12452;&#12523;\&#23500;&#23665;&#24066;&#12398;&#20154;&#214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操作手順"/>
      <sheetName val="平成１０年"/>
      <sheetName val="平成１１年 "/>
      <sheetName val="参考"/>
      <sheetName val="平成18年"/>
      <sheetName val="平成19年"/>
      <sheetName val="平成20年"/>
      <sheetName val="平成21年"/>
      <sheetName val="平成22年"/>
      <sheetName val="平成23年"/>
      <sheetName val="平成24年"/>
      <sheetName val="平成25年"/>
      <sheetName val="平成26年"/>
      <sheetName val="平成27年"/>
      <sheetName val="平成28年"/>
      <sheetName val="平成29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9">
          <cell r="AC29">
            <v>174164</v>
          </cell>
          <cell r="AD29">
            <v>203066</v>
          </cell>
          <cell r="AE29">
            <v>215238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9"/>
  <sheetViews>
    <sheetView tabSelected="1" zoomScale="85" zoomScaleNormal="85" workbookViewId="0">
      <selection activeCell="M1" sqref="M1:W1"/>
    </sheetView>
  </sheetViews>
  <sheetFormatPr defaultRowHeight="13.5" x14ac:dyDescent="0.15"/>
  <cols>
    <col min="1" max="1" width="3.625" style="1" customWidth="1"/>
    <col min="2" max="16" width="5.625" style="2" customWidth="1"/>
    <col min="17" max="17" width="6.625" style="2" customWidth="1"/>
    <col min="18" max="25" width="5.625" style="2" customWidth="1"/>
    <col min="26" max="28" width="6.625" style="2" customWidth="1"/>
    <col min="29" max="32" width="8.625" style="2" customWidth="1"/>
    <col min="33" max="16384" width="9" style="2"/>
  </cols>
  <sheetData>
    <row r="1" spans="1:32" ht="41.25" customHeight="1" x14ac:dyDescent="0.15">
      <c r="L1" s="3"/>
      <c r="M1" s="74" t="s">
        <v>0</v>
      </c>
      <c r="N1" s="75"/>
      <c r="O1" s="75"/>
      <c r="P1" s="75"/>
      <c r="Q1" s="75"/>
      <c r="R1" s="75"/>
      <c r="S1" s="75"/>
      <c r="T1" s="75"/>
      <c r="U1" s="75"/>
      <c r="V1" s="75"/>
      <c r="W1" s="76"/>
    </row>
    <row r="2" spans="1:32" ht="24.75" customHeight="1" x14ac:dyDescent="0.15">
      <c r="L2" s="3"/>
      <c r="M2" s="4"/>
      <c r="N2" s="3"/>
      <c r="O2" s="3"/>
      <c r="P2" s="3"/>
      <c r="Q2" s="3"/>
      <c r="R2" s="3"/>
      <c r="S2" s="3"/>
      <c r="T2" s="3"/>
      <c r="U2" s="3"/>
      <c r="V2" s="3"/>
      <c r="W2" s="3"/>
    </row>
    <row r="3" spans="1:32" ht="24.95" customHeight="1" x14ac:dyDescent="0.15">
      <c r="K3" s="77" t="s">
        <v>1</v>
      </c>
      <c r="L3" s="78"/>
      <c r="M3" s="78"/>
      <c r="N3" s="78"/>
      <c r="O3" s="78"/>
      <c r="P3" s="77" t="s">
        <v>2</v>
      </c>
      <c r="Q3" s="78"/>
      <c r="R3" s="78"/>
      <c r="S3" s="78"/>
      <c r="T3" s="78"/>
      <c r="U3" s="5">
        <v>9</v>
      </c>
      <c r="V3" s="6" t="s">
        <v>3</v>
      </c>
      <c r="W3" s="6"/>
    </row>
    <row r="4" spans="1:32" ht="24.95" customHeight="1" x14ac:dyDescent="0.15"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32" ht="24.95" customHeight="1" x14ac:dyDescent="0.15">
      <c r="L5" s="6"/>
      <c r="M5" s="61" t="s">
        <v>4</v>
      </c>
      <c r="N5" s="61"/>
      <c r="O5" s="61"/>
      <c r="P5" s="6"/>
      <c r="Q5" s="6"/>
      <c r="R5" s="60">
        <v>175837</v>
      </c>
      <c r="S5" s="60"/>
      <c r="T5" s="60"/>
      <c r="U5" s="7"/>
      <c r="V5" s="8" t="s">
        <v>4</v>
      </c>
      <c r="W5" s="6"/>
    </row>
    <row r="6" spans="1:32" ht="24.95" customHeight="1" x14ac:dyDescent="0.15">
      <c r="L6" s="6"/>
      <c r="M6" s="61" t="s">
        <v>5</v>
      </c>
      <c r="N6" s="61"/>
      <c r="O6" s="61"/>
      <c r="P6" s="6"/>
      <c r="Q6" s="6"/>
      <c r="R6" s="60">
        <v>417922</v>
      </c>
      <c r="S6" s="60"/>
      <c r="T6" s="60"/>
      <c r="U6" s="9"/>
      <c r="V6" s="8" t="s">
        <v>6</v>
      </c>
      <c r="W6" s="6"/>
    </row>
    <row r="7" spans="1:32" ht="24.95" customHeight="1" x14ac:dyDescent="0.15">
      <c r="L7" s="6"/>
      <c r="M7" s="6"/>
      <c r="N7" s="8" t="s">
        <v>7</v>
      </c>
      <c r="O7" s="6"/>
      <c r="P7" s="6"/>
      <c r="Q7" s="6"/>
      <c r="R7" s="60">
        <v>203219</v>
      </c>
      <c r="S7" s="60"/>
      <c r="T7" s="60"/>
      <c r="U7" s="9"/>
      <c r="V7" s="8" t="s">
        <v>6</v>
      </c>
      <c r="W7" s="6"/>
    </row>
    <row r="8" spans="1:32" ht="24.95" customHeight="1" x14ac:dyDescent="0.15">
      <c r="L8" s="6"/>
      <c r="M8" s="6"/>
      <c r="N8" s="8" t="s">
        <v>8</v>
      </c>
      <c r="O8" s="6"/>
      <c r="P8" s="6"/>
      <c r="Q8" s="6"/>
      <c r="R8" s="60">
        <v>214703</v>
      </c>
      <c r="S8" s="60"/>
      <c r="T8" s="60"/>
      <c r="U8" s="9"/>
      <c r="V8" s="8" t="s">
        <v>6</v>
      </c>
      <c r="W8" s="6"/>
    </row>
    <row r="9" spans="1:32" ht="14.25" customHeight="1" x14ac:dyDescent="0.15">
      <c r="L9" s="6"/>
      <c r="M9" s="6"/>
      <c r="N9" s="6"/>
      <c r="O9" s="6"/>
      <c r="P9" s="6"/>
      <c r="Q9" s="6"/>
      <c r="R9" s="6"/>
      <c r="S9" s="6"/>
      <c r="T9" s="6"/>
      <c r="U9" s="6"/>
      <c r="V9" s="8"/>
      <c r="W9" s="6"/>
    </row>
    <row r="10" spans="1:32" ht="24.95" customHeight="1" x14ac:dyDescent="0.15">
      <c r="L10" s="6"/>
      <c r="M10" s="61" t="s">
        <v>9</v>
      </c>
      <c r="N10" s="61"/>
      <c r="O10" s="61"/>
      <c r="P10" s="6"/>
      <c r="Q10" s="6"/>
      <c r="R10" s="62">
        <v>1241.77</v>
      </c>
      <c r="S10" s="62"/>
      <c r="T10" s="62"/>
      <c r="U10" s="6"/>
      <c r="V10" s="8" t="s">
        <v>10</v>
      </c>
      <c r="W10" s="6"/>
    </row>
    <row r="11" spans="1:32" ht="24.95" customHeight="1" x14ac:dyDescent="0.15"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32" ht="24.95" customHeight="1" x14ac:dyDescent="0.15">
      <c r="K12" s="63" t="s">
        <v>11</v>
      </c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</row>
    <row r="13" spans="1:32" ht="24.95" customHeight="1" x14ac:dyDescent="0.15"/>
    <row r="14" spans="1:32" ht="20.100000000000001" customHeight="1" x14ac:dyDescent="0.15">
      <c r="A14" s="65"/>
      <c r="B14" s="67" t="s">
        <v>12</v>
      </c>
      <c r="C14" s="68"/>
      <c r="D14" s="68"/>
      <c r="E14" s="68"/>
      <c r="F14" s="68"/>
      <c r="G14" s="68"/>
      <c r="H14" s="69"/>
      <c r="I14" s="67" t="s">
        <v>13</v>
      </c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9"/>
      <c r="AB14" s="10"/>
      <c r="AC14" s="11"/>
      <c r="AD14" s="11"/>
      <c r="AE14" s="11"/>
      <c r="AF14" s="12"/>
    </row>
    <row r="15" spans="1:32" ht="20.100000000000001" customHeight="1" x14ac:dyDescent="0.15">
      <c r="A15" s="66"/>
      <c r="B15" s="70" t="s">
        <v>14</v>
      </c>
      <c r="C15" s="71"/>
      <c r="D15" s="72"/>
      <c r="E15" s="70" t="s">
        <v>15</v>
      </c>
      <c r="F15" s="71"/>
      <c r="G15" s="72"/>
      <c r="H15" s="48" t="s">
        <v>16</v>
      </c>
      <c r="I15" s="50" t="s">
        <v>17</v>
      </c>
      <c r="J15" s="51"/>
      <c r="K15" s="51"/>
      <c r="L15" s="51"/>
      <c r="M15" s="51"/>
      <c r="N15" s="51"/>
      <c r="O15" s="51"/>
      <c r="P15" s="51"/>
      <c r="Q15" s="52"/>
      <c r="R15" s="50" t="s">
        <v>18</v>
      </c>
      <c r="S15" s="51"/>
      <c r="T15" s="51"/>
      <c r="U15" s="51"/>
      <c r="V15" s="51"/>
      <c r="W15" s="51"/>
      <c r="X15" s="51"/>
      <c r="Y15" s="51"/>
      <c r="Z15" s="52"/>
      <c r="AA15" s="48" t="s">
        <v>16</v>
      </c>
      <c r="AB15" s="53" t="s">
        <v>16</v>
      </c>
      <c r="AC15" s="54" t="s">
        <v>19</v>
      </c>
      <c r="AD15" s="55"/>
      <c r="AE15" s="55"/>
      <c r="AF15" s="56"/>
    </row>
    <row r="16" spans="1:32" ht="20.100000000000001" customHeight="1" x14ac:dyDescent="0.15">
      <c r="A16" s="66"/>
      <c r="B16" s="57"/>
      <c r="C16" s="58"/>
      <c r="D16" s="73"/>
      <c r="E16" s="57"/>
      <c r="F16" s="58"/>
      <c r="G16" s="73"/>
      <c r="H16" s="49"/>
      <c r="I16" s="50" t="s">
        <v>20</v>
      </c>
      <c r="J16" s="51"/>
      <c r="K16" s="51"/>
      <c r="L16" s="52"/>
      <c r="M16" s="50" t="s">
        <v>21</v>
      </c>
      <c r="N16" s="51"/>
      <c r="O16" s="51"/>
      <c r="P16" s="52"/>
      <c r="Q16" s="13" t="s">
        <v>22</v>
      </c>
      <c r="R16" s="50" t="s">
        <v>20</v>
      </c>
      <c r="S16" s="51"/>
      <c r="T16" s="51"/>
      <c r="U16" s="52"/>
      <c r="V16" s="50" t="s">
        <v>21</v>
      </c>
      <c r="W16" s="51"/>
      <c r="X16" s="51"/>
      <c r="Y16" s="52"/>
      <c r="Z16" s="13" t="s">
        <v>22</v>
      </c>
      <c r="AA16" s="53"/>
      <c r="AB16" s="53"/>
      <c r="AC16" s="57"/>
      <c r="AD16" s="58"/>
      <c r="AE16" s="58"/>
      <c r="AF16" s="59"/>
    </row>
    <row r="17" spans="1:38" ht="20.100000000000001" customHeight="1" x14ac:dyDescent="0.15">
      <c r="A17" s="14" t="s">
        <v>23</v>
      </c>
      <c r="B17" s="15" t="s">
        <v>7</v>
      </c>
      <c r="C17" s="16" t="s">
        <v>8</v>
      </c>
      <c r="D17" s="16" t="s">
        <v>24</v>
      </c>
      <c r="E17" s="16" t="s">
        <v>7</v>
      </c>
      <c r="F17" s="16" t="s">
        <v>8</v>
      </c>
      <c r="G17" s="16" t="s">
        <v>24</v>
      </c>
      <c r="H17" s="15" t="s">
        <v>25</v>
      </c>
      <c r="I17" s="16" t="s">
        <v>4</v>
      </c>
      <c r="J17" s="16" t="s">
        <v>26</v>
      </c>
      <c r="K17" s="16" t="s">
        <v>8</v>
      </c>
      <c r="L17" s="16" t="s">
        <v>24</v>
      </c>
      <c r="M17" s="16" t="s">
        <v>4</v>
      </c>
      <c r="N17" s="16" t="s">
        <v>7</v>
      </c>
      <c r="O17" s="16" t="s">
        <v>8</v>
      </c>
      <c r="P17" s="16" t="s">
        <v>24</v>
      </c>
      <c r="Q17" s="15" t="s">
        <v>24</v>
      </c>
      <c r="R17" s="16" t="s">
        <v>4</v>
      </c>
      <c r="S17" s="16" t="s">
        <v>7</v>
      </c>
      <c r="T17" s="16" t="s">
        <v>8</v>
      </c>
      <c r="U17" s="16" t="s">
        <v>24</v>
      </c>
      <c r="V17" s="16" t="s">
        <v>4</v>
      </c>
      <c r="W17" s="16" t="s">
        <v>7</v>
      </c>
      <c r="X17" s="16" t="s">
        <v>8</v>
      </c>
      <c r="Y17" s="16" t="s">
        <v>24</v>
      </c>
      <c r="Z17" s="15" t="s">
        <v>24</v>
      </c>
      <c r="AA17" s="15" t="s">
        <v>27</v>
      </c>
      <c r="AB17" s="15" t="s">
        <v>28</v>
      </c>
      <c r="AC17" s="15" t="s">
        <v>4</v>
      </c>
      <c r="AD17" s="16" t="s">
        <v>7</v>
      </c>
      <c r="AE17" s="16" t="s">
        <v>8</v>
      </c>
      <c r="AF17" s="17" t="s">
        <v>24</v>
      </c>
    </row>
    <row r="18" spans="1:38" ht="20.100000000000001" customHeight="1" x14ac:dyDescent="0.15">
      <c r="A18" s="18">
        <v>1</v>
      </c>
      <c r="B18" s="19">
        <v>143</v>
      </c>
      <c r="C18" s="19">
        <v>148</v>
      </c>
      <c r="D18" s="20">
        <f t="shared" ref="D18:D30" si="0">SUM(B18,C18)</f>
        <v>291</v>
      </c>
      <c r="E18" s="19">
        <v>238</v>
      </c>
      <c r="F18" s="19">
        <v>259</v>
      </c>
      <c r="G18" s="20">
        <f t="shared" ref="G18:G30" si="1">SUM(E18,F18)</f>
        <v>497</v>
      </c>
      <c r="H18" s="20">
        <f t="shared" ref="H18:H30" si="2">D18-G18</f>
        <v>-206</v>
      </c>
      <c r="I18" s="19">
        <v>313</v>
      </c>
      <c r="J18" s="19">
        <v>115</v>
      </c>
      <c r="K18" s="19">
        <v>99</v>
      </c>
      <c r="L18" s="20">
        <f t="shared" ref="L18:L30" si="3">SUM(J18,K18)</f>
        <v>214</v>
      </c>
      <c r="M18" s="19">
        <v>301</v>
      </c>
      <c r="N18" s="19">
        <v>289</v>
      </c>
      <c r="O18" s="19">
        <v>209</v>
      </c>
      <c r="P18" s="20">
        <f t="shared" ref="P18:P30" si="4">SUM(N18,O18)</f>
        <v>498</v>
      </c>
      <c r="Q18" s="20">
        <f t="shared" ref="Q18:Q30" si="5">L18+P18</f>
        <v>712</v>
      </c>
      <c r="R18" s="19">
        <v>394</v>
      </c>
      <c r="S18" s="19">
        <v>143</v>
      </c>
      <c r="T18" s="19">
        <v>86</v>
      </c>
      <c r="U18" s="20">
        <f t="shared" ref="U18:U30" si="6">SUM(S18,T18)</f>
        <v>229</v>
      </c>
      <c r="V18" s="19">
        <v>198</v>
      </c>
      <c r="W18" s="19">
        <v>226</v>
      </c>
      <c r="X18" s="19">
        <v>170</v>
      </c>
      <c r="Y18" s="20">
        <f t="shared" ref="Y18:Y30" si="7">SUM(W18,X18)</f>
        <v>396</v>
      </c>
      <c r="Z18" s="20">
        <f t="shared" ref="Z18:Z30" si="8">U18+Y18</f>
        <v>625</v>
      </c>
      <c r="AA18" s="20">
        <f t="shared" ref="AA18:AA30" si="9">Q18-Z18</f>
        <v>87</v>
      </c>
      <c r="AB18" s="20">
        <f t="shared" ref="AB18:AB30" si="10">H18+AA18</f>
        <v>-119</v>
      </c>
      <c r="AC18" s="21">
        <f>IF(D18=0,"",[1]平成28年!AC29+I18+M18-R18-V18)</f>
        <v>174186</v>
      </c>
      <c r="AD18" s="21">
        <f>IF(D18=0,"",[1]平成28年!AD29+B18-E18+J18+N18-S18-W18)</f>
        <v>203006</v>
      </c>
      <c r="AE18" s="21">
        <f>IF(D18=0,"",[1]平成28年!AE29+C18-F18+K18+O18-T18-X18)</f>
        <v>215179</v>
      </c>
      <c r="AF18" s="22">
        <f t="shared" ref="AF18:AF29" si="11">SUM(AD18:AE18)</f>
        <v>418185</v>
      </c>
    </row>
    <row r="19" spans="1:38" ht="20.100000000000001" customHeight="1" x14ac:dyDescent="0.15">
      <c r="A19" s="23">
        <v>2</v>
      </c>
      <c r="B19" s="24">
        <v>131</v>
      </c>
      <c r="C19" s="24">
        <v>99</v>
      </c>
      <c r="D19" s="25">
        <f t="shared" si="0"/>
        <v>230</v>
      </c>
      <c r="E19" s="24">
        <v>174</v>
      </c>
      <c r="F19" s="24">
        <v>200</v>
      </c>
      <c r="G19" s="25">
        <f t="shared" si="1"/>
        <v>374</v>
      </c>
      <c r="H19" s="25">
        <f t="shared" si="2"/>
        <v>-144</v>
      </c>
      <c r="I19" s="24">
        <v>309</v>
      </c>
      <c r="J19" s="24">
        <v>131</v>
      </c>
      <c r="K19" s="24">
        <v>90</v>
      </c>
      <c r="L19" s="25">
        <f t="shared" si="3"/>
        <v>221</v>
      </c>
      <c r="M19" s="24">
        <v>302</v>
      </c>
      <c r="N19" s="24">
        <v>299</v>
      </c>
      <c r="O19" s="24">
        <v>206</v>
      </c>
      <c r="P19" s="25">
        <f t="shared" si="4"/>
        <v>505</v>
      </c>
      <c r="Q19" s="25">
        <f t="shared" si="5"/>
        <v>726</v>
      </c>
      <c r="R19" s="24">
        <v>369</v>
      </c>
      <c r="S19" s="24">
        <v>160</v>
      </c>
      <c r="T19" s="24">
        <v>98</v>
      </c>
      <c r="U19" s="25">
        <f t="shared" si="6"/>
        <v>258</v>
      </c>
      <c r="V19" s="24">
        <v>195</v>
      </c>
      <c r="W19" s="24">
        <v>215</v>
      </c>
      <c r="X19" s="24">
        <v>171</v>
      </c>
      <c r="Y19" s="25">
        <f t="shared" si="7"/>
        <v>386</v>
      </c>
      <c r="Z19" s="25">
        <f t="shared" si="8"/>
        <v>644</v>
      </c>
      <c r="AA19" s="25">
        <f t="shared" si="9"/>
        <v>82</v>
      </c>
      <c r="AB19" s="25">
        <f t="shared" si="10"/>
        <v>-62</v>
      </c>
      <c r="AC19" s="26">
        <f t="shared" ref="AC19:AC29" si="12">IF(D19=0,"",AC18+I19+M19-R19-V19)</f>
        <v>174233</v>
      </c>
      <c r="AD19" s="26">
        <f t="shared" ref="AD19:AD29" si="13">IF(D19=0,"",AD18+B19-E19+J19+N19-S19-W19)</f>
        <v>203018</v>
      </c>
      <c r="AE19" s="26">
        <f t="shared" ref="AE19:AE29" si="14">IF(D19=0,"",AE18+C19-F19+K19+O19-T19-X19)</f>
        <v>215105</v>
      </c>
      <c r="AF19" s="27">
        <f t="shared" si="11"/>
        <v>418123</v>
      </c>
    </row>
    <row r="20" spans="1:38" ht="20.100000000000001" customHeight="1" x14ac:dyDescent="0.15">
      <c r="A20" s="23">
        <v>3</v>
      </c>
      <c r="B20" s="24">
        <v>157</v>
      </c>
      <c r="C20" s="24">
        <v>134</v>
      </c>
      <c r="D20" s="25">
        <f t="shared" si="0"/>
        <v>291</v>
      </c>
      <c r="E20" s="24">
        <v>239</v>
      </c>
      <c r="F20" s="24">
        <v>215</v>
      </c>
      <c r="G20" s="25">
        <f t="shared" si="1"/>
        <v>454</v>
      </c>
      <c r="H20" s="25">
        <f t="shared" si="2"/>
        <v>-163</v>
      </c>
      <c r="I20" s="24">
        <v>621</v>
      </c>
      <c r="J20" s="24">
        <v>361</v>
      </c>
      <c r="K20" s="24">
        <v>314</v>
      </c>
      <c r="L20" s="25">
        <f t="shared" si="3"/>
        <v>675</v>
      </c>
      <c r="M20" s="24">
        <v>975</v>
      </c>
      <c r="N20" s="24">
        <v>1024</v>
      </c>
      <c r="O20" s="24">
        <v>690</v>
      </c>
      <c r="P20" s="25">
        <f t="shared" si="4"/>
        <v>1714</v>
      </c>
      <c r="Q20" s="25">
        <f t="shared" si="5"/>
        <v>2389</v>
      </c>
      <c r="R20" s="24">
        <v>591</v>
      </c>
      <c r="S20" s="24">
        <v>344</v>
      </c>
      <c r="T20" s="24">
        <v>309</v>
      </c>
      <c r="U20" s="25">
        <f t="shared" si="6"/>
        <v>653</v>
      </c>
      <c r="V20" s="24">
        <v>775</v>
      </c>
      <c r="W20" s="24">
        <v>1123</v>
      </c>
      <c r="X20" s="24">
        <v>940</v>
      </c>
      <c r="Y20" s="25">
        <f t="shared" si="7"/>
        <v>2063</v>
      </c>
      <c r="Z20" s="25">
        <f t="shared" si="8"/>
        <v>2716</v>
      </c>
      <c r="AA20" s="25">
        <f t="shared" si="9"/>
        <v>-327</v>
      </c>
      <c r="AB20" s="25">
        <f t="shared" si="10"/>
        <v>-490</v>
      </c>
      <c r="AC20" s="26">
        <f t="shared" si="12"/>
        <v>174463</v>
      </c>
      <c r="AD20" s="26">
        <f t="shared" si="13"/>
        <v>202854</v>
      </c>
      <c r="AE20" s="26">
        <f t="shared" si="14"/>
        <v>214779</v>
      </c>
      <c r="AF20" s="27">
        <f t="shared" si="11"/>
        <v>417633</v>
      </c>
    </row>
    <row r="21" spans="1:38" ht="20.100000000000001" customHeight="1" x14ac:dyDescent="0.15">
      <c r="A21" s="23">
        <v>4</v>
      </c>
      <c r="B21" s="24">
        <v>138</v>
      </c>
      <c r="C21" s="24">
        <v>121</v>
      </c>
      <c r="D21" s="25">
        <v>259</v>
      </c>
      <c r="E21" s="24">
        <v>190</v>
      </c>
      <c r="F21" s="24">
        <v>184</v>
      </c>
      <c r="G21" s="25">
        <f t="shared" si="1"/>
        <v>374</v>
      </c>
      <c r="H21" s="25">
        <f t="shared" si="2"/>
        <v>-115</v>
      </c>
      <c r="I21" s="24">
        <v>549</v>
      </c>
      <c r="J21" s="24">
        <v>216</v>
      </c>
      <c r="K21" s="24">
        <v>194</v>
      </c>
      <c r="L21" s="25">
        <f t="shared" si="3"/>
        <v>410</v>
      </c>
      <c r="M21" s="24">
        <v>1114</v>
      </c>
      <c r="N21" s="24">
        <v>1040</v>
      </c>
      <c r="O21" s="24">
        <v>617</v>
      </c>
      <c r="P21" s="25">
        <f t="shared" si="4"/>
        <v>1657</v>
      </c>
      <c r="Q21" s="25">
        <f t="shared" si="5"/>
        <v>2067</v>
      </c>
      <c r="R21" s="24">
        <v>408</v>
      </c>
      <c r="S21" s="24">
        <v>180</v>
      </c>
      <c r="T21" s="24">
        <v>132</v>
      </c>
      <c r="U21" s="25">
        <f t="shared" si="6"/>
        <v>312</v>
      </c>
      <c r="V21" s="24">
        <v>524</v>
      </c>
      <c r="W21" s="24">
        <v>695</v>
      </c>
      <c r="X21" s="24">
        <v>537</v>
      </c>
      <c r="Y21" s="25">
        <f t="shared" si="7"/>
        <v>1232</v>
      </c>
      <c r="Z21" s="25">
        <f t="shared" si="8"/>
        <v>1544</v>
      </c>
      <c r="AA21" s="25">
        <f t="shared" si="9"/>
        <v>523</v>
      </c>
      <c r="AB21" s="25">
        <f t="shared" si="10"/>
        <v>408</v>
      </c>
      <c r="AC21" s="26">
        <f t="shared" si="12"/>
        <v>175194</v>
      </c>
      <c r="AD21" s="26">
        <f t="shared" si="13"/>
        <v>203183</v>
      </c>
      <c r="AE21" s="26">
        <f t="shared" si="14"/>
        <v>214858</v>
      </c>
      <c r="AF21" s="27">
        <f t="shared" si="11"/>
        <v>418041</v>
      </c>
    </row>
    <row r="22" spans="1:38" ht="20.100000000000001" customHeight="1" x14ac:dyDescent="0.15">
      <c r="A22" s="23">
        <v>5</v>
      </c>
      <c r="B22" s="24">
        <v>140</v>
      </c>
      <c r="C22" s="24">
        <v>135</v>
      </c>
      <c r="D22" s="25">
        <f t="shared" si="0"/>
        <v>275</v>
      </c>
      <c r="E22" s="24">
        <v>214</v>
      </c>
      <c r="F22" s="24">
        <v>189</v>
      </c>
      <c r="G22" s="25">
        <f t="shared" si="1"/>
        <v>403</v>
      </c>
      <c r="H22" s="25">
        <f t="shared" si="2"/>
        <v>-128</v>
      </c>
      <c r="I22" s="24">
        <v>351</v>
      </c>
      <c r="J22" s="24">
        <v>131</v>
      </c>
      <c r="K22" s="24">
        <v>110</v>
      </c>
      <c r="L22" s="25">
        <f t="shared" si="3"/>
        <v>241</v>
      </c>
      <c r="M22" s="24">
        <v>409</v>
      </c>
      <c r="N22" s="24">
        <v>385</v>
      </c>
      <c r="O22" s="24">
        <v>245</v>
      </c>
      <c r="P22" s="25">
        <f t="shared" si="4"/>
        <v>630</v>
      </c>
      <c r="Q22" s="25">
        <f t="shared" si="5"/>
        <v>871</v>
      </c>
      <c r="R22" s="24">
        <v>356</v>
      </c>
      <c r="S22" s="24">
        <v>143</v>
      </c>
      <c r="T22" s="24">
        <v>119</v>
      </c>
      <c r="U22" s="25">
        <f t="shared" si="6"/>
        <v>262</v>
      </c>
      <c r="V22" s="24">
        <v>270</v>
      </c>
      <c r="W22" s="24">
        <v>314</v>
      </c>
      <c r="X22" s="24">
        <v>225</v>
      </c>
      <c r="Y22" s="25">
        <f t="shared" si="7"/>
        <v>539</v>
      </c>
      <c r="Z22" s="25">
        <f t="shared" si="8"/>
        <v>801</v>
      </c>
      <c r="AA22" s="25">
        <f t="shared" si="9"/>
        <v>70</v>
      </c>
      <c r="AB22" s="25">
        <f t="shared" si="10"/>
        <v>-58</v>
      </c>
      <c r="AC22" s="26">
        <f t="shared" si="12"/>
        <v>175328</v>
      </c>
      <c r="AD22" s="26">
        <f t="shared" si="13"/>
        <v>203168</v>
      </c>
      <c r="AE22" s="26">
        <f t="shared" si="14"/>
        <v>214815</v>
      </c>
      <c r="AF22" s="27">
        <f t="shared" si="11"/>
        <v>417983</v>
      </c>
    </row>
    <row r="23" spans="1:38" s="33" customFormat="1" ht="20.100000000000001" customHeight="1" x14ac:dyDescent="0.15">
      <c r="A23" s="28">
        <v>6</v>
      </c>
      <c r="B23" s="29">
        <v>125</v>
      </c>
      <c r="C23" s="29">
        <v>116</v>
      </c>
      <c r="D23" s="30">
        <f t="shared" si="0"/>
        <v>241</v>
      </c>
      <c r="E23" s="29">
        <v>191</v>
      </c>
      <c r="F23" s="29">
        <v>196</v>
      </c>
      <c r="G23" s="30">
        <f t="shared" si="1"/>
        <v>387</v>
      </c>
      <c r="H23" s="30">
        <f t="shared" si="2"/>
        <v>-146</v>
      </c>
      <c r="I23" s="29">
        <v>309</v>
      </c>
      <c r="J23" s="29">
        <v>110</v>
      </c>
      <c r="K23" s="29">
        <v>114</v>
      </c>
      <c r="L23" s="30">
        <f t="shared" si="3"/>
        <v>224</v>
      </c>
      <c r="M23" s="29">
        <v>364</v>
      </c>
      <c r="N23" s="29">
        <v>328</v>
      </c>
      <c r="O23" s="29">
        <v>267</v>
      </c>
      <c r="P23" s="30">
        <f t="shared" si="4"/>
        <v>595</v>
      </c>
      <c r="Q23" s="30">
        <f t="shared" si="5"/>
        <v>819</v>
      </c>
      <c r="R23" s="29">
        <v>343</v>
      </c>
      <c r="S23" s="29">
        <v>125</v>
      </c>
      <c r="T23" s="29">
        <v>116</v>
      </c>
      <c r="U23" s="30">
        <f t="shared" si="6"/>
        <v>241</v>
      </c>
      <c r="V23" s="29">
        <v>226</v>
      </c>
      <c r="W23" s="29">
        <v>247</v>
      </c>
      <c r="X23" s="29">
        <v>180</v>
      </c>
      <c r="Y23" s="30">
        <f t="shared" si="7"/>
        <v>427</v>
      </c>
      <c r="Z23" s="30">
        <f t="shared" si="8"/>
        <v>668</v>
      </c>
      <c r="AA23" s="30">
        <f t="shared" si="9"/>
        <v>151</v>
      </c>
      <c r="AB23" s="30">
        <f t="shared" si="10"/>
        <v>5</v>
      </c>
      <c r="AC23" s="31">
        <f>IF(D23=0,"",AC22+I23+M23-R23-V23)</f>
        <v>175432</v>
      </c>
      <c r="AD23" s="31">
        <f t="shared" si="13"/>
        <v>203168</v>
      </c>
      <c r="AE23" s="31">
        <f t="shared" si="14"/>
        <v>214820</v>
      </c>
      <c r="AF23" s="32">
        <f>SUM(AD23:AE23)</f>
        <v>417988</v>
      </c>
    </row>
    <row r="24" spans="1:38" ht="20.100000000000001" customHeight="1" x14ac:dyDescent="0.15">
      <c r="A24" s="23">
        <v>7</v>
      </c>
      <c r="B24" s="24">
        <v>123</v>
      </c>
      <c r="C24" s="24">
        <v>110</v>
      </c>
      <c r="D24" s="25">
        <f t="shared" si="0"/>
        <v>233</v>
      </c>
      <c r="E24" s="24">
        <v>172</v>
      </c>
      <c r="F24" s="24">
        <v>173</v>
      </c>
      <c r="G24" s="25">
        <f t="shared" si="1"/>
        <v>345</v>
      </c>
      <c r="H24" s="25">
        <f t="shared" si="2"/>
        <v>-112</v>
      </c>
      <c r="I24" s="24">
        <v>329</v>
      </c>
      <c r="J24" s="24">
        <v>102</v>
      </c>
      <c r="K24" s="24">
        <v>116</v>
      </c>
      <c r="L24" s="25">
        <f t="shared" si="3"/>
        <v>218</v>
      </c>
      <c r="M24" s="24">
        <v>450</v>
      </c>
      <c r="N24" s="24">
        <v>418</v>
      </c>
      <c r="O24" s="24">
        <v>263</v>
      </c>
      <c r="P24" s="25">
        <f t="shared" si="4"/>
        <v>681</v>
      </c>
      <c r="Q24" s="25">
        <f t="shared" si="5"/>
        <v>899</v>
      </c>
      <c r="R24" s="24">
        <v>323</v>
      </c>
      <c r="S24" s="24">
        <v>135</v>
      </c>
      <c r="T24" s="24">
        <v>115</v>
      </c>
      <c r="U24" s="25">
        <f t="shared" si="6"/>
        <v>250</v>
      </c>
      <c r="V24" s="24">
        <v>276</v>
      </c>
      <c r="W24" s="24">
        <v>270</v>
      </c>
      <c r="X24" s="24">
        <v>222</v>
      </c>
      <c r="Y24" s="25">
        <f>SUM(W24,X24)</f>
        <v>492</v>
      </c>
      <c r="Z24" s="25">
        <f>U24+Y24</f>
        <v>742</v>
      </c>
      <c r="AA24" s="25">
        <f>Q24-Z24</f>
        <v>157</v>
      </c>
      <c r="AB24" s="25">
        <f>H24+AA24</f>
        <v>45</v>
      </c>
      <c r="AC24" s="26">
        <f>IF(D24=0,"",AC23+I24+M24-R24-V24)</f>
        <v>175612</v>
      </c>
      <c r="AD24" s="26">
        <f>IF(D24=0,"",AD23+B24-E24+J24+N24-S24-W24)</f>
        <v>203234</v>
      </c>
      <c r="AE24" s="26">
        <f>IF(D24=0,"",AE23+C24-F24+K24+O24-T24-X24)</f>
        <v>214799</v>
      </c>
      <c r="AF24" s="27">
        <f>SUM(AD24:AE24)</f>
        <v>418033</v>
      </c>
    </row>
    <row r="25" spans="1:38" ht="20.100000000000001" customHeight="1" x14ac:dyDescent="0.15">
      <c r="A25" s="23">
        <v>8</v>
      </c>
      <c r="B25" s="24">
        <v>129</v>
      </c>
      <c r="C25" s="24">
        <v>162</v>
      </c>
      <c r="D25" s="25">
        <f t="shared" si="0"/>
        <v>291</v>
      </c>
      <c r="E25" s="24">
        <v>206</v>
      </c>
      <c r="F25" s="24">
        <v>182</v>
      </c>
      <c r="G25" s="25">
        <f t="shared" si="1"/>
        <v>388</v>
      </c>
      <c r="H25" s="25">
        <f t="shared" si="2"/>
        <v>-97</v>
      </c>
      <c r="I25" s="24">
        <v>326</v>
      </c>
      <c r="J25" s="24">
        <v>105</v>
      </c>
      <c r="K25" s="24">
        <v>103</v>
      </c>
      <c r="L25" s="25">
        <f t="shared" si="3"/>
        <v>208</v>
      </c>
      <c r="M25" s="24">
        <v>368</v>
      </c>
      <c r="N25" s="24">
        <v>341</v>
      </c>
      <c r="O25" s="24">
        <v>260</v>
      </c>
      <c r="P25" s="25">
        <f t="shared" si="4"/>
        <v>601</v>
      </c>
      <c r="Q25" s="25">
        <f t="shared" si="5"/>
        <v>809</v>
      </c>
      <c r="R25" s="24">
        <v>294</v>
      </c>
      <c r="S25" s="24">
        <v>101</v>
      </c>
      <c r="T25" s="24">
        <v>99</v>
      </c>
      <c r="U25" s="25">
        <f>SUM(S25,T25)</f>
        <v>200</v>
      </c>
      <c r="V25" s="24">
        <v>302</v>
      </c>
      <c r="W25" s="24">
        <v>313</v>
      </c>
      <c r="X25" s="24">
        <v>263</v>
      </c>
      <c r="Y25" s="25">
        <f t="shared" si="7"/>
        <v>576</v>
      </c>
      <c r="Z25" s="25">
        <f>U25+Y25</f>
        <v>776</v>
      </c>
      <c r="AA25" s="25">
        <f>Q25-Z25</f>
        <v>33</v>
      </c>
      <c r="AB25" s="25">
        <f t="shared" si="10"/>
        <v>-64</v>
      </c>
      <c r="AC25" s="26">
        <f t="shared" si="12"/>
        <v>175710</v>
      </c>
      <c r="AD25" s="26">
        <f t="shared" si="13"/>
        <v>203189</v>
      </c>
      <c r="AE25" s="26">
        <f t="shared" si="14"/>
        <v>214780</v>
      </c>
      <c r="AF25" s="27">
        <f t="shared" si="11"/>
        <v>417969</v>
      </c>
    </row>
    <row r="26" spans="1:38" ht="20.100000000000001" customHeight="1" x14ac:dyDescent="0.15">
      <c r="A26" s="23">
        <v>9</v>
      </c>
      <c r="B26" s="24">
        <v>154</v>
      </c>
      <c r="C26" s="24">
        <v>96</v>
      </c>
      <c r="D26" s="25">
        <f t="shared" si="0"/>
        <v>250</v>
      </c>
      <c r="E26" s="24">
        <v>161</v>
      </c>
      <c r="F26" s="24">
        <v>184</v>
      </c>
      <c r="G26" s="25">
        <f t="shared" si="1"/>
        <v>345</v>
      </c>
      <c r="H26" s="25">
        <f t="shared" si="2"/>
        <v>-95</v>
      </c>
      <c r="I26" s="24">
        <v>320</v>
      </c>
      <c r="J26" s="24">
        <v>105</v>
      </c>
      <c r="K26" s="24">
        <v>116</v>
      </c>
      <c r="L26" s="25">
        <f t="shared" si="3"/>
        <v>221</v>
      </c>
      <c r="M26" s="24">
        <v>443</v>
      </c>
      <c r="N26" s="24">
        <v>364</v>
      </c>
      <c r="O26" s="24">
        <v>268</v>
      </c>
      <c r="P26" s="25">
        <f t="shared" si="4"/>
        <v>632</v>
      </c>
      <c r="Q26" s="25">
        <f t="shared" si="5"/>
        <v>853</v>
      </c>
      <c r="R26" s="24">
        <v>329</v>
      </c>
      <c r="S26" s="24">
        <v>127</v>
      </c>
      <c r="T26" s="24">
        <v>105</v>
      </c>
      <c r="U26" s="25">
        <f t="shared" si="6"/>
        <v>232</v>
      </c>
      <c r="V26" s="24">
        <v>307</v>
      </c>
      <c r="W26" s="24">
        <v>305</v>
      </c>
      <c r="X26" s="24">
        <v>268</v>
      </c>
      <c r="Y26" s="25">
        <f t="shared" si="7"/>
        <v>573</v>
      </c>
      <c r="Z26" s="25">
        <f t="shared" si="8"/>
        <v>805</v>
      </c>
      <c r="AA26" s="25">
        <f t="shared" si="9"/>
        <v>48</v>
      </c>
      <c r="AB26" s="25">
        <f t="shared" si="10"/>
        <v>-47</v>
      </c>
      <c r="AC26" s="26">
        <f t="shared" si="12"/>
        <v>175837</v>
      </c>
      <c r="AD26" s="26">
        <f t="shared" si="13"/>
        <v>203219</v>
      </c>
      <c r="AE26" s="26">
        <f t="shared" si="14"/>
        <v>214703</v>
      </c>
      <c r="AF26" s="27">
        <f t="shared" si="11"/>
        <v>417922</v>
      </c>
    </row>
    <row r="27" spans="1:38" ht="20.100000000000001" customHeight="1" x14ac:dyDescent="0.15">
      <c r="A27" s="23">
        <v>10</v>
      </c>
      <c r="B27" s="24"/>
      <c r="C27" s="24"/>
      <c r="D27" s="25">
        <f t="shared" si="0"/>
        <v>0</v>
      </c>
      <c r="E27" s="24"/>
      <c r="F27" s="24"/>
      <c r="G27" s="25">
        <f t="shared" si="1"/>
        <v>0</v>
      </c>
      <c r="H27" s="25">
        <f t="shared" si="2"/>
        <v>0</v>
      </c>
      <c r="I27" s="24"/>
      <c r="J27" s="24"/>
      <c r="K27" s="24"/>
      <c r="L27" s="25">
        <f t="shared" si="3"/>
        <v>0</v>
      </c>
      <c r="M27" s="24"/>
      <c r="N27" s="24"/>
      <c r="O27" s="24"/>
      <c r="P27" s="25">
        <f t="shared" si="4"/>
        <v>0</v>
      </c>
      <c r="Q27" s="25">
        <f t="shared" si="5"/>
        <v>0</v>
      </c>
      <c r="R27" s="24"/>
      <c r="S27" s="24"/>
      <c r="T27" s="24"/>
      <c r="U27" s="25">
        <f t="shared" si="6"/>
        <v>0</v>
      </c>
      <c r="V27" s="24"/>
      <c r="W27" s="24"/>
      <c r="X27" s="24"/>
      <c r="Y27" s="25">
        <f t="shared" si="7"/>
        <v>0</v>
      </c>
      <c r="Z27" s="25">
        <f t="shared" si="8"/>
        <v>0</v>
      </c>
      <c r="AA27" s="25">
        <f t="shared" si="9"/>
        <v>0</v>
      </c>
      <c r="AB27" s="25">
        <f t="shared" si="10"/>
        <v>0</v>
      </c>
      <c r="AC27" s="26" t="str">
        <f t="shared" si="12"/>
        <v/>
      </c>
      <c r="AD27" s="26" t="str">
        <f t="shared" si="13"/>
        <v/>
      </c>
      <c r="AE27" s="26" t="str">
        <f t="shared" si="14"/>
        <v/>
      </c>
      <c r="AF27" s="27">
        <f t="shared" si="11"/>
        <v>0</v>
      </c>
    </row>
    <row r="28" spans="1:38" ht="20.100000000000001" customHeight="1" x14ac:dyDescent="0.15">
      <c r="A28" s="23">
        <v>11</v>
      </c>
      <c r="B28" s="24"/>
      <c r="C28" s="24"/>
      <c r="D28" s="25">
        <f t="shared" si="0"/>
        <v>0</v>
      </c>
      <c r="E28" s="24"/>
      <c r="F28" s="24"/>
      <c r="G28" s="25">
        <f t="shared" si="1"/>
        <v>0</v>
      </c>
      <c r="H28" s="25">
        <f t="shared" si="2"/>
        <v>0</v>
      </c>
      <c r="I28" s="24"/>
      <c r="J28" s="24"/>
      <c r="K28" s="24"/>
      <c r="L28" s="25">
        <f t="shared" si="3"/>
        <v>0</v>
      </c>
      <c r="M28" s="24"/>
      <c r="N28" s="24"/>
      <c r="O28" s="24"/>
      <c r="P28" s="25">
        <f t="shared" si="4"/>
        <v>0</v>
      </c>
      <c r="Q28" s="25">
        <f t="shared" si="5"/>
        <v>0</v>
      </c>
      <c r="R28" s="24"/>
      <c r="S28" s="24"/>
      <c r="T28" s="24"/>
      <c r="U28" s="25">
        <f t="shared" si="6"/>
        <v>0</v>
      </c>
      <c r="V28" s="24"/>
      <c r="W28" s="24"/>
      <c r="X28" s="24"/>
      <c r="Y28" s="25">
        <f t="shared" si="7"/>
        <v>0</v>
      </c>
      <c r="Z28" s="25">
        <f t="shared" si="8"/>
        <v>0</v>
      </c>
      <c r="AA28" s="25">
        <f t="shared" si="9"/>
        <v>0</v>
      </c>
      <c r="AB28" s="25">
        <f t="shared" si="10"/>
        <v>0</v>
      </c>
      <c r="AC28" s="26" t="str">
        <f t="shared" si="12"/>
        <v/>
      </c>
      <c r="AD28" s="26" t="str">
        <f t="shared" si="13"/>
        <v/>
      </c>
      <c r="AE28" s="26" t="str">
        <f t="shared" si="14"/>
        <v/>
      </c>
      <c r="AF28" s="27">
        <f t="shared" si="11"/>
        <v>0</v>
      </c>
    </row>
    <row r="29" spans="1:38" ht="20.100000000000001" customHeight="1" x14ac:dyDescent="0.15">
      <c r="A29" s="34">
        <v>12</v>
      </c>
      <c r="B29" s="35"/>
      <c r="C29" s="35"/>
      <c r="D29" s="36">
        <f t="shared" si="0"/>
        <v>0</v>
      </c>
      <c r="E29" s="35"/>
      <c r="F29" s="35"/>
      <c r="G29" s="36">
        <f t="shared" si="1"/>
        <v>0</v>
      </c>
      <c r="H29" s="36">
        <f t="shared" si="2"/>
        <v>0</v>
      </c>
      <c r="I29" s="35"/>
      <c r="J29" s="35"/>
      <c r="K29" s="35"/>
      <c r="L29" s="36">
        <f t="shared" si="3"/>
        <v>0</v>
      </c>
      <c r="M29" s="35"/>
      <c r="N29" s="35"/>
      <c r="O29" s="35"/>
      <c r="P29" s="36">
        <f>SUM(N29,O29)</f>
        <v>0</v>
      </c>
      <c r="Q29" s="36">
        <f t="shared" si="5"/>
        <v>0</v>
      </c>
      <c r="R29" s="35"/>
      <c r="S29" s="35"/>
      <c r="T29" s="35"/>
      <c r="U29" s="36">
        <f t="shared" si="6"/>
        <v>0</v>
      </c>
      <c r="V29" s="35"/>
      <c r="W29" s="35"/>
      <c r="X29" s="35"/>
      <c r="Y29" s="36">
        <f t="shared" si="7"/>
        <v>0</v>
      </c>
      <c r="Z29" s="36">
        <f t="shared" si="8"/>
        <v>0</v>
      </c>
      <c r="AA29" s="36">
        <f t="shared" si="9"/>
        <v>0</v>
      </c>
      <c r="AB29" s="36">
        <f t="shared" si="10"/>
        <v>0</v>
      </c>
      <c r="AC29" s="37" t="str">
        <f t="shared" si="12"/>
        <v/>
      </c>
      <c r="AD29" s="37" t="str">
        <f t="shared" si="13"/>
        <v/>
      </c>
      <c r="AE29" s="37" t="str">
        <f t="shared" si="14"/>
        <v/>
      </c>
      <c r="AF29" s="38">
        <f t="shared" si="11"/>
        <v>0</v>
      </c>
    </row>
    <row r="30" spans="1:38" ht="20.100000000000001" customHeight="1" x14ac:dyDescent="0.15">
      <c r="A30" s="14" t="s">
        <v>24</v>
      </c>
      <c r="B30" s="39">
        <f>SUM(B18:B29)</f>
        <v>1240</v>
      </c>
      <c r="C30" s="39">
        <f>SUM(C18:C29)</f>
        <v>1121</v>
      </c>
      <c r="D30" s="39">
        <f t="shared" si="0"/>
        <v>2361</v>
      </c>
      <c r="E30" s="39">
        <f>SUM(E18:E29)</f>
        <v>1785</v>
      </c>
      <c r="F30" s="39">
        <f>SUM(F18:F29)</f>
        <v>1782</v>
      </c>
      <c r="G30" s="39">
        <f t="shared" si="1"/>
        <v>3567</v>
      </c>
      <c r="H30" s="39">
        <f t="shared" si="2"/>
        <v>-1206</v>
      </c>
      <c r="I30" s="39">
        <f>SUM(I18:I29)</f>
        <v>3427</v>
      </c>
      <c r="J30" s="39">
        <f>SUM(J18:J29)</f>
        <v>1376</v>
      </c>
      <c r="K30" s="39">
        <f>SUM(K18:K29)</f>
        <v>1256</v>
      </c>
      <c r="L30" s="39">
        <f t="shared" si="3"/>
        <v>2632</v>
      </c>
      <c r="M30" s="39">
        <f>SUM(M18:M29)</f>
        <v>4726</v>
      </c>
      <c r="N30" s="39">
        <f>SUM(N18:N29)</f>
        <v>4488</v>
      </c>
      <c r="O30" s="39">
        <f>SUM(O18:O29)</f>
        <v>3025</v>
      </c>
      <c r="P30" s="39">
        <f t="shared" si="4"/>
        <v>7513</v>
      </c>
      <c r="Q30" s="39">
        <f t="shared" si="5"/>
        <v>10145</v>
      </c>
      <c r="R30" s="39">
        <f>SUM(R18:R29)</f>
        <v>3407</v>
      </c>
      <c r="S30" s="39">
        <f>SUM(S18:S29)</f>
        <v>1458</v>
      </c>
      <c r="T30" s="39">
        <f>SUM(T18:T29)</f>
        <v>1179</v>
      </c>
      <c r="U30" s="39">
        <f t="shared" si="6"/>
        <v>2637</v>
      </c>
      <c r="V30" s="39">
        <f>SUM(V18:V29)</f>
        <v>3073</v>
      </c>
      <c r="W30" s="39">
        <f>SUM(W18:W29)</f>
        <v>3708</v>
      </c>
      <c r="X30" s="39">
        <f>SUM(X18:X29)</f>
        <v>2976</v>
      </c>
      <c r="Y30" s="39">
        <f t="shared" si="7"/>
        <v>6684</v>
      </c>
      <c r="Z30" s="39">
        <f t="shared" si="8"/>
        <v>9321</v>
      </c>
      <c r="AA30" s="39">
        <f t="shared" si="9"/>
        <v>824</v>
      </c>
      <c r="AB30" s="39">
        <f t="shared" si="10"/>
        <v>-382</v>
      </c>
      <c r="AC30" s="40"/>
      <c r="AD30" s="40"/>
      <c r="AE30" s="40"/>
      <c r="AF30" s="41"/>
    </row>
    <row r="31" spans="1:38" x14ac:dyDescent="0.15"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</row>
    <row r="32" spans="1:38" x14ac:dyDescent="0.15">
      <c r="B32" s="43" t="s">
        <v>29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AA32" s="42"/>
      <c r="AB32" s="44"/>
      <c r="AC32" s="44"/>
      <c r="AD32" s="44"/>
      <c r="AE32" s="45"/>
      <c r="AF32" s="45"/>
      <c r="AG32" s="46"/>
      <c r="AH32" s="46"/>
      <c r="AI32" s="46"/>
      <c r="AJ32" s="46"/>
      <c r="AK32" s="46"/>
      <c r="AL32" s="46"/>
    </row>
    <row r="33" spans="2:38" x14ac:dyDescent="0.15">
      <c r="B33" s="43" t="s">
        <v>30</v>
      </c>
      <c r="AE33" s="46"/>
      <c r="AF33" s="46"/>
      <c r="AG33" s="46"/>
      <c r="AH33" s="46"/>
      <c r="AI33" s="46"/>
      <c r="AJ33" s="46"/>
      <c r="AK33" s="46"/>
      <c r="AL33" s="46"/>
    </row>
    <row r="34" spans="2:38" x14ac:dyDescent="0.15">
      <c r="AE34" s="46"/>
      <c r="AF34" s="46"/>
      <c r="AG34" s="47"/>
      <c r="AH34" s="47"/>
      <c r="AI34" s="47"/>
      <c r="AJ34" s="47"/>
      <c r="AK34" s="46"/>
      <c r="AL34" s="46"/>
    </row>
    <row r="35" spans="2:38" x14ac:dyDescent="0.15">
      <c r="AE35" s="46"/>
      <c r="AF35" s="46"/>
      <c r="AG35" s="47"/>
      <c r="AH35" s="47"/>
      <c r="AI35" s="47"/>
      <c r="AJ35" s="47"/>
      <c r="AK35" s="46"/>
      <c r="AL35" s="46"/>
    </row>
    <row r="36" spans="2:38" x14ac:dyDescent="0.15">
      <c r="AE36" s="46"/>
      <c r="AF36" s="46"/>
      <c r="AG36" s="47"/>
      <c r="AH36" s="47"/>
      <c r="AI36" s="47"/>
      <c r="AJ36" s="47"/>
      <c r="AK36" s="46"/>
      <c r="AL36" s="46"/>
    </row>
    <row r="37" spans="2:38" x14ac:dyDescent="0.15">
      <c r="AE37" s="46"/>
      <c r="AF37" s="46"/>
      <c r="AG37" s="47"/>
      <c r="AH37" s="47"/>
      <c r="AI37" s="47"/>
      <c r="AJ37" s="47"/>
      <c r="AK37" s="46"/>
      <c r="AL37" s="46"/>
    </row>
    <row r="38" spans="2:38" x14ac:dyDescent="0.15">
      <c r="AE38" s="46"/>
      <c r="AF38" s="46"/>
      <c r="AG38" s="47"/>
      <c r="AH38" s="47"/>
      <c r="AI38" s="47"/>
      <c r="AJ38" s="47"/>
      <c r="AK38" s="46"/>
      <c r="AL38" s="46"/>
    </row>
    <row r="39" spans="2:38" x14ac:dyDescent="0.15">
      <c r="AE39" s="46"/>
      <c r="AF39" s="46"/>
      <c r="AG39" s="47"/>
      <c r="AH39" s="47"/>
      <c r="AI39" s="47"/>
      <c r="AJ39" s="47"/>
      <c r="AK39" s="46"/>
      <c r="AL39" s="46"/>
    </row>
    <row r="40" spans="2:38" x14ac:dyDescent="0.15">
      <c r="AE40" s="46"/>
      <c r="AF40" s="46"/>
      <c r="AG40" s="47"/>
      <c r="AH40" s="47"/>
      <c r="AI40" s="47"/>
      <c r="AJ40" s="47"/>
      <c r="AK40" s="46"/>
      <c r="AL40" s="46"/>
    </row>
    <row r="41" spans="2:38" x14ac:dyDescent="0.15">
      <c r="AE41" s="46"/>
      <c r="AF41" s="46"/>
      <c r="AG41" s="47"/>
      <c r="AH41" s="47"/>
      <c r="AI41" s="47"/>
      <c r="AJ41" s="47"/>
      <c r="AK41" s="46"/>
      <c r="AL41" s="46"/>
    </row>
    <row r="42" spans="2:38" x14ac:dyDescent="0.15">
      <c r="AE42" s="46"/>
      <c r="AF42" s="46"/>
      <c r="AG42" s="47"/>
      <c r="AH42" s="47"/>
      <c r="AI42" s="47"/>
      <c r="AJ42" s="47"/>
      <c r="AK42" s="46"/>
      <c r="AL42" s="46"/>
    </row>
    <row r="43" spans="2:38" x14ac:dyDescent="0.15">
      <c r="AE43" s="46"/>
      <c r="AF43" s="46"/>
      <c r="AG43" s="47"/>
      <c r="AH43" s="47"/>
      <c r="AI43" s="47"/>
      <c r="AJ43" s="47"/>
      <c r="AK43" s="46"/>
      <c r="AL43" s="46"/>
    </row>
    <row r="44" spans="2:38" x14ac:dyDescent="0.15">
      <c r="AE44" s="46"/>
      <c r="AF44" s="46"/>
      <c r="AG44" s="47"/>
      <c r="AH44" s="47"/>
      <c r="AI44" s="47"/>
      <c r="AJ44" s="47"/>
      <c r="AK44" s="46"/>
      <c r="AL44" s="46"/>
    </row>
    <row r="45" spans="2:38" x14ac:dyDescent="0.15">
      <c r="AE45" s="46"/>
      <c r="AF45" s="46"/>
      <c r="AG45" s="47"/>
      <c r="AH45" s="47"/>
      <c r="AI45" s="47"/>
      <c r="AJ45" s="47"/>
      <c r="AK45" s="46"/>
      <c r="AL45" s="46"/>
    </row>
    <row r="46" spans="2:38" x14ac:dyDescent="0.15">
      <c r="AE46" s="46"/>
      <c r="AF46" s="46"/>
      <c r="AG46" s="46"/>
      <c r="AH46" s="46"/>
      <c r="AI46" s="46"/>
      <c r="AJ46" s="46"/>
      <c r="AK46" s="46"/>
      <c r="AL46" s="46"/>
    </row>
    <row r="47" spans="2:38" x14ac:dyDescent="0.15">
      <c r="AE47" s="46"/>
      <c r="AF47" s="46"/>
      <c r="AG47" s="46"/>
      <c r="AH47" s="46"/>
      <c r="AI47" s="46"/>
      <c r="AJ47" s="46"/>
      <c r="AK47" s="46"/>
      <c r="AL47" s="46"/>
    </row>
    <row r="48" spans="2:38" x14ac:dyDescent="0.15">
      <c r="AE48" s="46"/>
      <c r="AF48" s="46"/>
      <c r="AG48" s="46"/>
      <c r="AH48" s="46"/>
      <c r="AI48" s="46"/>
      <c r="AJ48" s="46"/>
      <c r="AK48" s="46"/>
      <c r="AL48" s="46"/>
    </row>
    <row r="49" spans="31:38" x14ac:dyDescent="0.15">
      <c r="AE49" s="46"/>
      <c r="AF49" s="46"/>
      <c r="AG49" s="46"/>
      <c r="AH49" s="46"/>
      <c r="AI49" s="46"/>
      <c r="AJ49" s="46"/>
      <c r="AK49" s="46"/>
      <c r="AL49" s="46"/>
    </row>
  </sheetData>
  <mergeCells count="27">
    <mergeCell ref="M6:O6"/>
    <mergeCell ref="R6:T6"/>
    <mergeCell ref="M1:W1"/>
    <mergeCell ref="K3:O3"/>
    <mergeCell ref="P3:T3"/>
    <mergeCell ref="M5:O5"/>
    <mergeCell ref="R5:T5"/>
    <mergeCell ref="A14:A16"/>
    <mergeCell ref="B14:H14"/>
    <mergeCell ref="I14:AA14"/>
    <mergeCell ref="B15:D16"/>
    <mergeCell ref="E15:G16"/>
    <mergeCell ref="R7:T7"/>
    <mergeCell ref="R8:T8"/>
    <mergeCell ref="M10:O10"/>
    <mergeCell ref="R10:T10"/>
    <mergeCell ref="K12:X12"/>
    <mergeCell ref="AC15:AF16"/>
    <mergeCell ref="I16:L16"/>
    <mergeCell ref="M16:P16"/>
    <mergeCell ref="R16:U16"/>
    <mergeCell ref="V16:Y16"/>
    <mergeCell ref="H15:H16"/>
    <mergeCell ref="I15:Q15"/>
    <mergeCell ref="R15:Z15"/>
    <mergeCell ref="AA15:AA16"/>
    <mergeCell ref="AB15:AB16"/>
  </mergeCells>
  <phoneticPr fontId="3"/>
  <printOptions horizontalCentered="1" verticalCentered="1"/>
  <pageMargins left="0.59055118110236227" right="0.59055118110236227" top="0" bottom="0.39370078740157483" header="0.51181102362204722" footer="0.51181102362204722"/>
  <pageSetup paperSize="9" scale="67" orientation="landscape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平成29年</vt:lpstr>
      <vt:lpstr>平成29年!Print_Area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富山市</dc:creator>
  <cp:lastModifiedBy>浦山　真帆</cp:lastModifiedBy>
  <dcterms:created xsi:type="dcterms:W3CDTF">2017-10-04T06:21:06Z</dcterms:created>
  <dcterms:modified xsi:type="dcterms:W3CDTF">2017-10-04T07:34:29Z</dcterms:modified>
</cp:coreProperties>
</file>