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pivotTables/pivotTable2.xml" ContentType="application/vnd.openxmlformats-officedocument.spreadsheetml.pivotTable+xml"/>
  <Override PartName="/xl/sharedStrings.xml" ContentType="application/vnd.openxmlformats-officedocument.spreadsheetml.sharedString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s/slicer1.xml" ContentType="application/vnd.ms-excel.slicer+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8205" yWindow="855" windowWidth="11925" windowHeight="9420" firstSheet="1" activeTab="1"/>
  </bookViews>
  <sheets>
    <sheet name="総括表" sheetId="61" state="hidden" r:id="rId1"/>
    <sheet name="全事業所一覧（最新）" sheetId="30" r:id="rId2"/>
    <sheet name="削除禁止" sheetId="31" state="hidden" r:id="rId3"/>
    <sheet name="各サービスの説明" sheetId="33" r:id="rId4"/>
    <sheet name="住居表示実施済み町名" sheetId="34" state="hidden" r:id="rId5"/>
    <sheet name="法人基本情報" sheetId="59" state="hidden" r:id="rId6"/>
    <sheet name="町名" sheetId="60" state="hidden" r:id="rId7"/>
  </sheets>
  <externalReferences>
    <externalReference r:id="rId8"/>
  </externalReferences>
  <definedNames>
    <definedName name="_xlnm._FilterDatabase" localSheetId="2" hidden="1">削除禁止!$A$1:$B$1</definedName>
    <definedName name="_xlnm._FilterDatabase" localSheetId="4" hidden="1">住居表示実施済み町名!$A$1:$C$1</definedName>
    <definedName name="_xlnm._FilterDatabase" localSheetId="5" hidden="1">法人基本情報!$A$4:$IB$251</definedName>
    <definedName name="_xlnm._FilterDatabase" localSheetId="6" hidden="1">町名!$A$1:$J$2099</definedName>
    <definedName name="_Fill" hidden="1">#REF!</definedName>
    <definedName name="スライサー_地域">#N/A</definedName>
    <definedName name="ｓｓ" hidden="1">#REF!</definedName>
    <definedName name="人孔2">#REF!</definedName>
    <definedName name="ｋｋｋ">#REF!</definedName>
    <definedName name="ｓ">#REF!</definedName>
    <definedName name="ｑ">#REF!</definedName>
    <definedName name="ValidData1">[1]業者一覧!$B$2:$B$51</definedName>
    <definedName name="ValidData2">[1]担当者!$B$2:$B$13</definedName>
    <definedName name="あああ" hidden="1">#REF!</definedName>
    <definedName name="人孔3">#REF!</definedName>
    <definedName name="ああああああああああああ" hidden="1">#REF!</definedName>
    <definedName name="スライサー_サービス種別">#N/A</definedName>
    <definedName name="スライサー_地区">#N/A</definedName>
    <definedName name="スライサー_分類">#N/A</definedName>
    <definedName name="汚水桝">#REF!</definedName>
    <definedName name="管径1">#REF!</definedName>
    <definedName name="基礎データ">#REF!</definedName>
    <definedName name="人孔1">#REF!</definedName>
    <definedName name="人孔個数1">#REF!</definedName>
    <definedName name="人孔個数2">#REF!</definedName>
    <definedName name="人孔個数3">#REF!</definedName>
    <definedName name="請負工事費">#REF!</definedName>
    <definedName name="対象額">#REF!</definedName>
    <definedName name="単独率">#REF!</definedName>
    <definedName name="築造延長1">#REF!</definedName>
    <definedName name="排水面積">#REF!</definedName>
    <definedName name="布設延長1">#REF!</definedName>
    <definedName name="_xlnm._FilterDatabase" localSheetId="1" hidden="1">'全事業所一覧（最新）'!$A$3:$S$698</definedName>
    <definedName name="_xlnm.Print_Area" localSheetId="1">事業所一覧[[#Headers],[#Data]]</definedName>
    <definedName name="_xlnm.Print_Area" localSheetId="5">法人基本情報!$E$2:$AQ$248</definedName>
    <definedName name="_xlnm.Print_Titles" localSheetId="5">法人基本情報!$2:$4</definedName>
    <definedName name="Z_0E606EAA_993F_4F41_8B99_4B410F37C9BA_.wvu.Cols" localSheetId="5" hidden="1">法人基本情報!$B:$D</definedName>
    <definedName name="Z_0E606EAA_993F_4F41_8B99_4B410F37C9BA_.wvu.FilterData" localSheetId="5" hidden="1">法人基本情報!$B$4:$AR$181</definedName>
    <definedName name="Z_0E606EAA_993F_4F41_8B99_4B410F37C9BA_.wvu.PrintArea" localSheetId="5" hidden="1">法人基本情報!$E$2:$AQ$189</definedName>
    <definedName name="Z_0E606EAA_993F_4F41_8B99_4B410F37C9BA_.wvu.PrintTitles" localSheetId="5" hidden="1">法人基本情報!$2:$4</definedName>
    <definedName name="Z_3D003057_76A1_4985_ACB9_5E5305E89AB0_.wvu.FilterData" localSheetId="5" hidden="1">法人基本情報!$B$4:$AR$201</definedName>
    <definedName name="Z_3D003057_76A1_4985_ACB9_5E5305E89AB0_.wvu.PrintArea" localSheetId="5" hidden="1">法人基本情報!$E$2:$AQ$201</definedName>
    <definedName name="Z_3D003057_76A1_4985_ACB9_5E5305E89AB0_.wvu.PrintTitles" localSheetId="5" hidden="1">法人基本情報!$2:$4</definedName>
    <definedName name="Z_B78FACAD_E935_4D80_84BD_EAD583C177E6_.wvu.FilterData" localSheetId="5" hidden="1">法人基本情報!$B$4:$AR$181</definedName>
    <definedName name="_xlnm.Print_Titles" localSheetId="1">'全事業所一覧（最新）'!$3:$3</definedName>
  </definedNames>
  <calcPr calcId="191029" concurrentCalc="1"/>
  <customWorkbookViews>
    <customWorkbookView name="富山市 - 個人用ビュー" guid="{1B446D68-8623-43CD-A07E-403515AF18D4}" personalView="1" maximized="1" xWindow="4" yWindow="27" windowWidth="1596" windowHeight="644" activeSheetId="1"/>
  </customWorkbookViews>
  <pivotCaches>
    <pivotCache cacheId="0" r:id="rId9"/>
  </pivotCaches>
  <extLst>
    <ext xmlns:x15="http://schemas.microsoft.com/office/spreadsheetml/2010/11/main" xmlns:x14="http://schemas.microsoft.com/office/spreadsheetml/2009/9/main" uri="{46BE6895-7355-4a93-B00E-2C351335B9C9}">
      <x15:slicerCaches>
        <x14:slicerCache r:id="rId10"/>
        <x14:slicerCache r:id="rId11"/>
        <x14:slicerCache r:id="rId12"/>
        <x14:slicerCache r:id="rId13"/>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a</author>
    <author>富山市</author>
    <author>立花　諒汰</author>
    <author>酒井　寿樹</author>
  </authors>
  <commentList>
    <comment ref="AB17" authorId="0">
      <text>
        <r>
          <rPr>
            <b/>
            <sz val="9"/>
            <color indexed="81"/>
            <rFont val="ＭＳ Ｐゴシック"/>
          </rPr>
          <t>a:</t>
        </r>
        <r>
          <rPr>
            <sz val="9"/>
            <color indexed="81"/>
            <rFont val="ＭＳ Ｐゴシック"/>
          </rPr>
          <t xml:space="preserve">
Ｈ28.10..31で奥田事業所の移行廃止
Ｈ29.3.31でかがやき廃止</t>
        </r>
      </text>
    </comment>
    <comment ref="M48" authorId="0">
      <text>
        <r>
          <rPr>
            <b/>
            <sz val="9"/>
            <color indexed="81"/>
            <rFont val="ＭＳ Ｐゴシック"/>
          </rPr>
          <t>「ツクイ富山」の事業所アドレス
※備考に他事業所アドレス掲載</t>
        </r>
      </text>
    </comment>
    <comment ref="M50" authorId="0">
      <text>
        <r>
          <rPr>
            <b/>
            <sz val="9"/>
            <color indexed="81"/>
            <rFont val="ＭＳ Ｐゴシック"/>
          </rPr>
          <t>「ニチイ学館富山」のアドレス</t>
        </r>
      </text>
    </comment>
    <comment ref="J52" authorId="1">
      <text>
        <r>
          <rPr>
            <b/>
            <sz val="9"/>
            <color indexed="81"/>
            <rFont val="ＭＳ Ｐゴシック"/>
          </rPr>
          <t>R2.9.1変更</t>
        </r>
      </text>
    </comment>
    <comment ref="H53" authorId="2">
      <text>
        <r>
          <rPr>
            <b/>
            <sz val="9"/>
            <color indexed="81"/>
            <rFont val="MS P ゴシック"/>
          </rPr>
          <t>平成30年10月1日より変更（令和4年4月26日入力）</t>
        </r>
      </text>
    </comment>
    <comment ref="M77" authorId="1">
      <text>
        <r>
          <rPr>
            <b/>
            <sz val="9"/>
            <color indexed="81"/>
            <rFont val="ＭＳ Ｐゴシック"/>
          </rPr>
          <t>R2.11.26変更</t>
        </r>
      </text>
    </comment>
    <comment ref="H91" authorId="3">
      <text>
        <r>
          <rPr>
            <b/>
            <sz val="9"/>
            <color indexed="81"/>
            <rFont val="MS P ゴシック"/>
          </rPr>
          <t>R4.4.1法人名称変更
富山県生活協同組合→とやま生活協同組合</t>
        </r>
      </text>
    </comment>
    <comment ref="K110" authorId="1">
      <text>
        <r>
          <rPr>
            <sz val="9"/>
            <color indexed="81"/>
            <rFont val="ＭＳ Ｐゴシック"/>
          </rPr>
          <t xml:space="preserve">電話、ＦＡＸ番号は事業所のものを記載
</t>
        </r>
      </text>
    </comment>
  </commentList>
</comments>
</file>

<file path=xl/comments2.xml><?xml version="1.0" encoding="utf-8"?>
<comments xmlns="http://schemas.openxmlformats.org/spreadsheetml/2006/main">
  <authors>
    <author>Administrator</author>
    <author xml:space="preserve"> </author>
    <author>企画部情報統計課</author>
    <author>siminsoudan-21</author>
  </authors>
  <commentList>
    <comment ref="B1333" authorId="0">
      <text>
        <r>
          <rPr>
            <b/>
            <sz val="9"/>
            <color indexed="81"/>
            <rFont val="ＭＳ Ｐゴシック"/>
          </rPr>
          <t>Administrator:</t>
        </r>
        <r>
          <rPr>
            <sz val="9"/>
            <color indexed="81"/>
            <rFont val="ＭＳ Ｐゴシック"/>
          </rPr>
          <t xml:space="preserve">
平成１９年４月５日追加
この一覧表には掲載されていなかった。
組合せは以前からある。</t>
        </r>
      </text>
    </comment>
    <comment ref="C1329" authorId="1">
      <text>
        <r>
          <rPr>
            <b/>
            <sz val="9"/>
            <color indexed="81"/>
            <rFont val="ＭＳ Ｐゴシック"/>
          </rPr>
          <t>平成17年5月7日
公称「上袋」削除</t>
        </r>
      </text>
    </comment>
    <comment ref="E1060" authorId="0">
      <text>
        <r>
          <rPr>
            <b/>
            <sz val="9"/>
            <color indexed="81"/>
            <rFont val="ＭＳ Ｐゴシック"/>
          </rPr>
          <t>Administrator:</t>
        </r>
        <r>
          <rPr>
            <sz val="9"/>
            <color indexed="81"/>
            <rFont val="ＭＳ Ｐゴシック"/>
          </rPr>
          <t xml:space="preserve">
平成１８年１２月２５日　つばめ野団地のため　追加</t>
        </r>
      </text>
    </comment>
    <comment ref="E1059" authorId="0">
      <text>
        <r>
          <rPr>
            <b/>
            <sz val="9"/>
            <color indexed="81"/>
            <rFont val="ＭＳ Ｐゴシック"/>
          </rPr>
          <t>Administrator:</t>
        </r>
        <r>
          <rPr>
            <sz val="9"/>
            <color indexed="81"/>
            <rFont val="ＭＳ Ｐゴシック"/>
          </rPr>
          <t xml:space="preserve">
平成１８年１２月２５日
つばめ野団地の為追加</t>
        </r>
      </text>
    </comment>
    <comment ref="B1034" authorId="1">
      <text>
        <r>
          <rPr>
            <sz val="9"/>
            <color indexed="81"/>
            <rFont val="ＭＳ Ｐゴシック"/>
          </rPr>
          <t>H200823　　田尻南　追加</t>
        </r>
      </text>
    </comment>
    <comment ref="C995" authorId="0">
      <text>
        <r>
          <rPr>
            <b/>
            <sz val="9"/>
            <color indexed="81"/>
            <rFont val="ＭＳ Ｐゴシック"/>
          </rPr>
          <t>Administrator:</t>
        </r>
        <r>
          <rPr>
            <sz val="9"/>
            <color indexed="81"/>
            <rFont val="ＭＳ Ｐゴシック"/>
          </rPr>
          <t xml:space="preserve">
１９０４０５西入力</t>
        </r>
      </text>
    </comment>
    <comment ref="C992" authorId="0">
      <text>
        <r>
          <rPr>
            <b/>
            <sz val="9"/>
            <color indexed="81"/>
            <rFont val="ＭＳ Ｐゴシック"/>
          </rPr>
          <t>Administrator:</t>
        </r>
        <r>
          <rPr>
            <sz val="9"/>
            <color indexed="81"/>
            <rFont val="ＭＳ Ｐゴシック"/>
          </rPr>
          <t xml:space="preserve">
１９０４０５東入力</t>
        </r>
      </text>
    </comment>
    <comment ref="E764" authorId="1">
      <text>
        <r>
          <rPr>
            <sz val="9"/>
            <color indexed="81"/>
            <rFont val="ＭＳ Ｐゴシック"/>
          </rPr>
          <t>191019追加</t>
        </r>
      </text>
    </comment>
    <comment ref="D735" authorId="2">
      <text>
        <r>
          <rPr>
            <b/>
            <sz val="9"/>
            <color indexed="81"/>
            <rFont val="ＭＳ Ｐゴシック"/>
          </rPr>
          <t xml:space="preserve">公称コード５０１０３
新庄北新設時に作成
</t>
        </r>
      </text>
    </comment>
    <comment ref="E664" authorId="0">
      <text>
        <r>
          <rPr>
            <b/>
            <sz val="9"/>
            <color indexed="81"/>
            <rFont val="ＭＳ Ｐゴシック"/>
          </rPr>
          <t>Administrator:</t>
        </r>
        <r>
          <rPr>
            <sz val="9"/>
            <color indexed="81"/>
            <rFont val="ＭＳ Ｐゴシック"/>
          </rPr>
          <t xml:space="preserve">
平成19年2月１５日反映</t>
        </r>
      </text>
    </comment>
    <comment ref="D656" authorId="0">
      <text>
        <r>
          <rPr>
            <b/>
            <sz val="9"/>
            <color indexed="81"/>
            <rFont val="ＭＳ Ｐゴシック"/>
          </rPr>
          <t>Administrator:</t>
        </r>
        <r>
          <rPr>
            <sz val="9"/>
            <color indexed="81"/>
            <rFont val="ＭＳ Ｐゴシック"/>
          </rPr>
          <t xml:space="preserve">
平成１８年１１月４日から</t>
        </r>
      </text>
    </comment>
    <comment ref="D655" authorId="0">
      <text>
        <r>
          <rPr>
            <sz val="9"/>
            <color indexed="81"/>
            <rFont val="ＭＳ Ｐゴシック"/>
          </rPr>
          <t xml:space="preserve">新しく組み合わせを作る
</t>
        </r>
      </text>
    </comment>
    <comment ref="D643" authorId="0">
      <text>
        <r>
          <rPr>
            <b/>
            <sz val="9"/>
            <color indexed="81"/>
            <rFont val="ＭＳ Ｐゴシック"/>
          </rPr>
          <t>平成19年11月3日施行</t>
        </r>
        <r>
          <rPr>
            <sz val="9"/>
            <color indexed="81"/>
            <rFont val="ＭＳ Ｐゴシック"/>
          </rPr>
          <t xml:space="preserve">
</t>
        </r>
      </text>
    </comment>
    <comment ref="D638" authorId="2">
      <text>
        <r>
          <rPr>
            <b/>
            <sz val="9"/>
            <color indexed="81"/>
            <rFont val="ＭＳ Ｐゴシック"/>
          </rPr>
          <t xml:space="preserve">公称コード５００２０
新庄北新設時に作成
</t>
        </r>
      </text>
    </comment>
    <comment ref="D627" authorId="0">
      <text>
        <r>
          <rPr>
            <b/>
            <sz val="9"/>
            <color indexed="81"/>
            <rFont val="ＭＳ Ｐゴシック"/>
          </rPr>
          <t>Administrator:</t>
        </r>
        <r>
          <rPr>
            <sz val="9"/>
            <color indexed="81"/>
            <rFont val="ＭＳ Ｐゴシック"/>
          </rPr>
          <t xml:space="preserve">
住居表示用公称コード181104作成</t>
        </r>
      </text>
    </comment>
    <comment ref="D622" authorId="0">
      <text>
        <r>
          <rPr>
            <b/>
            <sz val="9"/>
            <color indexed="81"/>
            <rFont val="ＭＳ Ｐゴシック"/>
          </rPr>
          <t>Administrator:</t>
        </r>
        <r>
          <rPr>
            <sz val="9"/>
            <color indexed="81"/>
            <rFont val="ＭＳ Ｐゴシック"/>
          </rPr>
          <t xml:space="preserve">
住居表示実施地区公称コード181104作成</t>
        </r>
      </text>
    </comment>
    <comment ref="B544" authorId="0">
      <text>
        <r>
          <rPr>
            <b/>
            <sz val="9"/>
            <color indexed="81"/>
            <rFont val="ＭＳ Ｐゴシック"/>
          </rPr>
          <t>Administrator:</t>
        </r>
        <r>
          <rPr>
            <sz val="9"/>
            <color indexed="81"/>
            <rFont val="ＭＳ Ｐゴシック"/>
          </rPr>
          <t xml:space="preserve">
１１月４日新設</t>
        </r>
      </text>
    </comment>
    <comment ref="D494" authorId="2">
      <text>
        <r>
          <rPr>
            <b/>
            <sz val="9"/>
            <color indexed="81"/>
            <rFont val="ＭＳ Ｐゴシック"/>
          </rPr>
          <t>企画部情報統計課:</t>
        </r>
        <r>
          <rPr>
            <sz val="9"/>
            <color indexed="81"/>
            <rFont val="ＭＳ Ｐゴシック"/>
          </rPr>
          <t xml:space="preserve">
H24.10.02追加
</t>
        </r>
      </text>
    </comment>
    <comment ref="D457" authorId="3">
      <text>
        <r>
          <rPr>
            <b/>
            <sz val="9"/>
            <color indexed="81"/>
            <rFont val="ＭＳ Ｐゴシック"/>
          </rPr>
          <t>siminsoudan-21:</t>
        </r>
        <r>
          <rPr>
            <sz val="9"/>
            <color indexed="81"/>
            <rFont val="ＭＳ Ｐゴシック"/>
          </rPr>
          <t xml:space="preserve">
171209公称の組合せ追加</t>
        </r>
      </text>
    </comment>
    <comment ref="C413" authorId="3">
      <text>
        <r>
          <rPr>
            <b/>
            <sz val="9"/>
            <color indexed="81"/>
            <rFont val="ＭＳ Ｐゴシック"/>
          </rPr>
          <t>siminsoudan-21:</t>
        </r>
        <r>
          <rPr>
            <sz val="9"/>
            <color indexed="81"/>
            <rFont val="ＭＳ Ｐゴシック"/>
          </rPr>
          <t xml:space="preserve">
１７０３０８漢字訂正</t>
        </r>
        <r>
          <rPr>
            <sz val="20"/>
            <color indexed="81"/>
            <rFont val="ＭＳ Ｐゴシック"/>
          </rPr>
          <t>「祗園</t>
        </r>
        <r>
          <rPr>
            <sz val="9"/>
            <color indexed="81"/>
            <rFont val="ＭＳ Ｐゴシック"/>
          </rPr>
          <t>」に
１８０３０９「</t>
        </r>
        <r>
          <rPr>
            <sz val="22"/>
            <color indexed="81"/>
            <rFont val="ＭＳ Ｐゴシック"/>
          </rPr>
          <t>祗園</t>
        </r>
        <r>
          <rPr>
            <sz val="9"/>
            <color indexed="81"/>
            <rFont val="ＭＳ Ｐゴシック"/>
          </rPr>
          <t>」の</t>
        </r>
        <r>
          <rPr>
            <sz val="24"/>
            <color indexed="81"/>
            <rFont val="ＭＳ Ｐゴシック"/>
          </rPr>
          <t>祗</t>
        </r>
        <r>
          <rPr>
            <sz val="9"/>
            <color indexed="81"/>
            <rFont val="ＭＳ Ｐゴシック"/>
          </rPr>
          <t>そこの</t>
        </r>
        <r>
          <rPr>
            <sz val="22"/>
            <color indexed="81"/>
            <rFont val="ＭＳ Ｐゴシック"/>
          </rPr>
          <t>―</t>
        </r>
        <r>
          <rPr>
            <sz val="9"/>
            <color indexed="81"/>
            <rFont val="ＭＳ Ｐゴシック"/>
          </rPr>
          <t>を取った文字が正しい」</t>
        </r>
      </text>
    </comment>
    <comment ref="C398" authorId="3">
      <text>
        <r>
          <rPr>
            <b/>
            <sz val="9"/>
            <color indexed="81"/>
            <rFont val="ＭＳ Ｐゴシック"/>
          </rPr>
          <t>siminsoudan-21:</t>
        </r>
        <r>
          <rPr>
            <sz val="9"/>
            <color indexed="81"/>
            <rFont val="ＭＳ Ｐゴシック"/>
          </rPr>
          <t xml:space="preserve">
「１５０１０安養坊」はあえて記入しない１７０２２３</t>
        </r>
      </text>
    </comment>
    <comment ref="D368" authorId="3">
      <text>
        <r>
          <rPr>
            <b/>
            <sz val="9"/>
            <color indexed="81"/>
            <rFont val="ＭＳ Ｐゴシック"/>
          </rPr>
          <t>siminsoudan-21:</t>
        </r>
        <r>
          <rPr>
            <sz val="9"/>
            <color indexed="81"/>
            <rFont val="ＭＳ Ｐゴシック"/>
          </rPr>
          <t xml:space="preserve">
１８０７１０
追加</t>
        </r>
      </text>
    </comment>
    <comment ref="D359" authorId="3">
      <text>
        <r>
          <rPr>
            <b/>
            <sz val="9"/>
            <color indexed="81"/>
            <rFont val="ＭＳ Ｐゴシック"/>
          </rPr>
          <t>siminsoudan-21:</t>
        </r>
        <r>
          <rPr>
            <sz val="9"/>
            <color indexed="81"/>
            <rFont val="ＭＳ Ｐゴシック"/>
          </rPr>
          <t xml:space="preserve">
平成１８年５月２４日追加</t>
        </r>
      </text>
    </comment>
    <comment ref="E344" authorId="0">
      <text>
        <r>
          <rPr>
            <b/>
            <sz val="9"/>
            <color indexed="81"/>
            <rFont val="ＭＳ Ｐゴシック"/>
          </rPr>
          <t>Administrator:</t>
        </r>
        <r>
          <rPr>
            <sz val="9"/>
            <color indexed="81"/>
            <rFont val="ＭＳ Ｐゴシック"/>
          </rPr>
          <t xml:space="preserve">
１９０１１８追加</t>
        </r>
      </text>
    </comment>
    <comment ref="C318" authorId="3">
      <text>
        <r>
          <rPr>
            <b/>
            <sz val="9"/>
            <color indexed="81"/>
            <rFont val="ＭＳ Ｐゴシック"/>
          </rPr>
          <t>siminsoudan-21:</t>
        </r>
        <r>
          <rPr>
            <sz val="9"/>
            <color indexed="81"/>
            <rFont val="ＭＳ Ｐゴシック"/>
          </rPr>
          <t xml:space="preserve">
公称町名「下新本町」の組合せもあるが、
１８０２０１現在、住人不在の為表記はしない</t>
        </r>
      </text>
    </comment>
    <comment ref="C261" authorId="1">
      <text>
        <r>
          <rPr>
            <b/>
            <sz val="9"/>
            <color indexed="81"/>
            <rFont val="ＭＳ Ｐゴシック"/>
          </rPr>
          <t>本郷町の飛び地
平成20年12月又は平成21年1月に追加予定</t>
        </r>
      </text>
    </comment>
    <comment ref="C257" authorId="1">
      <text>
        <r>
          <rPr>
            <b/>
            <sz val="9"/>
            <color indexed="81"/>
            <rFont val="ＭＳ Ｐゴシック"/>
          </rPr>
          <t xml:space="preserve"> 平成20年11月追加</t>
        </r>
      </text>
    </comment>
    <comment ref="E230" authorId="1">
      <text>
        <r>
          <rPr>
            <b/>
            <sz val="9"/>
            <color indexed="81"/>
            <rFont val="ＭＳ Ｐゴシック"/>
          </rPr>
          <t>地区：堀川
通学区域：光陽
とのこと
H140220光陽小学校設立資料より</t>
        </r>
      </text>
    </comment>
    <comment ref="B223" authorId="1">
      <text>
        <r>
          <rPr>
            <b/>
            <sz val="9"/>
            <color indexed="81"/>
            <rFont val="ＭＳ Ｐゴシック"/>
          </rPr>
          <t xml:space="preserve"> 公称　
本郷町の追加
200611　事業者の代理人より届け出あり</t>
        </r>
      </text>
    </comment>
  </commentList>
</comments>
</file>

<file path=xl/sharedStrings.xml><?xml version="1.0" encoding="utf-8"?>
<sst xmlns="http://schemas.openxmlformats.org/spreadsheetml/2006/main" xmlns:r="http://schemas.openxmlformats.org/officeDocument/2006/relationships" count="8257" uniqueCount="8257">
  <si>
    <t>事業所名称</t>
  </si>
  <si>
    <t>針原中町</t>
    <rPh sb="0" eb="4">
      <t>はりわらなかまち</t>
    </rPh>
    <phoneticPr fontId="21" type="Hiragana" alignment="distributed"/>
  </si>
  <si>
    <t>富山市奥田新町８番１号ボルファートとやま１０４号</t>
  </si>
  <si>
    <t>076-471-7455</t>
  </si>
  <si>
    <t>婦中町外輪野</t>
    <rPh sb="0" eb="3">
      <t>ふちゅうまち</t>
    </rPh>
    <rPh sb="3" eb="4">
      <t>そと</t>
    </rPh>
    <rPh sb="4" eb="5">
      <t>わ</t>
    </rPh>
    <rPh sb="5" eb="6">
      <t>の</t>
    </rPh>
    <phoneticPr fontId="21" type="Hiragana" alignment="center"/>
  </si>
  <si>
    <t>930-0936</t>
  </si>
  <si>
    <t>富山市下冨居二丁目１番５号</t>
  </si>
  <si>
    <t>アースサポート富山</t>
  </si>
  <si>
    <t>001827</t>
  </si>
  <si>
    <t>稲荷元町二丁目</t>
    <rPh sb="0" eb="4">
      <t>イナリモトマチ</t>
    </rPh>
    <rPh sb="4" eb="7">
      <t>ニチョウメ</t>
    </rPh>
    <phoneticPr fontId="21"/>
  </si>
  <si>
    <t>076-471-8646</t>
  </si>
  <si>
    <t>短期入所</t>
    <rPh sb="0" eb="2">
      <t>タンキ</t>
    </rPh>
    <rPh sb="2" eb="4">
      <t>ニュウショ</t>
    </rPh>
    <phoneticPr fontId="21"/>
  </si>
  <si>
    <t>０１０８２</t>
  </si>
  <si>
    <t>富山市長江新町二丁目５番４３号</t>
  </si>
  <si>
    <t>１８０６０</t>
  </si>
  <si>
    <t>076-461-4751</t>
  </si>
  <si>
    <t>001259</t>
  </si>
  <si>
    <t>0765-32-3008</t>
  </si>
  <si>
    <t>ゆりの木の里相談支援事業所</t>
  </si>
  <si>
    <t>犬島六丁目</t>
    <rPh sb="0" eb="2">
      <t>イヌジマ</t>
    </rPh>
    <rPh sb="2" eb="3">
      <t>ロク</t>
    </rPh>
    <rPh sb="3" eb="5">
      <t>チョウメ</t>
    </rPh>
    <phoneticPr fontId="21"/>
  </si>
  <si>
    <t>株式会社ジャッカル</t>
  </si>
  <si>
    <t>076-461-4752</t>
  </si>
  <si>
    <t>076-427-1115</t>
  </si>
  <si>
    <t>076-468-8563</t>
  </si>
  <si>
    <t>003114</t>
  </si>
  <si>
    <t>牛ケ増</t>
    <rPh sb="0" eb="3">
      <t>うしがませ</t>
    </rPh>
    <phoneticPr fontId="21" type="Hiragana" alignment="distributed"/>
  </si>
  <si>
    <t>076-471-8442</t>
  </si>
  <si>
    <t>法人ＦＡＸ</t>
    <rPh sb="0" eb="2">
      <t>ホウジン</t>
    </rPh>
    <phoneticPr fontId="21"/>
  </si>
  <si>
    <t>03-6436-8972</t>
  </si>
  <si>
    <t>002566</t>
  </si>
  <si>
    <t>930-0173</t>
  </si>
  <si>
    <t>５０１０６</t>
  </si>
  <si>
    <t>ウェルカムハウスつくし</t>
  </si>
  <si>
    <t>ジョブスクールさくらだに</t>
  </si>
  <si>
    <t>005043</t>
  </si>
  <si>
    <t>相談支援事業所このゆびとーまれ</t>
  </si>
  <si>
    <t>特定非営利活動法人ふるさとのあかり</t>
  </si>
  <si>
    <t>富山市水橋小路２８７番地１</t>
  </si>
  <si>
    <t>930-2226</t>
  </si>
  <si>
    <t>富山市中島四丁目２番１４号</t>
  </si>
  <si>
    <t>富山市八尾町薄島６３番地２</t>
  </si>
  <si>
    <t>事業所番号</t>
  </si>
  <si>
    <t>株式会社スタッフシュウエイ</t>
    <rPh sb="0" eb="4">
      <t>カブシキガイシャ</t>
    </rPh>
    <phoneticPr fontId="21"/>
  </si>
  <si>
    <t>81312</t>
  </si>
  <si>
    <t>939-8006</t>
  </si>
  <si>
    <t>076-456-1534</t>
  </si>
  <si>
    <t>アースサポート株式会社</t>
  </si>
  <si>
    <t>０４０８０２</t>
  </si>
  <si>
    <t>076-493-3900</t>
  </si>
  <si>
    <t>076-433-2592</t>
  </si>
  <si>
    <t>005041</t>
  </si>
  <si>
    <t>076－461-7762</t>
  </si>
  <si>
    <t>奥田本町</t>
    <rPh sb="0" eb="4">
      <t>おくだほんまち</t>
    </rPh>
    <phoneticPr fontId="21" type="Hiragana" alignment="distributed"/>
  </si>
  <si>
    <t>２１０６０</t>
  </si>
  <si>
    <t>939-2304</t>
  </si>
  <si>
    <t>001032</t>
  </si>
  <si>
    <t>住友町</t>
    <rPh sb="0" eb="3">
      <t>すみともちょう</t>
    </rPh>
    <phoneticPr fontId="21" type="Hiragana" alignment="distributed"/>
  </si>
  <si>
    <t>千歳町一丁目</t>
    <rPh sb="0" eb="3">
      <t>チトセマチ</t>
    </rPh>
    <rPh sb="3" eb="6">
      <t>イチチョウメ</t>
    </rPh>
    <phoneticPr fontId="21"/>
  </si>
  <si>
    <t>939-8073</t>
  </si>
  <si>
    <t>004411</t>
  </si>
  <si>
    <t>0766-86-6686</t>
  </si>
  <si>
    <t>07生活介護</t>
    <rPh sb="2" eb="4">
      <t>セイカツ</t>
    </rPh>
    <rPh sb="4" eb="6">
      <t>カイゴ</t>
    </rPh>
    <phoneticPr fontId="21"/>
  </si>
  <si>
    <t>富山市八幡７５０番地３</t>
  </si>
  <si>
    <t>ヴィストカレッジ富山県庁前</t>
  </si>
  <si>
    <t>事業所所在地</t>
    <rPh sb="0" eb="3">
      <t>ジギョウショ</t>
    </rPh>
    <rPh sb="3" eb="6">
      <t>ショザイチ</t>
    </rPh>
    <phoneticPr fontId="21"/>
  </si>
  <si>
    <t>003409</t>
  </si>
  <si>
    <t>和敬会生活支援センター</t>
  </si>
  <si>
    <t>076-431-1620</t>
  </si>
  <si>
    <t>安野屋町二丁目</t>
    <rPh sb="0" eb="4">
      <t>ヤスノヤマチ</t>
    </rPh>
    <rPh sb="4" eb="7">
      <t>ニチョウメ</t>
    </rPh>
    <phoneticPr fontId="21"/>
  </si>
  <si>
    <t>ジョブステーションさくら下熊野事業所</t>
  </si>
  <si>
    <t>グループホーム「フレンズ」</t>
  </si>
  <si>
    <t>939-0627</t>
  </si>
  <si>
    <t>076-422-7400</t>
  </si>
  <si>
    <t>２６１１０</t>
  </si>
  <si>
    <t>新富町二丁目</t>
    <rPh sb="0" eb="2">
      <t>しんとみ</t>
    </rPh>
    <rPh sb="2" eb="3">
      <t>ちょう</t>
    </rPh>
    <phoneticPr fontId="21" type="Hiragana" alignment="distributed"/>
  </si>
  <si>
    <t>076-469-6302</t>
  </si>
  <si>
    <t>076-462-9366</t>
  </si>
  <si>
    <t>岩瀬赤田町</t>
    <rPh sb="0" eb="5">
      <t>いわせあかだまち</t>
    </rPh>
    <phoneticPr fontId="21" type="Hiragana" alignment="distributed"/>
  </si>
  <si>
    <t>076-407-5778</t>
  </si>
  <si>
    <t>高畠町二丁目</t>
    <rPh sb="0" eb="3">
      <t>たかばたけまち</t>
    </rPh>
    <phoneticPr fontId="21" type="Hiragana" alignment="distributed"/>
  </si>
  <si>
    <t>00100１</t>
  </si>
  <si>
    <t>076-482-3373</t>
  </si>
  <si>
    <t>930-0138</t>
  </si>
  <si>
    <t>富山市水橋辻ヶ堂８４２番地１</t>
  </si>
  <si>
    <t>株式会社ひとと樹</t>
  </si>
  <si>
    <t>930-0075</t>
  </si>
  <si>
    <t>桃井町二丁目</t>
    <rPh sb="0" eb="3">
      <t>モモイチョウ</t>
    </rPh>
    <rPh sb="3" eb="6">
      <t>ニチョウメ</t>
    </rPh>
    <phoneticPr fontId="21"/>
  </si>
  <si>
    <t>元町二丁目</t>
    <rPh sb="0" eb="2">
      <t>もとまち</t>
    </rPh>
    <phoneticPr fontId="21" type="Hiragana" alignment="distributed"/>
  </si>
  <si>
    <t>076-441-5005</t>
  </si>
  <si>
    <t>076-432-1574</t>
  </si>
  <si>
    <t>藤木新町</t>
    <rPh sb="0" eb="4">
      <t>ふじのきしんまち</t>
    </rPh>
    <phoneticPr fontId="21" type="Hiragana" alignment="distributed"/>
  </si>
  <si>
    <t>五福８区</t>
    <rPh sb="0" eb="2">
      <t>ごふく</t>
    </rPh>
    <phoneticPr fontId="21" type="Hiragana" alignment="distributed"/>
  </si>
  <si>
    <t>076-422-7410</t>
  </si>
  <si>
    <t>３００８０</t>
  </si>
  <si>
    <t>地域移行5</t>
  </si>
  <si>
    <t>東町一丁目</t>
    <rPh sb="0" eb="2">
      <t>ヒガシマチ</t>
    </rPh>
    <rPh sb="2" eb="5">
      <t>イッチョウメ</t>
    </rPh>
    <phoneticPr fontId="21"/>
  </si>
  <si>
    <t>076-455-3536</t>
  </si>
  <si>
    <t>076-471-8773</t>
  </si>
  <si>
    <t>tha@able.ocn.ne.jp</t>
  </si>
  <si>
    <t>オークス株式会社</t>
  </si>
  <si>
    <t>諏訪川原二丁目</t>
    <rPh sb="0" eb="4">
      <t>スワガワラ</t>
    </rPh>
    <rPh sb="4" eb="7">
      <t>ニチョウメ</t>
    </rPh>
    <phoneticPr fontId="21"/>
  </si>
  <si>
    <t>八尾町高熊</t>
    <rPh sb="0" eb="3">
      <t>やつおまち</t>
    </rPh>
    <rPh sb="3" eb="4">
      <t>たか</t>
    </rPh>
    <rPh sb="4" eb="5">
      <t>くま</t>
    </rPh>
    <phoneticPr fontId="21" type="Hiragana"/>
  </si>
  <si>
    <t>つくしの家</t>
  </si>
  <si>
    <t>076-407-5557</t>
  </si>
  <si>
    <t>000112</t>
  </si>
  <si>
    <t>８神保地区</t>
    <rPh sb="1" eb="3">
      <t>ジンボウ</t>
    </rPh>
    <rPh sb="3" eb="5">
      <t>チク</t>
    </rPh>
    <phoneticPr fontId="21"/>
  </si>
  <si>
    <t>004519</t>
  </si>
  <si>
    <t>０３０６０２</t>
  </si>
  <si>
    <t>合同会社</t>
    <rPh sb="0" eb="2">
      <t>ゴウドウ</t>
    </rPh>
    <rPh sb="2" eb="4">
      <t>ガイシャ</t>
    </rPh>
    <phoneticPr fontId="21"/>
  </si>
  <si>
    <t>076-492-8815</t>
  </si>
  <si>
    <t>四方北窪</t>
    <rPh sb="0" eb="4">
      <t>よかたきたくぼ</t>
    </rPh>
    <phoneticPr fontId="21" type="Hiragana" alignment="distributed"/>
  </si>
  <si>
    <t>003216</t>
  </si>
  <si>
    <t>ワークハウス連帯</t>
  </si>
  <si>
    <t>就労継続支援Ｂ型6</t>
  </si>
  <si>
    <t>930-0144</t>
  </si>
  <si>
    <t>上冨居二丁目</t>
    <rPh sb="0" eb="3">
      <t>カミフゴウ</t>
    </rPh>
    <rPh sb="3" eb="6">
      <t>ニチョウメ</t>
    </rPh>
    <phoneticPr fontId="21"/>
  </si>
  <si>
    <t>しらいわ苑ホームヘルパーセンター</t>
  </si>
  <si>
    <t>富山市西金屋６６９４番地４</t>
  </si>
  <si>
    <t>粟島町二丁目</t>
    <rPh sb="0" eb="3">
      <t>アワジママチ</t>
    </rPh>
    <rPh sb="3" eb="6">
      <t>ニチョウメ</t>
    </rPh>
    <phoneticPr fontId="21"/>
  </si>
  <si>
    <t>５婦中熊野地区</t>
    <rPh sb="1" eb="3">
      <t>フチュウ</t>
    </rPh>
    <rPh sb="3" eb="5">
      <t>クマノ</t>
    </rPh>
    <rPh sb="5" eb="7">
      <t>チク</t>
    </rPh>
    <phoneticPr fontId="21"/>
  </si>
  <si>
    <t>富山市高田５２７番地富山県総合情報センタービル</t>
  </si>
  <si>
    <t>山田前田</t>
    <rPh sb="0" eb="2">
      <t>やまだ</t>
    </rPh>
    <rPh sb="2" eb="3">
      <t>まえ</t>
    </rPh>
    <rPh sb="3" eb="4">
      <t>だ</t>
    </rPh>
    <phoneticPr fontId="21" type="Hiragana" alignment="center"/>
  </si>
  <si>
    <t>地域移行3</t>
  </si>
  <si>
    <t>医療法人財団北聖会</t>
  </si>
  <si>
    <t>秋ヶ島</t>
    <rPh sb="0" eb="3">
      <t>あきがしま</t>
    </rPh>
    <phoneticPr fontId="21" type="Hiragana" alignment="distributed"/>
  </si>
  <si>
    <t>076-429-3579</t>
  </si>
  <si>
    <t>076-466-0910</t>
  </si>
  <si>
    <t>０５０１０２</t>
  </si>
  <si>
    <t>合同会社合同会社ポラリス</t>
  </si>
  <si>
    <t>076-422-3400</t>
  </si>
  <si>
    <t>930-0801</t>
  </si>
  <si>
    <t>076-442-5096</t>
  </si>
  <si>
    <t>12就労継続支援Ｂ型</t>
    <rPh sb="2" eb="4">
      <t>シュウロウ</t>
    </rPh>
    <rPh sb="4" eb="6">
      <t>ケイゾク</t>
    </rPh>
    <rPh sb="6" eb="8">
      <t>シエン</t>
    </rPh>
    <rPh sb="9" eb="10">
      <t>ガタ</t>
    </rPh>
    <phoneticPr fontId="21"/>
  </si>
  <si>
    <t>寺町２区</t>
    <rPh sb="0" eb="2">
      <t>てらまち</t>
    </rPh>
    <phoneticPr fontId="21" type="Hiragana" alignment="distributed"/>
  </si>
  <si>
    <t>０５１１１</t>
  </si>
  <si>
    <t>076-427-1251</t>
  </si>
  <si>
    <t>婦中町下瀬</t>
    <rPh sb="0" eb="3">
      <t>ふちゅうまち</t>
    </rPh>
    <rPh sb="3" eb="4">
      <t>しも</t>
    </rPh>
    <rPh sb="4" eb="5">
      <t>ぜ</t>
    </rPh>
    <phoneticPr fontId="21" type="Hiragana" alignment="center"/>
  </si>
  <si>
    <t>就労定着</t>
  </si>
  <si>
    <t>076-461-5469</t>
  </si>
  <si>
    <t>939-3535</t>
  </si>
  <si>
    <t>076-431-3186</t>
  </si>
  <si>
    <t>jimu@keikou-toyama.or.jp</t>
  </si>
  <si>
    <t>000611</t>
  </si>
  <si>
    <t>０１０５１</t>
  </si>
  <si>
    <t>さんらいず</t>
  </si>
  <si>
    <t>939-8114</t>
  </si>
  <si>
    <t>めひの自閉症地域生活支援センター</t>
  </si>
  <si>
    <t>０４０４１１</t>
  </si>
  <si>
    <t>オークスヘルパーステーション</t>
  </si>
  <si>
    <t>000105</t>
  </si>
  <si>
    <t>保育所訪問4</t>
  </si>
  <si>
    <t>930-0803</t>
  </si>
  <si>
    <t>上野新町</t>
    <rPh sb="0" eb="4">
      <t>ウエノシンマチ</t>
    </rPh>
    <phoneticPr fontId="21"/>
  </si>
  <si>
    <t>０４０５０２</t>
  </si>
  <si>
    <t>076-432-1198</t>
  </si>
  <si>
    <t>特定非営利活動法人特定非営利活動法人文福</t>
  </si>
  <si>
    <t>下大久保２区</t>
    <rPh sb="0" eb="1">
      <t>しも</t>
    </rPh>
    <rPh sb="1" eb="4">
      <t>おおくぼ</t>
    </rPh>
    <phoneticPr fontId="21" type="Hiragana"/>
  </si>
  <si>
    <t>羽根</t>
    <rPh sb="0" eb="2">
      <t>はね</t>
    </rPh>
    <phoneticPr fontId="21" type="Hiragana" alignment="distributed"/>
  </si>
  <si>
    <t>０６０６２</t>
  </si>
  <si>
    <t>939-3553</t>
  </si>
  <si>
    <t>２１０２０</t>
  </si>
  <si>
    <t>高畠町二丁目</t>
    <rPh sb="0" eb="3">
      <t>タカバタケマチ</t>
    </rPh>
    <rPh sb="3" eb="6">
      <t>ニチョウメ</t>
    </rPh>
    <phoneticPr fontId="21"/>
  </si>
  <si>
    <t>１２０１１</t>
  </si>
  <si>
    <t>85204</t>
  </si>
  <si>
    <t>社会福祉法人けやき苑</t>
  </si>
  <si>
    <t>０２０３１０</t>
  </si>
  <si>
    <t>柳町三丁目</t>
    <rPh sb="0" eb="2">
      <t>ヤナギマチ</t>
    </rPh>
    <rPh sb="2" eb="5">
      <t>サンチョウメ</t>
    </rPh>
    <phoneticPr fontId="21"/>
  </si>
  <si>
    <t>富山県高齢者・障害者福祉生活協同組合</t>
  </si>
  <si>
    <t>新町</t>
    <rPh sb="0" eb="1">
      <t>あら</t>
    </rPh>
    <rPh sb="1" eb="2">
      <t>まち</t>
    </rPh>
    <phoneticPr fontId="21" type="Hiragana" alignment="center"/>
  </si>
  <si>
    <t>湊入船町</t>
    <rPh sb="0" eb="3">
      <t>ミナトイリフネ</t>
    </rPh>
    <rPh sb="3" eb="4">
      <t>マチ</t>
    </rPh>
    <phoneticPr fontId="21"/>
  </si>
  <si>
    <t>自立した日常生活又は社会生活ができるよう、一定期間、身体機能の向上のために必要な訓練を行います。</t>
    <rPh sb="0" eb="2">
      <t>ジリツ</t>
    </rPh>
    <rPh sb="4" eb="6">
      <t>ニチジョウ</t>
    </rPh>
    <rPh sb="6" eb="8">
      <t>セイカツ</t>
    </rPh>
    <rPh sb="8" eb="9">
      <t>マタ</t>
    </rPh>
    <rPh sb="10" eb="12">
      <t>シャカイ</t>
    </rPh>
    <rPh sb="12" eb="14">
      <t>セイカツ</t>
    </rPh>
    <rPh sb="21" eb="23">
      <t>イッテイ</t>
    </rPh>
    <rPh sb="23" eb="25">
      <t>キカン</t>
    </rPh>
    <rPh sb="26" eb="28">
      <t>シンタイ</t>
    </rPh>
    <rPh sb="28" eb="30">
      <t>キノウ</t>
    </rPh>
    <rPh sb="31" eb="33">
      <t>コウジョウ</t>
    </rPh>
    <rPh sb="37" eb="39">
      <t>ヒツヨウ</t>
    </rPh>
    <rPh sb="40" eb="42">
      <t>クンレン</t>
    </rPh>
    <rPh sb="43" eb="44">
      <t>オコナ</t>
    </rPh>
    <phoneticPr fontId="21"/>
  </si>
  <si>
    <t>076-415-4347</t>
  </si>
  <si>
    <t>月岡町二丁目</t>
    <rPh sb="0" eb="3">
      <t>つきおかまち</t>
    </rPh>
    <phoneticPr fontId="21" type="Hiragana" alignment="distributed"/>
  </si>
  <si>
    <t>神奈川県横浜市港南区上大岡西一丁目６番１号</t>
  </si>
  <si>
    <t>076-481-7323</t>
  </si>
  <si>
    <t>076-431-7337</t>
  </si>
  <si>
    <t>939-3552</t>
  </si>
  <si>
    <t>01居宅・重訪</t>
  </si>
  <si>
    <t>２６０５２</t>
  </si>
  <si>
    <t>あすなろセンター</t>
  </si>
  <si>
    <t>鵯島３区</t>
    <rPh sb="0" eb="2">
      <t>ひよどりじま</t>
    </rPh>
    <phoneticPr fontId="21" type="Hiragana" alignment="distributed"/>
  </si>
  <si>
    <t>himawari@toyama-hcoop.com</t>
  </si>
  <si>
    <t>931-8517</t>
  </si>
  <si>
    <t>富山県高岡市野村１３５７番地３</t>
    <rPh sb="0" eb="3">
      <t>トヤマケン</t>
    </rPh>
    <rPh sb="3" eb="6">
      <t>タカオカシ</t>
    </rPh>
    <rPh sb="6" eb="8">
      <t>ノムラ</t>
    </rPh>
    <rPh sb="12" eb="14">
      <t>バンチ</t>
    </rPh>
    <phoneticPr fontId="21"/>
  </si>
  <si>
    <t>931-8423</t>
  </si>
  <si>
    <t>婦中町中島</t>
    <rPh sb="0" eb="3">
      <t>ふちゅうまち</t>
    </rPh>
    <rPh sb="3" eb="4">
      <t>なか</t>
    </rPh>
    <rPh sb="4" eb="5">
      <t>じま</t>
    </rPh>
    <phoneticPr fontId="21" type="Hiragana" alignment="center"/>
  </si>
  <si>
    <t>tukusi_koubou@yahoo.co.jp</t>
  </si>
  <si>
    <t>西大沢１区</t>
    <rPh sb="0" eb="1">
      <t>にし</t>
    </rPh>
    <rPh sb="1" eb="3">
      <t>おおさわ</t>
    </rPh>
    <phoneticPr fontId="21" type="Hiragana"/>
  </si>
  <si>
    <t>arigatay@vesta.ocn.ne.jp</t>
  </si>
  <si>
    <t>076-436-3515</t>
  </si>
  <si>
    <t>八尾町東松瀬</t>
    <rPh sb="0" eb="3">
      <t>やつおまち</t>
    </rPh>
    <rPh sb="3" eb="4">
      <t>ひがしまつぜ</t>
    </rPh>
    <phoneticPr fontId="21" type="Hiragana"/>
  </si>
  <si>
    <t>076-461-5470</t>
  </si>
  <si>
    <t>婦中町中保屋</t>
    <rPh sb="0" eb="3">
      <t>ふちゅうまち</t>
    </rPh>
    <rPh sb="3" eb="4">
      <t>なか</t>
    </rPh>
    <rPh sb="4" eb="5">
      <t>ほ</t>
    </rPh>
    <rPh sb="5" eb="6">
      <t>や</t>
    </rPh>
    <phoneticPr fontId="21" type="Hiragana" alignment="center"/>
  </si>
  <si>
    <t>930-1459</t>
  </si>
  <si>
    <t>003116</t>
  </si>
  <si>
    <t>mamenoki3@wish.ocn.ne.jp</t>
  </si>
  <si>
    <t>０３０８０１</t>
  </si>
  <si>
    <t>076-467-4481</t>
  </si>
  <si>
    <t>076-471-6799</t>
  </si>
  <si>
    <t>076-481-6884</t>
  </si>
  <si>
    <t>930-0103</t>
  </si>
  <si>
    <t>営利法人株式会社ステキバリエーション</t>
  </si>
  <si>
    <t>939-8045</t>
  </si>
  <si>
    <t>コスモスの里大江干</t>
  </si>
  <si>
    <t>富山市宮園町１２７番地１</t>
  </si>
  <si>
    <t>076-454-2231</t>
  </si>
  <si>
    <t>931-8336</t>
  </si>
  <si>
    <t>小谷</t>
    <rPh sb="0" eb="1">
      <t>お</t>
    </rPh>
    <rPh sb="1" eb="2">
      <t>たに</t>
    </rPh>
    <phoneticPr fontId="21" type="Hiragana" alignment="center"/>
  </si>
  <si>
    <t>喜寿苑デイサービスセンター</t>
  </si>
  <si>
    <t>３８０９０</t>
  </si>
  <si>
    <t>特定非営利活動法人こころみの郷</t>
  </si>
  <si>
    <t>ハッピーとやま</t>
  </si>
  <si>
    <t>野々上</t>
    <rPh sb="0" eb="3">
      <t>ののうえ</t>
    </rPh>
    <phoneticPr fontId="21" type="Hiragana" alignment="distributed"/>
  </si>
  <si>
    <t>076-420-5254</t>
  </si>
  <si>
    <t>002344</t>
  </si>
  <si>
    <t>076-461-4922</t>
  </si>
  <si>
    <t>939-0534</t>
  </si>
  <si>
    <t>０３０３１７</t>
  </si>
  <si>
    <t>富山市安養坊６８０番地</t>
  </si>
  <si>
    <t>002423</t>
  </si>
  <si>
    <t>呉羽中の町</t>
    <rPh sb="0" eb="3">
      <t>くれはなか</t>
    </rPh>
    <rPh sb="4" eb="5">
      <t>ちょう</t>
    </rPh>
    <phoneticPr fontId="21" type="Hiragana" alignment="distributed"/>
  </si>
  <si>
    <t>３２１５０</t>
  </si>
  <si>
    <t>076-411-9666</t>
  </si>
  <si>
    <t>梅沢町一丁目</t>
    <rPh sb="0" eb="1">
      <t>うめ</t>
    </rPh>
    <rPh sb="1" eb="2">
      <t>ざわ</t>
    </rPh>
    <rPh sb="2" eb="3">
      <t>ちょう</t>
    </rPh>
    <phoneticPr fontId="21" type="Hiragana" alignment="distributed"/>
  </si>
  <si>
    <t>076-471-6132</t>
  </si>
  <si>
    <t>51下タ地区</t>
  </si>
  <si>
    <t>076-434-8100</t>
  </si>
  <si>
    <t>営利法人有限会社月光堂フォート</t>
  </si>
  <si>
    <t>ヘルパーステーションコクエー</t>
  </si>
  <si>
    <t>076-483-8661</t>
  </si>
  <si>
    <t>藤の木台二丁目</t>
    <rPh sb="0" eb="1">
      <t>ふじ</t>
    </rPh>
    <rPh sb="2" eb="4">
      <t>きだい</t>
    </rPh>
    <phoneticPr fontId="21" type="Hiragana" alignment="distributed"/>
  </si>
  <si>
    <t>田中町五丁目</t>
    <rPh sb="0" eb="3">
      <t>タナカマチ</t>
    </rPh>
    <rPh sb="3" eb="6">
      <t>ゴチョウメ</t>
    </rPh>
    <phoneticPr fontId="21"/>
  </si>
  <si>
    <t>0766-44-8062</t>
  </si>
  <si>
    <t>076-434-4361</t>
  </si>
  <si>
    <t>中央通り三丁目</t>
    <rPh sb="0" eb="3">
      <t>チュウオウトオ</t>
    </rPh>
    <rPh sb="4" eb="7">
      <t>サンチョウメ</t>
    </rPh>
    <phoneticPr fontId="21"/>
  </si>
  <si>
    <t>ショートステイほほえみの丘</t>
  </si>
  <si>
    <t>５００３１</t>
  </si>
  <si>
    <t>076-494-2881</t>
  </si>
  <si>
    <t>939-8222</t>
  </si>
  <si>
    <t>アンフェーデ株式会社</t>
    <rPh sb="6" eb="10">
      <t>カブシキカイシャ</t>
    </rPh>
    <phoneticPr fontId="21"/>
  </si>
  <si>
    <t>ひまわり</t>
  </si>
  <si>
    <t>西野新</t>
    <rPh sb="0" eb="3">
      <t>にしのしん</t>
    </rPh>
    <phoneticPr fontId="21" type="Hiragana" alignment="distributed"/>
  </si>
  <si>
    <t>営利法人株式会社ツクイ</t>
  </si>
  <si>
    <t>１９０４６</t>
  </si>
  <si>
    <t>076-434-8150</t>
  </si>
  <si>
    <t>１速星地区</t>
    <rPh sb="1" eb="3">
      <t>ハヤホシ</t>
    </rPh>
    <rPh sb="3" eb="5">
      <t>チク</t>
    </rPh>
    <phoneticPr fontId="21"/>
  </si>
  <si>
    <t>富山市石金二丁目４番６号アートビル３</t>
  </si>
  <si>
    <t>火土呂</t>
    <rPh sb="0" eb="1">
      <t>ひ</t>
    </rPh>
    <rPh sb="1" eb="2">
      <t>ど</t>
    </rPh>
    <rPh sb="2" eb="3">
      <t>ろ</t>
    </rPh>
    <phoneticPr fontId="21" type="Hiragana" alignment="center"/>
  </si>
  <si>
    <t>001603</t>
  </si>
  <si>
    <t>和敬会生活訓練センター</t>
  </si>
  <si>
    <t>939-8063</t>
  </si>
  <si>
    <t>八尾町河筋</t>
    <rPh sb="0" eb="3">
      <t>やつおまち</t>
    </rPh>
    <rPh sb="3" eb="4">
      <t>かわ</t>
    </rPh>
    <rPh sb="4" eb="5">
      <t>すじ</t>
    </rPh>
    <phoneticPr fontId="21" type="Hiragana"/>
  </si>
  <si>
    <t>横内第２</t>
    <rPh sb="0" eb="2">
      <t>よこうち</t>
    </rPh>
    <phoneticPr fontId="21" type="Hiragana" alignment="distributed"/>
  </si>
  <si>
    <t>富山市奥井町４番３６号</t>
  </si>
  <si>
    <t>医療法人社団ときわ会</t>
  </si>
  <si>
    <t>himawarinohana3@fine.ocn.ne.jp</t>
  </si>
  <si>
    <t>076-464-5789</t>
  </si>
  <si>
    <t>ひかりテラス</t>
  </si>
  <si>
    <t>岩瀬白山町２区</t>
    <rPh sb="0" eb="5">
      <t>いわせはくさんまち</t>
    </rPh>
    <phoneticPr fontId="21" type="Hiragana" alignment="distributed"/>
  </si>
  <si>
    <t>930-0010</t>
  </si>
  <si>
    <t>婦中町速星１区</t>
    <rPh sb="0" eb="3">
      <t>ふちゅうまち</t>
    </rPh>
    <rPh sb="3" eb="5">
      <t>はやほし</t>
    </rPh>
    <rPh sb="6" eb="7">
      <t>く</t>
    </rPh>
    <phoneticPr fontId="21" type="Hiragana" alignment="center"/>
  </si>
  <si>
    <t>930-0106</t>
  </si>
  <si>
    <t>004720</t>
  </si>
  <si>
    <t>86108</t>
  </si>
  <si>
    <t>３５２１０</t>
  </si>
  <si>
    <t>003504</t>
  </si>
  <si>
    <t>001703</t>
  </si>
  <si>
    <t>930-2102</t>
  </si>
  <si>
    <t>０２０３０４</t>
  </si>
  <si>
    <t>２３１６２</t>
  </si>
  <si>
    <t>076-411-6226</t>
  </si>
  <si>
    <t>930-2233</t>
  </si>
  <si>
    <t>株式会社ワークスタイル</t>
  </si>
  <si>
    <t>４９０４３</t>
  </si>
  <si>
    <t>939-2692</t>
  </si>
  <si>
    <t>001201</t>
  </si>
  <si>
    <t>八尾町中栗</t>
    <rPh sb="0" eb="3">
      <t>やつおまち</t>
    </rPh>
    <rPh sb="3" eb="4">
      <t>なか</t>
    </rPh>
    <rPh sb="4" eb="5">
      <t>くり</t>
    </rPh>
    <phoneticPr fontId="21" type="Hiragana"/>
  </si>
  <si>
    <t>社会福祉法人社会福祉法人ラッコハウス</t>
  </si>
  <si>
    <t>医療法人社団功連会</t>
  </si>
  <si>
    <t>四ツ葉町</t>
    <rPh sb="0" eb="1">
      <t>ヨ</t>
    </rPh>
    <rPh sb="2" eb="4">
      <t>バチョウ</t>
    </rPh>
    <phoneticPr fontId="21"/>
  </si>
  <si>
    <t>４５０８０</t>
  </si>
  <si>
    <t>930-8453</t>
  </si>
  <si>
    <t>スマイルワン</t>
  </si>
  <si>
    <t>とやま生協ゆとり～な</t>
  </si>
  <si>
    <t>水橋中村町</t>
    <rPh sb="0" eb="5">
      <t>みずはしなかむらまち</t>
    </rPh>
    <phoneticPr fontId="21" type="Hiragana" alignment="distributed"/>
  </si>
  <si>
    <t>相談（障害児）1</t>
  </si>
  <si>
    <t>002413</t>
  </si>
  <si>
    <t>医療法人社団桜仁会</t>
  </si>
  <si>
    <t>０３０２０</t>
  </si>
  <si>
    <t>076-422-0260</t>
  </si>
  <si>
    <t>株式会社がる</t>
    <rPh sb="0" eb="4">
      <t>カブシキガイシャ</t>
    </rPh>
    <phoneticPr fontId="21"/>
  </si>
  <si>
    <t>82410</t>
  </si>
  <si>
    <t>２４１３０</t>
  </si>
  <si>
    <t>医療法人医療法人社団中山会</t>
  </si>
  <si>
    <t>bzbz.info@buzzbuzz.jp</t>
  </si>
  <si>
    <t>002558</t>
  </si>
  <si>
    <t>939-8046</t>
  </si>
  <si>
    <t>愛宕町一丁目</t>
    <rPh sb="0" eb="2">
      <t>アタゴ</t>
    </rPh>
    <rPh sb="2" eb="3">
      <t>マチ</t>
    </rPh>
    <rPh sb="3" eb="6">
      <t>イチチョウメ</t>
    </rPh>
    <phoneticPr fontId="21"/>
  </si>
  <si>
    <t>医療法人社団四方会</t>
  </si>
  <si>
    <t>０３０９０８</t>
  </si>
  <si>
    <t>076-422-8898</t>
  </si>
  <si>
    <t>３７０４０</t>
  </si>
  <si>
    <t>０４０８０４</t>
  </si>
  <si>
    <t>939-2704</t>
  </si>
  <si>
    <t>076-438-8489</t>
  </si>
  <si>
    <t>076-411-9242</t>
  </si>
  <si>
    <t>自宅で、入浴、排せつ、食事の介護等を行います。</t>
    <rPh sb="0" eb="2">
      <t>ジタク</t>
    </rPh>
    <rPh sb="4" eb="6">
      <t>ニュウヨク</t>
    </rPh>
    <rPh sb="7" eb="8">
      <t>ハイ</t>
    </rPh>
    <rPh sb="11" eb="13">
      <t>ショクジ</t>
    </rPh>
    <rPh sb="14" eb="16">
      <t>カイゴ</t>
    </rPh>
    <rPh sb="16" eb="17">
      <t>トウ</t>
    </rPh>
    <rPh sb="18" eb="19">
      <t>オコナ</t>
    </rPh>
    <phoneticPr fontId="21"/>
  </si>
  <si>
    <t>医療法人社団白雲会</t>
  </si>
  <si>
    <t>0766-82-5656</t>
  </si>
  <si>
    <t>939-8071</t>
  </si>
  <si>
    <t>明日美野</t>
    <rPh sb="0" eb="2">
      <t>あす</t>
    </rPh>
    <rPh sb="2" eb="3">
      <t>み</t>
    </rPh>
    <rPh sb="3" eb="4">
      <t>の</t>
    </rPh>
    <phoneticPr fontId="21" type="Hiragana" alignment="center"/>
  </si>
  <si>
    <t>076-471-8774</t>
  </si>
  <si>
    <t>デイサービスセンターふる里の風中田</t>
  </si>
  <si>
    <t>83724</t>
  </si>
  <si>
    <t>ニチイケアセンター大沢野</t>
  </si>
  <si>
    <t>石川県金沢市福久一丁目１０６番地</t>
    <rPh sb="0" eb="3">
      <t>イシカワケン</t>
    </rPh>
    <rPh sb="3" eb="6">
      <t>カナザワシ</t>
    </rPh>
    <rPh sb="6" eb="8">
      <t>フクヒサ</t>
    </rPh>
    <rPh sb="8" eb="11">
      <t>1チョウメ</t>
    </rPh>
    <rPh sb="14" eb="16">
      <t>バンチ</t>
    </rPh>
    <phoneticPr fontId="21"/>
  </si>
  <si>
    <t>富山市久方町６番１２号</t>
  </si>
  <si>
    <t>076-442-2808</t>
  </si>
  <si>
    <t>婦中町羽根新</t>
    <rPh sb="0" eb="3">
      <t>ふちゅうまち</t>
    </rPh>
    <rPh sb="3" eb="5">
      <t>はね</t>
    </rPh>
    <rPh sb="5" eb="6">
      <t>しん</t>
    </rPh>
    <phoneticPr fontId="21" type="Hiragana" alignment="center"/>
  </si>
  <si>
    <t>担当者　中さん</t>
    <rPh sb="0" eb="3">
      <t>タントウシャ</t>
    </rPh>
    <rPh sb="4" eb="5">
      <t>ナカ</t>
    </rPh>
    <phoneticPr fontId="21"/>
  </si>
  <si>
    <t>富山市下大久保３８番地１</t>
  </si>
  <si>
    <t>18相談（特定）</t>
    <rPh sb="2" eb="4">
      <t>ソウダン</t>
    </rPh>
    <rPh sb="5" eb="7">
      <t>トクテイ</t>
    </rPh>
    <phoneticPr fontId="21"/>
  </si>
  <si>
    <t>医療法人社団和敬会</t>
  </si>
  <si>
    <t>005012</t>
  </si>
  <si>
    <t>076-240-2533</t>
  </si>
  <si>
    <t>月見町六丁目</t>
    <rPh sb="0" eb="3">
      <t>つきみちょう</t>
    </rPh>
    <phoneticPr fontId="21" type="Hiragana" alignment="distributed"/>
  </si>
  <si>
    <t>太田口通り三丁目</t>
    <rPh sb="0" eb="4">
      <t>おおたぐちどお</t>
    </rPh>
    <phoneticPr fontId="21" type="Hiragana" alignment="distributed"/>
  </si>
  <si>
    <t>富山市清水中町１番１４号</t>
  </si>
  <si>
    <t>１２０２１</t>
  </si>
  <si>
    <t>障害者支援施設やまびこの丘</t>
  </si>
  <si>
    <t>多機能型事業所希望のきずな</t>
  </si>
  <si>
    <t>-</t>
  </si>
  <si>
    <t>076-421-3388</t>
  </si>
  <si>
    <t>相談支援事業所アシスト</t>
  </si>
  <si>
    <t>まちなかハウスぽっけ</t>
  </si>
  <si>
    <t>富山市山室２９番地の３</t>
  </si>
  <si>
    <t>手屋二丁目</t>
    <rPh sb="0" eb="1">
      <t>テ</t>
    </rPh>
    <rPh sb="1" eb="2">
      <t>ヤ</t>
    </rPh>
    <rPh sb="2" eb="5">
      <t>ニチョウメ</t>
    </rPh>
    <phoneticPr fontId="21"/>
  </si>
  <si>
    <t>障害者支援施設わかくさの丘</t>
  </si>
  <si>
    <t>shimizu-kibou@adagio.ocn.ne.jp</t>
  </si>
  <si>
    <t>重度訪問介護</t>
  </si>
  <si>
    <t>八尾町東町</t>
    <rPh sb="0" eb="3">
      <t>やつおまち</t>
    </rPh>
    <rPh sb="3" eb="4">
      <t>ひがし</t>
    </rPh>
    <rPh sb="4" eb="5">
      <t>まち</t>
    </rPh>
    <phoneticPr fontId="21" type="Hiragana"/>
  </si>
  <si>
    <t>004201</t>
  </si>
  <si>
    <t>ガンバ村スペシャルキッズ</t>
  </si>
  <si>
    <t>930-0922</t>
  </si>
  <si>
    <t>81307</t>
  </si>
  <si>
    <t>002815</t>
  </si>
  <si>
    <t>１３１００</t>
  </si>
  <si>
    <t>居宅介護5</t>
    <rPh sb="2" eb="4">
      <t>カイゴ</t>
    </rPh>
    <phoneticPr fontId="21"/>
  </si>
  <si>
    <t>000412</t>
  </si>
  <si>
    <t>076-466-0704</t>
  </si>
  <si>
    <t>不二越町</t>
    <rPh sb="0" eb="4">
      <t>フジコシマチ</t>
    </rPh>
    <phoneticPr fontId="21"/>
  </si>
  <si>
    <t>misakimeguri0719@gmail.com</t>
  </si>
  <si>
    <t>076-421-3389</t>
  </si>
  <si>
    <t>八尾町上仁歩</t>
    <rPh sb="0" eb="3">
      <t>やつおまち</t>
    </rPh>
    <rPh sb="3" eb="4">
      <t>かみ</t>
    </rPh>
    <rPh sb="4" eb="5">
      <t>にん</t>
    </rPh>
    <rPh sb="5" eb="6">
      <t>ぶ</t>
    </rPh>
    <phoneticPr fontId="21" type="Hiragana"/>
  </si>
  <si>
    <t>62杉原地区</t>
  </si>
  <si>
    <t>076-420-1051</t>
  </si>
  <si>
    <t>合同会社かたれす</t>
  </si>
  <si>
    <t>０４０２０４</t>
  </si>
  <si>
    <t>004719</t>
  </si>
  <si>
    <t>076-435-3279</t>
  </si>
  <si>
    <t>076-461-5523</t>
  </si>
  <si>
    <t>本郷新</t>
    <rPh sb="0" eb="3">
      <t>ほんごうしん</t>
    </rPh>
    <phoneticPr fontId="21" type="Hiragana" alignment="distributed"/>
  </si>
  <si>
    <t>002816</t>
  </si>
  <si>
    <t>西山王町</t>
    <rPh sb="0" eb="4">
      <t>ニシサンノウマチ</t>
    </rPh>
    <phoneticPr fontId="21"/>
  </si>
  <si>
    <t>長江新町一丁目</t>
    <rPh sb="0" eb="4">
      <t>ながえしんまち</t>
    </rPh>
    <phoneticPr fontId="21" type="Hiragana" alignment="distributed"/>
  </si>
  <si>
    <t>婦中町かたかご台</t>
    <rPh sb="0" eb="3">
      <t>ふちゅうまち</t>
    </rPh>
    <rPh sb="7" eb="8">
      <t>だい</t>
    </rPh>
    <phoneticPr fontId="21" type="Hiragana" alignment="center"/>
  </si>
  <si>
    <t>水橋新保</t>
    <rPh sb="0" eb="4">
      <t>みずはししんぼ</t>
    </rPh>
    <phoneticPr fontId="21" type="Hiragana" alignment="distributed"/>
  </si>
  <si>
    <t>076-461-3497</t>
  </si>
  <si>
    <t>二口町一丁目</t>
    <rPh sb="0" eb="3">
      <t>ふたくちまち</t>
    </rPh>
    <phoneticPr fontId="21" type="Hiragana" alignment="distributed"/>
  </si>
  <si>
    <t>コペルプラス富山教室（休止中）</t>
    <rPh sb="11" eb="14">
      <t>キュウシチュウ</t>
    </rPh>
    <phoneticPr fontId="21"/>
  </si>
  <si>
    <t>076-451-5251</t>
  </si>
  <si>
    <t>076-435-3269</t>
  </si>
  <si>
    <t>不二栄町２区</t>
    <rPh sb="0" eb="4">
      <t>ふじさかえまち</t>
    </rPh>
    <phoneticPr fontId="21" type="Hiragana" alignment="distributed"/>
  </si>
  <si>
    <t>076-438-8484</t>
  </si>
  <si>
    <t>076-468-3578</t>
  </si>
  <si>
    <t>北新町一丁目</t>
    <rPh sb="0" eb="3">
      <t>キタシンマチ</t>
    </rPh>
    <rPh sb="3" eb="6">
      <t>イチチョウメ</t>
    </rPh>
    <phoneticPr fontId="21"/>
  </si>
  <si>
    <t>牧田</t>
    <rPh sb="0" eb="2">
      <t>まきだ</t>
    </rPh>
    <phoneticPr fontId="21" type="Hiragana" alignment="distributed"/>
  </si>
  <si>
    <t>岩瀬白山町</t>
    <rPh sb="0" eb="5">
      <t>いわせはくさんまち</t>
    </rPh>
    <phoneticPr fontId="21" type="Hiragana" alignment="distributed"/>
  </si>
  <si>
    <t>いずみ</t>
  </si>
  <si>
    <t>立山町上金剛寺２１０番地</t>
  </si>
  <si>
    <t>076-469-0016</t>
  </si>
  <si>
    <t>社会福祉法人富山市社会福祉事業団</t>
  </si>
  <si>
    <t>５００４０</t>
  </si>
  <si>
    <t>001507</t>
  </si>
  <si>
    <t>住所重複確認</t>
    <rPh sb="0" eb="2">
      <t>ジュウショ</t>
    </rPh>
    <rPh sb="2" eb="4">
      <t>ジュウフク</t>
    </rPh>
    <rPh sb="4" eb="6">
      <t>カクニン</t>
    </rPh>
    <phoneticPr fontId="21"/>
  </si>
  <si>
    <t>蓮町二丁目</t>
    <rPh sb="0" eb="1">
      <t>はす</t>
    </rPh>
    <rPh sb="1" eb="2">
      <t>まち</t>
    </rPh>
    <phoneticPr fontId="21" type="Hiragana" alignment="distributed"/>
  </si>
  <si>
    <t>営利法人有限会社まめの木</t>
  </si>
  <si>
    <t>076-483-8813</t>
  </si>
  <si>
    <t>八尾町舘本郷</t>
    <rPh sb="0" eb="3">
      <t>やつおまち</t>
    </rPh>
    <rPh sb="3" eb="4">
      <t>たち</t>
    </rPh>
    <rPh sb="4" eb="6">
      <t>ほんごう</t>
    </rPh>
    <phoneticPr fontId="21" type="Hiragana"/>
  </si>
  <si>
    <t>930-0814</t>
  </si>
  <si>
    <t>婦中町瑞穂</t>
    <rPh sb="0" eb="3">
      <t>ふちゅうまち</t>
    </rPh>
    <rPh sb="3" eb="4">
      <t>みず</t>
    </rPh>
    <rPh sb="4" eb="5">
      <t>ほ</t>
    </rPh>
    <phoneticPr fontId="21" type="Hiragana" alignment="center"/>
  </si>
  <si>
    <t>豊田本町一丁目</t>
    <rPh sb="0" eb="4">
      <t>トヨタホンマチ</t>
    </rPh>
    <rPh sb="4" eb="7">
      <t>イチチョウメ</t>
    </rPh>
    <phoneticPr fontId="21"/>
  </si>
  <si>
    <t>１２０５２</t>
  </si>
  <si>
    <t>939-8272</t>
  </si>
  <si>
    <t>３６０６０</t>
  </si>
  <si>
    <t>939-8048</t>
  </si>
  <si>
    <t>清水町二丁目</t>
    <rPh sb="0" eb="3">
      <t>しみずまち</t>
    </rPh>
    <phoneticPr fontId="21" type="Hiragana" alignment="distributed"/>
  </si>
  <si>
    <t>八尾町島地</t>
    <rPh sb="0" eb="3">
      <t>やつおまち</t>
    </rPh>
    <rPh sb="3" eb="4">
      <t>しま</t>
    </rPh>
    <rPh sb="4" eb="5">
      <t>じ</t>
    </rPh>
    <phoneticPr fontId="21" type="Hiragana"/>
  </si>
  <si>
    <t>庄高田</t>
    <rPh sb="0" eb="3">
      <t>しょうたかた</t>
    </rPh>
    <phoneticPr fontId="21" type="Hiragana" alignment="distributed"/>
  </si>
  <si>
    <t>富山市神通本町二丁目２番１６号アグロストタワー富山駅前１階</t>
  </si>
  <si>
    <t>076-455-2598</t>
  </si>
  <si>
    <t>23針原</t>
  </si>
  <si>
    <t>お迎え・集団療育型ライトブレインキッズ藤ノ木校</t>
  </si>
  <si>
    <t>nodumien@nodumien.jp</t>
  </si>
  <si>
    <t>84505</t>
  </si>
  <si>
    <t>株式会社コスモスの里</t>
  </si>
  <si>
    <t>東大久保</t>
    <rPh sb="0" eb="1">
      <t>ひがし</t>
    </rPh>
    <rPh sb="1" eb="4">
      <t>　　おおくぼ</t>
    </rPh>
    <phoneticPr fontId="21" type="Hiragana"/>
  </si>
  <si>
    <t>23保育所訪問</t>
    <rPh sb="2" eb="4">
      <t>ホイク</t>
    </rPh>
    <rPh sb="4" eb="5">
      <t>ショ</t>
    </rPh>
    <rPh sb="5" eb="7">
      <t>ホウモン</t>
    </rPh>
    <phoneticPr fontId="21"/>
  </si>
  <si>
    <t>001252</t>
  </si>
  <si>
    <t>１２０１３</t>
  </si>
  <si>
    <t>090-1396-1983</t>
  </si>
  <si>
    <t>五福末広町</t>
    <rPh sb="0" eb="5">
      <t>ごふくすえひろちょう</t>
    </rPh>
    <phoneticPr fontId="21" type="Hiragana" alignment="distributed"/>
  </si>
  <si>
    <t>０４０６０９</t>
  </si>
  <si>
    <t>002555</t>
  </si>
  <si>
    <t>076-424-3572</t>
  </si>
  <si>
    <t>布目緑町</t>
    <rPh sb="0" eb="4">
      <t>ぬのめみどりまち</t>
    </rPh>
    <phoneticPr fontId="21" type="Hiragana" alignment="distributed"/>
  </si>
  <si>
    <t>株式会社システム結</t>
  </si>
  <si>
    <t>83815</t>
  </si>
  <si>
    <t>arisawa.h-cmd@fuga.ocn.ne.jp</t>
  </si>
  <si>
    <t>076-411-6886</t>
  </si>
  <si>
    <t>662-8003</t>
  </si>
  <si>
    <t>下赤江町一丁目</t>
    <rPh sb="0" eb="4">
      <t>シモアカエマチ</t>
    </rPh>
    <rPh sb="4" eb="7">
      <t>イチチョウメ</t>
    </rPh>
    <phoneticPr fontId="21"/>
  </si>
  <si>
    <t>0766-56-6661</t>
  </si>
  <si>
    <t>003821</t>
  </si>
  <si>
    <t>栄町二丁目</t>
    <rPh sb="0" eb="2">
      <t>サカエマチ</t>
    </rPh>
    <rPh sb="2" eb="5">
      <t>ニチョウメ</t>
    </rPh>
    <phoneticPr fontId="21"/>
  </si>
  <si>
    <t>83103</t>
  </si>
  <si>
    <t>蜷川</t>
    <rPh sb="0" eb="2">
      <t>にながわ</t>
    </rPh>
    <phoneticPr fontId="21" type="Hiragana" alignment="distributed"/>
  </si>
  <si>
    <t>076-482-4460</t>
  </si>
  <si>
    <t>16施設入所支援</t>
    <rPh sb="2" eb="8">
      <t>シセツニュウショシエン</t>
    </rPh>
    <phoneticPr fontId="21"/>
  </si>
  <si>
    <t>大泉町一丁目</t>
    <rPh sb="0" eb="3">
      <t>オオイズミマチ</t>
    </rPh>
    <rPh sb="3" eb="6">
      <t>イチチョウメ</t>
    </rPh>
    <phoneticPr fontId="21"/>
  </si>
  <si>
    <t>076-434-1322</t>
  </si>
  <si>
    <t>84702</t>
  </si>
  <si>
    <t>076-492-8846</t>
  </si>
  <si>
    <t>東福沢２区</t>
    <rPh sb="0" eb="1">
      <t>ひがし</t>
    </rPh>
    <rPh sb="1" eb="3">
      <t>　　ふくさわ</t>
    </rPh>
    <rPh sb="4" eb="5">
      <t>く</t>
    </rPh>
    <phoneticPr fontId="21" type="Hiragana" alignment="center"/>
  </si>
  <si>
    <t>ヴィストカレッジ富山環水公園前</t>
  </si>
  <si>
    <t>ヘルパーステーションわかな</t>
  </si>
  <si>
    <t>ニチイケアセンター富山</t>
  </si>
  <si>
    <t>000202</t>
  </si>
  <si>
    <t>山田谷</t>
    <rPh sb="0" eb="2">
      <t>やまだ</t>
    </rPh>
    <rPh sb="2" eb="3">
      <t>たに</t>
    </rPh>
    <phoneticPr fontId="21" type="Hiragana" alignment="center"/>
  </si>
  <si>
    <t>watuki@ma.net3-tv.net</t>
  </si>
  <si>
    <t>930-0928</t>
  </si>
  <si>
    <t>farmfirm@ace.ocn.ne.jp</t>
  </si>
  <si>
    <t>０１０２０３</t>
  </si>
  <si>
    <t>076-482-4851</t>
  </si>
  <si>
    <t>002723</t>
  </si>
  <si>
    <t>002572</t>
  </si>
  <si>
    <t>婦中町下吉川</t>
    <rPh sb="0" eb="3">
      <t>ふちゅうまち</t>
    </rPh>
    <rPh sb="3" eb="6">
      <t>しもよしかわ</t>
    </rPh>
    <phoneticPr fontId="21" type="Hiragana" alignment="center"/>
  </si>
  <si>
    <t>日中一時のみ</t>
    <rPh sb="0" eb="2">
      <t>ニッチュウ</t>
    </rPh>
    <rPh sb="2" eb="4">
      <t>イチジ</t>
    </rPh>
    <phoneticPr fontId="21"/>
  </si>
  <si>
    <t>生活協同組合とやま生活協同組合</t>
  </si>
  <si>
    <t>総曲輪四丁目</t>
    <rPh sb="0" eb="3">
      <t>ソウガワ</t>
    </rPh>
    <rPh sb="3" eb="6">
      <t>ヨンチョウメ</t>
    </rPh>
    <phoneticPr fontId="21"/>
  </si>
  <si>
    <t>上大久保５区</t>
    <rPh sb="0" eb="1">
      <t>かみ</t>
    </rPh>
    <rPh sb="1" eb="4">
      <t>おおくぼ</t>
    </rPh>
    <phoneticPr fontId="21" type="Hiragana"/>
  </si>
  <si>
    <t>076-443-8800</t>
  </si>
  <si>
    <t>076-456-4638</t>
  </si>
  <si>
    <t>あっとほーむ婦中</t>
  </si>
  <si>
    <t>002619</t>
  </si>
  <si>
    <t>株式会社ニチイ学館</t>
  </si>
  <si>
    <t>安住町</t>
    <rPh sb="0" eb="3">
      <t>あずみちょう</t>
    </rPh>
    <phoneticPr fontId="21" type="Hiragana" alignment="distributed"/>
  </si>
  <si>
    <t>ニチイケアセンター安養坊</t>
  </si>
  <si>
    <t>牛島本町二丁目</t>
    <rPh sb="0" eb="4">
      <t>うしじまほんまち</t>
    </rPh>
    <phoneticPr fontId="21" type="Hiragana" alignment="distributed"/>
  </si>
  <si>
    <t>法人等e-mail 6</t>
    <rPh sb="0" eb="2">
      <t>ホウジン</t>
    </rPh>
    <rPh sb="2" eb="3">
      <t>トウ</t>
    </rPh>
    <phoneticPr fontId="21"/>
  </si>
  <si>
    <t>002614</t>
  </si>
  <si>
    <t>83808</t>
  </si>
  <si>
    <t>山田宿坊</t>
    <rPh sb="0" eb="2">
      <t>やまだ</t>
    </rPh>
    <rPh sb="2" eb="3">
      <t>すく</t>
    </rPh>
    <rPh sb="3" eb="4">
      <t>ぼう</t>
    </rPh>
    <phoneticPr fontId="21" type="Hiragana" alignment="center"/>
  </si>
  <si>
    <t>076-466-6888</t>
  </si>
  <si>
    <t>076-482-3815</t>
  </si>
  <si>
    <t>八尾町乗嶺</t>
    <rPh sb="0" eb="3">
      <t>やつおまち</t>
    </rPh>
    <rPh sb="3" eb="5">
      <t>のりみね</t>
    </rPh>
    <phoneticPr fontId="21" type="Hiragana"/>
  </si>
  <si>
    <t>０３０８１１</t>
  </si>
  <si>
    <t>104-0061</t>
  </si>
  <si>
    <t>一人暮らしに必要な理解力や生活力を補うため、定期的な巡回訪問等により情報提供や助言を行います。</t>
    <rPh sb="0" eb="2">
      <t>ヒトリ</t>
    </rPh>
    <rPh sb="2" eb="3">
      <t>ク</t>
    </rPh>
    <rPh sb="6" eb="8">
      <t>ヒツヨウ</t>
    </rPh>
    <rPh sb="9" eb="11">
      <t>リカイ</t>
    </rPh>
    <rPh sb="11" eb="12">
      <t>リョク</t>
    </rPh>
    <rPh sb="13" eb="16">
      <t>セイカツリョク</t>
    </rPh>
    <rPh sb="17" eb="18">
      <t>オギナ</t>
    </rPh>
    <rPh sb="22" eb="25">
      <t>テイキテキ</t>
    </rPh>
    <rPh sb="26" eb="28">
      <t>ジュンカイ</t>
    </rPh>
    <rPh sb="28" eb="30">
      <t>ホウモン</t>
    </rPh>
    <rPh sb="30" eb="31">
      <t>トウ</t>
    </rPh>
    <rPh sb="34" eb="36">
      <t>ジョウホウ</t>
    </rPh>
    <rPh sb="36" eb="38">
      <t>テイキョウ</t>
    </rPh>
    <rPh sb="39" eb="41">
      <t>ジョゲン</t>
    </rPh>
    <rPh sb="42" eb="43">
      <t>オコナ</t>
    </rPh>
    <phoneticPr fontId="21"/>
  </si>
  <si>
    <t>H29.2.1法人形態変更</t>
    <rPh sb="7" eb="9">
      <t>ホウジン</t>
    </rPh>
    <rPh sb="9" eb="11">
      <t>ケイタイ</t>
    </rPh>
    <rPh sb="11" eb="13">
      <t>ヘンコウ</t>
    </rPh>
    <phoneticPr fontId="21"/>
  </si>
  <si>
    <t>930-0881</t>
  </si>
  <si>
    <t>076-461-5300</t>
  </si>
  <si>
    <t>０３０８０３</t>
  </si>
  <si>
    <t>長江三丁目</t>
    <rPh sb="0" eb="2">
      <t>ながえ</t>
    </rPh>
    <phoneticPr fontId="21" type="Hiragana" alignment="distributed"/>
  </si>
  <si>
    <t>076-435-3339</t>
  </si>
  <si>
    <t>076-439-6566</t>
  </si>
  <si>
    <t>076-442-2551</t>
  </si>
  <si>
    <t>データの個数 / 事業所番号</t>
  </si>
  <si>
    <t>１２０６３</t>
  </si>
  <si>
    <t>八尾町清花</t>
    <rPh sb="0" eb="3">
      <t>やつおまち</t>
    </rPh>
    <rPh sb="3" eb="4">
      <t>しょう</t>
    </rPh>
    <rPh sb="4" eb="5">
      <t>はな</t>
    </rPh>
    <phoneticPr fontId="21" type="Hiragana"/>
  </si>
  <si>
    <t>076-413-5140</t>
  </si>
  <si>
    <t>003332</t>
  </si>
  <si>
    <t>076-461-5081</t>
  </si>
  <si>
    <t>小島町</t>
    <rPh sb="0" eb="3">
      <t>コジママチ</t>
    </rPh>
    <phoneticPr fontId="21"/>
  </si>
  <si>
    <t>羽根２区</t>
    <rPh sb="0" eb="2">
      <t>はね</t>
    </rPh>
    <phoneticPr fontId="21" type="Hiragana" alignment="distributed"/>
  </si>
  <si>
    <t>豊若町三丁目</t>
    <rPh sb="0" eb="3">
      <t>トヨワカチョウ</t>
    </rPh>
    <rPh sb="3" eb="6">
      <t>サンチョウメ</t>
    </rPh>
    <phoneticPr fontId="21"/>
  </si>
  <si>
    <t>豊田</t>
    <rPh sb="0" eb="2">
      <t>とよた</t>
    </rPh>
    <phoneticPr fontId="21" type="Hiragana" alignment="distributed"/>
  </si>
  <si>
    <t>o-inamori@nanday.jp</t>
  </si>
  <si>
    <t>939-2254</t>
  </si>
  <si>
    <t>特定非営利活動法人特定非営利活動法人富山ダルクリカバリークルーズ</t>
  </si>
  <si>
    <t>001245</t>
  </si>
  <si>
    <t>八尾町北谷</t>
    <rPh sb="0" eb="3">
      <t>やつおまち</t>
    </rPh>
    <rPh sb="3" eb="4">
      <t>きた</t>
    </rPh>
    <rPh sb="4" eb="5">
      <t>だに</t>
    </rPh>
    <phoneticPr fontId="21" type="Hiragana"/>
  </si>
  <si>
    <t>sengoku-care@forest.ocn.ne.jp</t>
  </si>
  <si>
    <t>076-468-1920</t>
  </si>
  <si>
    <t>82209</t>
  </si>
  <si>
    <t>07細入地域</t>
  </si>
  <si>
    <t>930-0805</t>
  </si>
  <si>
    <t>向川原町</t>
    <rPh sb="0" eb="3">
      <t>ムコウガワハラ</t>
    </rPh>
    <rPh sb="3" eb="4">
      <t>マチ</t>
    </rPh>
    <phoneticPr fontId="21"/>
  </si>
  <si>
    <t>婦中町沢田</t>
    <rPh sb="0" eb="3">
      <t>ふちゅうまち</t>
    </rPh>
    <rPh sb="3" eb="4">
      <t>さわ</t>
    </rPh>
    <rPh sb="4" eb="5">
      <t>だ</t>
    </rPh>
    <phoneticPr fontId="21" type="Hiragana" alignment="center"/>
  </si>
  <si>
    <t>076-468-1919</t>
  </si>
  <si>
    <t>冨居栄町</t>
    <rPh sb="0" eb="4">
      <t>フゴウサカエマチ</t>
    </rPh>
    <phoneticPr fontId="21"/>
  </si>
  <si>
    <t>流杉</t>
    <rPh sb="0" eb="2">
      <t>ながれすぎ</t>
    </rPh>
    <phoneticPr fontId="21" type="Hiragana" alignment="distributed"/>
  </si>
  <si>
    <t>ニチイケアセンター婦中</t>
  </si>
  <si>
    <t>０４０７１９</t>
  </si>
  <si>
    <t>犬島三丁目</t>
    <rPh sb="0" eb="2">
      <t>イヌジマ</t>
    </rPh>
    <rPh sb="2" eb="5">
      <t>サンチョウメ</t>
    </rPh>
    <phoneticPr fontId="21"/>
  </si>
  <si>
    <t>939-2717</t>
  </si>
  <si>
    <t>０５０２０３</t>
  </si>
  <si>
    <t>犬島一丁目</t>
    <rPh sb="0" eb="2">
      <t>いぬじま</t>
    </rPh>
    <phoneticPr fontId="21" type="Hiragana" alignment="distributed"/>
  </si>
  <si>
    <t>企業組合労協センター事業団</t>
  </si>
  <si>
    <t>8仁歩地区</t>
    <rPh sb="1" eb="2">
      <t>じん</t>
    </rPh>
    <rPh sb="2" eb="3">
      <t>ふ</t>
    </rPh>
    <rPh sb="3" eb="5">
      <t>ちく</t>
    </rPh>
    <phoneticPr fontId="21" type="Hiragana"/>
  </si>
  <si>
    <t>076-413-6003</t>
  </si>
  <si>
    <t>076-455-3788</t>
  </si>
  <si>
    <t>930-0035</t>
  </si>
  <si>
    <t>000115</t>
  </si>
  <si>
    <t>931-8501</t>
  </si>
  <si>
    <t>076-466-0701</t>
  </si>
  <si>
    <t>076-468-0557</t>
  </si>
  <si>
    <t>株式会社ＷＡＷＡ</t>
  </si>
  <si>
    <t>四方荒屋</t>
    <rPh sb="0" eb="4">
      <t>よかたあらや</t>
    </rPh>
    <phoneticPr fontId="21" type="Hiragana" alignment="distributed"/>
  </si>
  <si>
    <t>076-407-5777</t>
  </si>
  <si>
    <t>076-272-8982</t>
  </si>
  <si>
    <t>社会福祉法人射水万葉会</t>
  </si>
  <si>
    <t>０６１１１</t>
  </si>
  <si>
    <t>930-0817</t>
  </si>
  <si>
    <t>０４０１１６</t>
  </si>
  <si>
    <t>076-471-6232</t>
  </si>
  <si>
    <t>４１０３０</t>
  </si>
  <si>
    <t>秋桜の里</t>
  </si>
  <si>
    <t>２５１３２</t>
  </si>
  <si>
    <t>六間町</t>
    <rPh sb="0" eb="2">
      <t>ろっけん</t>
    </rPh>
    <rPh sb="2" eb="3">
      <t>まち</t>
    </rPh>
    <phoneticPr fontId="21" type="Hiragana"/>
  </si>
  <si>
    <t>ニチイケアセンター堀川</t>
  </si>
  <si>
    <t>imizu-manyo@po4.canet.ne.jp</t>
  </si>
  <si>
    <t>076-443-1061</t>
  </si>
  <si>
    <t>076-483-9550</t>
  </si>
  <si>
    <t>076-455-8010</t>
  </si>
  <si>
    <t>002729</t>
  </si>
  <si>
    <t>takano_toyamahigashi@homarenoie-group.com</t>
  </si>
  <si>
    <t>076-420-3440</t>
  </si>
  <si>
    <t>０２０９３</t>
  </si>
  <si>
    <t>かたかごの里</t>
  </si>
  <si>
    <t>株式会社ＴＤＳ絆</t>
  </si>
  <si>
    <t>076-420-0121</t>
  </si>
  <si>
    <t>care-rapport@crest.ocn.ne.jp</t>
  </si>
  <si>
    <t>076-420-3442</t>
  </si>
  <si>
    <t>有限会社月光堂フォート</t>
    <rPh sb="0" eb="7">
      <t>ユウゲンガイシャゲッコウドウ</t>
    </rPh>
    <phoneticPr fontId="21"/>
  </si>
  <si>
    <t>076-481-7071</t>
  </si>
  <si>
    <t>株式会社ＢＵＺＺＢＵＺＺ</t>
  </si>
  <si>
    <t>不二越本町一丁目</t>
    <rPh sb="0" eb="3">
      <t>フジコシ</t>
    </rPh>
    <rPh sb="3" eb="5">
      <t>ホンマチ</t>
    </rPh>
    <rPh sb="5" eb="8">
      <t>イチチョウメ</t>
    </rPh>
    <phoneticPr fontId="21"/>
  </si>
  <si>
    <t>富山市婦中町上田島３２番地２</t>
  </si>
  <si>
    <t>076-471-8887</t>
  </si>
  <si>
    <t>株式会社フィール</t>
  </si>
  <si>
    <t>939-8263</t>
  </si>
  <si>
    <t>０２０３２４</t>
  </si>
  <si>
    <t>FAX番号</t>
  </si>
  <si>
    <t>１００８５</t>
  </si>
  <si>
    <t>930-0866</t>
  </si>
  <si>
    <t>934-0011</t>
  </si>
  <si>
    <t>大泉東町一丁目</t>
    <rPh sb="0" eb="2">
      <t>オオイズミ</t>
    </rPh>
    <rPh sb="2" eb="4">
      <t>ヒガシマチ</t>
    </rPh>
    <rPh sb="4" eb="7">
      <t>イチチョウメ</t>
    </rPh>
    <phoneticPr fontId="21"/>
  </si>
  <si>
    <t>０４０４０７</t>
  </si>
  <si>
    <t>003403</t>
  </si>
  <si>
    <t>ヘルパーセンターフィール</t>
  </si>
  <si>
    <t>特定非営利活動法人神通さくら野会</t>
  </si>
  <si>
    <t>岩瀬文化町</t>
    <rPh sb="0" eb="5">
      <t>いわせぶんかまち</t>
    </rPh>
    <phoneticPr fontId="21" type="Hiragana" alignment="distributed"/>
  </si>
  <si>
    <t>グループホーム静和</t>
  </si>
  <si>
    <t>003101</t>
  </si>
  <si>
    <t>939-8072</t>
  </si>
  <si>
    <t>富山市二口町一丁目１５番地１３シティパレス３２６１階</t>
  </si>
  <si>
    <t>001939</t>
  </si>
  <si>
    <t>002221</t>
  </si>
  <si>
    <t>セーナー苑グループホームほのか</t>
  </si>
  <si>
    <t>水橋番頭名</t>
    <rPh sb="0" eb="5">
      <t>みずはしばんどうみょう</t>
    </rPh>
    <phoneticPr fontId="21" type="Hiragana" alignment="distributed"/>
  </si>
  <si>
    <t>076-441-5930</t>
  </si>
  <si>
    <t>076-413-3730</t>
  </si>
  <si>
    <t>株式会社ケアサービス布目</t>
  </si>
  <si>
    <t>002403</t>
  </si>
  <si>
    <t>939-8281</t>
  </si>
  <si>
    <t>八尾町下乗嶺</t>
    <rPh sb="0" eb="3">
      <t>やつおまち</t>
    </rPh>
    <rPh sb="3" eb="6">
      <t>しものりみね</t>
    </rPh>
    <phoneticPr fontId="21" type="Hiragana"/>
  </si>
  <si>
    <t>デイサービス花みずき</t>
  </si>
  <si>
    <t>就労継続支援Ａ型6</t>
  </si>
  <si>
    <t>特定非営利活動法人特定非営利活動法人富山あさひ会</t>
  </si>
  <si>
    <t>八ヶ山</t>
    <rPh sb="0" eb="3">
      <t>はっかやま</t>
    </rPh>
    <phoneticPr fontId="21" type="Hiragana" alignment="distributed"/>
  </si>
  <si>
    <t>076-494-2880</t>
  </si>
  <si>
    <t>岩瀬天池町</t>
    <rPh sb="0" eb="5">
      <t>いわせあまいけちょう</t>
    </rPh>
    <phoneticPr fontId="21" type="Hiragana" alignment="distributed"/>
  </si>
  <si>
    <t>その他あっとほーむ婦中</t>
  </si>
  <si>
    <t>81110</t>
  </si>
  <si>
    <t>939-8208</t>
  </si>
  <si>
    <t>83312</t>
  </si>
  <si>
    <t>076-467-0679</t>
  </si>
  <si>
    <t>25移動支援</t>
    <rPh sb="2" eb="4">
      <t>イドウ</t>
    </rPh>
    <rPh sb="4" eb="6">
      <t>シエン</t>
    </rPh>
    <phoneticPr fontId="21"/>
  </si>
  <si>
    <t>002906</t>
  </si>
  <si>
    <t>株式会社ナンデイ</t>
  </si>
  <si>
    <t>弥生町二丁目</t>
    <rPh sb="0" eb="3">
      <t>やよいちょう</t>
    </rPh>
    <phoneticPr fontId="21" type="Hiragana" alignment="distributed"/>
  </si>
  <si>
    <t>社会福祉法人海望福祉会</t>
  </si>
  <si>
    <t>荏原</t>
    <rPh sb="0" eb="2">
      <t>えばら</t>
    </rPh>
    <phoneticPr fontId="21" type="Hiragana" alignment="distributed"/>
  </si>
  <si>
    <t>076-460-0838</t>
  </si>
  <si>
    <t>002020</t>
  </si>
  <si>
    <t>076-436-3246</t>
  </si>
  <si>
    <t>婦中町高日附</t>
    <rPh sb="0" eb="3">
      <t>ふちゅうまち</t>
    </rPh>
    <rPh sb="3" eb="4">
      <t>たか</t>
    </rPh>
    <rPh sb="4" eb="5">
      <t>ひ</t>
    </rPh>
    <rPh sb="5" eb="6">
      <t>づき</t>
    </rPh>
    <phoneticPr fontId="21" type="Hiragana" alignment="center"/>
  </si>
  <si>
    <t>002219</t>
  </si>
  <si>
    <t>930-0996</t>
  </si>
  <si>
    <t>トータルサポートライトブレインふたくち校</t>
  </si>
  <si>
    <t>千歳町二丁目</t>
    <rPh sb="0" eb="3">
      <t>チトセマチ</t>
    </rPh>
    <rPh sb="3" eb="6">
      <t>ニチョウメ</t>
    </rPh>
    <phoneticPr fontId="21"/>
  </si>
  <si>
    <t>株式会社ミタホーム</t>
  </si>
  <si>
    <t>076-468-3201</t>
  </si>
  <si>
    <t>よろず相談所</t>
  </si>
  <si>
    <t>一般企業等への就労を希望する人に、一定期間、就労に必要な知識及び能力の向上のために必要な訓練を行います。</t>
    <rPh sb="0" eb="2">
      <t>イッパン</t>
    </rPh>
    <rPh sb="2" eb="4">
      <t>キギョウ</t>
    </rPh>
    <rPh sb="4" eb="5">
      <t>トウ</t>
    </rPh>
    <rPh sb="7" eb="9">
      <t>シュウロウ</t>
    </rPh>
    <rPh sb="10" eb="12">
      <t>キボウ</t>
    </rPh>
    <rPh sb="14" eb="15">
      <t>ヒト</t>
    </rPh>
    <rPh sb="17" eb="19">
      <t>イッテイ</t>
    </rPh>
    <rPh sb="19" eb="21">
      <t>キカン</t>
    </rPh>
    <rPh sb="22" eb="24">
      <t>シュウロウ</t>
    </rPh>
    <rPh sb="25" eb="27">
      <t>ヒツヨウ</t>
    </rPh>
    <rPh sb="28" eb="30">
      <t>チシキ</t>
    </rPh>
    <rPh sb="30" eb="31">
      <t>オヨ</t>
    </rPh>
    <rPh sb="32" eb="34">
      <t>ノウリョク</t>
    </rPh>
    <rPh sb="35" eb="37">
      <t>コウジョウ</t>
    </rPh>
    <rPh sb="41" eb="43">
      <t>ヒツヨウ</t>
    </rPh>
    <rPh sb="44" eb="46">
      <t>クンレン</t>
    </rPh>
    <rPh sb="47" eb="48">
      <t>オコナ</t>
    </rPh>
    <phoneticPr fontId="21"/>
  </si>
  <si>
    <t>０２０４３２</t>
  </si>
  <si>
    <t>shogai_helper@chimugurisa.com</t>
  </si>
  <si>
    <t>奥田寿町</t>
    <rPh sb="0" eb="4">
      <t>オクダコトブキマチ</t>
    </rPh>
    <phoneticPr fontId="21"/>
  </si>
  <si>
    <t>社会福祉法人セーナー苑</t>
  </si>
  <si>
    <t>０３０３１３</t>
  </si>
  <si>
    <t>社会福祉法人ラッコハウス</t>
  </si>
  <si>
    <t>行動援護5</t>
  </si>
  <si>
    <t>スカイハウス富山南新町</t>
    <rPh sb="6" eb="9">
      <t>トヤマミナミ</t>
    </rPh>
    <rPh sb="9" eb="11">
      <t>シンマチ</t>
    </rPh>
    <phoneticPr fontId="21"/>
  </si>
  <si>
    <t>石金一丁目</t>
    <rPh sb="0" eb="2">
      <t>イシガネ</t>
    </rPh>
    <rPh sb="2" eb="5">
      <t>イチチョウメ</t>
    </rPh>
    <phoneticPr fontId="21"/>
  </si>
  <si>
    <t>076-479-2191</t>
  </si>
  <si>
    <t>セーナー苑相談支援事業所Ｗｅネット</t>
  </si>
  <si>
    <t>清水町三丁目</t>
    <rPh sb="0" eb="3">
      <t>シミズマチ</t>
    </rPh>
    <rPh sb="3" eb="6">
      <t>サンチョウメ</t>
    </rPh>
    <phoneticPr fontId="21"/>
  </si>
  <si>
    <t>東福沢１区</t>
    <rPh sb="0" eb="1">
      <t>ひがし</t>
    </rPh>
    <rPh sb="1" eb="3">
      <t>　　ふくさわ</t>
    </rPh>
    <rPh sb="4" eb="5">
      <t>く</t>
    </rPh>
    <phoneticPr fontId="21" type="Hiragana" alignment="center"/>
  </si>
  <si>
    <t>076-454-2117</t>
  </si>
  <si>
    <t>939-8005</t>
  </si>
  <si>
    <t>939-2376</t>
  </si>
  <si>
    <t>富山市四ツ葉町７番８－２０５号ライトクローバー</t>
  </si>
  <si>
    <t>おわらの里</t>
  </si>
  <si>
    <t>076-461-5597</t>
  </si>
  <si>
    <t>フローレンスジョジョ</t>
  </si>
  <si>
    <t>004305</t>
  </si>
  <si>
    <t>076-436-1634</t>
  </si>
  <si>
    <t>アミティ工房</t>
  </si>
  <si>
    <t>１４０９４</t>
  </si>
  <si>
    <t>八尾町追分</t>
    <rPh sb="0" eb="3">
      <t>やつおまち</t>
    </rPh>
    <rPh sb="3" eb="4">
      <t>おい</t>
    </rPh>
    <rPh sb="4" eb="5">
      <t>わけ</t>
    </rPh>
    <phoneticPr fontId="21" type="Hiragana"/>
  </si>
  <si>
    <t>076-407-0078</t>
  </si>
  <si>
    <t>２５０８３</t>
  </si>
  <si>
    <t>076-457-2301</t>
  </si>
  <si>
    <t>営利法人株式会社ＰＥＲＳＯＮ’Ｓ</t>
  </si>
  <si>
    <t>076-482-6685</t>
  </si>
  <si>
    <t>076-457-2303</t>
  </si>
  <si>
    <t>002917</t>
  </si>
  <si>
    <t>003813</t>
  </si>
  <si>
    <t>大泉中町</t>
    <rPh sb="0" eb="4">
      <t>オオイズミナカマチ</t>
    </rPh>
    <phoneticPr fontId="21"/>
  </si>
  <si>
    <t>富山市稲荷町四丁目３番１６号</t>
  </si>
  <si>
    <t>五本榎</t>
    <rPh sb="0" eb="2">
      <t>ごほん</t>
    </rPh>
    <rPh sb="2" eb="3">
      <t>えのき</t>
    </rPh>
    <phoneticPr fontId="21" type="Hiragana" alignment="distributed"/>
  </si>
  <si>
    <t>２８０８０</t>
  </si>
  <si>
    <t>障害者支援施設あざみ園</t>
  </si>
  <si>
    <t>大山松木</t>
    <rPh sb="0" eb="2">
      <t>おおやま</t>
    </rPh>
    <rPh sb="2" eb="3">
      <t>まつ</t>
    </rPh>
    <rPh sb="3" eb="4">
      <t>のき</t>
    </rPh>
    <phoneticPr fontId="21" type="Hiragana" alignment="center"/>
  </si>
  <si>
    <t>３朝日地区</t>
    <rPh sb="1" eb="3">
      <t>アサヒ</t>
    </rPh>
    <rPh sb="3" eb="5">
      <t>チク</t>
    </rPh>
    <phoneticPr fontId="21"/>
  </si>
  <si>
    <t>930-0066</t>
  </si>
  <si>
    <t>076-413-4601</t>
  </si>
  <si>
    <t>076-461-0022</t>
  </si>
  <si>
    <t>939-2231</t>
  </si>
  <si>
    <t>水橋西浜町</t>
    <rPh sb="0" eb="5">
      <t>みずはしにしはままち</t>
    </rPh>
    <phoneticPr fontId="21" type="Hiragana" alignment="distributed"/>
  </si>
  <si>
    <t>076-467-4477</t>
  </si>
  <si>
    <t>新根塚町二丁目</t>
    <rPh sb="0" eb="4">
      <t>しんねづかまち</t>
    </rPh>
    <phoneticPr fontId="21" type="Hiragana" alignment="distributed"/>
  </si>
  <si>
    <t>076-482-6913</t>
  </si>
  <si>
    <t>076-467-4478</t>
  </si>
  <si>
    <t>デイサービスセンターゆいゆい</t>
  </si>
  <si>
    <t>076-427-1228</t>
  </si>
  <si>
    <t>19相談（障害児）</t>
    <rPh sb="2" eb="4">
      <t>ソウダン</t>
    </rPh>
    <rPh sb="5" eb="7">
      <t>ショウガイ</t>
    </rPh>
    <rPh sb="7" eb="8">
      <t>ジ</t>
    </rPh>
    <phoneticPr fontId="21"/>
  </si>
  <si>
    <t>０２０４１３</t>
  </si>
  <si>
    <t>作業センターふじなみ
（就労継続支援Ｂ型事業所作業センターふじなみ）</t>
  </si>
  <si>
    <t>あゆみの郷</t>
  </si>
  <si>
    <t>株式会社ツクイ</t>
  </si>
  <si>
    <t>076-493-1395</t>
  </si>
  <si>
    <t>83512</t>
  </si>
  <si>
    <t>大島一丁目</t>
    <rPh sb="0" eb="2">
      <t>おおしま</t>
    </rPh>
    <phoneticPr fontId="21" type="Hiragana" alignment="distributed"/>
  </si>
  <si>
    <t>076-434-5895</t>
  </si>
  <si>
    <t>労働者協同組合労協センター事業団</t>
    <rPh sb="0" eb="3">
      <t>ロウドウシャ</t>
    </rPh>
    <rPh sb="3" eb="5">
      <t>キョウドウ</t>
    </rPh>
    <phoneticPr fontId="21"/>
  </si>
  <si>
    <t>939-2712</t>
  </si>
  <si>
    <t>豊城新町</t>
    <rPh sb="0" eb="4">
      <t>とよしろしんまち</t>
    </rPh>
    <phoneticPr fontId="21" type="Hiragana" alignment="distributed"/>
  </si>
  <si>
    <t>076-435-6512</t>
  </si>
  <si>
    <t>045-842-4115</t>
  </si>
  <si>
    <t>１３１１０</t>
  </si>
  <si>
    <t>上野寿町</t>
    <rPh sb="0" eb="4">
      <t>うわのことぶきちょう</t>
    </rPh>
    <phoneticPr fontId="21" type="Hiragana" alignment="distributed"/>
  </si>
  <si>
    <t>930-1326</t>
  </si>
  <si>
    <t>076-483-3111</t>
  </si>
  <si>
    <t>こころ</t>
  </si>
  <si>
    <t>社会福祉法人白皇山保護園</t>
    <rPh sb="0" eb="6">
      <t>シャカイフクシホウジン</t>
    </rPh>
    <rPh sb="6" eb="12">
      <t>ハクオウヤマホゴエン</t>
    </rPh>
    <phoneticPr fontId="21"/>
  </si>
  <si>
    <t>003805</t>
  </si>
  <si>
    <t>076-461-5513</t>
  </si>
  <si>
    <t>長附４区</t>
    <rPh sb="0" eb="1">
      <t>ながつき</t>
    </rPh>
    <phoneticPr fontId="21" type="Hiragana"/>
  </si>
  <si>
    <t>向新庄町八丁目</t>
    <rPh sb="0" eb="1">
      <t>ム</t>
    </rPh>
    <rPh sb="1" eb="3">
      <t>シンジョウ</t>
    </rPh>
    <rPh sb="3" eb="4">
      <t>マチ</t>
    </rPh>
    <rPh sb="4" eb="5">
      <t>ハチ</t>
    </rPh>
    <rPh sb="5" eb="7">
      <t>チョウメ</t>
    </rPh>
    <phoneticPr fontId="21"/>
  </si>
  <si>
    <t>076-483-3322</t>
  </si>
  <si>
    <t>４山田東部地区</t>
    <rPh sb="1" eb="3">
      <t>ヤマダ</t>
    </rPh>
    <rPh sb="3" eb="5">
      <t>トウブ</t>
    </rPh>
    <rPh sb="5" eb="7">
      <t>チク</t>
    </rPh>
    <phoneticPr fontId="21"/>
  </si>
  <si>
    <t>076-426-1115</t>
  </si>
  <si>
    <t>931-8328</t>
  </si>
  <si>
    <t>001002</t>
  </si>
  <si>
    <t>076-482-6985</t>
  </si>
  <si>
    <t>０４０５１０</t>
  </si>
  <si>
    <t>はなさき苑ホームヘルプセンター</t>
  </si>
  <si>
    <t>０８０８３</t>
  </si>
  <si>
    <t>076-471-6235</t>
  </si>
  <si>
    <t>939-2404</t>
  </si>
  <si>
    <t>003217</t>
  </si>
  <si>
    <t>930-0005</t>
  </si>
  <si>
    <t>076-429-8872</t>
  </si>
  <si>
    <t>中地山亀谷入会</t>
    <rPh sb="0" eb="1">
      <t>なか</t>
    </rPh>
    <rPh sb="1" eb="2">
      <t>ち</t>
    </rPh>
    <rPh sb="2" eb="3">
      <t>やま</t>
    </rPh>
    <rPh sb="3" eb="5">
      <t>かめがい</t>
    </rPh>
    <rPh sb="5" eb="6">
      <t>いり</t>
    </rPh>
    <rPh sb="6" eb="7">
      <t>あい</t>
    </rPh>
    <phoneticPr fontId="21" type="Hiragana" alignment="center"/>
  </si>
  <si>
    <t>訪問介護しあわせ</t>
  </si>
  <si>
    <t>野積園</t>
  </si>
  <si>
    <t>939-2417</t>
  </si>
  <si>
    <t>hokuseihlp@gmail.com</t>
  </si>
  <si>
    <t>富山市水橋的場２２０番地</t>
  </si>
  <si>
    <t>076-482-3328</t>
  </si>
  <si>
    <t>芝園町三丁目</t>
    <rPh sb="0" eb="3">
      <t>シバゾノチョウ</t>
    </rPh>
    <rPh sb="3" eb="6">
      <t>サンチョウメ</t>
    </rPh>
    <phoneticPr fontId="21"/>
  </si>
  <si>
    <t>舟橋北町</t>
    <rPh sb="0" eb="2">
      <t>フナハシ</t>
    </rPh>
    <rPh sb="2" eb="4">
      <t>キタマチ</t>
    </rPh>
    <phoneticPr fontId="21"/>
  </si>
  <si>
    <t>930-0101</t>
  </si>
  <si>
    <t>076-455-3535</t>
  </si>
  <si>
    <t>岩瀬仲町</t>
    <rPh sb="0" eb="4">
      <t>いわせなかちょう</t>
    </rPh>
    <phoneticPr fontId="21" type="Hiragana" alignment="distributed"/>
  </si>
  <si>
    <t>cwn@cwn-web.co.jp</t>
  </si>
  <si>
    <t>米田すずかけ台三丁目</t>
    <rPh sb="0" eb="2">
      <t>ヨネダ</t>
    </rPh>
    <rPh sb="6" eb="7">
      <t>ダイ</t>
    </rPh>
    <rPh sb="7" eb="10">
      <t>サンチョウメ</t>
    </rPh>
    <phoneticPr fontId="21"/>
  </si>
  <si>
    <t>株式会社サンウェルズ</t>
  </si>
  <si>
    <t>076-493-4441</t>
  </si>
  <si>
    <t>076-471-5072</t>
  </si>
  <si>
    <t>076-438-3058</t>
  </si>
  <si>
    <t>ツクイ富山</t>
  </si>
  <si>
    <t>001408</t>
  </si>
  <si>
    <t>930-0887</t>
  </si>
  <si>
    <t>080-9462-3229</t>
  </si>
  <si>
    <t>004913</t>
  </si>
  <si>
    <t>綾田町一丁目</t>
    <rPh sb="0" eb="3">
      <t>アイデンマチ</t>
    </rPh>
    <rPh sb="3" eb="6">
      <t>イチチョウメ</t>
    </rPh>
    <phoneticPr fontId="21"/>
  </si>
  <si>
    <t>東富山寿町二丁目</t>
    <rPh sb="0" eb="5">
      <t>ヒガシトヤマコトブキチョウ</t>
    </rPh>
    <rPh sb="5" eb="8">
      <t>ニチョウメ</t>
    </rPh>
    <phoneticPr fontId="21"/>
  </si>
  <si>
    <t>aiue-on@triton.ocn.ne.jp</t>
  </si>
  <si>
    <t>婦中町外中</t>
    <rPh sb="0" eb="3">
      <t>ふちゅうまち</t>
    </rPh>
    <rPh sb="3" eb="4">
      <t>そと</t>
    </rPh>
    <rPh sb="4" eb="5">
      <t>なか</t>
    </rPh>
    <phoneticPr fontId="21" type="Hiragana" alignment="center"/>
  </si>
  <si>
    <t>939-8091</t>
  </si>
  <si>
    <t>デイサービスきぼう</t>
  </si>
  <si>
    <t>０４０８１７</t>
  </si>
  <si>
    <t>１２０６１</t>
  </si>
  <si>
    <t>076-478-4636</t>
  </si>
  <si>
    <t>清水中町</t>
    <rPh sb="0" eb="4">
      <t>シミズナカマチ</t>
    </rPh>
    <phoneticPr fontId="21"/>
  </si>
  <si>
    <t>076-433-4500</t>
  </si>
  <si>
    <t>004512</t>
  </si>
  <si>
    <t>ヘルパーステーションマーガレット</t>
  </si>
  <si>
    <t>八尾町中新田</t>
    <rPh sb="0" eb="3">
      <t>やつおまち</t>
    </rPh>
    <rPh sb="3" eb="4">
      <t>なか</t>
    </rPh>
    <rPh sb="4" eb="5">
      <t>しん</t>
    </rPh>
    <rPh sb="5" eb="6">
      <t>でん</t>
    </rPh>
    <phoneticPr fontId="21" type="Hiragana"/>
  </si>
  <si>
    <t>新庄町二丁目</t>
    <rPh sb="0" eb="3">
      <t>シンジョウマチ</t>
    </rPh>
    <rPh sb="3" eb="6">
      <t>ニチョウメ</t>
    </rPh>
    <phoneticPr fontId="21"/>
  </si>
  <si>
    <t>005042</t>
  </si>
  <si>
    <t>生活協同組合富山県高齢者・障害者福祉生活協同組合</t>
  </si>
  <si>
    <t>076-433-4527</t>
  </si>
  <si>
    <t>kanai@jecs.jp</t>
  </si>
  <si>
    <t>s-sakamoto@takagi-corporation.co.jp</t>
  </si>
  <si>
    <t>０９０２４</t>
  </si>
  <si>
    <t>豊若町三丁目</t>
    <rPh sb="0" eb="3">
      <t>とよわかちょう</t>
    </rPh>
    <phoneticPr fontId="21" type="Hiragana" alignment="distributed"/>
  </si>
  <si>
    <t>東石金町</t>
    <rPh sb="0" eb="4">
      <t>ひがしいしがねまち</t>
    </rPh>
    <phoneticPr fontId="21" type="Hiragana" alignment="distributed"/>
  </si>
  <si>
    <t>939-8015</t>
  </si>
  <si>
    <t>社会福祉法人</t>
    <rPh sb="0" eb="2">
      <t>シャカイ</t>
    </rPh>
    <rPh sb="2" eb="4">
      <t>フクシ</t>
    </rPh>
    <rPh sb="4" eb="6">
      <t>ホウジン</t>
    </rPh>
    <phoneticPr fontId="21"/>
  </si>
  <si>
    <t>生活介護施設ラッコハウス</t>
  </si>
  <si>
    <t>076-475-9261</t>
  </si>
  <si>
    <t>076-493-8003</t>
  </si>
  <si>
    <t>株式会社Ｈｉｋａｒｉ</t>
  </si>
  <si>
    <t>001244</t>
  </si>
  <si>
    <t>939-3515</t>
  </si>
  <si>
    <t>001320</t>
  </si>
  <si>
    <t>076-468-0018</t>
  </si>
  <si>
    <t>076-461-7149</t>
  </si>
  <si>
    <t>２３０１７</t>
  </si>
  <si>
    <t>富山市八尾町西川倉２３番地１</t>
  </si>
  <si>
    <t>ヴィストキャリア富山駅前</t>
  </si>
  <si>
    <t>外部
サービス
利用型</t>
    <rPh sb="0" eb="2">
      <t>ガイブ</t>
    </rPh>
    <rPh sb="8" eb="10">
      <t>リヨウ</t>
    </rPh>
    <rPh sb="10" eb="11">
      <t>ガタ</t>
    </rPh>
    <phoneticPr fontId="21"/>
  </si>
  <si>
    <t>高志ワークセンター</t>
  </si>
  <si>
    <t>八尾町新名</t>
    <rPh sb="0" eb="3">
      <t>やつおまち</t>
    </rPh>
    <rPh sb="3" eb="4">
      <t>しん</t>
    </rPh>
    <rPh sb="4" eb="5">
      <t>みょう</t>
    </rPh>
    <phoneticPr fontId="21" type="Hiragana"/>
  </si>
  <si>
    <t>問屋町二丁目</t>
    <rPh sb="0" eb="3">
      <t>トンヤマチ</t>
    </rPh>
    <rPh sb="3" eb="6">
      <t>ニチョウメ</t>
    </rPh>
    <phoneticPr fontId="21"/>
  </si>
  <si>
    <t>33新保</t>
  </si>
  <si>
    <t>03-6907-8031</t>
  </si>
  <si>
    <t>939-2603</t>
  </si>
  <si>
    <t>八尾町井田新</t>
    <rPh sb="0" eb="3">
      <t>やつおまち</t>
    </rPh>
    <rPh sb="3" eb="4">
      <t>い</t>
    </rPh>
    <rPh sb="4" eb="5">
      <t>だ</t>
    </rPh>
    <rPh sb="5" eb="6">
      <t>しん</t>
    </rPh>
    <phoneticPr fontId="21" type="Hiragana"/>
  </si>
  <si>
    <t>076-437-2058</t>
  </si>
  <si>
    <t>富山市中田一丁目１１番１６号</t>
  </si>
  <si>
    <t>西大沢</t>
    <rPh sb="0" eb="1">
      <t>にし</t>
    </rPh>
    <rPh sb="1" eb="3">
      <t>おおさわ</t>
    </rPh>
    <phoneticPr fontId="21" type="Hiragana"/>
  </si>
  <si>
    <t>相談（特定）</t>
  </si>
  <si>
    <t>富山市古志町三丁目１番地１</t>
  </si>
  <si>
    <t>ＪＯＢにながわ</t>
  </si>
  <si>
    <t>生活介護3</t>
  </si>
  <si>
    <t>行動援護4</t>
  </si>
  <si>
    <t>004517</t>
  </si>
  <si>
    <t>曙町</t>
    <rPh sb="0" eb="2">
      <t>アケボノチョウ</t>
    </rPh>
    <phoneticPr fontId="21"/>
  </si>
  <si>
    <t>牛島本町一丁目</t>
    <rPh sb="0" eb="4">
      <t>ウシジマホンマチ</t>
    </rPh>
    <rPh sb="4" eb="7">
      <t>イチチョウメ</t>
    </rPh>
    <phoneticPr fontId="21"/>
  </si>
  <si>
    <t>２６２００</t>
  </si>
  <si>
    <t>930-0848</t>
  </si>
  <si>
    <t>24豊田</t>
  </si>
  <si>
    <t>939-8025</t>
  </si>
  <si>
    <t>939-8251</t>
  </si>
  <si>
    <t>田畠</t>
  </si>
  <si>
    <t>ＪＯＢ下赤江</t>
  </si>
  <si>
    <t>076-438-6069</t>
  </si>
  <si>
    <t>076-422-8488</t>
  </si>
  <si>
    <t>株式会社やらんまいけ富山</t>
  </si>
  <si>
    <t>076-435-2178</t>
  </si>
  <si>
    <t>076-471-6679</t>
  </si>
  <si>
    <t>２３１４１</t>
  </si>
  <si>
    <t>大山北新町</t>
    <rPh sb="0" eb="2">
      <t>おおやま</t>
    </rPh>
    <rPh sb="2" eb="3">
      <t>きた</t>
    </rPh>
    <rPh sb="3" eb="5">
      <t>しんまち</t>
    </rPh>
    <phoneticPr fontId="21" type="Hiragana"/>
  </si>
  <si>
    <t>つばさ</t>
  </si>
  <si>
    <t>一般社団法人サンピース支援センター</t>
  </si>
  <si>
    <t>930-0841</t>
  </si>
  <si>
    <t>４９光陽</t>
    <rPh sb="2" eb="3">
      <t>ひかり</t>
    </rPh>
    <rPh sb="3" eb="4">
      <t>よう</t>
    </rPh>
    <phoneticPr fontId="21" type="Hiragana" alignment="distributed"/>
  </si>
  <si>
    <t>ヘルパーステーションすみれ</t>
  </si>
  <si>
    <t>３４０８０</t>
  </si>
  <si>
    <t>076-425-1730</t>
  </si>
  <si>
    <t>0766-82-7511</t>
  </si>
  <si>
    <t>特定非営利活動法人富山ダルクリカバリークルーズ</t>
  </si>
  <si>
    <t>930-0975</t>
  </si>
  <si>
    <t>002627</t>
  </si>
  <si>
    <t>八尾町窪</t>
    <rPh sb="0" eb="3">
      <t>やつおまち</t>
    </rPh>
    <rPh sb="3" eb="4">
      <t>くぼ</t>
    </rPh>
    <phoneticPr fontId="21" type="Hiragana"/>
  </si>
  <si>
    <t>４０１００</t>
  </si>
  <si>
    <t>939-0536</t>
  </si>
  <si>
    <t>076-481-6883</t>
  </si>
  <si>
    <t>ショートステイこだまの丘</t>
  </si>
  <si>
    <t>001503</t>
  </si>
  <si>
    <t>社会福祉法人社会福祉法人富山市桜谷福祉会</t>
  </si>
  <si>
    <t>就労継続支援事業所工房ＣｏＣｏ</t>
  </si>
  <si>
    <t>営利法人株式会社つくし工房</t>
  </si>
  <si>
    <t>076-482-5826</t>
  </si>
  <si>
    <t>放課後等デイサービスｔｅｔｔｅ</t>
  </si>
  <si>
    <t>曙町</t>
    <rPh sb="0" eb="2">
      <t>あけぼのちょう</t>
    </rPh>
    <phoneticPr fontId="21" type="Hiragana" alignment="distributed"/>
  </si>
  <si>
    <t>障害者支援施設こだまの丘</t>
  </si>
  <si>
    <t>社会福祉法人富山県社会福祉総合センター</t>
  </si>
  <si>
    <t>003122</t>
  </si>
  <si>
    <t>０４０１０１</t>
  </si>
  <si>
    <t>障害者支援施設のぞみの丘</t>
  </si>
  <si>
    <t>富山市身体障害者デイサービスセンター</t>
  </si>
  <si>
    <t>八尾町高峯</t>
    <rPh sb="0" eb="3">
      <t>やつおまち</t>
    </rPh>
    <rPh sb="3" eb="4">
      <t>たか</t>
    </rPh>
    <rPh sb="4" eb="5">
      <t>みね</t>
    </rPh>
    <phoneticPr fontId="21" type="Hiragana"/>
  </si>
  <si>
    <t>病院において機能訓練、看護、医学的管理下の介護等を行います。</t>
    <rPh sb="0" eb="2">
      <t>ビョウイン</t>
    </rPh>
    <rPh sb="6" eb="8">
      <t>キノウ</t>
    </rPh>
    <rPh sb="8" eb="10">
      <t>クンレン</t>
    </rPh>
    <rPh sb="11" eb="13">
      <t>カンゴ</t>
    </rPh>
    <rPh sb="14" eb="17">
      <t>イガクテキ</t>
    </rPh>
    <rPh sb="17" eb="19">
      <t>カンリ</t>
    </rPh>
    <rPh sb="19" eb="20">
      <t>シタ</t>
    </rPh>
    <rPh sb="21" eb="23">
      <t>カイゴ</t>
    </rPh>
    <rPh sb="23" eb="24">
      <t>トウ</t>
    </rPh>
    <rPh sb="25" eb="26">
      <t>オコナ</t>
    </rPh>
    <phoneticPr fontId="21"/>
  </si>
  <si>
    <t>konoyubi@r9.dion.ne.jp</t>
  </si>
  <si>
    <t>北新町二丁目</t>
    <rPh sb="0" eb="1">
      <t>きた</t>
    </rPh>
    <rPh sb="1" eb="2">
      <t>しん</t>
    </rPh>
    <rPh sb="2" eb="3">
      <t>まち</t>
    </rPh>
    <phoneticPr fontId="21" type="Hiragana" alignment="distributed"/>
  </si>
  <si>
    <t>障害者支援施設はるかぜの丘</t>
  </si>
  <si>
    <t>001310</t>
  </si>
  <si>
    <t>富山市野口南部１２６番地</t>
  </si>
  <si>
    <t>10就労移行</t>
    <rPh sb="2" eb="4">
      <t>シュウロウ</t>
    </rPh>
    <rPh sb="4" eb="6">
      <t>イコウ</t>
    </rPh>
    <phoneticPr fontId="21"/>
  </si>
  <si>
    <t>003910</t>
  </si>
  <si>
    <t>076-491-6228</t>
  </si>
  <si>
    <t>新上野</t>
    <rPh sb="0" eb="1">
      <t>しん</t>
    </rPh>
    <rPh sb="1" eb="3">
      <t>うわの</t>
    </rPh>
    <phoneticPr fontId="21" type="Hiragana"/>
  </si>
  <si>
    <t>障害者支援施設ほほえみの丘</t>
  </si>
  <si>
    <t>富山市中市二丁目８番４１号</t>
  </si>
  <si>
    <t>株式会社うちくるアシスト</t>
    <rPh sb="0" eb="2">
      <t>カブシキ</t>
    </rPh>
    <rPh sb="2" eb="4">
      <t>カイシャ</t>
    </rPh>
    <phoneticPr fontId="21"/>
  </si>
  <si>
    <t>社会福祉法人とやま虹の会</t>
  </si>
  <si>
    <t>つばさの郷</t>
  </si>
  <si>
    <t>004002</t>
  </si>
  <si>
    <t>三番町</t>
    <rPh sb="0" eb="3">
      <t>サンバンマチ</t>
    </rPh>
    <phoneticPr fontId="21"/>
  </si>
  <si>
    <t>富山市相生町４番２号</t>
  </si>
  <si>
    <t>076-444-3753</t>
  </si>
  <si>
    <t>076-436-6363</t>
  </si>
  <si>
    <t>社会福祉法人フレンドリー会</t>
  </si>
  <si>
    <t>特定非営利活動法人特定非営利活動法人障がい者生活支援グループフレンズ富山</t>
  </si>
  <si>
    <t>41長岡</t>
  </si>
  <si>
    <t>076-429-3256</t>
  </si>
  <si>
    <t>八尾町福島上野</t>
    <rPh sb="0" eb="3">
      <t>やつおまち</t>
    </rPh>
    <rPh sb="3" eb="5">
      <t>ふくじま</t>
    </rPh>
    <rPh sb="5" eb="7">
      <t>うわの</t>
    </rPh>
    <phoneticPr fontId="21" type="Hiragana"/>
  </si>
  <si>
    <t>清水町六丁目</t>
    <rPh sb="0" eb="3">
      <t>シミズマチ</t>
    </rPh>
    <rPh sb="3" eb="4">
      <t>ロク</t>
    </rPh>
    <rPh sb="4" eb="6">
      <t>チョウメ</t>
    </rPh>
    <phoneticPr fontId="21"/>
  </si>
  <si>
    <t>０１０４０７</t>
  </si>
  <si>
    <t>社会福祉法人社会福祉法人めひの野園</t>
  </si>
  <si>
    <t>076-411-6900</t>
  </si>
  <si>
    <t>社会福祉法人めひの野園</t>
  </si>
  <si>
    <t>営利法人北陸介護ステーション株式会社</t>
  </si>
  <si>
    <t>000515</t>
  </si>
  <si>
    <t>八尾町福島</t>
    <rPh sb="0" eb="3">
      <t>やつおまち</t>
    </rPh>
    <rPh sb="3" eb="4">
      <t>ふく</t>
    </rPh>
    <rPh sb="4" eb="5">
      <t>じま</t>
    </rPh>
    <phoneticPr fontId="21" type="Hiragana"/>
  </si>
  <si>
    <t>株式会社日本エコ・ケア・サービス</t>
  </si>
  <si>
    <t>０４０３０５</t>
  </si>
  <si>
    <t>930-0143</t>
  </si>
  <si>
    <t>重度訪問4</t>
    <rPh sb="0" eb="2">
      <t>ジュウド</t>
    </rPh>
    <rPh sb="2" eb="4">
      <t>ホウモン</t>
    </rPh>
    <phoneticPr fontId="21"/>
  </si>
  <si>
    <t>076-436-0270</t>
  </si>
  <si>
    <t>すまいる・きゃりあ</t>
  </si>
  <si>
    <t>076-492-2531</t>
  </si>
  <si>
    <t>076-461-7265</t>
  </si>
  <si>
    <t>076-451-2011</t>
  </si>
  <si>
    <t>000404</t>
  </si>
  <si>
    <t>076-436-0599</t>
  </si>
  <si>
    <t>076-434-9322</t>
  </si>
  <si>
    <t>84809</t>
  </si>
  <si>
    <t>豊田町二丁目</t>
    <rPh sb="0" eb="3">
      <t>とよたまち</t>
    </rPh>
    <phoneticPr fontId="21" type="Hiragana" alignment="distributed"/>
  </si>
  <si>
    <t>939-8026</t>
  </si>
  <si>
    <t>076-432-3100</t>
  </si>
  <si>
    <t>ペット共生型グループホームシー・ズー（休止）</t>
    <rPh sb="19" eb="21">
      <t>キュウシ</t>
    </rPh>
    <phoneticPr fontId="21"/>
  </si>
  <si>
    <t>特定非営利活動法人ハートビート</t>
  </si>
  <si>
    <t>０４０１３０</t>
  </si>
  <si>
    <t>076-456-3384</t>
  </si>
  <si>
    <t>076-437-9688</t>
  </si>
  <si>
    <t>法人名</t>
    <rPh sb="0" eb="2">
      <t>ホウジン</t>
    </rPh>
    <rPh sb="2" eb="3">
      <t>メイ</t>
    </rPh>
    <phoneticPr fontId="21"/>
  </si>
  <si>
    <t>富山市堀川小泉町４９３番地</t>
    <rPh sb="0" eb="3">
      <t>トヤマシ</t>
    </rPh>
    <rPh sb="3" eb="5">
      <t>ホリカワ</t>
    </rPh>
    <rPh sb="5" eb="8">
      <t>コイズミチョウ</t>
    </rPh>
    <rPh sb="11" eb="13">
      <t>バンチ</t>
    </rPh>
    <phoneticPr fontId="21"/>
  </si>
  <si>
    <t>076-434-5896</t>
  </si>
  <si>
    <t>合同会社イーグル</t>
  </si>
  <si>
    <t>うさか寮</t>
  </si>
  <si>
    <t>八尾町武道原</t>
    <rPh sb="0" eb="3">
      <t>やつおまち</t>
    </rPh>
    <rPh sb="3" eb="6">
      <t>ぶどはら</t>
    </rPh>
    <phoneticPr fontId="21" type="Hiragana"/>
  </si>
  <si>
    <t>デイサービスしおんの家</t>
  </si>
  <si>
    <t>939-2622</t>
  </si>
  <si>
    <t>富山市堀川小泉町一丁目１４番１４号</t>
  </si>
  <si>
    <t>富山市西公文名町９番９号</t>
  </si>
  <si>
    <t>939-2745</t>
  </si>
  <si>
    <t>１８０８０</t>
  </si>
  <si>
    <t>やねのうえのガチョウ</t>
  </si>
  <si>
    <t>076-482-1227</t>
  </si>
  <si>
    <t>000701</t>
  </si>
  <si>
    <t>森</t>
    <rPh sb="0" eb="1">
      <t>もり</t>
    </rPh>
    <phoneticPr fontId="21" type="Hiragana" alignment="distributed"/>
  </si>
  <si>
    <t>５００６１</t>
  </si>
  <si>
    <t>03-3377-1772</t>
  </si>
  <si>
    <t>076-422-7003</t>
  </si>
  <si>
    <t>honbu@selp-toyama-koshi.jp</t>
  </si>
  <si>
    <t>076-464-5154</t>
  </si>
  <si>
    <t>富山市恵光学園</t>
  </si>
  <si>
    <t>富山市粟島町二丁目１番４２号</t>
  </si>
  <si>
    <t>富山市横樋８番地</t>
  </si>
  <si>
    <t>婦中町皆杓</t>
    <rPh sb="0" eb="3">
      <t>ふちゅうまち</t>
    </rPh>
    <rPh sb="3" eb="5">
      <t>かいじゃく</t>
    </rPh>
    <phoneticPr fontId="21" type="Hiragana" alignment="center"/>
  </si>
  <si>
    <t>清水町一丁目</t>
    <rPh sb="0" eb="3">
      <t>シミズマチ</t>
    </rPh>
    <rPh sb="3" eb="6">
      <t>イチチョウメ</t>
    </rPh>
    <phoneticPr fontId="21"/>
  </si>
  <si>
    <t>hc617@nichiigakkan.co.jp</t>
  </si>
  <si>
    <t>076-434-1017</t>
  </si>
  <si>
    <t>営利法人株式会社キュービックネットワークスジャパン</t>
  </si>
  <si>
    <t>076-434-1018</t>
  </si>
  <si>
    <t>004615</t>
  </si>
  <si>
    <t>株式会社永田メディカル</t>
  </si>
  <si>
    <t>地活Ⅲ①</t>
    <rPh sb="0" eb="2">
      <t>チカツ</t>
    </rPh>
    <phoneticPr fontId="21"/>
  </si>
  <si>
    <t>新庄町第４</t>
    <rPh sb="0" eb="3">
      <t>しんじょうまち</t>
    </rPh>
    <phoneticPr fontId="21" type="Hiragana" alignment="distributed"/>
  </si>
  <si>
    <t>短期入所</t>
  </si>
  <si>
    <t>永久町</t>
    <rPh sb="0" eb="3">
      <t>エイキュウマチ</t>
    </rPh>
    <phoneticPr fontId="21"/>
  </si>
  <si>
    <t>02居宅のみ</t>
    <rPh sb="2" eb="4">
      <t>キョタク</t>
    </rPh>
    <phoneticPr fontId="21"/>
  </si>
  <si>
    <t>076-436-7673</t>
  </si>
  <si>
    <t>076-436-7679</t>
  </si>
  <si>
    <t>076-464-5612</t>
  </si>
  <si>
    <t>石川県金沢市広岡一丁目２番１４号</t>
  </si>
  <si>
    <t>針原新町３区</t>
    <rPh sb="0" eb="4">
      <t>はりわらしんまち</t>
    </rPh>
    <phoneticPr fontId="21" type="Hiragana" alignment="distributed"/>
  </si>
  <si>
    <t>雄山町</t>
    <rPh sb="0" eb="2">
      <t>オヤマ</t>
    </rPh>
    <rPh sb="2" eb="3">
      <t>マチ</t>
    </rPh>
    <phoneticPr fontId="21"/>
  </si>
  <si>
    <t>003510</t>
  </si>
  <si>
    <t>076-471-8006</t>
  </si>
  <si>
    <t>076-456-7317</t>
  </si>
  <si>
    <t>任海</t>
    <rPh sb="0" eb="2">
      <t>とうみ</t>
    </rPh>
    <phoneticPr fontId="21" type="Hiragana" alignment="distributed"/>
  </si>
  <si>
    <t>939-8003</t>
  </si>
  <si>
    <t>930-0953</t>
  </si>
  <si>
    <t>岩瀬古志町</t>
    <rPh sb="0" eb="5">
      <t>いわせこしまち</t>
    </rPh>
    <phoneticPr fontId="21" type="Hiragana" alignment="distributed"/>
  </si>
  <si>
    <t>076-493-0250</t>
  </si>
  <si>
    <t>横内第１</t>
    <rPh sb="0" eb="2">
      <t>よこうち</t>
    </rPh>
    <phoneticPr fontId="21" type="Hiragana" alignment="distributed"/>
  </si>
  <si>
    <t>930-0847</t>
  </si>
  <si>
    <t>営利法人有限会社紙ふうせん</t>
  </si>
  <si>
    <t>076-461-5512</t>
  </si>
  <si>
    <t>000410</t>
  </si>
  <si>
    <t>0765-22-8808</t>
  </si>
  <si>
    <t>社会福祉法人恵風会</t>
  </si>
  <si>
    <t>0765-22-8802</t>
  </si>
  <si>
    <t>社会福祉法人秀愛会</t>
  </si>
  <si>
    <t>930-0068</t>
  </si>
  <si>
    <t>076-438-4503</t>
  </si>
  <si>
    <t>83315</t>
  </si>
  <si>
    <t>荒川五丁目</t>
    <rPh sb="0" eb="2">
      <t>アラカワ</t>
    </rPh>
    <rPh sb="2" eb="5">
      <t>ゴチョウメ</t>
    </rPh>
    <phoneticPr fontId="21"/>
  </si>
  <si>
    <t>076-467-4482</t>
  </si>
  <si>
    <t>社会福祉法人小さな幸せの家</t>
  </si>
  <si>
    <t>株式会社Ｇ＆Ｇパズルワークス</t>
  </si>
  <si>
    <t>076-424-0898</t>
  </si>
  <si>
    <t>076-435-2882</t>
  </si>
  <si>
    <t>１７０２０</t>
  </si>
  <si>
    <t>長江本町</t>
    <rPh sb="0" eb="4">
      <t>ナガエホンマチ</t>
    </rPh>
    <phoneticPr fontId="21"/>
  </si>
  <si>
    <t>特定非営利活動法人ひまわりの花</t>
  </si>
  <si>
    <t>株式会社染屋</t>
  </si>
  <si>
    <t>富山市上赤江町二丁目８番４４－１号</t>
  </si>
  <si>
    <t>高志ライフケアホーム</t>
  </si>
  <si>
    <t>931-8325</t>
  </si>
  <si>
    <t>001307</t>
  </si>
  <si>
    <t>３２２１０</t>
  </si>
  <si>
    <t>オリーブハウス</t>
  </si>
  <si>
    <t>001807</t>
  </si>
  <si>
    <t>002553</t>
  </si>
  <si>
    <t>ニチイケアセンター呉羽
（居宅介護のみ）</t>
  </si>
  <si>
    <t>社会福祉法人白皇山保護園</t>
  </si>
  <si>
    <t>犬島新町二丁目</t>
    <rPh sb="0" eb="4">
      <t>いぬじましんまち</t>
    </rPh>
    <phoneticPr fontId="21" type="Hiragana" alignment="distributed"/>
  </si>
  <si>
    <t>nakamura_yumi@give-associate.com</t>
  </si>
  <si>
    <t>001809</t>
  </si>
  <si>
    <t>合同会社グループホームいいね</t>
  </si>
  <si>
    <t>ひまわりの郷</t>
  </si>
  <si>
    <t>山田中村</t>
    <rPh sb="0" eb="2">
      <t>やまだ</t>
    </rPh>
    <rPh sb="2" eb="3">
      <t>なか</t>
    </rPh>
    <rPh sb="3" eb="4">
      <t>むら</t>
    </rPh>
    <phoneticPr fontId="21" type="Hiragana" alignment="center"/>
  </si>
  <si>
    <t>日方江</t>
    <rPh sb="0" eb="3">
      <t>ひかたえ</t>
    </rPh>
    <phoneticPr fontId="21" type="Hiragana" alignment="distributed"/>
  </si>
  <si>
    <t>939-2306</t>
  </si>
  <si>
    <t>３３月岡</t>
    <rPh sb="2" eb="3">
      <t>つき</t>
    </rPh>
    <rPh sb="3" eb="4">
      <t>おか</t>
    </rPh>
    <phoneticPr fontId="21" type="Hiragana" alignment="distributed"/>
  </si>
  <si>
    <t>076-455-8020</t>
  </si>
  <si>
    <t>930-0836</t>
  </si>
  <si>
    <t>稲代２区</t>
    <rPh sb="0" eb="1">
      <t>いなしろ</t>
    </rPh>
    <phoneticPr fontId="21" type="Hiragana"/>
  </si>
  <si>
    <t>076-403-6311</t>
  </si>
  <si>
    <t>１３１２０</t>
  </si>
  <si>
    <t>婦中町蛍川</t>
    <rPh sb="0" eb="3">
      <t>ふちゅうまち</t>
    </rPh>
    <rPh sb="3" eb="4">
      <t>ほたる</t>
    </rPh>
    <rPh sb="4" eb="5">
      <t>がわ</t>
    </rPh>
    <phoneticPr fontId="21" type="Hiragana" alignment="center"/>
  </si>
  <si>
    <t>076-455-8019</t>
  </si>
  <si>
    <t>930-3265</t>
  </si>
  <si>
    <t>富山市水橋肘崎４３８</t>
  </si>
  <si>
    <t>070-5635-3290</t>
  </si>
  <si>
    <t>富山市花崎８０番地</t>
  </si>
  <si>
    <t>076-491-7123</t>
  </si>
  <si>
    <t>work-muroya@alpen.or.jp</t>
  </si>
  <si>
    <t>１１０６０</t>
  </si>
  <si>
    <t>85213</t>
  </si>
  <si>
    <t>０１０４２３</t>
  </si>
  <si>
    <t>北代４区</t>
    <rPh sb="0" eb="2">
      <t>きただい</t>
    </rPh>
    <phoneticPr fontId="21" type="Hiragana" alignment="distributed"/>
  </si>
  <si>
    <t>諏訪川原三丁目</t>
    <rPh sb="0" eb="4">
      <t>スワガワラ</t>
    </rPh>
    <rPh sb="4" eb="7">
      <t>サンチョウメ</t>
    </rPh>
    <phoneticPr fontId="21"/>
  </si>
  <si>
    <t>931-8443</t>
  </si>
  <si>
    <t>土居原町</t>
    <rPh sb="0" eb="4">
      <t>ドイハラマチ</t>
    </rPh>
    <phoneticPr fontId="21"/>
  </si>
  <si>
    <t>003202</t>
  </si>
  <si>
    <t>076-491-7077</t>
  </si>
  <si>
    <t>076-438-6019</t>
  </si>
  <si>
    <t>076-438-7025</t>
  </si>
  <si>
    <t>北陸介護ステーション株式会社</t>
  </si>
  <si>
    <t>001257</t>
  </si>
  <si>
    <t>社会福祉法人社会福祉法人アルペン会</t>
  </si>
  <si>
    <t>高志ワークホーム</t>
  </si>
  <si>
    <t>16施設入所支援</t>
  </si>
  <si>
    <t>０４０８０７</t>
  </si>
  <si>
    <t>八尾町東葛坂</t>
    <rPh sb="0" eb="3">
      <t>やつおまち</t>
    </rPh>
    <rPh sb="3" eb="4">
      <t>ひがしくみさか</t>
    </rPh>
    <phoneticPr fontId="21" type="Hiragana"/>
  </si>
  <si>
    <t>法人のサービス種別毎の事業所数を入力
（廃止事業所がある場合は、現入力値から差し引いてください）</t>
    <rPh sb="0" eb="2">
      <t>ホウジン</t>
    </rPh>
    <rPh sb="7" eb="9">
      <t>シュベツ</t>
    </rPh>
    <rPh sb="9" eb="10">
      <t>ゴト</t>
    </rPh>
    <rPh sb="11" eb="14">
      <t>ジギョウショ</t>
    </rPh>
    <rPh sb="14" eb="15">
      <t>スウ</t>
    </rPh>
    <rPh sb="16" eb="18">
      <t>ニュウリョク</t>
    </rPh>
    <rPh sb="20" eb="22">
      <t>ハイシ</t>
    </rPh>
    <rPh sb="22" eb="25">
      <t>ジギョウショ</t>
    </rPh>
    <rPh sb="28" eb="30">
      <t>バアイ</t>
    </rPh>
    <rPh sb="32" eb="33">
      <t>ゲン</t>
    </rPh>
    <rPh sb="33" eb="35">
      <t>ニュウリョク</t>
    </rPh>
    <rPh sb="35" eb="36">
      <t>チ</t>
    </rPh>
    <rPh sb="38" eb="39">
      <t>サ</t>
    </rPh>
    <rPh sb="40" eb="41">
      <t>ヒ</t>
    </rPh>
    <phoneticPr fontId="21"/>
  </si>
  <si>
    <t>２４０２０</t>
  </si>
  <si>
    <t>安蔵</t>
    <rPh sb="0" eb="1">
      <t>あん</t>
    </rPh>
    <rPh sb="1" eb="2">
      <t>ぞう</t>
    </rPh>
    <phoneticPr fontId="21" type="Hiragana" alignment="center"/>
  </si>
  <si>
    <t>八尾町布谷</t>
    <rPh sb="0" eb="3">
      <t>やつおまち</t>
    </rPh>
    <rPh sb="3" eb="4">
      <t>ぬの</t>
    </rPh>
    <rPh sb="4" eb="5">
      <t>たに</t>
    </rPh>
    <phoneticPr fontId="21" type="Hiragana"/>
  </si>
  <si>
    <t>939-8094</t>
  </si>
  <si>
    <t>ほまれの家水橋店</t>
  </si>
  <si>
    <t>石川県金沢市二宮町１５番１３号</t>
  </si>
  <si>
    <t>076-438-4502</t>
  </si>
  <si>
    <t>津羽見</t>
    <rPh sb="0" eb="1">
      <t>つ</t>
    </rPh>
    <rPh sb="1" eb="2">
      <t>わ</t>
    </rPh>
    <rPh sb="2" eb="3">
      <t>み</t>
    </rPh>
    <phoneticPr fontId="21" type="Hiragana" alignment="center"/>
  </si>
  <si>
    <t>上大久保３区</t>
    <rPh sb="0" eb="1">
      <t>かみ</t>
    </rPh>
    <rPh sb="1" eb="4">
      <t>おおくぼ</t>
    </rPh>
    <phoneticPr fontId="21" type="Hiragana"/>
  </si>
  <si>
    <t>0765-74-2520</t>
  </si>
  <si>
    <t>大泉東町二丁目</t>
    <rPh sb="0" eb="2">
      <t>オオイズミ</t>
    </rPh>
    <rPh sb="2" eb="4">
      <t>ヒガシマチ</t>
    </rPh>
    <rPh sb="4" eb="7">
      <t>ニチョウメ</t>
    </rPh>
    <phoneticPr fontId="21"/>
  </si>
  <si>
    <t>81313</t>
  </si>
  <si>
    <t>939-8064</t>
  </si>
  <si>
    <t>002412</t>
  </si>
  <si>
    <t>076-471-8421</t>
  </si>
  <si>
    <t>83209</t>
  </si>
  <si>
    <t>社会福祉法人富山県精神保健福祉協会</t>
  </si>
  <si>
    <t>076-465-5006</t>
  </si>
  <si>
    <t>076-464-6808</t>
  </si>
  <si>
    <t>076-427-1061</t>
  </si>
  <si>
    <t>０５１２１</t>
  </si>
  <si>
    <t>076-479-9174</t>
  </si>
  <si>
    <t>綾田町二丁目</t>
    <rPh sb="0" eb="3">
      <t>アイデンマチ</t>
    </rPh>
    <rPh sb="3" eb="4">
      <t>フタ</t>
    </rPh>
    <rPh sb="4" eb="6">
      <t>チョウメ</t>
    </rPh>
    <phoneticPr fontId="21"/>
  </si>
  <si>
    <t>興人町</t>
    <rPh sb="0" eb="3">
      <t>こうじんまち</t>
    </rPh>
    <phoneticPr fontId="21" type="Hiragana" alignment="distributed"/>
  </si>
  <si>
    <t>デイサービスセンターそくさい家</t>
  </si>
  <si>
    <t>０１０８４</t>
  </si>
  <si>
    <t>076-437-5390</t>
  </si>
  <si>
    <t>医療法人医療法人社団功連会</t>
  </si>
  <si>
    <t>82406</t>
  </si>
  <si>
    <t>４３１１０</t>
  </si>
  <si>
    <t>930-0115</t>
  </si>
  <si>
    <t>八尾町晴巒台</t>
    <rPh sb="0" eb="3">
      <t>やつおまち</t>
    </rPh>
    <rPh sb="3" eb="4">
      <t>せいらんだい</t>
    </rPh>
    <phoneticPr fontId="21" type="Hiragana"/>
  </si>
  <si>
    <t>076-471-6471</t>
  </si>
  <si>
    <t>931-8314</t>
  </si>
  <si>
    <t>076-427-0720</t>
  </si>
  <si>
    <t>076-451-1000</t>
  </si>
  <si>
    <t>八尾町黒田番外</t>
    <rPh sb="0" eb="3">
      <t>やつおまち</t>
    </rPh>
    <rPh sb="3" eb="4">
      <t>くろ</t>
    </rPh>
    <rPh sb="4" eb="5">
      <t>だ</t>
    </rPh>
    <rPh sb="5" eb="7">
      <t>ばんがい</t>
    </rPh>
    <phoneticPr fontId="21" type="Hiragana"/>
  </si>
  <si>
    <t>076-427-0723</t>
  </si>
  <si>
    <t>001710</t>
  </si>
  <si>
    <t>１１堀川南</t>
  </si>
  <si>
    <t>０４０６１２</t>
  </si>
  <si>
    <t>076-452-3899</t>
  </si>
  <si>
    <t>１２０４０</t>
  </si>
  <si>
    <t>076-461-3803</t>
  </si>
  <si>
    <t>秋吉</t>
    <rPh sb="0" eb="2">
      <t>あきよし</t>
    </rPh>
    <phoneticPr fontId="21" type="Hiragana" alignment="distributed"/>
  </si>
  <si>
    <t>04行動援護</t>
    <rPh sb="2" eb="4">
      <t>コウドウ</t>
    </rPh>
    <rPh sb="4" eb="6">
      <t>エンゴ</t>
    </rPh>
    <phoneticPr fontId="21"/>
  </si>
  <si>
    <t>山田若狭</t>
    <rPh sb="0" eb="2">
      <t>やまだ</t>
    </rPh>
    <rPh sb="2" eb="3">
      <t>わか</t>
    </rPh>
    <rPh sb="3" eb="4">
      <t>さ</t>
    </rPh>
    <phoneticPr fontId="21" type="Hiragana" alignment="center"/>
  </si>
  <si>
    <t>930-2243</t>
  </si>
  <si>
    <t>076-478-1159</t>
  </si>
  <si>
    <t>富山市恵光学園運営</t>
    <rPh sb="0" eb="3">
      <t>トヤマシ</t>
    </rPh>
    <rPh sb="3" eb="7">
      <t>ケイコウガクエン</t>
    </rPh>
    <rPh sb="7" eb="9">
      <t>ウンエイ</t>
    </rPh>
    <phoneticPr fontId="21"/>
  </si>
  <si>
    <t>076-435-6511</t>
  </si>
  <si>
    <t>稲荷園町</t>
    <rPh sb="0" eb="4">
      <t>イナリソノマチ</t>
    </rPh>
    <phoneticPr fontId="21"/>
  </si>
  <si>
    <t>930-0024</t>
  </si>
  <si>
    <t>０１０４４７</t>
  </si>
  <si>
    <t>０４０７０８</t>
  </si>
  <si>
    <t>076-482-6519</t>
  </si>
  <si>
    <t>939-2311</t>
  </si>
  <si>
    <t>076-483-9551</t>
  </si>
  <si>
    <t>居宅介護</t>
  </si>
  <si>
    <t>自立生活支援センター富山</t>
  </si>
  <si>
    <t>特定非営利活動法人あかりハウス</t>
  </si>
  <si>
    <t>002209</t>
  </si>
  <si>
    <t>岩瀬入船町</t>
    <rPh sb="0" eb="5">
      <t>いわせいりふねちょう</t>
    </rPh>
    <phoneticPr fontId="21" type="Hiragana" alignment="distributed"/>
  </si>
  <si>
    <t>有限会社デイサービスセンター
もみじ</t>
  </si>
  <si>
    <t>076-471-5803</t>
  </si>
  <si>
    <t>あかりハウス</t>
  </si>
  <si>
    <t>939-2726</t>
  </si>
  <si>
    <t>076-467-3597</t>
  </si>
  <si>
    <t>特定非営利活動法人しおんの家</t>
  </si>
  <si>
    <t>山田竹の内</t>
    <rPh sb="0" eb="2">
      <t>やまだ</t>
    </rPh>
    <rPh sb="2" eb="3">
      <t>たけ</t>
    </rPh>
    <rPh sb="4" eb="5">
      <t>うち</t>
    </rPh>
    <phoneticPr fontId="21" type="Hiragana" alignment="center"/>
  </si>
  <si>
    <t>花みず木台</t>
    <rPh sb="0" eb="1">
      <t>はな</t>
    </rPh>
    <rPh sb="3" eb="4">
      <t>き</t>
    </rPh>
    <rPh sb="4" eb="5">
      <t>だい</t>
    </rPh>
    <phoneticPr fontId="21" type="Hiragana" alignment="center"/>
  </si>
  <si>
    <t>グループホームしおんの家・愛</t>
  </si>
  <si>
    <t>001505</t>
  </si>
  <si>
    <t>こぱんはうすさくらヴィスト富山二口教室</t>
    <rPh sb="13" eb="19">
      <t>トヤマフタクチキョウシツ</t>
    </rPh>
    <phoneticPr fontId="21"/>
  </si>
  <si>
    <t>076-405-9278</t>
  </si>
  <si>
    <t>０１０４４２</t>
  </si>
  <si>
    <t>０６０１０６</t>
  </si>
  <si>
    <t>高島</t>
    <rPh sb="0" eb="2">
      <t>たかしま</t>
    </rPh>
    <phoneticPr fontId="21" type="Hiragana" alignment="distributed"/>
  </si>
  <si>
    <t>076-472-5391</t>
  </si>
  <si>
    <t>４９０８３</t>
  </si>
  <si>
    <t>ホームヘルプサービスしおんの家</t>
  </si>
  <si>
    <t>針原新町１区</t>
    <rPh sb="0" eb="4">
      <t>はりわらしんまち</t>
    </rPh>
    <phoneticPr fontId="21" type="Hiragana" alignment="distributed"/>
  </si>
  <si>
    <t>フレンドリーホーム</t>
  </si>
  <si>
    <t>002341</t>
  </si>
  <si>
    <t>076-461-5132</t>
  </si>
  <si>
    <t>グループホーム・ハートビート</t>
  </si>
  <si>
    <t>０２０２２４</t>
  </si>
  <si>
    <t>076-483-8660</t>
  </si>
  <si>
    <t>木場町</t>
    <rPh sb="0" eb="3">
      <t>キバマチ</t>
    </rPh>
    <phoneticPr fontId="21"/>
  </si>
  <si>
    <t>83715</t>
  </si>
  <si>
    <t>かたれす</t>
  </si>
  <si>
    <t>0765-32-4870</t>
  </si>
  <si>
    <t>特定非営利活動法人ひまわり</t>
  </si>
  <si>
    <t>１４０７０</t>
  </si>
  <si>
    <t>076-482-6785</t>
  </si>
  <si>
    <t>２４０７１</t>
  </si>
  <si>
    <t>076-482-6781</t>
  </si>
  <si>
    <t>月岡町三丁目</t>
    <rPh sb="0" eb="3">
      <t>つきおかまち</t>
    </rPh>
    <phoneticPr fontId="21" type="Hiragana" alignment="distributed"/>
  </si>
  <si>
    <t>婦中町上新屋</t>
    <rPh sb="0" eb="3">
      <t>ふちゅうまち</t>
    </rPh>
    <rPh sb="3" eb="4">
      <t>かみ</t>
    </rPh>
    <rPh sb="4" eb="6">
      <t>あらや</t>
    </rPh>
    <phoneticPr fontId="21" type="Hiragana" alignment="center"/>
  </si>
  <si>
    <t>ひまわりワーク</t>
  </si>
  <si>
    <t>000505</t>
  </si>
  <si>
    <t>076-435-2442</t>
  </si>
  <si>
    <t>ヴィストキャリア富山中央</t>
  </si>
  <si>
    <t>076-411-7820</t>
  </si>
  <si>
    <t>003102</t>
  </si>
  <si>
    <t>ショートステイふるさとのあかり</t>
  </si>
  <si>
    <t>富山市四方荒屋３２２３番地</t>
  </si>
  <si>
    <t>特定非営利活動法人ゆめさぽーとらいちょう</t>
  </si>
  <si>
    <t>0766-95-5201</t>
  </si>
  <si>
    <t>特定非営利活動法人れいんぼーみさき</t>
  </si>
  <si>
    <t>０３０６０８</t>
  </si>
  <si>
    <t>link.with.0322@gmail.com</t>
  </si>
  <si>
    <t>ケアステーションラポール</t>
  </si>
  <si>
    <t>info@nsdc.vivian.jp</t>
  </si>
  <si>
    <t>０３０４０１</t>
  </si>
  <si>
    <t>グループホームゆりの木</t>
  </si>
  <si>
    <t>下新町</t>
    <rPh sb="0" eb="3">
      <t>しもしんまち</t>
    </rPh>
    <phoneticPr fontId="21" type="Hiragana" alignment="distributed"/>
  </si>
  <si>
    <t>0766-56-6667</t>
  </si>
  <si>
    <t>83712</t>
  </si>
  <si>
    <t>076-411-8201</t>
  </si>
  <si>
    <t>076-471-6825</t>
  </si>
  <si>
    <t>０４０１２１</t>
  </si>
  <si>
    <t>１５０８１</t>
  </si>
  <si>
    <t>富山市古沢６３１番地</t>
    <rPh sb="0" eb="3">
      <t>トヤマシ</t>
    </rPh>
    <rPh sb="3" eb="5">
      <t>フルサワ</t>
    </rPh>
    <rPh sb="8" eb="10">
      <t>バンチ</t>
    </rPh>
    <phoneticPr fontId="21"/>
  </si>
  <si>
    <t>富山市上冨居新町１３番１１号</t>
    <rPh sb="10" eb="11">
      <t>バン</t>
    </rPh>
    <rPh sb="13" eb="14">
      <t>ゴウ</t>
    </rPh>
    <phoneticPr fontId="21"/>
  </si>
  <si>
    <t>特定非営利活動法人ワン・ファーム・ランド</t>
  </si>
  <si>
    <t>日之出町</t>
    <rPh sb="0" eb="4">
      <t>ヒノデマチ</t>
    </rPh>
    <phoneticPr fontId="21"/>
  </si>
  <si>
    <t>山田今山田</t>
    <rPh sb="0" eb="2">
      <t>やまだ</t>
    </rPh>
    <rPh sb="2" eb="3">
      <t>いま</t>
    </rPh>
    <rPh sb="3" eb="5">
      <t>やまだ</t>
    </rPh>
    <phoneticPr fontId="21" type="Hiragana" alignment="center"/>
  </si>
  <si>
    <t>001804</t>
  </si>
  <si>
    <t>076-468-4002</t>
  </si>
  <si>
    <t>多機能型就労支援事業所ワークハーバーＭＵＲＯＹＡ</t>
  </si>
  <si>
    <t>076-468-4003</t>
  </si>
  <si>
    <t>076-461-5159</t>
  </si>
  <si>
    <t>004204</t>
  </si>
  <si>
    <t>１６０３０</t>
  </si>
  <si>
    <t>特定非営利活動法人デイサービスこのゆびとーまれ</t>
  </si>
  <si>
    <t>八尾町高瀬</t>
    <rPh sb="0" eb="3">
      <t>やつおまち</t>
    </rPh>
    <rPh sb="3" eb="4">
      <t>たか</t>
    </rPh>
    <rPh sb="4" eb="5">
      <t>せ</t>
    </rPh>
    <phoneticPr fontId="21" type="Hiragana"/>
  </si>
  <si>
    <t>84709</t>
  </si>
  <si>
    <t>奥田双葉町</t>
    <rPh sb="0" eb="5">
      <t>オクダフタバマチ</t>
    </rPh>
    <phoneticPr fontId="21"/>
  </si>
  <si>
    <t>婦中町大構</t>
    <rPh sb="0" eb="3">
      <t>ふちゅうまち</t>
    </rPh>
    <rPh sb="3" eb="4">
      <t>おお</t>
    </rPh>
    <rPh sb="4" eb="5">
      <t>がまえ</t>
    </rPh>
    <phoneticPr fontId="21" type="Hiragana" alignment="center"/>
  </si>
  <si>
    <t>婦中町鉾木</t>
    <rPh sb="0" eb="3">
      <t>ふちゅうまち</t>
    </rPh>
    <rPh sb="3" eb="4">
      <t>ほこ</t>
    </rPh>
    <rPh sb="4" eb="5">
      <t>のき</t>
    </rPh>
    <phoneticPr fontId="21" type="Hiragana" alignment="center"/>
  </si>
  <si>
    <t>ワン・ファーム・ランド</t>
  </si>
  <si>
    <t>076-441-5561</t>
  </si>
  <si>
    <t>82204</t>
  </si>
  <si>
    <t>０４０６０６</t>
  </si>
  <si>
    <t>特定非営利活動法人愛和報恩会</t>
  </si>
  <si>
    <t>岩木新</t>
    <rPh sb="0" eb="2">
      <t>いわき</t>
    </rPh>
    <rPh sb="2" eb="3">
      <t>しん</t>
    </rPh>
    <phoneticPr fontId="21" type="Hiragana"/>
  </si>
  <si>
    <t>セリュー</t>
  </si>
  <si>
    <t>３９長岡</t>
    <rPh sb="2" eb="3">
      <t>ちょう</t>
    </rPh>
    <rPh sb="3" eb="4">
      <t>おか</t>
    </rPh>
    <phoneticPr fontId="21" type="Hiragana" alignment="distributed"/>
  </si>
  <si>
    <t>003602</t>
  </si>
  <si>
    <t>３３１６２</t>
  </si>
  <si>
    <t>076-491-7306</t>
  </si>
  <si>
    <t>グループホーム虹の丘三郷</t>
  </si>
  <si>
    <t>藤の木緑台</t>
    <rPh sb="0" eb="1">
      <t>ふじ</t>
    </rPh>
    <rPh sb="2" eb="5">
      <t>きみどりだい</t>
    </rPh>
    <phoneticPr fontId="21" type="Hiragana" alignment="distributed"/>
  </si>
  <si>
    <t>今泉</t>
    <rPh sb="0" eb="1">
      <t>いま</t>
    </rPh>
    <rPh sb="1" eb="2">
      <t>いずみ</t>
    </rPh>
    <phoneticPr fontId="21" type="Hiragana" alignment="distributed"/>
  </si>
  <si>
    <t>Ｂ型いいね</t>
  </si>
  <si>
    <t>才覚寺</t>
    <rPh sb="0" eb="3">
      <t>さいかくじ</t>
    </rPh>
    <phoneticPr fontId="21" type="Hiragana" alignment="distributed"/>
  </si>
  <si>
    <t>001026</t>
  </si>
  <si>
    <t>犬島五丁目</t>
    <rPh sb="0" eb="2">
      <t>イヌジマ</t>
    </rPh>
    <rPh sb="2" eb="3">
      <t>イ</t>
    </rPh>
    <rPh sb="3" eb="5">
      <t>チョウメ</t>
    </rPh>
    <phoneticPr fontId="21"/>
  </si>
  <si>
    <t>１４奥田北</t>
    <rPh sb="2" eb="4">
      <t>オクダ</t>
    </rPh>
    <rPh sb="4" eb="5">
      <t>キタ</t>
    </rPh>
    <phoneticPr fontId="21"/>
  </si>
  <si>
    <t>富山市本郷新３６番地</t>
  </si>
  <si>
    <t>076-455-0597</t>
  </si>
  <si>
    <t>ＮＰＯ法人かもめのノート</t>
  </si>
  <si>
    <t>930-0846</t>
  </si>
  <si>
    <t>14奥田</t>
  </si>
  <si>
    <t>特定非営利活動法人富山あさひ会</t>
  </si>
  <si>
    <t>０４０９０</t>
  </si>
  <si>
    <t>939-2303</t>
  </si>
  <si>
    <t>076-468-3579</t>
  </si>
  <si>
    <t>豊田本町三丁目</t>
    <rPh sb="0" eb="4">
      <t>トヨタホンマチ</t>
    </rPh>
    <rPh sb="4" eb="7">
      <t>サンチョウメ</t>
    </rPh>
    <phoneticPr fontId="21"/>
  </si>
  <si>
    <t>３４四方</t>
    <rPh sb="2" eb="3">
      <t>よん</t>
    </rPh>
    <rPh sb="3" eb="4">
      <t>かた</t>
    </rPh>
    <phoneticPr fontId="21" type="Hiragana" alignment="distributed"/>
  </si>
  <si>
    <t>930-0859</t>
  </si>
  <si>
    <t>独立行政法人国立病院機構富山病院</t>
  </si>
  <si>
    <t>葛原</t>
    <rPh sb="0" eb="1">
      <t>つづ</t>
    </rPh>
    <rPh sb="1" eb="2">
      <t>はら</t>
    </rPh>
    <phoneticPr fontId="21" type="Hiragana"/>
  </si>
  <si>
    <t>富山県中新川郡立山町道源寺８５１番地</t>
  </si>
  <si>
    <t>医療法人</t>
    <rPh sb="0" eb="2">
      <t>イリョウ</t>
    </rPh>
    <rPh sb="2" eb="4">
      <t>ホウジン</t>
    </rPh>
    <phoneticPr fontId="21"/>
  </si>
  <si>
    <t>076-469-2135</t>
  </si>
  <si>
    <t>寺町</t>
    <rPh sb="0" eb="2">
      <t>てらまち</t>
    </rPh>
    <phoneticPr fontId="21" type="Hiragana" alignment="distributed"/>
  </si>
  <si>
    <t>939-8055</t>
  </si>
  <si>
    <t>83303</t>
  </si>
  <si>
    <t>地活Ⅰ②</t>
    <rPh sb="0" eb="2">
      <t>チカツ</t>
    </rPh>
    <phoneticPr fontId="21"/>
  </si>
  <si>
    <t>81106</t>
  </si>
  <si>
    <t>八尾町坂尾</t>
    <rPh sb="0" eb="3">
      <t>やつおまち</t>
    </rPh>
    <rPh sb="3" eb="4">
      <t>さか</t>
    </rPh>
    <rPh sb="4" eb="5">
      <t>お</t>
    </rPh>
    <phoneticPr fontId="21" type="Hiragana"/>
  </si>
  <si>
    <t>株式会社アポケアとやま</t>
    <rPh sb="0" eb="2">
      <t>カブシキ</t>
    </rPh>
    <rPh sb="2" eb="4">
      <t>カイシャ</t>
    </rPh>
    <phoneticPr fontId="21"/>
  </si>
  <si>
    <t>076-442-1532</t>
  </si>
  <si>
    <t>076-469-5616</t>
  </si>
  <si>
    <t>富山医療生活協同組合</t>
  </si>
  <si>
    <t>新冨居</t>
    <rPh sb="0" eb="3">
      <t>しんふご</t>
    </rPh>
    <phoneticPr fontId="21" type="Hiragana" alignment="distributed"/>
  </si>
  <si>
    <t>大泉１区南部</t>
    <rPh sb="0" eb="2">
      <t>おおいずみ</t>
    </rPh>
    <phoneticPr fontId="21" type="Hiragana" alignment="distributed"/>
  </si>
  <si>
    <t>930-0972</t>
  </si>
  <si>
    <t>81303</t>
  </si>
  <si>
    <t>０３０１０７</t>
  </si>
  <si>
    <t>939-2252</t>
  </si>
  <si>
    <t>83306</t>
  </si>
  <si>
    <t>０１０５２１</t>
  </si>
  <si>
    <t>社会福祉法人和合福祉会</t>
  </si>
  <si>
    <t>千石町四丁目</t>
    <rPh sb="0" eb="3">
      <t>センゴクマチ</t>
    </rPh>
    <rPh sb="3" eb="4">
      <t>ヨン</t>
    </rPh>
    <rPh sb="4" eb="6">
      <t>チョウメ</t>
    </rPh>
    <phoneticPr fontId="21"/>
  </si>
  <si>
    <t>001926</t>
  </si>
  <si>
    <t>ショートステイはるかぜの丘</t>
  </si>
  <si>
    <t>001110</t>
  </si>
  <si>
    <t>alsrelation0416@gmail.com</t>
  </si>
  <si>
    <t>930-0031</t>
  </si>
  <si>
    <t>小黒</t>
    <rPh sb="0" eb="1">
      <t>お</t>
    </rPh>
    <rPh sb="1" eb="2">
      <t>ぐろ</t>
    </rPh>
    <phoneticPr fontId="21" type="Hiragana"/>
  </si>
  <si>
    <t>森一丁目</t>
    <rPh sb="0" eb="1">
      <t>モリ</t>
    </rPh>
    <rPh sb="1" eb="4">
      <t>イッチョウメ</t>
    </rPh>
    <phoneticPr fontId="21"/>
  </si>
  <si>
    <t>930-0873</t>
  </si>
  <si>
    <t>有峰</t>
    <rPh sb="0" eb="1">
      <t>あり</t>
    </rPh>
    <rPh sb="1" eb="2">
      <t>みね</t>
    </rPh>
    <phoneticPr fontId="21" type="Hiragana" alignment="center"/>
  </si>
  <si>
    <t>八尾町小長谷</t>
    <rPh sb="0" eb="3">
      <t>やつおまち</t>
    </rPh>
    <rPh sb="3" eb="4">
      <t>こながたに</t>
    </rPh>
    <phoneticPr fontId="21" type="Hiragana"/>
  </si>
  <si>
    <t>076-407-1178</t>
  </si>
  <si>
    <t>三熊</t>
    <rPh sb="0" eb="2">
      <t>さんのくま</t>
    </rPh>
    <phoneticPr fontId="21" type="Hiragana" alignment="distributed"/>
  </si>
  <si>
    <t>03同行援護</t>
  </si>
  <si>
    <t>常に介護を必要とする人に、昼間、入浴、排せつ、食事の介護等を行うとともに、創作的活動又は生産活動の機会を提供します。</t>
    <rPh sb="0" eb="1">
      <t>ツネ</t>
    </rPh>
    <rPh sb="2" eb="4">
      <t>カイゴ</t>
    </rPh>
    <rPh sb="5" eb="7">
      <t>ヒツヨウ</t>
    </rPh>
    <rPh sb="10" eb="11">
      <t>ヒト</t>
    </rPh>
    <rPh sb="13" eb="15">
      <t>ヒルマ</t>
    </rPh>
    <rPh sb="16" eb="18">
      <t>ニュウヨク</t>
    </rPh>
    <rPh sb="19" eb="20">
      <t>ハイ</t>
    </rPh>
    <rPh sb="23" eb="25">
      <t>ショクジ</t>
    </rPh>
    <rPh sb="26" eb="28">
      <t>カイゴ</t>
    </rPh>
    <rPh sb="28" eb="29">
      <t>トウ</t>
    </rPh>
    <rPh sb="30" eb="31">
      <t>オコナ</t>
    </rPh>
    <rPh sb="37" eb="40">
      <t>ソウサクテキ</t>
    </rPh>
    <rPh sb="40" eb="42">
      <t>カツドウ</t>
    </rPh>
    <rPh sb="42" eb="43">
      <t>マタ</t>
    </rPh>
    <rPh sb="44" eb="46">
      <t>セイサン</t>
    </rPh>
    <rPh sb="46" eb="48">
      <t>カツドウ</t>
    </rPh>
    <rPh sb="49" eb="51">
      <t>キカイ</t>
    </rPh>
    <rPh sb="52" eb="54">
      <t>テイキョウ</t>
    </rPh>
    <phoneticPr fontId="21"/>
  </si>
  <si>
    <t>939-8137</t>
  </si>
  <si>
    <t>076-435-3422</t>
  </si>
  <si>
    <t>076-429-3357</t>
  </si>
  <si>
    <t>市名＋町名</t>
    <rPh sb="0" eb="1">
      <t>シ</t>
    </rPh>
    <rPh sb="1" eb="2">
      <t>メイ</t>
    </rPh>
    <rPh sb="3" eb="5">
      <t>チョウメイ</t>
    </rPh>
    <phoneticPr fontId="21"/>
  </si>
  <si>
    <t>八尾町上笹原</t>
    <rPh sb="0" eb="3">
      <t>やつおまち</t>
    </rPh>
    <rPh sb="3" eb="4">
      <t>かみ</t>
    </rPh>
    <rPh sb="4" eb="6">
      <t>ささはら</t>
    </rPh>
    <phoneticPr fontId="21" type="Hiragana"/>
  </si>
  <si>
    <t>０１０４２６</t>
  </si>
  <si>
    <t>930-0891</t>
  </si>
  <si>
    <t>005045</t>
  </si>
  <si>
    <t>076-431-5828</t>
  </si>
  <si>
    <t>076-431-5833</t>
  </si>
  <si>
    <t>二松</t>
    <rPh sb="0" eb="1">
      <t>ふた</t>
    </rPh>
    <rPh sb="1" eb="2">
      <t>まつ</t>
    </rPh>
    <phoneticPr fontId="21" type="Hiragana"/>
  </si>
  <si>
    <t>石坂新</t>
    <rPh sb="0" eb="3">
      <t>いしさかしん</t>
    </rPh>
    <phoneticPr fontId="21" type="Hiragana" alignment="distributed"/>
  </si>
  <si>
    <t>000911</t>
  </si>
  <si>
    <t>gh@chimugurisa.com</t>
  </si>
  <si>
    <t>北陸メディカルサービス株式会社介護事業部</t>
  </si>
  <si>
    <t>富山市下新本町３番５号</t>
  </si>
  <si>
    <t>２１０７０</t>
  </si>
  <si>
    <t>富山市生活介護事業所第１あすなろ</t>
  </si>
  <si>
    <t>指定有効
期間満了日</t>
    <rPh sb="0" eb="2">
      <t>シテイ</t>
    </rPh>
    <rPh sb="2" eb="4">
      <t>ユウコウ</t>
    </rPh>
    <rPh sb="5" eb="7">
      <t>キカン</t>
    </rPh>
    <rPh sb="7" eb="9">
      <t>マンリョウ</t>
    </rPh>
    <rPh sb="9" eb="10">
      <t>ヒ</t>
    </rPh>
    <phoneticPr fontId="21"/>
  </si>
  <si>
    <t>八尾町井栗谷</t>
    <rPh sb="0" eb="3">
      <t>やつおまち</t>
    </rPh>
    <rPh sb="3" eb="4">
      <t>い</t>
    </rPh>
    <rPh sb="4" eb="5">
      <t>くり</t>
    </rPh>
    <rPh sb="5" eb="6">
      <t>だに</t>
    </rPh>
    <phoneticPr fontId="21" type="Hiragana"/>
  </si>
  <si>
    <t>１５桜谷</t>
    <rPh sb="2" eb="3">
      <t>さくら</t>
    </rPh>
    <rPh sb="3" eb="4">
      <t>たに</t>
    </rPh>
    <phoneticPr fontId="21" type="Hiragana" alignment="distributed"/>
  </si>
  <si>
    <t>076-428-1277</t>
  </si>
  <si>
    <t>富山市小西１７０番地</t>
  </si>
  <si>
    <t>０２０３２２</t>
  </si>
  <si>
    <t>0798-42-8608</t>
  </si>
  <si>
    <t>岩瀬天神町</t>
    <rPh sb="0" eb="5">
      <t>いわせてんじんまち</t>
    </rPh>
    <phoneticPr fontId="21" type="Hiragana" alignment="distributed"/>
  </si>
  <si>
    <t>076-482-6355</t>
  </si>
  <si>
    <t>３１０５０</t>
  </si>
  <si>
    <t>富山市大島二丁目５９６番地１９</t>
  </si>
  <si>
    <t>20萩浦</t>
  </si>
  <si>
    <t>076-428-1288</t>
  </si>
  <si>
    <t>０１０４１３</t>
  </si>
  <si>
    <t>930-0835</t>
  </si>
  <si>
    <t>富山市生活介護事業所第２あすなろ</t>
  </si>
  <si>
    <t>婦中町笹倉２区</t>
    <rPh sb="0" eb="3">
      <t>ふちゅうまち</t>
    </rPh>
    <rPh sb="3" eb="5">
      <t>ささくら</t>
    </rPh>
    <rPh sb="6" eb="7">
      <t>く</t>
    </rPh>
    <phoneticPr fontId="21" type="Hiragana" alignment="center"/>
  </si>
  <si>
    <t>939-8014</t>
  </si>
  <si>
    <t>１９０６０</t>
  </si>
  <si>
    <t>001304</t>
  </si>
  <si>
    <t>特定非営利活動法人文福</t>
  </si>
  <si>
    <t>84703</t>
  </si>
  <si>
    <t>076-469-0001</t>
  </si>
  <si>
    <t>牛島新町</t>
    <rPh sb="0" eb="4">
      <t>うしじましんまち</t>
    </rPh>
    <phoneticPr fontId="21" type="Hiragana" alignment="distributed"/>
  </si>
  <si>
    <t>001226</t>
  </si>
  <si>
    <t>０６０３４</t>
  </si>
  <si>
    <t>42寒江</t>
  </si>
  <si>
    <t>不二越本町二丁目</t>
    <rPh sb="0" eb="3">
      <t>フジコシ</t>
    </rPh>
    <rPh sb="3" eb="5">
      <t>ホンマチ</t>
    </rPh>
    <rPh sb="5" eb="8">
      <t>ニチョウメ</t>
    </rPh>
    <phoneticPr fontId="21"/>
  </si>
  <si>
    <t>直坂</t>
    <rPh sb="0" eb="1">
      <t>すぐ</t>
    </rPh>
    <rPh sb="1" eb="2">
      <t>さか</t>
    </rPh>
    <phoneticPr fontId="21" type="Hiragana"/>
  </si>
  <si>
    <t>くじらぐも</t>
  </si>
  <si>
    <t>施設入所支援5</t>
  </si>
  <si>
    <t>殿様林</t>
    <rPh sb="0" eb="2">
      <t>とのさま</t>
    </rPh>
    <rPh sb="2" eb="3">
      <t>ばやし</t>
    </rPh>
    <phoneticPr fontId="21" type="Hiragana" alignment="center"/>
  </si>
  <si>
    <t>布目新町</t>
    <rPh sb="0" eb="4">
      <t>ぬのめしんまち</t>
    </rPh>
    <phoneticPr fontId="21" type="Hiragana" alignment="distributed"/>
  </si>
  <si>
    <t>社会福祉法人社会福祉法人富山県社会福祉総合センター</t>
  </si>
  <si>
    <t>北陸メディカルサービス株式会社</t>
  </si>
  <si>
    <t>富山市蜷川１５番地富山市通所作業センター内</t>
  </si>
  <si>
    <t>西町</t>
    <rPh sb="0" eb="1">
      <t>にし</t>
    </rPh>
    <rPh sb="1" eb="2">
      <t>ちょう</t>
    </rPh>
    <phoneticPr fontId="21" type="Hiragana" alignment="distributed"/>
  </si>
  <si>
    <t>営利法人株式会社ＷＡＷＡ</t>
  </si>
  <si>
    <t>076-424-9022</t>
  </si>
  <si>
    <t>001254</t>
  </si>
  <si>
    <t>076-438-2233</t>
  </si>
  <si>
    <t>001034</t>
  </si>
  <si>
    <t>076-463-5840</t>
  </si>
  <si>
    <t>風見台</t>
    <rPh sb="0" eb="2">
      <t>かざみ</t>
    </rPh>
    <rPh sb="2" eb="3">
      <t>だい</t>
    </rPh>
    <phoneticPr fontId="21" type="Hiragana" alignment="center"/>
  </si>
  <si>
    <t>特定非営利活動法人特定非営利活動法人神通さくら野会</t>
  </si>
  <si>
    <t>本宮</t>
    <rPh sb="0" eb="1">
      <t>ほん</t>
    </rPh>
    <rPh sb="1" eb="2">
      <t>ぐう</t>
    </rPh>
    <phoneticPr fontId="21" type="Hiragana" alignment="center"/>
  </si>
  <si>
    <t>939-8146</t>
  </si>
  <si>
    <t>83722</t>
  </si>
  <si>
    <t>ヴィストカレッジ富山中央</t>
  </si>
  <si>
    <t>930-0286</t>
  </si>
  <si>
    <t>076-455-1543</t>
  </si>
  <si>
    <t>富山市開発２０１番地</t>
  </si>
  <si>
    <t>gratias0624@icloud.com</t>
  </si>
  <si>
    <t>nibankan@kaiboufukushi.com</t>
  </si>
  <si>
    <t>076-482-6686</t>
  </si>
  <si>
    <t>千石町六丁目</t>
    <rPh sb="0" eb="3">
      <t>せんごくまち</t>
    </rPh>
    <phoneticPr fontId="21" type="Hiragana" alignment="distributed"/>
  </si>
  <si>
    <t>939-2216</t>
  </si>
  <si>
    <t>931-8321</t>
  </si>
  <si>
    <t>下奥井一丁目</t>
    <rPh sb="0" eb="6">
      <t>シモオクイイチチョウメ</t>
    </rPh>
    <phoneticPr fontId="21"/>
  </si>
  <si>
    <t>info@oratoko.com</t>
  </si>
  <si>
    <t>03-6436-8973</t>
  </si>
  <si>
    <t>939-3554</t>
  </si>
  <si>
    <t>83206</t>
  </si>
  <si>
    <t>001401</t>
  </si>
  <si>
    <t>076-491-4375</t>
  </si>
  <si>
    <t>有限会社千石ケアサービス</t>
  </si>
  <si>
    <t>ケア・ワールド移動支援事業所</t>
  </si>
  <si>
    <t>001101</t>
  </si>
  <si>
    <t>076-479-9655</t>
  </si>
  <si>
    <t>藤木新</t>
    <rPh sb="0" eb="3">
      <t>ふじのきしん</t>
    </rPh>
    <phoneticPr fontId="21" type="Hiragana" alignment="distributed"/>
  </si>
  <si>
    <t>富山市下熊野２０４番地４</t>
  </si>
  <si>
    <t>有限会社コクエー</t>
  </si>
  <si>
    <t>奥田町</t>
    <rPh sb="0" eb="3">
      <t>オクダマチ</t>
    </rPh>
    <phoneticPr fontId="21"/>
  </si>
  <si>
    <t>002342</t>
  </si>
  <si>
    <t>080-3578-5300</t>
  </si>
  <si>
    <t>076-420-1050</t>
  </si>
  <si>
    <t>002915</t>
  </si>
  <si>
    <t>有限会社ライフサポートあおい</t>
  </si>
  <si>
    <t>特定非営利活動法人特定非営利活動法人北陸青少年自立援助センター</t>
  </si>
  <si>
    <t>076-407-1566</t>
  </si>
  <si>
    <t>芦生</t>
  </si>
  <si>
    <t>001045</t>
  </si>
  <si>
    <t>076-461-3277</t>
  </si>
  <si>
    <t>933-0014</t>
  </si>
  <si>
    <t>076-482-4918</t>
  </si>
  <si>
    <t>在宅介護あおい</t>
  </si>
  <si>
    <t>富山市本郷町５１番地１</t>
  </si>
  <si>
    <t>クリエイトジョブ株式会社</t>
  </si>
  <si>
    <t>001602</t>
  </si>
  <si>
    <t>076-272-8986</t>
  </si>
  <si>
    <t>就労定着6</t>
  </si>
  <si>
    <t>富山型デイサービスくわの里</t>
  </si>
  <si>
    <t>ishide@miraien-i.co.jp</t>
  </si>
  <si>
    <t>藤代町</t>
    <rPh sb="0" eb="3">
      <t>ふじしろちょう</t>
    </rPh>
    <phoneticPr fontId="21" type="Hiragana" alignment="distributed"/>
  </si>
  <si>
    <t>１２０６０</t>
  </si>
  <si>
    <t>076-461-3380</t>
  </si>
  <si>
    <t>富山市上飯野字道ノ下９番地１</t>
  </si>
  <si>
    <t>２４１００</t>
  </si>
  <si>
    <t>グループホーム花みずき弐番館</t>
  </si>
  <si>
    <t>３１２３０</t>
  </si>
  <si>
    <t>001240</t>
  </si>
  <si>
    <t>０４０１１３</t>
  </si>
  <si>
    <t>有限会社中央ケアーサポート</t>
  </si>
  <si>
    <t>千石町二丁目</t>
    <rPh sb="0" eb="3">
      <t>センゴクマチ</t>
    </rPh>
    <rPh sb="3" eb="4">
      <t>フタ</t>
    </rPh>
    <rPh sb="4" eb="6">
      <t>チョウメ</t>
    </rPh>
    <phoneticPr fontId="21"/>
  </si>
  <si>
    <t>076-442-3828</t>
  </si>
  <si>
    <t>保育所等を利用している（又は今後利用する予定の）障害のある児童が、保育所等における集団生活の適応のための専門的な支援を必要とする場合に、「保育所等訪問支援」を提供することにより、保育所等の安定した利用を促進します。</t>
  </si>
  <si>
    <t>83904</t>
  </si>
  <si>
    <t>八尾町下島</t>
    <rPh sb="0" eb="3">
      <t>やつおまち</t>
    </rPh>
    <rPh sb="3" eb="5">
      <t>しもしま</t>
    </rPh>
    <phoneticPr fontId="21" type="Hiragana"/>
  </si>
  <si>
    <t>常願寺地域生活相談支援センター</t>
  </si>
  <si>
    <t>076-442-1462</t>
  </si>
  <si>
    <t>000316</t>
  </si>
  <si>
    <t>939-1436</t>
  </si>
  <si>
    <t>003204</t>
  </si>
  <si>
    <t>田刈屋</t>
    <rPh sb="0" eb="3">
      <t>たかりや</t>
    </rPh>
    <phoneticPr fontId="21" type="Hiragana" alignment="distributed"/>
  </si>
  <si>
    <t>076-478-5740</t>
  </si>
  <si>
    <t>076-482-3855</t>
  </si>
  <si>
    <t>81401</t>
  </si>
  <si>
    <t>長江新町三丁目</t>
    <rPh sb="0" eb="2">
      <t>ナガエ</t>
    </rPh>
    <rPh sb="2" eb="4">
      <t>シンマチ</t>
    </rPh>
    <rPh sb="4" eb="7">
      <t>サンチョウメ</t>
    </rPh>
    <phoneticPr fontId="21"/>
  </si>
  <si>
    <t>運営主体</t>
    <rPh sb="0" eb="2">
      <t>ウンエイ</t>
    </rPh>
    <rPh sb="2" eb="4">
      <t>シュタイ</t>
    </rPh>
    <phoneticPr fontId="21"/>
  </si>
  <si>
    <t>0766-86-6684</t>
  </si>
  <si>
    <t>０２０２０７</t>
  </si>
  <si>
    <t>076-463-1378</t>
  </si>
  <si>
    <t>電話番号</t>
  </si>
  <si>
    <t>83704</t>
  </si>
  <si>
    <t>共同生活援助6</t>
  </si>
  <si>
    <t>84817</t>
  </si>
  <si>
    <t>076-479-2077</t>
  </si>
  <si>
    <t>●</t>
  </si>
  <si>
    <t>富山市本郷西部８３番地１</t>
  </si>
  <si>
    <t>ゆりの木の里短期入所事業所</t>
  </si>
  <si>
    <t>002424</t>
  </si>
  <si>
    <t>共同生活援助4</t>
  </si>
  <si>
    <t>水橋辻ヶ堂</t>
    <rPh sb="0" eb="5">
      <t>みずはしつじがどう</t>
    </rPh>
    <phoneticPr fontId="21" type="Hiragana" alignment="distributed"/>
  </si>
  <si>
    <t>076-428-0380</t>
  </si>
  <si>
    <t>004920</t>
  </si>
  <si>
    <t>３２２３１</t>
  </si>
  <si>
    <t>076-428-1773</t>
  </si>
  <si>
    <t>営利法人株式会社ＡＬＳＲｅｌａｔｉｏｎ</t>
  </si>
  <si>
    <t>塚原</t>
    <rPh sb="0" eb="2">
      <t>つかはら</t>
    </rPh>
    <phoneticPr fontId="21" type="Hiragana" alignment="distributed"/>
  </si>
  <si>
    <t>４７０８０</t>
  </si>
  <si>
    <t>芝園町二丁目</t>
    <rPh sb="0" eb="3">
      <t>シバゾノチョウ</t>
    </rPh>
    <rPh sb="3" eb="6">
      <t>ニチョウメ</t>
    </rPh>
    <phoneticPr fontId="21"/>
  </si>
  <si>
    <t>奥井町</t>
    <rPh sb="0" eb="3">
      <t>おくいまち</t>
    </rPh>
    <phoneticPr fontId="21" type="Hiragana" alignment="distributed"/>
  </si>
  <si>
    <t>930-0088</t>
  </si>
  <si>
    <t>076-422-7334</t>
  </si>
  <si>
    <t>富山市悪王寺２２９番地</t>
  </si>
  <si>
    <t>939-8214</t>
  </si>
  <si>
    <t>吉田内科クリニックホームヘルプサービス有限会社</t>
  </si>
  <si>
    <t>050-3593-3730</t>
  </si>
  <si>
    <t>ニチイケアセンター藤の木
（居宅介護のみ）</t>
  </si>
  <si>
    <t>千石町三丁目</t>
    <rPh sb="0" eb="3">
      <t>せんごくまち</t>
    </rPh>
    <phoneticPr fontId="21" type="Hiragana" alignment="distributed"/>
  </si>
  <si>
    <t>富山市堀川町８番地</t>
  </si>
  <si>
    <t>富山市蜷川１番地３</t>
  </si>
  <si>
    <t>あんしんのＦＣ合同会社</t>
  </si>
  <si>
    <t>076-433-2005</t>
  </si>
  <si>
    <t>84208</t>
  </si>
  <si>
    <t>076-435-6522</t>
  </si>
  <si>
    <t>保育所訪問6</t>
  </si>
  <si>
    <t>83727</t>
  </si>
  <si>
    <t>930-1336</t>
  </si>
  <si>
    <t>むらい食品株式会社</t>
  </si>
  <si>
    <t>939-2221</t>
  </si>
  <si>
    <t>中野新町一丁目</t>
    <rPh sb="0" eb="4">
      <t>ナカノシンマチ</t>
    </rPh>
    <rPh sb="4" eb="7">
      <t>イチチョウメ</t>
    </rPh>
    <phoneticPr fontId="21"/>
  </si>
  <si>
    <t>939-8231</t>
  </si>
  <si>
    <t>076-461-4471</t>
  </si>
  <si>
    <t>株式会社Ｇ＆Ｇパズルワークス</t>
    <rPh sb="0" eb="4">
      <t>カブシキガイシャ</t>
    </rPh>
    <phoneticPr fontId="21"/>
  </si>
  <si>
    <t>930-2222</t>
  </si>
  <si>
    <t>930-0875</t>
  </si>
  <si>
    <t>001119</t>
  </si>
  <si>
    <t>古鍛冶町</t>
    <rPh sb="0" eb="4">
      <t>ふるかじまち</t>
    </rPh>
    <phoneticPr fontId="21" type="Hiragana" alignment="distributed"/>
  </si>
  <si>
    <t>砂町</t>
    <rPh sb="0" eb="2">
      <t>スナマチ</t>
    </rPh>
    <phoneticPr fontId="21"/>
  </si>
  <si>
    <t>３４０２０</t>
  </si>
  <si>
    <t>自立（生活）2</t>
  </si>
  <si>
    <t>930-0992</t>
  </si>
  <si>
    <t>076-461-4472</t>
  </si>
  <si>
    <t>076-493-0765</t>
  </si>
  <si>
    <t>002023</t>
  </si>
  <si>
    <t>児童発達支援4</t>
  </si>
  <si>
    <t>水橋中出町</t>
    <rPh sb="0" eb="5">
      <t>みずはしなかでまち</t>
    </rPh>
    <phoneticPr fontId="21" type="Hiragana" alignment="distributed"/>
  </si>
  <si>
    <t>０１０２０１</t>
  </si>
  <si>
    <t>５００９０</t>
  </si>
  <si>
    <t>富山市月見町四丁目４２番地</t>
  </si>
  <si>
    <t>003404</t>
  </si>
  <si>
    <t>076-482-6845</t>
  </si>
  <si>
    <t>iida@syoei-group.co.jp</t>
  </si>
  <si>
    <t>誠愛株式会社</t>
  </si>
  <si>
    <t>相談（特定）3</t>
  </si>
  <si>
    <t>076-493-8111</t>
  </si>
  <si>
    <t>３９０８０</t>
  </si>
  <si>
    <t>076-420-1204</t>
  </si>
  <si>
    <t>002325</t>
  </si>
  <si>
    <t>０４０７１６</t>
  </si>
  <si>
    <t>中田一丁目</t>
    <rPh sb="0" eb="2">
      <t>ナカダ</t>
    </rPh>
    <rPh sb="2" eb="5">
      <t>イチチョウメ</t>
    </rPh>
    <phoneticPr fontId="21"/>
  </si>
  <si>
    <t>715-0019</t>
  </si>
  <si>
    <t>日之出町</t>
    <rPh sb="0" eb="4">
      <t>ひのでまち</t>
    </rPh>
    <phoneticPr fontId="21" type="Hiragana" alignment="distributed"/>
  </si>
  <si>
    <t>フレンドリー相談支援センター</t>
  </si>
  <si>
    <t>株式会社ＳＭＩＬＥＰＬＵＳ</t>
  </si>
  <si>
    <t>076-481-7737</t>
  </si>
  <si>
    <t>新庄本町三丁目</t>
    <rPh sb="0" eb="4">
      <t>シンジョウホンマチ</t>
    </rPh>
    <rPh sb="4" eb="7">
      <t>サンチョウメ</t>
    </rPh>
    <phoneticPr fontId="21"/>
  </si>
  <si>
    <t>新庄町三丁目</t>
    <rPh sb="0" eb="3">
      <t>しんじょうまち</t>
    </rPh>
    <phoneticPr fontId="21" type="Hiragana" alignment="distributed"/>
  </si>
  <si>
    <t>076-493-8118</t>
  </si>
  <si>
    <t>930-0966</t>
  </si>
  <si>
    <t>tomoko.matsumoto@cubicnetworks.co.jp</t>
  </si>
  <si>
    <t>４９０５２</t>
  </si>
  <si>
    <t>076-466-1337</t>
  </si>
  <si>
    <t>０６１０１</t>
  </si>
  <si>
    <t>０６０４３</t>
  </si>
  <si>
    <t>tsm-t@pr.ctt.ne.jp</t>
  </si>
  <si>
    <t>931-8333</t>
  </si>
  <si>
    <t>076-482-4277</t>
  </si>
  <si>
    <t>小規模多機能ホームおらとこ東</t>
  </si>
  <si>
    <t>高園町</t>
    <rPh sb="0" eb="3">
      <t>タカゾノチョウ</t>
    </rPh>
    <phoneticPr fontId="21"/>
  </si>
  <si>
    <t>富山市四ツ葉町１４番２４号</t>
  </si>
  <si>
    <t>婦中町増田</t>
    <rPh sb="0" eb="3">
      <t>ふちゅうまち</t>
    </rPh>
    <rPh sb="3" eb="4">
      <t>ます</t>
    </rPh>
    <rPh sb="4" eb="5">
      <t>だ</t>
    </rPh>
    <phoneticPr fontId="21" type="Hiragana" alignment="center"/>
  </si>
  <si>
    <t>076-478-0371</t>
  </si>
  <si>
    <t>076-422-2341</t>
  </si>
  <si>
    <t>076-482-4977</t>
  </si>
  <si>
    <t>富山市長江一丁目４番１３号</t>
    <rPh sb="0" eb="3">
      <t>トヤマシ</t>
    </rPh>
    <rPh sb="3" eb="8">
      <t>ナガエイッチョウメ</t>
    </rPh>
    <rPh sb="9" eb="10">
      <t>バン</t>
    </rPh>
    <rPh sb="12" eb="13">
      <t>ゴウ</t>
    </rPh>
    <phoneticPr fontId="21"/>
  </si>
  <si>
    <t>総計</t>
  </si>
  <si>
    <t>076-482-5785</t>
  </si>
  <si>
    <t>寺家</t>
    <rPh sb="0" eb="1">
      <t>　じ</t>
    </rPh>
    <rPh sb="1" eb="2">
      <t>　け</t>
    </rPh>
    <phoneticPr fontId="21" type="Hiragana"/>
  </si>
  <si>
    <t>久方町</t>
    <rPh sb="0" eb="3">
      <t>ひさかたちょう</t>
    </rPh>
    <phoneticPr fontId="21" type="Hiragana" alignment="distributed"/>
  </si>
  <si>
    <t>婦中町パークタウン西本郷</t>
    <rPh sb="0" eb="3">
      <t>ふちゅうまち</t>
    </rPh>
    <rPh sb="9" eb="10">
      <t>にし</t>
    </rPh>
    <rPh sb="10" eb="12">
      <t>ほんごう</t>
    </rPh>
    <phoneticPr fontId="21" type="Hiragana" alignment="center"/>
  </si>
  <si>
    <t>神通町二丁目</t>
    <rPh sb="0" eb="3">
      <t>ジンヅウマチ</t>
    </rPh>
    <rPh sb="3" eb="6">
      <t>ニチョウメ</t>
    </rPh>
    <phoneticPr fontId="21"/>
  </si>
  <si>
    <t>０９１０３</t>
  </si>
  <si>
    <t>076-482-5786</t>
  </si>
  <si>
    <t>重度の視覚障害者が外出するときに、移動に必要な情報の提供や移動の支援、排せつ、食事の介護等を行います。</t>
    <rPh sb="0" eb="2">
      <t>ジュウド</t>
    </rPh>
    <rPh sb="3" eb="5">
      <t>シカク</t>
    </rPh>
    <rPh sb="5" eb="7">
      <t>ショウガイ</t>
    </rPh>
    <rPh sb="7" eb="8">
      <t>シャ</t>
    </rPh>
    <rPh sb="9" eb="11">
      <t>ガイシュツ</t>
    </rPh>
    <rPh sb="17" eb="19">
      <t>イドウ</t>
    </rPh>
    <rPh sb="20" eb="22">
      <t>ヒツヨウ</t>
    </rPh>
    <rPh sb="23" eb="25">
      <t>ジョウホウ</t>
    </rPh>
    <rPh sb="26" eb="28">
      <t>テイキョウ</t>
    </rPh>
    <rPh sb="29" eb="31">
      <t>イドウ</t>
    </rPh>
    <rPh sb="32" eb="34">
      <t>シエン</t>
    </rPh>
    <rPh sb="35" eb="36">
      <t>ハイ</t>
    </rPh>
    <rPh sb="39" eb="41">
      <t>ショクジ</t>
    </rPh>
    <rPh sb="42" eb="44">
      <t>カイゴ</t>
    </rPh>
    <rPh sb="44" eb="45">
      <t>トウ</t>
    </rPh>
    <rPh sb="46" eb="47">
      <t>オコナ</t>
    </rPh>
    <phoneticPr fontId="21"/>
  </si>
  <si>
    <t>076-482-6844</t>
  </si>
  <si>
    <t>info@suns-toyama.com</t>
  </si>
  <si>
    <t>076-433-4569</t>
  </si>
  <si>
    <t>076-479-1080</t>
  </si>
  <si>
    <t>076-435-1881</t>
  </si>
  <si>
    <t>向新庄町二丁目</t>
    <rPh sb="0" eb="1">
      <t>ム</t>
    </rPh>
    <rPh sb="1" eb="3">
      <t>シンジョウ</t>
    </rPh>
    <rPh sb="3" eb="4">
      <t>マチ</t>
    </rPh>
    <rPh sb="4" eb="5">
      <t>ニ</t>
    </rPh>
    <rPh sb="5" eb="7">
      <t>チョウメ</t>
    </rPh>
    <phoneticPr fontId="21"/>
  </si>
  <si>
    <t>越前町</t>
    <rPh sb="0" eb="3">
      <t>エチゼンマチ</t>
    </rPh>
    <phoneticPr fontId="21"/>
  </si>
  <si>
    <t>富山市堀川町３７７番地</t>
  </si>
  <si>
    <t>076-438-2226</t>
  </si>
  <si>
    <t>米田すずかけ台二丁目</t>
    <rPh sb="0" eb="2">
      <t>ヨネダ</t>
    </rPh>
    <rPh sb="6" eb="7">
      <t>ダイ</t>
    </rPh>
    <rPh sb="7" eb="10">
      <t>ニチョウメ</t>
    </rPh>
    <phoneticPr fontId="21"/>
  </si>
  <si>
    <t>０４０１１８</t>
  </si>
  <si>
    <t>分類</t>
    <rPh sb="0" eb="2">
      <t>ブンルイ</t>
    </rPh>
    <phoneticPr fontId="21"/>
  </si>
  <si>
    <t>３８１２０</t>
  </si>
  <si>
    <t>076-481-7337</t>
  </si>
  <si>
    <t>辰尾新町２区</t>
    <rPh sb="0" eb="4">
      <t>たつおしんまち</t>
    </rPh>
    <phoneticPr fontId="21" type="Hiragana" alignment="distributed"/>
  </si>
  <si>
    <t>２６１６０</t>
  </si>
  <si>
    <t>さくらんぼ</t>
  </si>
  <si>
    <t>総合的な相談、入所施設等からの地域移行の支援、居宅で生活している障害者の対応等の相談支援を行います。</t>
    <rPh sb="0" eb="2">
      <t>ソウゴウ</t>
    </rPh>
    <rPh sb="2" eb="3">
      <t>テキ</t>
    </rPh>
    <rPh sb="4" eb="6">
      <t>ソウダン</t>
    </rPh>
    <rPh sb="7" eb="9">
      <t>ニュウショ</t>
    </rPh>
    <rPh sb="9" eb="11">
      <t>シセツ</t>
    </rPh>
    <rPh sb="11" eb="12">
      <t>トウ</t>
    </rPh>
    <rPh sb="15" eb="17">
      <t>チイキ</t>
    </rPh>
    <rPh sb="17" eb="19">
      <t>イコウ</t>
    </rPh>
    <rPh sb="20" eb="22">
      <t>シエン</t>
    </rPh>
    <rPh sb="23" eb="25">
      <t>キョタク</t>
    </rPh>
    <rPh sb="26" eb="28">
      <t>セイカツ</t>
    </rPh>
    <rPh sb="32" eb="35">
      <t>ショウガイシャ</t>
    </rPh>
    <rPh sb="36" eb="38">
      <t>タイオウ</t>
    </rPh>
    <rPh sb="38" eb="39">
      <t>トウ</t>
    </rPh>
    <rPh sb="40" eb="42">
      <t>ソウダン</t>
    </rPh>
    <rPh sb="42" eb="44">
      <t>シエン</t>
    </rPh>
    <rPh sb="45" eb="46">
      <t>オコナ</t>
    </rPh>
    <phoneticPr fontId="21"/>
  </si>
  <si>
    <t>地域移行4</t>
  </si>
  <si>
    <t>サンズ</t>
  </si>
  <si>
    <t>076-481-8085</t>
  </si>
  <si>
    <t>076-469-6301</t>
  </si>
  <si>
    <t>85101</t>
  </si>
  <si>
    <t>076-441-5560</t>
  </si>
  <si>
    <t>多機能型事業所このみ</t>
  </si>
  <si>
    <t>八尾町丸山</t>
    <rPh sb="0" eb="3">
      <t>やつおまち</t>
    </rPh>
    <rPh sb="3" eb="4">
      <t>まる</t>
    </rPh>
    <rPh sb="4" eb="5">
      <t>やま</t>
    </rPh>
    <phoneticPr fontId="21" type="Hiragana"/>
  </si>
  <si>
    <t>相談支援センターヴィストとやま</t>
  </si>
  <si>
    <t>939-2204</t>
  </si>
  <si>
    <t>らいちょう蜷川</t>
  </si>
  <si>
    <t>一般社団法人一般社団法人ぽっけ</t>
  </si>
  <si>
    <t>富山市鶴ヶ丘町１５９番地１２テアトル１０１号</t>
  </si>
  <si>
    <t>社会福祉法人新川会</t>
  </si>
  <si>
    <t>002530</t>
  </si>
  <si>
    <t>930-0015</t>
  </si>
  <si>
    <t>076-431-1625</t>
  </si>
  <si>
    <t>076-481-6246</t>
  </si>
  <si>
    <t>076-435-3336</t>
  </si>
  <si>
    <t>82419</t>
  </si>
  <si>
    <t>稲荷町二丁目</t>
    <rPh sb="0" eb="3">
      <t>いなりまち</t>
    </rPh>
    <phoneticPr fontId="21" type="Hiragana" alignment="distributed"/>
  </si>
  <si>
    <t>栄町三丁目</t>
    <rPh sb="0" eb="2">
      <t>サカエマチ</t>
    </rPh>
    <rPh sb="2" eb="5">
      <t>サンチョウメ</t>
    </rPh>
    <phoneticPr fontId="21"/>
  </si>
  <si>
    <t>076-461-5596</t>
  </si>
  <si>
    <t>柳町二丁目</t>
    <rPh sb="0" eb="2">
      <t>ヤナギマチ</t>
    </rPh>
    <rPh sb="2" eb="5">
      <t>ニチョウメ</t>
    </rPh>
    <phoneticPr fontId="21"/>
  </si>
  <si>
    <t>２８１００</t>
  </si>
  <si>
    <t>０４０８２０</t>
  </si>
  <si>
    <t>0766-23-2968</t>
  </si>
  <si>
    <t>076-444-5357</t>
  </si>
  <si>
    <t>３０１００</t>
  </si>
  <si>
    <t>076-481-6888</t>
  </si>
  <si>
    <t>info@puzzle-works.com</t>
  </si>
  <si>
    <t>076-481-6819</t>
  </si>
  <si>
    <t>001029</t>
  </si>
  <si>
    <t>076-461-5080</t>
  </si>
  <si>
    <t>一般社団法人一般社団法人ほまれ</t>
  </si>
  <si>
    <t>076-461-4494</t>
  </si>
  <si>
    <t>富山市新庄町四丁目３番１３号</t>
  </si>
  <si>
    <t>076-461-3278</t>
  </si>
  <si>
    <t>076-471-5741</t>
  </si>
  <si>
    <t>84501</t>
  </si>
  <si>
    <t>076-441-5580</t>
  </si>
  <si>
    <t>短期入所5</t>
  </si>
  <si>
    <t>０３０４０６</t>
  </si>
  <si>
    <t>076-428-1735</t>
  </si>
  <si>
    <t>新名</t>
    <rPh sb="0" eb="2">
      <t>しんみょう</t>
    </rPh>
    <phoneticPr fontId="21" type="Hiragana" alignment="distributed"/>
  </si>
  <si>
    <t>特定非営利活動法人特定非営利活動法人えがおでねぃ</t>
  </si>
  <si>
    <t>就労支援事業所ハーベスト</t>
  </si>
  <si>
    <t>001706</t>
  </si>
  <si>
    <t>株式会社株式会社とやまの太陽</t>
  </si>
  <si>
    <t>西長江四丁目</t>
    <rPh sb="0" eb="1">
      <t>ニシ</t>
    </rPh>
    <rPh sb="1" eb="3">
      <t>ナガエ</t>
    </rPh>
    <rPh sb="3" eb="6">
      <t>ヨンチョウメ</t>
    </rPh>
    <phoneticPr fontId="21"/>
  </si>
  <si>
    <t>相談（障害児）</t>
  </si>
  <si>
    <t>富山市中川原字大砂田割２８番地１</t>
    <rPh sb="13" eb="15">
      <t>バンチ</t>
    </rPh>
    <phoneticPr fontId="21"/>
  </si>
  <si>
    <t>つつじ苑</t>
  </si>
  <si>
    <t>076-461-3323</t>
  </si>
  <si>
    <t>牛島新町</t>
    <rPh sb="0" eb="4">
      <t>ウシジマシンマチ</t>
    </rPh>
    <phoneticPr fontId="21"/>
  </si>
  <si>
    <t>076-411-7803</t>
  </si>
  <si>
    <t>076-438-8700</t>
  </si>
  <si>
    <t>Ｇ＆Ｇアソシエイト株式会社</t>
  </si>
  <si>
    <t>愛宕町一丁目</t>
    <rPh sb="0" eb="3">
      <t>あたごまち</t>
    </rPh>
    <phoneticPr fontId="21" type="Hiragana" alignment="distributed"/>
  </si>
  <si>
    <t>東京都品川区南大井六丁目２５番３号</t>
    <rPh sb="0" eb="3">
      <t>トウキョウト</t>
    </rPh>
    <rPh sb="3" eb="6">
      <t>シナガワク</t>
    </rPh>
    <rPh sb="6" eb="7">
      <t>ミナミ</t>
    </rPh>
    <rPh sb="7" eb="9">
      <t>オオイ</t>
    </rPh>
    <rPh sb="9" eb="12">
      <t>ロクチョウメ</t>
    </rPh>
    <rPh sb="14" eb="15">
      <t>バン</t>
    </rPh>
    <rPh sb="16" eb="17">
      <t>ゴウ</t>
    </rPh>
    <phoneticPr fontId="21"/>
  </si>
  <si>
    <t>076-437-7806</t>
  </si>
  <si>
    <t>特定非営利活動法人ありがとうの家</t>
  </si>
  <si>
    <t>930-0816</t>
  </si>
  <si>
    <t>八尾町竹ノ内</t>
    <rPh sb="0" eb="3">
      <t>やつおまち</t>
    </rPh>
    <rPh sb="3" eb="4">
      <t>たけの</t>
    </rPh>
    <rPh sb="5" eb="6">
      <t>うち</t>
    </rPh>
    <phoneticPr fontId="21" type="Hiragana"/>
  </si>
  <si>
    <t>八尾町足谷</t>
    <rPh sb="0" eb="3">
      <t>やつおまち</t>
    </rPh>
    <rPh sb="3" eb="4">
      <t>あし</t>
    </rPh>
    <rPh sb="4" eb="5">
      <t>たに</t>
    </rPh>
    <phoneticPr fontId="21" type="Hiragana"/>
  </si>
  <si>
    <t>076-461-5260</t>
  </si>
  <si>
    <t>０１０４０１</t>
  </si>
  <si>
    <t>西宮町</t>
    <rPh sb="0" eb="3">
      <t>にしのみやまち</t>
    </rPh>
    <phoneticPr fontId="21" type="Hiragana" alignment="distributed"/>
  </si>
  <si>
    <t>076-493-0030</t>
  </si>
  <si>
    <t>930-0034</t>
  </si>
  <si>
    <t>水橋狐塚</t>
    <rPh sb="0" eb="4">
      <t>みずはしきつねづか</t>
    </rPh>
    <phoneticPr fontId="21" type="Hiragana" alignment="distributed"/>
  </si>
  <si>
    <t>千原崎二丁目</t>
    <rPh sb="0" eb="3">
      <t>チハラザキ</t>
    </rPh>
    <rPh sb="3" eb="6">
      <t>ニチョウメ</t>
    </rPh>
    <phoneticPr fontId="21"/>
  </si>
  <si>
    <t>八尾町三ツ松</t>
    <rPh sb="0" eb="3">
      <t>やつおまち</t>
    </rPh>
    <rPh sb="3" eb="4">
      <t>　みつまつ</t>
    </rPh>
    <phoneticPr fontId="21" type="Hiragana"/>
  </si>
  <si>
    <t>930-0822</t>
  </si>
  <si>
    <t>86109</t>
  </si>
  <si>
    <t>ヴィストカレッジ富山中央</t>
    <rPh sb="10" eb="12">
      <t>チュウオウ</t>
    </rPh>
    <phoneticPr fontId="21"/>
  </si>
  <si>
    <t>婦中町長沢</t>
    <rPh sb="0" eb="3">
      <t>ふちゅうまち</t>
    </rPh>
    <rPh sb="3" eb="4">
      <t>なが</t>
    </rPh>
    <rPh sb="4" eb="5">
      <t>さわ</t>
    </rPh>
    <phoneticPr fontId="21" type="Hiragana" alignment="center"/>
  </si>
  <si>
    <t>77山田南部地区</t>
  </si>
  <si>
    <t>076-479-9173</t>
  </si>
  <si>
    <t>定員</t>
    <rPh sb="0" eb="2">
      <t>テイイン</t>
    </rPh>
    <phoneticPr fontId="21"/>
  </si>
  <si>
    <t>105-6108</t>
  </si>
  <si>
    <t>０２０３１２</t>
  </si>
  <si>
    <t>発達支援スクールＯｎｅＵｐ</t>
    <rPh sb="0" eb="2">
      <t>ハッタツ</t>
    </rPh>
    <rPh sb="2" eb="4">
      <t>シエン</t>
    </rPh>
    <phoneticPr fontId="21"/>
  </si>
  <si>
    <t>076-451-9963</t>
  </si>
  <si>
    <t>岩瀬古志町１区</t>
    <rPh sb="0" eb="5">
      <t>いわせこしまち</t>
    </rPh>
    <phoneticPr fontId="21" type="Hiragana" alignment="distributed"/>
  </si>
  <si>
    <t>富山市上二杉５１５番地１</t>
  </si>
  <si>
    <t>076-456-7710</t>
  </si>
  <si>
    <t>中野新町二丁目</t>
    <rPh sb="0" eb="4">
      <t>ナカノシンマチ</t>
    </rPh>
    <rPh sb="4" eb="7">
      <t>ニチョウメ</t>
    </rPh>
    <phoneticPr fontId="21"/>
  </si>
  <si>
    <t>83814</t>
  </si>
  <si>
    <t>上冨居新町</t>
    <rPh sb="0" eb="5">
      <t>カミフゴウシンマチ</t>
    </rPh>
    <phoneticPr fontId="21"/>
  </si>
  <si>
    <t>076-427-1060</t>
  </si>
  <si>
    <t>930-0083</t>
  </si>
  <si>
    <t>山田湯</t>
    <rPh sb="0" eb="2">
      <t>やまだ</t>
    </rPh>
    <rPh sb="2" eb="3">
      <t>ゆ</t>
    </rPh>
    <phoneticPr fontId="21" type="Hiragana" alignment="center"/>
  </si>
  <si>
    <t>076-461-6385</t>
  </si>
  <si>
    <t>豊田本町四丁目</t>
    <rPh sb="0" eb="4">
      <t>トヨタホンマチ</t>
    </rPh>
    <rPh sb="4" eb="7">
      <t>ヨンチョウメ</t>
    </rPh>
    <phoneticPr fontId="21"/>
  </si>
  <si>
    <t>０３０７０９</t>
  </si>
  <si>
    <t>婦中町高塚</t>
    <rPh sb="0" eb="3">
      <t>ふちゅうまち</t>
    </rPh>
    <rPh sb="3" eb="4">
      <t>たか</t>
    </rPh>
    <rPh sb="4" eb="5">
      <t>つか</t>
    </rPh>
    <phoneticPr fontId="21" type="Hiragana" alignment="center"/>
  </si>
  <si>
    <t>930-0845</t>
  </si>
  <si>
    <t>岩稲</t>
    <rPh sb="0" eb="1">
      <t>いわ</t>
    </rPh>
    <rPh sb="1" eb="2">
      <t>いね</t>
    </rPh>
    <phoneticPr fontId="21" type="Hiragana" alignment="center"/>
  </si>
  <si>
    <t>83305</t>
  </si>
  <si>
    <t>富山市牛島本町一丁目３番２８号</t>
  </si>
  <si>
    <t>005013</t>
  </si>
  <si>
    <t>931-8417</t>
  </si>
  <si>
    <t>930-0824</t>
  </si>
  <si>
    <t>076-442-2550</t>
  </si>
  <si>
    <t>82314</t>
  </si>
  <si>
    <t>930-0004</t>
  </si>
  <si>
    <t>富山市太田口通り一丁目６番３号</t>
  </si>
  <si>
    <t>076-428-0765</t>
  </si>
  <si>
    <t>婦中町葎原</t>
    <rPh sb="0" eb="3">
      <t>ふちゅうまち</t>
    </rPh>
    <rPh sb="3" eb="4">
      <t>むくが</t>
    </rPh>
    <rPh sb="4" eb="5">
      <t>はら</t>
    </rPh>
    <phoneticPr fontId="21" type="Hiragana" alignment="center"/>
  </si>
  <si>
    <t>中央通り一丁目</t>
    <rPh sb="0" eb="3">
      <t>チュウオウトオ</t>
    </rPh>
    <rPh sb="4" eb="7">
      <t>イチチョウメ</t>
    </rPh>
    <phoneticPr fontId="21"/>
  </si>
  <si>
    <t>bankan14501@yahoo.co.jp</t>
  </si>
  <si>
    <t>富山市諏訪川原一丁目１０番１９号</t>
  </si>
  <si>
    <t>備考</t>
    <rPh sb="0" eb="2">
      <t>ビコウ</t>
    </rPh>
    <phoneticPr fontId="21"/>
  </si>
  <si>
    <t>双代町</t>
    <rPh sb="0" eb="3">
      <t>そうたいまち</t>
    </rPh>
    <phoneticPr fontId="21" type="Hiragana" alignment="distributed"/>
  </si>
  <si>
    <t>002013</t>
  </si>
  <si>
    <t>富山市八尾町福島字牧野１０１番地１</t>
  </si>
  <si>
    <t>フォース株式会社</t>
    <rPh sb="4" eb="8">
      <t>カブシキガイシャ</t>
    </rPh>
    <phoneticPr fontId="21"/>
  </si>
  <si>
    <t>東黒牧上野</t>
    <rPh sb="0" eb="1">
      <t>ひがし</t>
    </rPh>
    <rPh sb="1" eb="2">
      <t>　くろ</t>
    </rPh>
    <rPh sb="2" eb="3">
      <t>　まき</t>
    </rPh>
    <rPh sb="3" eb="5">
      <t>　うわの</t>
    </rPh>
    <phoneticPr fontId="21" type="Hiragana" alignment="center"/>
  </si>
  <si>
    <t>076-481-8696</t>
  </si>
  <si>
    <t>076-482-4917</t>
  </si>
  <si>
    <t>002576</t>
  </si>
  <si>
    <t>939-8136</t>
  </si>
  <si>
    <t>076-482-6881</t>
  </si>
  <si>
    <t>西大沢２区</t>
    <rPh sb="0" eb="1">
      <t>にし</t>
    </rPh>
    <rPh sb="1" eb="3">
      <t>おおさわ</t>
    </rPh>
    <phoneticPr fontId="21" type="Hiragana"/>
  </si>
  <si>
    <t>一般社団法人一般社団法人サンピース支援センター</t>
  </si>
  <si>
    <t>076-429-5740</t>
  </si>
  <si>
    <t>930-0076</t>
  </si>
  <si>
    <t>ニチイケアセンター富山東
（居宅介護のみ）</t>
  </si>
  <si>
    <t>千代田町</t>
    <rPh sb="0" eb="4">
      <t>チヨダマチ</t>
    </rPh>
    <phoneticPr fontId="21"/>
  </si>
  <si>
    <t>076-429-5771</t>
  </si>
  <si>
    <t>訪問介護事業所自薦サポートセンター</t>
  </si>
  <si>
    <t>076－481-6871</t>
  </si>
  <si>
    <t>939-0521</t>
  </si>
  <si>
    <t>４５水橋西部</t>
    <rPh sb="2" eb="3">
      <t>みず</t>
    </rPh>
    <rPh sb="3" eb="4">
      <t>ばし</t>
    </rPh>
    <rPh sb="4" eb="6">
      <t>せいぶ</t>
    </rPh>
    <phoneticPr fontId="21" type="Hiragana" alignment="distributed"/>
  </si>
  <si>
    <t>杉瀬</t>
    <rPh sb="0" eb="2">
      <t>すぎせ</t>
    </rPh>
    <phoneticPr fontId="21" type="Hiragana" alignment="distributed"/>
  </si>
  <si>
    <t>076-471-8880</t>
  </si>
  <si>
    <t>83509</t>
  </si>
  <si>
    <t>上大久保２区</t>
    <rPh sb="0" eb="1">
      <t>かみ</t>
    </rPh>
    <rPh sb="1" eb="4">
      <t>おおくぼ</t>
    </rPh>
    <phoneticPr fontId="21" type="Hiragana"/>
  </si>
  <si>
    <t>076-455-8339</t>
  </si>
  <si>
    <t>076-455-8333</t>
  </si>
  <si>
    <t>930-0008</t>
  </si>
  <si>
    <t>20児童発達支援のみ</t>
  </si>
  <si>
    <t>003107</t>
  </si>
  <si>
    <t>076-456-1710</t>
  </si>
  <si>
    <t>八尾町上井田新</t>
    <rPh sb="0" eb="3">
      <t>やつおまち</t>
    </rPh>
    <rPh sb="3" eb="4">
      <t>かみ</t>
    </rPh>
    <rPh sb="4" eb="6">
      <t>いだ</t>
    </rPh>
    <rPh sb="6" eb="7">
      <t>しん</t>
    </rPh>
    <phoneticPr fontId="21" type="Hiragana"/>
  </si>
  <si>
    <t>３５八幡</t>
    <rPh sb="2" eb="3">
      <t>はち</t>
    </rPh>
    <rPh sb="3" eb="4">
      <t>はた</t>
    </rPh>
    <phoneticPr fontId="21" type="Hiragana" alignment="distributed"/>
  </si>
  <si>
    <t>東富山寿町二丁目</t>
    <rPh sb="0" eb="5">
      <t>ひがしとやまことぶきちょう</t>
    </rPh>
    <phoneticPr fontId="21" type="Hiragana" alignment="distributed"/>
  </si>
  <si>
    <t>076-471-6359</t>
  </si>
  <si>
    <t>砂見</t>
    <rPh sb="0" eb="1">
      <t>すな</t>
    </rPh>
    <rPh sb="1" eb="2">
      <t>み</t>
    </rPh>
    <phoneticPr fontId="21" type="Hiragana" alignment="center"/>
  </si>
  <si>
    <t>特定非営利活動法人特定非営利活動法人キッズアイ</t>
  </si>
  <si>
    <t>930-2205</t>
  </si>
  <si>
    <t>下タ林</t>
    <rPh sb="0" eb="1">
      <t>　し　　た　ばやし　</t>
    </rPh>
    <phoneticPr fontId="21" type="Hiragana"/>
  </si>
  <si>
    <t>下新西町</t>
    <rPh sb="0" eb="4">
      <t>シモシンニシマチ</t>
    </rPh>
    <phoneticPr fontId="21"/>
  </si>
  <si>
    <t>939-2251</t>
  </si>
  <si>
    <t>電話番号重複確認</t>
    <rPh sb="0" eb="2">
      <t>デンワ</t>
    </rPh>
    <rPh sb="2" eb="4">
      <t>バンゴウ</t>
    </rPh>
    <rPh sb="4" eb="6">
      <t>ジュウフク</t>
    </rPh>
    <rPh sb="6" eb="8">
      <t>カクニン</t>
    </rPh>
    <phoneticPr fontId="21"/>
  </si>
  <si>
    <t>４５０６０</t>
  </si>
  <si>
    <t>古志町四丁目</t>
    <rPh sb="0" eb="3">
      <t>こしまち</t>
    </rPh>
    <phoneticPr fontId="21" type="Hiragana" alignment="distributed"/>
  </si>
  <si>
    <t>939-3524</t>
  </si>
  <si>
    <t>八尾町和山</t>
    <rPh sb="0" eb="3">
      <t>やつおまち</t>
    </rPh>
    <rPh sb="3" eb="4">
      <t>わ</t>
    </rPh>
    <rPh sb="4" eb="5">
      <t>やま</t>
    </rPh>
    <phoneticPr fontId="21" type="Hiragana"/>
  </si>
  <si>
    <t>076-481-6871</t>
  </si>
  <si>
    <t>２５１３３</t>
  </si>
  <si>
    <t>076-461-5480</t>
  </si>
  <si>
    <t>長江</t>
    <rPh sb="0" eb="2">
      <t>ながえ</t>
    </rPh>
    <phoneticPr fontId="21" type="Hiragana" alignment="distributed"/>
  </si>
  <si>
    <t>076-420-5218</t>
  </si>
  <si>
    <t>福沢団地</t>
    <rPh sb="0" eb="1">
      <t>ふく</t>
    </rPh>
    <rPh sb="1" eb="2">
      <t>さわ</t>
    </rPh>
    <rPh sb="2" eb="4">
      <t>だんち</t>
    </rPh>
    <phoneticPr fontId="21" type="Hiragana" alignment="center"/>
  </si>
  <si>
    <t>利波</t>
    <rPh sb="0" eb="2">
      <t>となみ</t>
    </rPh>
    <phoneticPr fontId="21" type="Hiragana" alignment="distributed"/>
  </si>
  <si>
    <t>931-8371</t>
  </si>
  <si>
    <t>安野屋町一丁目</t>
    <rPh sb="0" eb="4">
      <t>やすのやちょう</t>
    </rPh>
    <phoneticPr fontId="21" type="Hiragana" alignment="distributed"/>
  </si>
  <si>
    <t>株式会社株式会社あんじゅ</t>
  </si>
  <si>
    <t>０２０１１５</t>
  </si>
  <si>
    <t>ラ・ポール</t>
  </si>
  <si>
    <t>076-493-1396</t>
  </si>
  <si>
    <t>076-413-2070</t>
  </si>
  <si>
    <t>930-2225</t>
  </si>
  <si>
    <t>939-8212</t>
  </si>
  <si>
    <t>障害者（児）の外出の際に円滑な移動を支援します。</t>
    <rPh sb="0" eb="3">
      <t>ショウガイシャ</t>
    </rPh>
    <rPh sb="4" eb="5">
      <t>ジ</t>
    </rPh>
    <rPh sb="7" eb="9">
      <t>ガイシュツ</t>
    </rPh>
    <rPh sb="10" eb="11">
      <t>サイ</t>
    </rPh>
    <rPh sb="12" eb="14">
      <t>エンカツ</t>
    </rPh>
    <rPh sb="15" eb="17">
      <t>イドウ</t>
    </rPh>
    <rPh sb="18" eb="20">
      <t>シエン</t>
    </rPh>
    <phoneticPr fontId="21"/>
  </si>
  <si>
    <t>939-8211</t>
  </si>
  <si>
    <t>０３０９０１</t>
  </si>
  <si>
    <t>４７０５０</t>
  </si>
  <si>
    <t>石坂東町</t>
    <rPh sb="0" eb="4">
      <t>いしさかひがしまち</t>
    </rPh>
    <phoneticPr fontId="21" type="Hiragana" alignment="distributed"/>
  </si>
  <si>
    <t>000210</t>
  </si>
  <si>
    <t>83608</t>
  </si>
  <si>
    <t>86101</t>
  </si>
  <si>
    <t>076-464-6805</t>
  </si>
  <si>
    <t>npo-asahikai@ec2.technowave.ne.jp</t>
  </si>
  <si>
    <t>月岡デイサービスセンターやまゆり</t>
  </si>
  <si>
    <t>076-460-9050</t>
  </si>
  <si>
    <t>076-481-6271</t>
  </si>
  <si>
    <t>83402</t>
  </si>
  <si>
    <t>076-465-5007</t>
  </si>
  <si>
    <t>富山市丸の内一丁目５番８号マンション堺捨１階</t>
  </si>
  <si>
    <t>共生型
サービス</t>
    <rPh sb="0" eb="3">
      <t>キョウセイガタ</t>
    </rPh>
    <phoneticPr fontId="21"/>
  </si>
  <si>
    <t>076-456-9104</t>
  </si>
  <si>
    <t>長柄町三丁目</t>
    <rPh sb="0" eb="3">
      <t>ナガエマチ</t>
    </rPh>
    <rPh sb="3" eb="6">
      <t>サンチョウメ</t>
    </rPh>
    <phoneticPr fontId="21"/>
  </si>
  <si>
    <t>076-471-5742</t>
  </si>
  <si>
    <t>特定非営利活動法人ＴＥＡＭａｐｐｒｅｃｉａｔｅ</t>
  </si>
  <si>
    <t>このゆびとーまれ</t>
  </si>
  <si>
    <t>サンウェルズ才覚寺ヘルパーステーション
（居宅介護のみ）</t>
  </si>
  <si>
    <t>デイサービスセンターおらとこ</t>
  </si>
  <si>
    <t>手屋</t>
    <rPh sb="0" eb="2">
      <t>たや</t>
    </rPh>
    <phoneticPr fontId="21" type="Hiragana" alignment="distributed"/>
  </si>
  <si>
    <t>84804</t>
  </si>
  <si>
    <t>ふるさとのあかり</t>
  </si>
  <si>
    <t>金屋３区</t>
    <rPh sb="0" eb="2">
      <t>かなや</t>
    </rPh>
    <phoneticPr fontId="21" type="Hiragana" alignment="distributed"/>
  </si>
  <si>
    <t>076-471-5223</t>
  </si>
  <si>
    <t>八尾町西原</t>
    <rPh sb="0" eb="3">
      <t>やつおまち</t>
    </rPh>
    <rPh sb="3" eb="5">
      <t>にしがはら</t>
    </rPh>
    <phoneticPr fontId="21" type="Hiragana"/>
  </si>
  <si>
    <t>富山市八尾町福島三丁目７９番地</t>
  </si>
  <si>
    <t>076-471-8791</t>
  </si>
  <si>
    <t>一般社団法人一般社団法人ｅｉｋｉｓｏｃｉａｌｗｏｒｋ</t>
  </si>
  <si>
    <t>002402</t>
  </si>
  <si>
    <t>076-471-8007</t>
  </si>
  <si>
    <t>076-444-6677</t>
  </si>
  <si>
    <t>85103</t>
  </si>
  <si>
    <t>076-461-5833</t>
  </si>
  <si>
    <t>076-428-8265</t>
  </si>
  <si>
    <t>デイサービスこのゆびとーまれ向い</t>
  </si>
  <si>
    <t>就労継続支援事業所あおぞら</t>
    <rPh sb="0" eb="2">
      <t>シュウロウ</t>
    </rPh>
    <rPh sb="2" eb="4">
      <t>ケイゾク</t>
    </rPh>
    <phoneticPr fontId="21"/>
  </si>
  <si>
    <t>076-482-6542</t>
  </si>
  <si>
    <t>076-429-8866</t>
  </si>
  <si>
    <t>４６０５０</t>
  </si>
  <si>
    <t>１細入北部地区</t>
    <rPh sb="1" eb="3">
      <t>ホソイリ</t>
    </rPh>
    <rPh sb="3" eb="5">
      <t>ホクブ</t>
    </rPh>
    <rPh sb="5" eb="7">
      <t>チク</t>
    </rPh>
    <phoneticPr fontId="21"/>
  </si>
  <si>
    <t>２小羽地区</t>
    <rPh sb="1" eb="2">
      <t>こ</t>
    </rPh>
    <rPh sb="2" eb="3">
      <t>は</t>
    </rPh>
    <rPh sb="3" eb="5">
      <t>ちく</t>
    </rPh>
    <phoneticPr fontId="21" type="Hiragana"/>
  </si>
  <si>
    <t>076-434-6616</t>
  </si>
  <si>
    <t>石金二丁目</t>
    <rPh sb="0" eb="2">
      <t>いしがね</t>
    </rPh>
    <phoneticPr fontId="21" type="Hiragana" alignment="distributed"/>
  </si>
  <si>
    <t>076-460-2216</t>
  </si>
  <si>
    <t>004611</t>
  </si>
  <si>
    <t>２３２０１</t>
  </si>
  <si>
    <t>001018</t>
  </si>
  <si>
    <t>丸の内二丁目</t>
    <rPh sb="0" eb="1">
      <t>マル</t>
    </rPh>
    <rPh sb="2" eb="3">
      <t>ウチ</t>
    </rPh>
    <rPh sb="3" eb="6">
      <t>ニチョウメ</t>
    </rPh>
    <phoneticPr fontId="21"/>
  </si>
  <si>
    <t>一般就労へ移行した人に、生活リズム、家計や体調管理等に関する課題解決に向けて、指導・助言を行います。</t>
    <rPh sb="0" eb="2">
      <t>イッパン</t>
    </rPh>
    <rPh sb="2" eb="4">
      <t>シュウロウ</t>
    </rPh>
    <rPh sb="5" eb="7">
      <t>イコウ</t>
    </rPh>
    <rPh sb="9" eb="10">
      <t>ヒト</t>
    </rPh>
    <rPh sb="12" eb="14">
      <t>セイカツ</t>
    </rPh>
    <rPh sb="18" eb="20">
      <t>カケイ</t>
    </rPh>
    <rPh sb="21" eb="23">
      <t>タイチョウ</t>
    </rPh>
    <rPh sb="23" eb="26">
      <t>カンリトウ</t>
    </rPh>
    <rPh sb="27" eb="28">
      <t>カン</t>
    </rPh>
    <rPh sb="30" eb="32">
      <t>カダイ</t>
    </rPh>
    <rPh sb="32" eb="34">
      <t>カイケツ</t>
    </rPh>
    <rPh sb="35" eb="36">
      <t>ム</t>
    </rPh>
    <rPh sb="39" eb="41">
      <t>シドウ</t>
    </rPh>
    <rPh sb="42" eb="44">
      <t>ジョゲン</t>
    </rPh>
    <rPh sb="45" eb="46">
      <t>オコナ</t>
    </rPh>
    <phoneticPr fontId="21"/>
  </si>
  <si>
    <t>問屋町三丁目</t>
    <rPh sb="0" eb="3">
      <t>といやまち</t>
    </rPh>
    <phoneticPr fontId="21" type="Hiragana" alignment="distributed"/>
  </si>
  <si>
    <t>076-422-5970</t>
  </si>
  <si>
    <t>076-483-8580</t>
  </si>
  <si>
    <t>076-494-8452</t>
  </si>
  <si>
    <t>蓮町二丁目</t>
    <rPh sb="0" eb="2">
      <t>ハスマチ</t>
    </rPh>
    <rPh sb="2" eb="5">
      <t>ニチョウメ</t>
    </rPh>
    <phoneticPr fontId="21"/>
  </si>
  <si>
    <t>０４０１１７</t>
  </si>
  <si>
    <t>076-483-8581</t>
  </si>
  <si>
    <t>小見</t>
    <rPh sb="0" eb="1">
      <t>お</t>
    </rPh>
    <rPh sb="1" eb="2">
      <t>み</t>
    </rPh>
    <phoneticPr fontId="21" type="Hiragana" alignment="center"/>
  </si>
  <si>
    <t>000204</t>
  </si>
  <si>
    <t>076-471-7438</t>
  </si>
  <si>
    <t>930-0154</t>
  </si>
  <si>
    <t>002349</t>
  </si>
  <si>
    <t>０４０３０１</t>
  </si>
  <si>
    <t>株式会社株式会社オフィスＧ</t>
  </si>
  <si>
    <t>有限会社まめの木</t>
  </si>
  <si>
    <t>トータルサポートライトブレイン堀川</t>
  </si>
  <si>
    <t>茶屋新町</t>
    <rPh sb="0" eb="4">
      <t>ちゃやしんまち</t>
    </rPh>
    <phoneticPr fontId="21" type="Hiragana" alignment="distributed"/>
  </si>
  <si>
    <t>076-405-9279</t>
  </si>
  <si>
    <t>清水町四丁目</t>
    <rPh sb="0" eb="3">
      <t>シミズマチ</t>
    </rPh>
    <rPh sb="3" eb="4">
      <t>ヨン</t>
    </rPh>
    <rPh sb="4" eb="6">
      <t>チョウメ</t>
    </rPh>
    <phoneticPr fontId="21"/>
  </si>
  <si>
    <t>076-407-1567</t>
  </si>
  <si>
    <t>一般社団法人大樹福祉会</t>
  </si>
  <si>
    <t>同行援護3</t>
  </si>
  <si>
    <t>939-2711</t>
  </si>
  <si>
    <t>５００３２</t>
  </si>
  <si>
    <t>庵谷</t>
    <rPh sb="0" eb="1">
      <t>いおり</t>
    </rPh>
    <rPh sb="1" eb="2">
      <t>だに</t>
    </rPh>
    <phoneticPr fontId="21" type="Hiragana" alignment="center"/>
  </si>
  <si>
    <t>939-8081</t>
  </si>
  <si>
    <t>行動援護6</t>
  </si>
  <si>
    <t>076-422-0255</t>
  </si>
  <si>
    <t>経堂</t>
    <rPh sb="0" eb="2">
      <t>きょうどう</t>
    </rPh>
    <phoneticPr fontId="21" type="Hiragana" alignment="distributed"/>
  </si>
  <si>
    <t>鍋田</t>
    <rPh sb="0" eb="2">
      <t>ナベタ</t>
    </rPh>
    <phoneticPr fontId="21"/>
  </si>
  <si>
    <t>931-8358</t>
  </si>
  <si>
    <t>大島四丁目</t>
    <rPh sb="0" eb="2">
      <t>おおしま</t>
    </rPh>
    <phoneticPr fontId="21" type="Hiragana" alignment="distributed"/>
  </si>
  <si>
    <t>綾田町三丁目</t>
    <rPh sb="0" eb="3">
      <t>アイデンマチ</t>
    </rPh>
    <rPh sb="3" eb="6">
      <t>サンチョウメ</t>
    </rPh>
    <phoneticPr fontId="21"/>
  </si>
  <si>
    <t>076-482-5691</t>
  </si>
  <si>
    <t>婦中町熊野道</t>
    <rPh sb="0" eb="6">
      <t>ふちゅうまちやんど</t>
    </rPh>
    <phoneticPr fontId="21" type="Hiragana" alignment="center"/>
  </si>
  <si>
    <t>930-0012</t>
  </si>
  <si>
    <t>藤見町</t>
    <rPh sb="0" eb="3">
      <t>ふじみちょう</t>
    </rPh>
    <phoneticPr fontId="21" type="Hiragana" alignment="distributed"/>
  </si>
  <si>
    <t>０４０６０８</t>
  </si>
  <si>
    <t>076-481-7738</t>
  </si>
  <si>
    <t>ＴＹＭＳ株式会社</t>
  </si>
  <si>
    <t>930-8072</t>
  </si>
  <si>
    <t>000921</t>
  </si>
  <si>
    <t>shiawase@onyx.ocn.ne.jp</t>
  </si>
  <si>
    <t>０３０６１０</t>
  </si>
  <si>
    <t>訪問系</t>
    <rPh sb="0" eb="2">
      <t>ホウモン</t>
    </rPh>
    <rPh sb="2" eb="3">
      <t>ケイ</t>
    </rPh>
    <phoneticPr fontId="21"/>
  </si>
  <si>
    <t>076-461-3806</t>
  </si>
  <si>
    <t>076-491-6238</t>
  </si>
  <si>
    <t>八尾町平林</t>
    <rPh sb="0" eb="3">
      <t>やつおまち</t>
    </rPh>
    <rPh sb="3" eb="4">
      <t>ひら</t>
    </rPh>
    <rPh sb="4" eb="5">
      <t>ばやし</t>
    </rPh>
    <phoneticPr fontId="21" type="Hiragana"/>
  </si>
  <si>
    <t>中冨居新町</t>
    <rPh sb="0" eb="3">
      <t>なかふご</t>
    </rPh>
    <rPh sb="3" eb="5">
      <t>しんまち</t>
    </rPh>
    <phoneticPr fontId="21" type="Hiragana" alignment="distributed"/>
  </si>
  <si>
    <t>婦中町千里西部</t>
    <rPh sb="0" eb="3">
      <t>ふちゅうまち</t>
    </rPh>
    <rPh sb="3" eb="5">
      <t>ちさと</t>
    </rPh>
    <rPh sb="5" eb="7">
      <t>せいぶ</t>
    </rPh>
    <phoneticPr fontId="21" type="Hiragana" alignment="center"/>
  </si>
  <si>
    <t>076-433-4567</t>
  </si>
  <si>
    <t>上野</t>
    <rPh sb="0" eb="2">
      <t>うわの</t>
    </rPh>
    <phoneticPr fontId="21" type="Hiragana" alignment="distributed"/>
  </si>
  <si>
    <t>巧</t>
  </si>
  <si>
    <t>ＣａｒｅｅｒＯＮＥ株式会社</t>
    <rPh sb="9" eb="13">
      <t>カブシキカイシャ</t>
    </rPh>
    <phoneticPr fontId="21"/>
  </si>
  <si>
    <t>076-481-6239</t>
  </si>
  <si>
    <t>新庄銀座一丁目</t>
    <rPh sb="0" eb="4">
      <t>シンジョウギンザ</t>
    </rPh>
    <rPh sb="4" eb="7">
      <t>イチチョウメ</t>
    </rPh>
    <phoneticPr fontId="21"/>
  </si>
  <si>
    <t>生活介護2</t>
  </si>
  <si>
    <t>ＳＡＫＵＲＡ富山センター</t>
  </si>
  <si>
    <t>076-426-1588</t>
  </si>
  <si>
    <t>松若町</t>
    <rPh sb="0" eb="3">
      <t>マツワカチョウ</t>
    </rPh>
    <phoneticPr fontId="21"/>
  </si>
  <si>
    <t>076-461-6381</t>
  </si>
  <si>
    <t>若草町</t>
    <rPh sb="0" eb="3">
      <t>わかくさちょう</t>
    </rPh>
    <phoneticPr fontId="21" type="Hiragana"/>
  </si>
  <si>
    <t>富山市二口町二丁目１４番地５ホーリー・ワンビル２階</t>
  </si>
  <si>
    <t>営利法人株式会社うちくるアシスト</t>
  </si>
  <si>
    <t>076-426-1116</t>
  </si>
  <si>
    <t>002211</t>
  </si>
  <si>
    <t>４３１００</t>
  </si>
  <si>
    <t>音羽町二丁目</t>
    <rPh sb="0" eb="3">
      <t>オトハマチ</t>
    </rPh>
    <rPh sb="3" eb="6">
      <t>ニチョウメ</t>
    </rPh>
    <phoneticPr fontId="21"/>
  </si>
  <si>
    <t>０３０７０４</t>
  </si>
  <si>
    <t>080-6352-6498</t>
  </si>
  <si>
    <t>障害者日中一時支援センターあつま～れ</t>
  </si>
  <si>
    <t>地活Ⅲ④</t>
    <rPh sb="0" eb="2">
      <t>チカツ</t>
    </rPh>
    <phoneticPr fontId="21"/>
  </si>
  <si>
    <t>076-479-9656</t>
  </si>
  <si>
    <t>鹿島町二丁目</t>
    <rPh sb="0" eb="3">
      <t>カシママチ</t>
    </rPh>
    <rPh sb="3" eb="6">
      <t>ニチョウメ</t>
    </rPh>
    <phoneticPr fontId="21"/>
  </si>
  <si>
    <t>076-482-5831</t>
  </si>
  <si>
    <t>flave@kmd.biglobe.ne.jp</t>
  </si>
  <si>
    <t>富山市新庄本町三丁目１番１３号</t>
  </si>
  <si>
    <t>社会福祉法人社会福祉法人恵風会</t>
  </si>
  <si>
    <t>新横内町</t>
    <rPh sb="0" eb="4">
      <t>しんよこうちまち</t>
    </rPh>
    <phoneticPr fontId="21" type="Hiragana" alignment="distributed"/>
  </si>
  <si>
    <t>・全角で入力
・スペースなしで入力
・事業所名は追加しない！（事業所のアドレスを追加する場合は、法人等e-mailの列へ追加してください！）
・新規法人は最終行で追加してください。</t>
    <rPh sb="1" eb="3">
      <t>ゼンカク</t>
    </rPh>
    <rPh sb="4" eb="6">
      <t>ニュウリョク</t>
    </rPh>
    <rPh sb="15" eb="17">
      <t>ニュウリョク</t>
    </rPh>
    <rPh sb="19" eb="22">
      <t>ジギョウショ</t>
    </rPh>
    <rPh sb="22" eb="23">
      <t>メイ</t>
    </rPh>
    <rPh sb="24" eb="26">
      <t>ツイカ</t>
    </rPh>
    <rPh sb="31" eb="34">
      <t>ジギョウショ</t>
    </rPh>
    <rPh sb="40" eb="42">
      <t>ツイカ</t>
    </rPh>
    <rPh sb="44" eb="46">
      <t>バアイ</t>
    </rPh>
    <rPh sb="48" eb="50">
      <t>ホウジン</t>
    </rPh>
    <rPh sb="50" eb="51">
      <t>ナド</t>
    </rPh>
    <rPh sb="58" eb="59">
      <t>レツ</t>
    </rPh>
    <rPh sb="60" eb="62">
      <t>ツイカ</t>
    </rPh>
    <rPh sb="72" eb="74">
      <t>シンキ</t>
    </rPh>
    <rPh sb="74" eb="76">
      <t>ホウジン</t>
    </rPh>
    <rPh sb="77" eb="79">
      <t>サイシュウ</t>
    </rPh>
    <rPh sb="79" eb="80">
      <t>ギョウ</t>
    </rPh>
    <rPh sb="81" eb="83">
      <t>ツイカ</t>
    </rPh>
    <phoneticPr fontId="21"/>
  </si>
  <si>
    <t>２７０４０</t>
  </si>
  <si>
    <t>076-461-5558</t>
  </si>
  <si>
    <t>田畠</t>
    <rPh sb="0" eb="1">
      <t>た</t>
    </rPh>
    <rPh sb="1" eb="2">
      <t>ばたけ</t>
    </rPh>
    <phoneticPr fontId="21" type="Hiragana" alignment="center"/>
  </si>
  <si>
    <t>076-444-6607</t>
  </si>
  <si>
    <t>076-491-7124</t>
  </si>
  <si>
    <t>荒川一丁目</t>
    <rPh sb="0" eb="2">
      <t>アラカワ</t>
    </rPh>
    <rPh sb="2" eb="5">
      <t>イチチョウメ</t>
    </rPh>
    <phoneticPr fontId="21"/>
  </si>
  <si>
    <t>夜間や休日、共同生活を行う住居で、相談や日常生活上の援助を行います。</t>
    <rPh sb="0" eb="2">
      <t>ヤカン</t>
    </rPh>
    <rPh sb="3" eb="5">
      <t>キュウジツ</t>
    </rPh>
    <rPh sb="6" eb="8">
      <t>キョウドウ</t>
    </rPh>
    <rPh sb="8" eb="10">
      <t>セイカツ</t>
    </rPh>
    <rPh sb="11" eb="12">
      <t>オコナ</t>
    </rPh>
    <rPh sb="13" eb="15">
      <t>ジュウキョ</t>
    </rPh>
    <rPh sb="17" eb="19">
      <t>ソウダン</t>
    </rPh>
    <rPh sb="20" eb="22">
      <t>ニチジョウ</t>
    </rPh>
    <rPh sb="22" eb="24">
      <t>セイカツ</t>
    </rPh>
    <rPh sb="24" eb="25">
      <t>ジョウ</t>
    </rPh>
    <rPh sb="26" eb="28">
      <t>エンジョ</t>
    </rPh>
    <rPh sb="29" eb="30">
      <t>オコナ</t>
    </rPh>
    <phoneticPr fontId="21"/>
  </si>
  <si>
    <t>富山市長江本町２番４５号</t>
  </si>
  <si>
    <t>076-468-3588</t>
  </si>
  <si>
    <t>自立（機能）6</t>
  </si>
  <si>
    <t>新冨居</t>
    <rPh sb="0" eb="3">
      <t>シンフゴウ</t>
    </rPh>
    <phoneticPr fontId="21"/>
  </si>
  <si>
    <t>０５０２０９</t>
  </si>
  <si>
    <t>社会福祉法人フォーレスト八尾会</t>
  </si>
  <si>
    <t>有限会社日和</t>
  </si>
  <si>
    <t>富山市水橋新堀１７番地１</t>
  </si>
  <si>
    <t>中冨居</t>
    <rPh sb="0" eb="3">
      <t>ナカフゴウ</t>
    </rPh>
    <phoneticPr fontId="21"/>
  </si>
  <si>
    <t>富山市西大沢１４８番地５</t>
    <rPh sb="0" eb="3">
      <t>トヤマシ</t>
    </rPh>
    <rPh sb="3" eb="6">
      <t>ニシオオサワ</t>
    </rPh>
    <rPh sb="9" eb="11">
      <t>バンチ</t>
    </rPh>
    <phoneticPr fontId="21"/>
  </si>
  <si>
    <t>八尾町奥田夢タウン</t>
    <rPh sb="0" eb="3">
      <t>やつおまち</t>
    </rPh>
    <rPh sb="3" eb="4">
      <t>おく</t>
    </rPh>
    <rPh sb="4" eb="5">
      <t>だ</t>
    </rPh>
    <rPh sb="5" eb="6">
      <t>ゆめ</t>
    </rPh>
    <phoneticPr fontId="21" type="Hiragana"/>
  </si>
  <si>
    <t>076-471-7437</t>
  </si>
  <si>
    <t>辰尾新町１区</t>
    <rPh sb="0" eb="4">
      <t>たつおしんまち</t>
    </rPh>
    <phoneticPr fontId="21" type="Hiragana" alignment="distributed"/>
  </si>
  <si>
    <t>toyama@workout-fc.jp</t>
  </si>
  <si>
    <t>グループホームフラワー</t>
  </si>
  <si>
    <t>デイライト株式会社</t>
  </si>
  <si>
    <t>939-8142</t>
  </si>
  <si>
    <t>０１０２０４</t>
  </si>
  <si>
    <t>４０１３０</t>
  </si>
  <si>
    <t>富山市町袋１２８番地１</t>
  </si>
  <si>
    <t>info@cubicnetworks.co.jp</t>
  </si>
  <si>
    <t>070-4496-9836</t>
  </si>
  <si>
    <t>076-461-4492</t>
  </si>
  <si>
    <t>４９０３１</t>
  </si>
  <si>
    <t>０３０５０６</t>
  </si>
  <si>
    <t>富山市八尾町井田５０８番地１</t>
  </si>
  <si>
    <t>０４０５０１</t>
  </si>
  <si>
    <t>076-482-5311</t>
  </si>
  <si>
    <t>株式会社タカギコーポレーション</t>
  </si>
  <si>
    <t>のぞみの丘</t>
  </si>
  <si>
    <t>930-0142</t>
  </si>
  <si>
    <t>万開</t>
    <rPh sb="0" eb="1">
      <t>まん</t>
    </rPh>
    <rPh sb="1" eb="2">
      <t>かい</t>
    </rPh>
    <phoneticPr fontId="21" type="Hiragana"/>
  </si>
  <si>
    <t>076-436-1338</t>
  </si>
  <si>
    <t>１２０９３</t>
  </si>
  <si>
    <t>84217</t>
  </si>
  <si>
    <t>930-0921</t>
  </si>
  <si>
    <t>富山市下飯野８番地１</t>
  </si>
  <si>
    <t>002575</t>
  </si>
  <si>
    <t>２４広田</t>
    <rPh sb="2" eb="3">
      <t>ひろ</t>
    </rPh>
    <rPh sb="3" eb="4">
      <t>た</t>
    </rPh>
    <phoneticPr fontId="21" type="Hiragana" alignment="distributed"/>
  </si>
  <si>
    <t>デイケアハウスにぎやか</t>
  </si>
  <si>
    <t>076-492-4114</t>
  </si>
  <si>
    <t>１９１０１</t>
  </si>
  <si>
    <t>多機能型施設ジョブステーションさくら長江事業所</t>
  </si>
  <si>
    <t>富山市上大久保１５８５番地１</t>
  </si>
  <si>
    <t>ＯＮＥＤＡＹサポートセンター</t>
  </si>
  <si>
    <t>江本</t>
    <rPh sb="0" eb="2">
      <t>えのもと</t>
    </rPh>
    <phoneticPr fontId="21" type="Hiragana" alignment="distributed"/>
  </si>
  <si>
    <t>84708</t>
  </si>
  <si>
    <t>076-492-4130</t>
  </si>
  <si>
    <t>児童発達支援6</t>
  </si>
  <si>
    <t>ひこうき雲</t>
  </si>
  <si>
    <t>076-482-6543</t>
  </si>
  <si>
    <t>富山市開発２２３番地</t>
  </si>
  <si>
    <t>田中町二丁目</t>
    <rPh sb="0" eb="3">
      <t>たなかまち</t>
    </rPh>
    <phoneticPr fontId="21" type="Hiragana" alignment="distributed"/>
  </si>
  <si>
    <t>076-434-6617</t>
  </si>
  <si>
    <t>076-482-5690</t>
  </si>
  <si>
    <t>076-425-0212</t>
  </si>
  <si>
    <t>舟橋今町</t>
    <rPh sb="0" eb="2">
      <t>フナハシ</t>
    </rPh>
    <rPh sb="2" eb="4">
      <t>イママチ</t>
    </rPh>
    <phoneticPr fontId="21"/>
  </si>
  <si>
    <t>076-461-5557</t>
  </si>
  <si>
    <t>82220</t>
  </si>
  <si>
    <t>０９１２０</t>
  </si>
  <si>
    <t>就労定着4</t>
  </si>
  <si>
    <t>931-8347</t>
  </si>
  <si>
    <t>米田すずかけ台一丁目</t>
    <rPh sb="0" eb="2">
      <t>ヨネダ</t>
    </rPh>
    <rPh sb="6" eb="7">
      <t>ダイ</t>
    </rPh>
    <rPh sb="7" eb="10">
      <t>イッチョウメ</t>
    </rPh>
    <phoneticPr fontId="21"/>
  </si>
  <si>
    <t>富山市婦中町中名１０７７番地７</t>
    <rPh sb="0" eb="3">
      <t>トヤマシ</t>
    </rPh>
    <rPh sb="3" eb="6">
      <t>フチュウマチ</t>
    </rPh>
    <rPh sb="6" eb="8">
      <t>ナカナ</t>
    </rPh>
    <rPh sb="12" eb="14">
      <t>バンチ</t>
    </rPh>
    <phoneticPr fontId="21"/>
  </si>
  <si>
    <t>076-461-5416</t>
  </si>
  <si>
    <t>080-8692-2884</t>
  </si>
  <si>
    <t>太田</t>
    <rPh sb="0" eb="2">
      <t>おおた</t>
    </rPh>
    <phoneticPr fontId="21" type="Hiragana" alignment="distributed"/>
  </si>
  <si>
    <t>076-471-8645</t>
  </si>
  <si>
    <t>076-479-6055</t>
  </si>
  <si>
    <t>３００１０</t>
  </si>
  <si>
    <t>営利法人Ｇ＆Ｇアソシエイト株式会社</t>
  </si>
  <si>
    <t>社会福祉法人誠心会</t>
  </si>
  <si>
    <t>076-479-9651</t>
  </si>
  <si>
    <t>ハーモニー</t>
  </si>
  <si>
    <t>キッズルームライチ</t>
  </si>
  <si>
    <t>集計</t>
  </si>
  <si>
    <t>珠泉西町</t>
    <rPh sb="0" eb="4">
      <t>たまいずみにしまち</t>
    </rPh>
    <phoneticPr fontId="21" type="Hiragana" alignment="distributed"/>
  </si>
  <si>
    <t>076-444-8633</t>
  </si>
  <si>
    <t>080-4949-5682</t>
  </si>
  <si>
    <t>富山市於保多町８番１０－５号</t>
  </si>
  <si>
    <t>特定非営利活動法人ぴーなっつ</t>
  </si>
  <si>
    <t>同行援護5</t>
  </si>
  <si>
    <t>布目南町</t>
    <rPh sb="0" eb="4">
      <t>ぬのめみなみまち</t>
    </rPh>
    <phoneticPr fontId="21" type="Hiragana" alignment="distributed"/>
  </si>
  <si>
    <t>特定非営利活動法人特定非営利活動法人自立生活支援センター富山</t>
  </si>
  <si>
    <t>930-0962</t>
  </si>
  <si>
    <t>生活介護</t>
  </si>
  <si>
    <t>83725</t>
  </si>
  <si>
    <t>076-494-1007</t>
  </si>
  <si>
    <t>デイサービスセンターふる里の風堀川</t>
  </si>
  <si>
    <t>富山市婦中町田島１０１６番地５</t>
    <rPh sb="6" eb="8">
      <t>タジマ</t>
    </rPh>
    <rPh sb="12" eb="14">
      <t>バンチ</t>
    </rPh>
    <phoneticPr fontId="21"/>
  </si>
  <si>
    <t>多機能型施設ジョブステーションさくら奥田事業所</t>
  </si>
  <si>
    <t>076-456-1178</t>
  </si>
  <si>
    <t>２３１００</t>
  </si>
  <si>
    <t>076-464-5442</t>
  </si>
  <si>
    <t>合同会社ＦＥＬＬＯＷＳＨＩＰ</t>
  </si>
  <si>
    <t>０３０８０６</t>
  </si>
  <si>
    <t>076-420-5860
(076-464-6465)</t>
  </si>
  <si>
    <t>82306</t>
  </si>
  <si>
    <t>076-494-1008</t>
  </si>
  <si>
    <t>４８０１０</t>
  </si>
  <si>
    <t>080-6362-4302</t>
  </si>
  <si>
    <t>富山県富山市婦中町速星２０４番地</t>
  </si>
  <si>
    <t>富山市西四十物町２番２０号</t>
  </si>
  <si>
    <t>０２０１０９</t>
  </si>
  <si>
    <t>株式会社ｉｆＤ</t>
  </si>
  <si>
    <t>000914</t>
  </si>
  <si>
    <t>076-460-4413</t>
  </si>
  <si>
    <t>特定非営利活動法人知的障害者のくらしを考える会</t>
  </si>
  <si>
    <t>０４０８０１</t>
  </si>
  <si>
    <t>931-8453</t>
  </si>
  <si>
    <t>０６０６１</t>
  </si>
  <si>
    <t>森三丁目</t>
    <rPh sb="0" eb="1">
      <t>モリ</t>
    </rPh>
    <rPh sb="1" eb="4">
      <t>サンチョウメ</t>
    </rPh>
    <phoneticPr fontId="21"/>
  </si>
  <si>
    <t>931-8431</t>
  </si>
  <si>
    <t>002561</t>
  </si>
  <si>
    <t>076-482-6345</t>
  </si>
  <si>
    <t>08自立（機能）</t>
  </si>
  <si>
    <t>076-442-1534</t>
  </si>
  <si>
    <t>坂本１区</t>
    <rPh sb="0" eb="2">
      <t>さかもと</t>
    </rPh>
    <phoneticPr fontId="21" type="Hiragana"/>
  </si>
  <si>
    <t>076-456-6536</t>
  </si>
  <si>
    <t>076-444-8282</t>
  </si>
  <si>
    <t>076-466-3773</t>
  </si>
  <si>
    <t>０７０４２</t>
  </si>
  <si>
    <t>富山市西公文名町４番１７号</t>
  </si>
  <si>
    <t>076-444-8283</t>
  </si>
  <si>
    <t>居宅介護</t>
    <rPh sb="2" eb="4">
      <t>カイゴ</t>
    </rPh>
    <phoneticPr fontId="21"/>
  </si>
  <si>
    <t>０１０５０６</t>
  </si>
  <si>
    <t>076-435-1331</t>
  </si>
  <si>
    <t>000111</t>
  </si>
  <si>
    <t>076-422-2270</t>
  </si>
  <si>
    <t>東黒牧</t>
    <rPh sb="0" eb="1">
      <t>ひがし</t>
    </rPh>
    <rPh sb="1" eb="2">
      <t>　くろ</t>
    </rPh>
    <rPh sb="2" eb="3">
      <t>　まき</t>
    </rPh>
    <phoneticPr fontId="21" type="Hiragana" alignment="center"/>
  </si>
  <si>
    <t>076-462-1751</t>
  </si>
  <si>
    <t>939-8141</t>
  </si>
  <si>
    <t>076-461-4923</t>
  </si>
  <si>
    <t>１２１４１</t>
  </si>
  <si>
    <t>hinoki@asunaro-center.or.jp</t>
  </si>
  <si>
    <t>０４０３０４</t>
  </si>
  <si>
    <t>株式会社キュービックネットワークスジャパン</t>
    <rPh sb="0" eb="4">
      <t>カブシキガイシャ</t>
    </rPh>
    <phoneticPr fontId="21"/>
  </si>
  <si>
    <t>行動援護</t>
  </si>
  <si>
    <t>076-467-0580</t>
  </si>
  <si>
    <t>fellowship0901ocean@gmail.com</t>
  </si>
  <si>
    <t>願海寺新町</t>
    <rPh sb="0" eb="5">
      <t>がんかいじしんまち</t>
    </rPh>
    <phoneticPr fontId="21" type="Hiragana" alignment="distributed"/>
  </si>
  <si>
    <t>０９０８０</t>
  </si>
  <si>
    <t>富山市牛島本町二丁目２番１０号</t>
  </si>
  <si>
    <t>938-0059</t>
  </si>
  <si>
    <t>939-2706</t>
  </si>
  <si>
    <t>0766-86-1126</t>
  </si>
  <si>
    <t>富山市蓮町一丁目１番５１号</t>
  </si>
  <si>
    <t>ヴィストカレッジ富山駅北</t>
  </si>
  <si>
    <t>mtanino.sacca@gmail.com</t>
  </si>
  <si>
    <t>076-431-5355</t>
  </si>
  <si>
    <t>939-2701</t>
  </si>
  <si>
    <t>info@care-tsuchiya.com</t>
  </si>
  <si>
    <t>０２０７２</t>
  </si>
  <si>
    <t>株式会社ステキバリエーション</t>
  </si>
  <si>
    <t>076-471-8792</t>
  </si>
  <si>
    <t>富山市四ツ葉町２２番２３号</t>
  </si>
  <si>
    <t>０２０１１６</t>
  </si>
  <si>
    <t>076-411-7775</t>
  </si>
  <si>
    <t>82210</t>
  </si>
  <si>
    <t>076-461-6165</t>
  </si>
  <si>
    <t>ＦＵＮＦＡＲＭのづみ野</t>
  </si>
  <si>
    <t>合同会社ポラリス</t>
  </si>
  <si>
    <t>営利法人株式会社KOKIA</t>
  </si>
  <si>
    <t>076-456-9230</t>
  </si>
  <si>
    <t>とやま型デイサービス大きな手小さな手</t>
  </si>
  <si>
    <t>富山市吉作１０２７番地１</t>
  </si>
  <si>
    <t>晴海台</t>
    <rPh sb="0" eb="3">
      <t>ハルミダイ</t>
    </rPh>
    <phoneticPr fontId="21"/>
  </si>
  <si>
    <t>向新庄町一丁目</t>
    <rPh sb="0" eb="1">
      <t>ム</t>
    </rPh>
    <rPh sb="1" eb="3">
      <t>シンジョウ</t>
    </rPh>
    <rPh sb="3" eb="4">
      <t>マチ</t>
    </rPh>
    <rPh sb="4" eb="7">
      <t>イッチョウメ</t>
    </rPh>
    <phoneticPr fontId="21"/>
  </si>
  <si>
    <t>緑陽町</t>
    <rPh sb="0" eb="3">
      <t>りょくようちょう</t>
    </rPh>
    <phoneticPr fontId="21" type="Hiragana" alignment="distributed"/>
  </si>
  <si>
    <t>076-466-6127</t>
  </si>
  <si>
    <t>１上滝地区</t>
    <rPh sb="1" eb="2">
      <t>うえ</t>
    </rPh>
    <rPh sb="2" eb="3">
      <t>たき</t>
    </rPh>
    <rPh sb="3" eb="5">
      <t>ちく</t>
    </rPh>
    <phoneticPr fontId="21" type="Hiragana"/>
  </si>
  <si>
    <t>ふれんどりーハウス</t>
  </si>
  <si>
    <t>１００１０</t>
  </si>
  <si>
    <t>特定非営利活動法人大きな手小さな手</t>
  </si>
  <si>
    <t>４９０７２</t>
  </si>
  <si>
    <t>長江東町三丁目</t>
    <rPh sb="0" eb="4">
      <t>ナガエヒガシマチ</t>
    </rPh>
    <rPh sb="4" eb="7">
      <t>サンチョウメ</t>
    </rPh>
    <phoneticPr fontId="21"/>
  </si>
  <si>
    <t>水橋印田町</t>
    <rPh sb="0" eb="5">
      <t>みずはしいんでんまち</t>
    </rPh>
    <phoneticPr fontId="21" type="Hiragana" alignment="distributed"/>
  </si>
  <si>
    <t>２２１２０</t>
  </si>
  <si>
    <t>ありがとうの家</t>
  </si>
  <si>
    <t>０３０６０５</t>
  </si>
  <si>
    <t>サービス種別</t>
    <rPh sb="4" eb="6">
      <t>シュベツ</t>
    </rPh>
    <phoneticPr fontId="21"/>
  </si>
  <si>
    <t>八尾町角間</t>
    <rPh sb="0" eb="3">
      <t>やつおまち</t>
    </rPh>
    <rPh sb="3" eb="4">
      <t>かく</t>
    </rPh>
    <rPh sb="4" eb="5">
      <t>ま</t>
    </rPh>
    <phoneticPr fontId="21" type="Hiragana"/>
  </si>
  <si>
    <t>株式会社土屋</t>
  </si>
  <si>
    <t>デイサービスこのゆびとーまれ茶屋</t>
  </si>
  <si>
    <t>004006</t>
  </si>
  <si>
    <t>83711</t>
  </si>
  <si>
    <t>サービス種別</t>
  </si>
  <si>
    <t>003218</t>
  </si>
  <si>
    <t>なごなるの家</t>
  </si>
  <si>
    <t>有限会社まいけ</t>
  </si>
  <si>
    <t>３４０４０</t>
  </si>
  <si>
    <t>ゆいの木ココカラ</t>
  </si>
  <si>
    <t>山室新町</t>
    <rPh sb="0" eb="4">
      <t>やまむろしんまち</t>
    </rPh>
    <phoneticPr fontId="21" type="Hiragana" alignment="distributed"/>
  </si>
  <si>
    <t>布目西</t>
    <rPh sb="0" eb="3">
      <t>ぬのめにし</t>
    </rPh>
    <phoneticPr fontId="21" type="Hiragana" alignment="distributed"/>
  </si>
  <si>
    <t>076-460-0390</t>
  </si>
  <si>
    <t>002109</t>
  </si>
  <si>
    <t>076-444-5353</t>
  </si>
  <si>
    <t>株式会社桑の里</t>
  </si>
  <si>
    <t>長柄町二丁目</t>
    <rPh sb="0" eb="3">
      <t>ナガエマチ</t>
    </rPh>
    <rPh sb="3" eb="6">
      <t>ニチョウメ</t>
    </rPh>
    <phoneticPr fontId="21"/>
  </si>
  <si>
    <t>939-0361</t>
  </si>
  <si>
    <t>富山市八尾町大杉３６９番地１４</t>
  </si>
  <si>
    <t>指定療養介護事業所（こども棟）富山県リハビリテーション病院・こども支援センター</t>
  </si>
  <si>
    <t>孫の手デイサービス</t>
  </si>
  <si>
    <t>076-482-5021</t>
  </si>
  <si>
    <t>デイサービスまめの木</t>
  </si>
  <si>
    <t>多機能型就労支援事業所ワークハーバーＭＵＲＯＹＡ（休止）</t>
    <rPh sb="25" eb="27">
      <t>キュウシ</t>
    </rPh>
    <phoneticPr fontId="21"/>
  </si>
  <si>
    <t>デイサービスありがた家</t>
  </si>
  <si>
    <t>磯部町三丁目</t>
    <rPh sb="0" eb="2">
      <t>いそべ</t>
    </rPh>
    <rPh sb="2" eb="3">
      <t>まち</t>
    </rPh>
    <phoneticPr fontId="21" type="Hiragana" alignment="distributed"/>
  </si>
  <si>
    <t>特定非営利活動法人ありがた家</t>
  </si>
  <si>
    <t>郵便番号</t>
    <rPh sb="0" eb="4">
      <t>ユウビンバンゴウ</t>
    </rPh>
    <phoneticPr fontId="21"/>
  </si>
  <si>
    <t>076-435-4884</t>
  </si>
  <si>
    <t>０１０４３８</t>
  </si>
  <si>
    <t>同行援護</t>
  </si>
  <si>
    <t>射水市太閤町４番地</t>
  </si>
  <si>
    <t>富山市石坂新９５０番地１</t>
  </si>
  <si>
    <t>84607</t>
  </si>
  <si>
    <t>デイサービスひより鵜坂</t>
  </si>
  <si>
    <t>076-479-0675</t>
  </si>
  <si>
    <t>上飯野新町一丁目</t>
    <rPh sb="0" eb="8">
      <t>　かみいいのしんまち</t>
    </rPh>
    <phoneticPr fontId="21" type="Hiragana"/>
  </si>
  <si>
    <t>婦中町余川</t>
    <rPh sb="0" eb="3">
      <t>ふちゅうまち</t>
    </rPh>
    <rPh sb="3" eb="4">
      <t>よ</t>
    </rPh>
    <rPh sb="4" eb="5">
      <t>かわ</t>
    </rPh>
    <phoneticPr fontId="21" type="Hiragana" alignment="center"/>
  </si>
  <si>
    <t>田畑北部</t>
    <rPh sb="0" eb="4">
      <t>たばたほくぶ</t>
    </rPh>
    <phoneticPr fontId="21" type="Hiragana" alignment="distributed"/>
  </si>
  <si>
    <t>八尾町下ノ名</t>
    <rPh sb="0" eb="3">
      <t>やつおまち</t>
    </rPh>
    <rPh sb="3" eb="4">
      <t>したの</t>
    </rPh>
    <rPh sb="5" eb="6">
      <t>みょう</t>
    </rPh>
    <phoneticPr fontId="21" type="Hiragana"/>
  </si>
  <si>
    <t>金代</t>
    <rPh sb="0" eb="2">
      <t>かなだい</t>
    </rPh>
    <phoneticPr fontId="21" type="Hiragana" alignment="distributed"/>
  </si>
  <si>
    <t>076-478-1400</t>
  </si>
  <si>
    <t>83523</t>
  </si>
  <si>
    <t>０２０４３３</t>
  </si>
  <si>
    <t>石金二丁目</t>
    <rPh sb="0" eb="2">
      <t>イシガネ</t>
    </rPh>
    <rPh sb="2" eb="5">
      <t>ニチョウメ</t>
    </rPh>
    <phoneticPr fontId="21"/>
  </si>
  <si>
    <t>ひまわり畑</t>
  </si>
  <si>
    <t>泉町二丁目</t>
    <rPh sb="0" eb="2">
      <t>イズミチョウ</t>
    </rPh>
    <rPh sb="2" eb="5">
      <t>ニチョウメ</t>
    </rPh>
    <phoneticPr fontId="21"/>
  </si>
  <si>
    <t>076-424-3573</t>
  </si>
  <si>
    <t>芝園町一丁目</t>
    <rPh sb="0" eb="3">
      <t>シバゾノチョウ</t>
    </rPh>
    <rPh sb="3" eb="6">
      <t>イチチョウメ</t>
    </rPh>
    <phoneticPr fontId="21"/>
  </si>
  <si>
    <t>株式会社ＬＥＡＴ</t>
  </si>
  <si>
    <t>トータルサポートライトブレインアロマプラス校</t>
    <rPh sb="21" eb="22">
      <t>コウ</t>
    </rPh>
    <phoneticPr fontId="21"/>
  </si>
  <si>
    <t>090-2839-6390</t>
  </si>
  <si>
    <t>076-461-7765</t>
  </si>
  <si>
    <t>076-492-8983</t>
  </si>
  <si>
    <t>営利法人株式会社ジャッカル</t>
  </si>
  <si>
    <t>930-0085</t>
  </si>
  <si>
    <t>076-432-8031</t>
  </si>
  <si>
    <t>004402</t>
  </si>
  <si>
    <t>076-464-5617</t>
  </si>
  <si>
    <t>月岡町五丁目</t>
    <rPh sb="0" eb="3">
      <t>つきおかまち</t>
    </rPh>
    <phoneticPr fontId="21" type="Hiragana" alignment="distributed"/>
  </si>
  <si>
    <t>となりのくじらぐも</t>
  </si>
  <si>
    <t>shinsei@socialinclu.co.jp</t>
  </si>
  <si>
    <t>001036</t>
  </si>
  <si>
    <t>076-482-4755</t>
  </si>
  <si>
    <t>０６０３３</t>
  </si>
  <si>
    <t>076-482-4751</t>
  </si>
  <si>
    <t>富山地域福祉事業所デイサービスぽぴー</t>
  </si>
  <si>
    <t>076-467-5570</t>
  </si>
  <si>
    <t>通所系</t>
    <rPh sb="0" eb="2">
      <t>ツウショ</t>
    </rPh>
    <rPh sb="2" eb="3">
      <t>ケイ</t>
    </rPh>
    <phoneticPr fontId="21"/>
  </si>
  <si>
    <t>０５０１０５</t>
  </si>
  <si>
    <t>２３１５２</t>
  </si>
  <si>
    <t>076-444-8285</t>
  </si>
  <si>
    <t>富山市大江干３４番地１</t>
  </si>
  <si>
    <t>k.hanafusa@nanday.jp</t>
  </si>
  <si>
    <t>特定非営利活動法人おらとこ</t>
  </si>
  <si>
    <t>001622</t>
  </si>
  <si>
    <t>076-467-2419</t>
  </si>
  <si>
    <t>東京都中央区銀座二丁目３番６号</t>
    <rPh sb="0" eb="3">
      <t>トウキョウト</t>
    </rPh>
    <rPh sb="3" eb="6">
      <t>チュウオウク</t>
    </rPh>
    <rPh sb="6" eb="8">
      <t>ギンザ</t>
    </rPh>
    <rPh sb="8" eb="11">
      <t>ニチョウメ</t>
    </rPh>
    <rPh sb="12" eb="13">
      <t>バン</t>
    </rPh>
    <rPh sb="14" eb="15">
      <t>ゴウ</t>
    </rPh>
    <phoneticPr fontId="21"/>
  </si>
  <si>
    <t>076-431-0466</t>
  </si>
  <si>
    <t>富山市蜷川１５番地</t>
  </si>
  <si>
    <t>076-400-8194</t>
  </si>
  <si>
    <t>076-431-0486</t>
  </si>
  <si>
    <t>0765-52-1354</t>
  </si>
  <si>
    <t>１５０３０</t>
  </si>
  <si>
    <t>076-420-1203</t>
  </si>
  <si>
    <t>３７０６０</t>
  </si>
  <si>
    <t>076-471-6472</t>
  </si>
  <si>
    <t>中央通り三丁目</t>
    <rPh sb="0" eb="3">
      <t>ちゅうおうどお</t>
    </rPh>
    <phoneticPr fontId="21" type="Hiragana" alignment="distributed"/>
  </si>
  <si>
    <t>０１０４３３</t>
  </si>
  <si>
    <t>富山市婦中町蔵島１５０番地</t>
  </si>
  <si>
    <t>05婦中地域</t>
  </si>
  <si>
    <t>八尾町平沢</t>
    <rPh sb="0" eb="3">
      <t>やつおまち</t>
    </rPh>
    <rPh sb="3" eb="4">
      <t>ひら</t>
    </rPh>
    <rPh sb="4" eb="5">
      <t>さわ</t>
    </rPh>
    <phoneticPr fontId="21" type="Hiragana"/>
  </si>
  <si>
    <t>就労継続支援Ｂ型2</t>
  </si>
  <si>
    <t>076-466-3265</t>
  </si>
  <si>
    <t>社会福祉法人社会福祉法人とやま虹の会</t>
  </si>
  <si>
    <t>１１０４０</t>
  </si>
  <si>
    <t>西長江本町</t>
    <rPh sb="0" eb="5">
      <t>ニシナガエホンマチ</t>
    </rPh>
    <phoneticPr fontId="21"/>
  </si>
  <si>
    <t>訪問介護ステーション希</t>
  </si>
  <si>
    <t>076-471-0432</t>
  </si>
  <si>
    <t>向新庄町四丁目</t>
    <rPh sb="0" eb="1">
      <t>ム</t>
    </rPh>
    <rPh sb="1" eb="3">
      <t>シンジョウ</t>
    </rPh>
    <rPh sb="3" eb="4">
      <t>マチ</t>
    </rPh>
    <rPh sb="4" eb="5">
      <t>ヨン</t>
    </rPh>
    <rPh sb="5" eb="7">
      <t>チョウメ</t>
    </rPh>
    <phoneticPr fontId="21"/>
  </si>
  <si>
    <t>0586-72-0391</t>
  </si>
  <si>
    <t>営利法人北陸メディカルサービス株式会社</t>
  </si>
  <si>
    <t>001230</t>
  </si>
  <si>
    <t>八尾町西松瀬</t>
    <rPh sb="0" eb="3">
      <t>やつおまち</t>
    </rPh>
    <rPh sb="3" eb="4">
      <t>にしまつぜ</t>
    </rPh>
    <phoneticPr fontId="21" type="Hiragana"/>
  </si>
  <si>
    <t>076-466-3882</t>
  </si>
  <si>
    <t>０５０２１４</t>
  </si>
  <si>
    <t>２６１７０</t>
  </si>
  <si>
    <t>076-466-0911</t>
  </si>
  <si>
    <t>松木新</t>
    <rPh sb="0" eb="3">
      <t>まつのきしん</t>
    </rPh>
    <phoneticPr fontId="21" type="Hiragana" alignment="distributed"/>
  </si>
  <si>
    <t>k-hanafusa@orange-works.com</t>
  </si>
  <si>
    <t>４６０９０</t>
  </si>
  <si>
    <t>地活Ⅲ②</t>
    <rPh sb="0" eb="2">
      <t>チカツ</t>
    </rPh>
    <phoneticPr fontId="21"/>
  </si>
  <si>
    <t>076-455-8011</t>
  </si>
  <si>
    <t>28地域活動支援センターⅠ型</t>
  </si>
  <si>
    <t>法人等e-mail 3</t>
    <rPh sb="0" eb="2">
      <t>ホウジン</t>
    </rPh>
    <rPh sb="2" eb="3">
      <t>トウ</t>
    </rPh>
    <phoneticPr fontId="21"/>
  </si>
  <si>
    <t>かもめの相談室</t>
  </si>
  <si>
    <t>000102</t>
  </si>
  <si>
    <t>076-482-1622</t>
  </si>
  <si>
    <t>84403</t>
  </si>
  <si>
    <t>076-461-7830</t>
  </si>
  <si>
    <t>13就労定着</t>
  </si>
  <si>
    <t>076-471-8644</t>
  </si>
  <si>
    <t>076-411-8666</t>
  </si>
  <si>
    <t>営利法人株式会社ＴＤＳ絆</t>
  </si>
  <si>
    <t>076-411-8667</t>
  </si>
  <si>
    <t>辰尾新町３区</t>
    <rPh sb="0" eb="4">
      <t>たつおしんまち</t>
    </rPh>
    <phoneticPr fontId="21" type="Hiragana" alignment="distributed"/>
  </si>
  <si>
    <t>076-483-8811</t>
  </si>
  <si>
    <t>事業開始
年月日</t>
    <rPh sb="0" eb="2">
      <t>ジギョウ</t>
    </rPh>
    <rPh sb="2" eb="4">
      <t>カイシ</t>
    </rPh>
    <rPh sb="5" eb="8">
      <t>ネンガッピ</t>
    </rPh>
    <phoneticPr fontId="21"/>
  </si>
  <si>
    <t>清水町五丁目</t>
    <rPh sb="0" eb="3">
      <t>シミズマチ</t>
    </rPh>
    <rPh sb="3" eb="4">
      <t>イ</t>
    </rPh>
    <rPh sb="4" eb="6">
      <t>チョウメ</t>
    </rPh>
    <phoneticPr fontId="21"/>
  </si>
  <si>
    <t>０７０８０</t>
  </si>
  <si>
    <t>933-0866</t>
  </si>
  <si>
    <t>独立行政法人独立行政法人国立病院機構富山病院</t>
  </si>
  <si>
    <t>富山市針原中町９０５番地</t>
  </si>
  <si>
    <t>共同生活援助5</t>
  </si>
  <si>
    <t>0766-26-2379</t>
  </si>
  <si>
    <t>info@hotaru-toyama.com</t>
  </si>
  <si>
    <t>富山市北代５２００番地</t>
  </si>
  <si>
    <t>0766-86-1136</t>
  </si>
  <si>
    <t>14自立生活援助</t>
    <rPh sb="2" eb="8">
      <t>ジリツセイカツエンジョ</t>
    </rPh>
    <phoneticPr fontId="21"/>
  </si>
  <si>
    <t>婦中町葎原</t>
    <rPh sb="0" eb="5">
      <t>ふちゅうまちむくがはら</t>
    </rPh>
    <phoneticPr fontId="21" type="Hiragana" alignment="center"/>
  </si>
  <si>
    <t>つくしの家婦中</t>
  </si>
  <si>
    <t>ほまれの家経堂店</t>
  </si>
  <si>
    <t>930-0362</t>
  </si>
  <si>
    <t>富山市中川原新町２７４番地５</t>
  </si>
  <si>
    <t>930-0361</t>
  </si>
  <si>
    <t>930-1312</t>
  </si>
  <si>
    <t>936-0053</t>
  </si>
  <si>
    <t>２３１２０</t>
  </si>
  <si>
    <t>930-0233</t>
  </si>
  <si>
    <t>清水町二丁目</t>
    <rPh sb="0" eb="3">
      <t>シミズマチ</t>
    </rPh>
    <rPh sb="3" eb="4">
      <t>フタ</t>
    </rPh>
    <rPh sb="4" eb="6">
      <t>チョウメ</t>
    </rPh>
    <phoneticPr fontId="21"/>
  </si>
  <si>
    <t>0765-52-5018</t>
  </si>
  <si>
    <t>特定非営利活動法人特定非営利法人立山ＷＡいいちゃ</t>
  </si>
  <si>
    <t>000904</t>
  </si>
  <si>
    <t>婦中町新町</t>
    <rPh sb="0" eb="3">
      <t>ふちゅうまち</t>
    </rPh>
    <rPh sb="3" eb="4">
      <t>あら</t>
    </rPh>
    <rPh sb="4" eb="5">
      <t>まち</t>
    </rPh>
    <phoneticPr fontId="21" type="Hiragana" alignment="center"/>
  </si>
  <si>
    <t>0763-37-0157</t>
  </si>
  <si>
    <t>株式会社グラティアス</t>
  </si>
  <si>
    <t>0763-37-1522</t>
  </si>
  <si>
    <t>特定非営利活動法人きずな</t>
  </si>
  <si>
    <t>83810</t>
  </si>
  <si>
    <t>934-0032</t>
  </si>
  <si>
    <t>富山市富岡町３６５番地</t>
  </si>
  <si>
    <t>就労定着3</t>
  </si>
  <si>
    <t>002328</t>
  </si>
  <si>
    <t>富山市高畠町一丁目１０番１７号</t>
  </si>
  <si>
    <t>939-0626</t>
  </si>
  <si>
    <t>株式会社鏡心</t>
  </si>
  <si>
    <t>岩瀬萩浦町</t>
    <rPh sb="0" eb="5">
      <t>いわせはぎうらまち</t>
    </rPh>
    <phoneticPr fontId="21" type="Hiragana" alignment="distributed"/>
  </si>
  <si>
    <t>939-0287</t>
  </si>
  <si>
    <t>有限会社紙ふうせん</t>
  </si>
  <si>
    <t>yosidahelp@yahoo.co.jp</t>
  </si>
  <si>
    <t>090-6018-3737</t>
  </si>
  <si>
    <t>0766-73-2614</t>
  </si>
  <si>
    <t>富山市堀６番地１２</t>
  </si>
  <si>
    <t>水橋池田舘</t>
    <rPh sb="0" eb="5">
      <t>みずはしいけだたち</t>
    </rPh>
    <phoneticPr fontId="21" type="Hiragana" alignment="distributed"/>
  </si>
  <si>
    <t>地域定着</t>
    <rPh sb="0" eb="2">
      <t>チイキ</t>
    </rPh>
    <rPh sb="2" eb="4">
      <t>テイチャク</t>
    </rPh>
    <phoneticPr fontId="21"/>
  </si>
  <si>
    <t>0766-73-2615</t>
  </si>
  <si>
    <t>004721</t>
  </si>
  <si>
    <t>東富山寿町三丁目</t>
    <rPh sb="0" eb="5">
      <t>ヒガシトヤマコトブキチョウ</t>
    </rPh>
    <rPh sb="5" eb="8">
      <t>サンチョウメ</t>
    </rPh>
    <phoneticPr fontId="21"/>
  </si>
  <si>
    <t>富山市花園町三丁目４番１９号ＡＫビル３階</t>
    <rPh sb="10" eb="11">
      <t>バン</t>
    </rPh>
    <rPh sb="13" eb="14">
      <t>ゴウ</t>
    </rPh>
    <phoneticPr fontId="21"/>
  </si>
  <si>
    <t>合同会社ｆ５</t>
  </si>
  <si>
    <t>社会福祉法人アルペン会</t>
  </si>
  <si>
    <t>83503</t>
  </si>
  <si>
    <t>八木山</t>
    <rPh sb="0" eb="2">
      <t>　や　き</t>
    </rPh>
    <rPh sb="2" eb="3">
      <t>やま</t>
    </rPh>
    <phoneticPr fontId="21" type="Hiragana"/>
  </si>
  <si>
    <t>930-0063</t>
  </si>
  <si>
    <t>営利法人株式会社土屋</t>
  </si>
  <si>
    <t>83602</t>
  </si>
  <si>
    <t>太田向陽台</t>
    <rPh sb="0" eb="5">
      <t>おおたこうようだい</t>
    </rPh>
    <phoneticPr fontId="21" type="Hiragana" alignment="distributed"/>
  </si>
  <si>
    <t>ショートステイこのゆびとーまれ向い</t>
  </si>
  <si>
    <t>０３０２１４</t>
  </si>
  <si>
    <t>930-0955
(930-0887)</t>
  </si>
  <si>
    <t>４２０１０</t>
  </si>
  <si>
    <t>０３０４０９</t>
  </si>
  <si>
    <t>076-411-4040
(076-464-6460)</t>
  </si>
  <si>
    <t>岩瀬御蔵町</t>
    <rPh sb="0" eb="5">
      <t>いわせおくらまち</t>
    </rPh>
    <phoneticPr fontId="21" type="Hiragana" alignment="distributed"/>
  </si>
  <si>
    <t>076-420-7200</t>
  </si>
  <si>
    <t>076-431-7100</t>
  </si>
  <si>
    <t>83802</t>
  </si>
  <si>
    <t>西二俣</t>
    <rPh sb="0" eb="3">
      <t>にしふたまた</t>
    </rPh>
    <phoneticPr fontId="21" type="Hiragana" alignment="distributed"/>
  </si>
  <si>
    <t>特定非営利活動法人えがおでねぃ</t>
  </si>
  <si>
    <t>076-431-7101</t>
  </si>
  <si>
    <t>004419</t>
  </si>
  <si>
    <t>水橋立山町</t>
    <rPh sb="0" eb="5">
      <t>みずはしたてやまちょう</t>
    </rPh>
    <phoneticPr fontId="21" type="Hiragana" alignment="distributed"/>
  </si>
  <si>
    <t>医療法人医療法人社団明寿会</t>
  </si>
  <si>
    <t>000514</t>
  </si>
  <si>
    <t>相談支援事業所ありがた家</t>
  </si>
  <si>
    <t>03-6268-9542</t>
  </si>
  <si>
    <t>930-0827</t>
  </si>
  <si>
    <t>梨の木苑</t>
  </si>
  <si>
    <t>84211</t>
  </si>
  <si>
    <t>相談支援事業所虹の丘三郷</t>
  </si>
  <si>
    <t>０２０３１３</t>
  </si>
  <si>
    <t>千原崎一丁目</t>
    <rPh sb="0" eb="3">
      <t>チハラザキ</t>
    </rPh>
    <rPh sb="3" eb="6">
      <t>イチチョウメ</t>
    </rPh>
    <phoneticPr fontId="21"/>
  </si>
  <si>
    <t>076-482-3886</t>
  </si>
  <si>
    <t>003113</t>
  </si>
  <si>
    <t>001806</t>
  </si>
  <si>
    <t>076-467-0031</t>
  </si>
  <si>
    <t>076-482-3631</t>
  </si>
  <si>
    <t>水落一丁目</t>
    <rPh sb="0" eb="2">
      <t>みずおち</t>
    </rPh>
    <rPh sb="2" eb="5">
      <t>いっちょうめ</t>
    </rPh>
    <phoneticPr fontId="21" type="Hiragana" alignment="distributed"/>
  </si>
  <si>
    <t>004806</t>
  </si>
  <si>
    <t>076-436-1642</t>
  </si>
  <si>
    <t>076-403-6711</t>
  </si>
  <si>
    <t>090-2838-0503</t>
  </si>
  <si>
    <t>931-8452</t>
  </si>
  <si>
    <t>s-gamba@alpen.or.jp</t>
  </si>
  <si>
    <t>今木町</t>
    <rPh sb="0" eb="3">
      <t>イマキマチ</t>
    </rPh>
    <phoneticPr fontId="21"/>
  </si>
  <si>
    <t>930-0951</t>
  </si>
  <si>
    <t>076-461-6122</t>
  </si>
  <si>
    <t>向新庄町三丁目</t>
    <rPh sb="0" eb="4">
      <t>むかいしんじょうまち</t>
    </rPh>
    <phoneticPr fontId="21" type="Hiragana" alignment="distributed"/>
  </si>
  <si>
    <t>076-464-5686</t>
  </si>
  <si>
    <t>岩木</t>
    <rPh sb="0" eb="1">
      <t>いわ</t>
    </rPh>
    <rPh sb="1" eb="2">
      <t>き</t>
    </rPh>
    <phoneticPr fontId="21" type="Hiragana"/>
  </si>
  <si>
    <t>アルペン相談支援事業所ＭＵＲＯＹＡ</t>
  </si>
  <si>
    <t>さつき苑</t>
  </si>
  <si>
    <t>ｓｅｌｆ－Ａハニービー環水公園前</t>
  </si>
  <si>
    <t>003210</t>
  </si>
  <si>
    <t>81406</t>
  </si>
  <si>
    <t>076-461-7544</t>
  </si>
  <si>
    <t>２４１４０</t>
  </si>
  <si>
    <t>076-461-7374</t>
  </si>
  <si>
    <t>長江新町二丁目</t>
    <rPh sb="0" eb="4">
      <t>ナガエシンマチ</t>
    </rPh>
    <rPh sb="4" eb="7">
      <t>ニチョウメ</t>
    </rPh>
    <phoneticPr fontId="21"/>
  </si>
  <si>
    <t>076-461-5332</t>
  </si>
  <si>
    <t>キッズルームたまご</t>
  </si>
  <si>
    <t>新川原町</t>
    <rPh sb="0" eb="4">
      <t>シンカワハラマチ</t>
    </rPh>
    <phoneticPr fontId="21"/>
  </si>
  <si>
    <t>076-471-6822</t>
  </si>
  <si>
    <t>小さな幸せの家短期入所センター</t>
  </si>
  <si>
    <t>八尾町西高田</t>
    <rPh sb="0" eb="3">
      <t>やつおまち</t>
    </rPh>
    <rPh sb="3" eb="4">
      <t>にし</t>
    </rPh>
    <rPh sb="4" eb="6">
      <t>たかた</t>
    </rPh>
    <phoneticPr fontId="21" type="Hiragana"/>
  </si>
  <si>
    <t>新庄北部第４</t>
    <rPh sb="0" eb="4">
      <t>しんじょうほくぶ</t>
    </rPh>
    <phoneticPr fontId="21" type="Hiragana" alignment="distributed"/>
  </si>
  <si>
    <t>グループホームいいね</t>
  </si>
  <si>
    <t>m-nakagawa@byouinnet.ne.jp</t>
  </si>
  <si>
    <t>笹津6区</t>
    <rPh sb="0" eb="1">
      <t>ささ</t>
    </rPh>
    <rPh sb="1" eb="2">
      <t>づ</t>
    </rPh>
    <phoneticPr fontId="21" type="Hiragana"/>
  </si>
  <si>
    <t>076-460-0823</t>
  </si>
  <si>
    <t>000302</t>
  </si>
  <si>
    <t>83706</t>
  </si>
  <si>
    <t>３３０１０</t>
  </si>
  <si>
    <t>002357</t>
  </si>
  <si>
    <t>ショートステイこのゆびとーまれ茶屋</t>
  </si>
  <si>
    <t>サニー</t>
  </si>
  <si>
    <t>米田すずかけ台一丁目</t>
    <rPh sb="0" eb="2">
      <t>よねだ</t>
    </rPh>
    <rPh sb="6" eb="7">
      <t>だい</t>
    </rPh>
    <phoneticPr fontId="21" type="Hiragana" alignment="distributed"/>
  </si>
  <si>
    <t>下大久保緑町</t>
  </si>
  <si>
    <t>ショートステイのぞみの丘</t>
  </si>
  <si>
    <t>84814</t>
  </si>
  <si>
    <t>ショートステイやまびこの丘</t>
  </si>
  <si>
    <t>076-433-0899</t>
  </si>
  <si>
    <t>町袋</t>
    <rPh sb="0" eb="2">
      <t>まちぶくろ</t>
    </rPh>
    <phoneticPr fontId="21" type="Hiragana" alignment="distributed"/>
  </si>
  <si>
    <t>２５１４０</t>
  </si>
  <si>
    <t>富山市婦中町上轡田８０６番地１</t>
    <rPh sb="0" eb="3">
      <t>トヤマシ</t>
    </rPh>
    <phoneticPr fontId="21"/>
  </si>
  <si>
    <t>ショートステイわかくさの丘</t>
  </si>
  <si>
    <t>３３１６６</t>
  </si>
  <si>
    <t>81203</t>
  </si>
  <si>
    <t>株式会社こころ</t>
  </si>
  <si>
    <t>萌黄</t>
  </si>
  <si>
    <t>指定療養介護事業所富山県リハビリテーション病院・こども支援センター</t>
  </si>
  <si>
    <t>富山市黒瀬４５９番地１</t>
    <rPh sb="3" eb="5">
      <t>クロセ</t>
    </rPh>
    <rPh sb="8" eb="10">
      <t>バンチ</t>
    </rPh>
    <phoneticPr fontId="21"/>
  </si>
  <si>
    <t>ほっと</t>
  </si>
  <si>
    <t>八尾町保内三丁目</t>
    <rPh sb="0" eb="3">
      <t>やつおまち</t>
    </rPh>
    <rPh sb="3" eb="4">
      <t>やす</t>
    </rPh>
    <rPh sb="4" eb="5">
      <t>うち</t>
    </rPh>
    <rPh sb="5" eb="8">
      <t>さんちょうめ</t>
    </rPh>
    <phoneticPr fontId="21" type="Hiragana"/>
  </si>
  <si>
    <t>婦中町道島・上野</t>
    <rPh sb="0" eb="3">
      <t>ふちゅうまち</t>
    </rPh>
    <rPh sb="3" eb="4">
      <t>どう</t>
    </rPh>
    <rPh sb="4" eb="5">
      <t>じま</t>
    </rPh>
    <rPh sb="6" eb="8">
      <t>うわの</t>
    </rPh>
    <phoneticPr fontId="21" type="Hiragana" alignment="center"/>
  </si>
  <si>
    <t>セレスト</t>
  </si>
  <si>
    <t>０４１０１</t>
  </si>
  <si>
    <t>81314</t>
  </si>
  <si>
    <t>特定非営利活動法人ほっと</t>
  </si>
  <si>
    <t>ショートステイ虹の丘三郷</t>
  </si>
  <si>
    <t>050-3457-9334</t>
  </si>
  <si>
    <t>001824</t>
  </si>
  <si>
    <t>さくらグループホーム長江</t>
  </si>
  <si>
    <t>83521</t>
  </si>
  <si>
    <r>
      <t xml:space="preserve">廃止の場合は、行を削除せず、廃止を入力する
</t>
    </r>
    <r>
      <rPr>
        <b/>
        <sz val="11"/>
        <color rgb="FFFF0000"/>
        <rFont val="ＭＳ Ｐゴシック"/>
      </rPr>
      <t>※廃止の場合はアドレス欄を空白へ修正要</t>
    </r>
    <rPh sb="0" eb="2">
      <t>ハイシ</t>
    </rPh>
    <rPh sb="3" eb="5">
      <t>バアイ</t>
    </rPh>
    <rPh sb="7" eb="8">
      <t>ギョウ</t>
    </rPh>
    <rPh sb="9" eb="11">
      <t>サクジョ</t>
    </rPh>
    <rPh sb="14" eb="16">
      <t>ハイシ</t>
    </rPh>
    <rPh sb="17" eb="19">
      <t>ニュウリョク</t>
    </rPh>
    <rPh sb="24" eb="26">
      <t>ハイシ</t>
    </rPh>
    <rPh sb="27" eb="29">
      <t>バアイ</t>
    </rPh>
    <rPh sb="34" eb="35">
      <t>ラン</t>
    </rPh>
    <rPh sb="36" eb="38">
      <t>クウハク</t>
    </rPh>
    <rPh sb="39" eb="41">
      <t>シュウセイ</t>
    </rPh>
    <rPh sb="41" eb="42">
      <t>ヨウ</t>
    </rPh>
    <phoneticPr fontId="21"/>
  </si>
  <si>
    <t>中央通り二丁目</t>
    <rPh sb="0" eb="3">
      <t>チュウオウトオ</t>
    </rPh>
    <rPh sb="4" eb="7">
      <t>ニチョウメ</t>
    </rPh>
    <phoneticPr fontId="21"/>
  </si>
  <si>
    <t>婦中町総野</t>
    <rPh sb="0" eb="3">
      <t>ふちゅうまち</t>
    </rPh>
    <rPh sb="3" eb="4">
      <t>そう</t>
    </rPh>
    <rPh sb="4" eb="5">
      <t>の</t>
    </rPh>
    <phoneticPr fontId="21" type="Hiragana" alignment="center"/>
  </si>
  <si>
    <t>長江五丁目</t>
    <rPh sb="0" eb="2">
      <t>ナガエ</t>
    </rPh>
    <rPh sb="2" eb="5">
      <t>ゴチョウメ</t>
    </rPh>
    <phoneticPr fontId="21"/>
  </si>
  <si>
    <t>医療法人社団中山会</t>
  </si>
  <si>
    <t>グループホーム家路</t>
  </si>
  <si>
    <t>障害者就労継続支援Ｂ型事業所こころみ</t>
  </si>
  <si>
    <t>m.nojiri@kuwanosato.co.jp</t>
  </si>
  <si>
    <t>相談支援事業所アプリコット</t>
  </si>
  <si>
    <t>076-460-3675</t>
  </si>
  <si>
    <t>就労継続支援Ａ型3</t>
  </si>
  <si>
    <t>076-423-1766</t>
  </si>
  <si>
    <t>こころの学校富山北</t>
  </si>
  <si>
    <t>株式会社ほたる</t>
  </si>
  <si>
    <t>八尾町三和</t>
    <rPh sb="0" eb="3">
      <t>やつおまち</t>
    </rPh>
    <rPh sb="3" eb="4">
      <t>さん</t>
    </rPh>
    <rPh sb="4" eb="5">
      <t>わ</t>
    </rPh>
    <phoneticPr fontId="21" type="Hiragana"/>
  </si>
  <si>
    <t>003227</t>
  </si>
  <si>
    <t>小さな幸せの家ホーム</t>
  </si>
  <si>
    <t>090-2374-5592</t>
  </si>
  <si>
    <t>930-0974</t>
  </si>
  <si>
    <t>富山市金屋４２１５番地２</t>
  </si>
  <si>
    <t>ＪＯＢ相生</t>
  </si>
  <si>
    <t>076-472-0666</t>
  </si>
  <si>
    <t>富山市天正寺１３６０番地</t>
  </si>
  <si>
    <t>緑町一丁目</t>
    <rPh sb="0" eb="2">
      <t>ミドリマチ</t>
    </rPh>
    <rPh sb="2" eb="5">
      <t>イッチョウメ</t>
    </rPh>
    <phoneticPr fontId="21"/>
  </si>
  <si>
    <t>グループホームあかり</t>
  </si>
  <si>
    <t>営利法人アースサポート株式会社</t>
  </si>
  <si>
    <t>84507</t>
  </si>
  <si>
    <t>０４０４０８</t>
  </si>
  <si>
    <t>射水ライフ・サポート</t>
  </si>
  <si>
    <t>０４０８０３</t>
  </si>
  <si>
    <t>富山市桃井町二丁目３番８号</t>
    <rPh sb="0" eb="2">
      <t>トヤマ</t>
    </rPh>
    <rPh sb="2" eb="3">
      <t>シ</t>
    </rPh>
    <rPh sb="3" eb="6">
      <t>モモノイチョウ</t>
    </rPh>
    <rPh sb="6" eb="9">
      <t>ニチョウメ</t>
    </rPh>
    <rPh sb="10" eb="11">
      <t>バン</t>
    </rPh>
    <rPh sb="12" eb="13">
      <t>ゴウ</t>
    </rPh>
    <phoneticPr fontId="21"/>
  </si>
  <si>
    <t>076-425-6952</t>
  </si>
  <si>
    <t>金山新東</t>
    <rPh sb="0" eb="4">
      <t>かなやましんひがし</t>
    </rPh>
    <phoneticPr fontId="21" type="Hiragana" alignment="distributed"/>
  </si>
  <si>
    <t>有限会社ライフ・ハウスちむぐりさ</t>
  </si>
  <si>
    <t>営利法人株式会社Ｈｉｋａｒｉ</t>
  </si>
  <si>
    <t>83708</t>
  </si>
  <si>
    <t>富山市中間島二丁目２７番地６</t>
  </si>
  <si>
    <t>２３０７１</t>
  </si>
  <si>
    <t>富山市北代５２９８番地</t>
  </si>
  <si>
    <t>富山市八町２０３７番地２</t>
  </si>
  <si>
    <t>045-842-0249</t>
  </si>
  <si>
    <t>グループホームｆ５の部屋</t>
  </si>
  <si>
    <t>千歳町三丁目</t>
    <rPh sb="0" eb="3">
      <t>ちとせまち</t>
    </rPh>
    <phoneticPr fontId="21" type="Hiragana" alignment="distributed"/>
  </si>
  <si>
    <t>002803</t>
  </si>
  <si>
    <t>０３０５１０</t>
  </si>
  <si>
    <t>八尾町須郷</t>
    <rPh sb="0" eb="3">
      <t>やつおまち</t>
    </rPh>
    <rPh sb="3" eb="4">
      <t>す</t>
    </rPh>
    <rPh sb="4" eb="5">
      <t>ごう</t>
    </rPh>
    <phoneticPr fontId="21" type="Hiragana"/>
  </si>
  <si>
    <t>０６１２０</t>
  </si>
  <si>
    <t>特定非営利活動法人北陸青少年自立援助センター</t>
  </si>
  <si>
    <t>特定非営利活動法人まいど家</t>
  </si>
  <si>
    <t>新庄町第３</t>
    <rPh sb="0" eb="3">
      <t>しんじょうまち</t>
    </rPh>
    <phoneticPr fontId="21" type="Hiragana" alignment="distributed"/>
  </si>
  <si>
    <t>東京都港区新橋六丁目２０番１号</t>
    <rPh sb="0" eb="3">
      <t>トウキョウト</t>
    </rPh>
    <rPh sb="3" eb="5">
      <t>ミナトク</t>
    </rPh>
    <rPh sb="5" eb="7">
      <t>シンバシ</t>
    </rPh>
    <rPh sb="7" eb="10">
      <t>ロクチョウメ</t>
    </rPh>
    <rPh sb="12" eb="13">
      <t>バン</t>
    </rPh>
    <rPh sb="14" eb="15">
      <t>ゴウ</t>
    </rPh>
    <phoneticPr fontId="21"/>
  </si>
  <si>
    <t>076-481-6659</t>
  </si>
  <si>
    <t>婦中町富崎</t>
    <rPh sb="0" eb="3">
      <t>ふちゅうまち</t>
    </rPh>
    <rPh sb="3" eb="4">
      <t>とみ</t>
    </rPh>
    <rPh sb="4" eb="5">
      <t>さき</t>
    </rPh>
    <phoneticPr fontId="21" type="Hiragana" alignment="center"/>
  </si>
  <si>
    <t>住吉町一丁目</t>
    <rPh sb="0" eb="3">
      <t>すみよしちょう</t>
    </rPh>
    <phoneticPr fontId="21" type="Hiragana" alignment="distributed"/>
  </si>
  <si>
    <t>特定非営利活動法人かもめのノート</t>
  </si>
  <si>
    <t>八尾町舘</t>
    <rPh sb="0" eb="3">
      <t>やつおまち</t>
    </rPh>
    <rPh sb="3" eb="4">
      <t>たち</t>
    </rPh>
    <phoneticPr fontId="21" type="Hiragana"/>
  </si>
  <si>
    <t>株式会社綜合キャリアトラスト</t>
  </si>
  <si>
    <t>株式会社ハニービー</t>
  </si>
  <si>
    <t>001611</t>
  </si>
  <si>
    <t>５０１１２</t>
  </si>
  <si>
    <t>０１０８１</t>
  </si>
  <si>
    <t>特定非営利活動法人太田ひまわり</t>
  </si>
  <si>
    <t>八尾町宮ケ島</t>
    <rPh sb="0" eb="3">
      <t>やつおまち</t>
    </rPh>
    <rPh sb="3" eb="4">
      <t>みやが</t>
    </rPh>
    <rPh sb="5" eb="6">
      <t>しま</t>
    </rPh>
    <phoneticPr fontId="21" type="Hiragana"/>
  </si>
  <si>
    <t>犬島一丁目</t>
    <rPh sb="0" eb="2">
      <t>イヌジマ</t>
    </rPh>
    <rPh sb="2" eb="5">
      <t>イチチョウメ</t>
    </rPh>
    <phoneticPr fontId="21"/>
  </si>
  <si>
    <t>南新町</t>
    <rPh sb="0" eb="3">
      <t>ミナミシンマチ</t>
    </rPh>
    <phoneticPr fontId="21"/>
  </si>
  <si>
    <t>トータルサポートライトブレイン上飯野校</t>
  </si>
  <si>
    <t>下奥井二丁目</t>
    <rPh sb="0" eb="3">
      <t>しもおくい</t>
    </rPh>
    <phoneticPr fontId="21" type="Hiragana" alignment="distributed"/>
  </si>
  <si>
    <t>東町三丁目</t>
    <rPh sb="0" eb="2">
      <t>ヒガシマチ</t>
    </rPh>
    <rPh sb="2" eb="5">
      <t>サンチョウメ</t>
    </rPh>
    <phoneticPr fontId="21"/>
  </si>
  <si>
    <t>室町通り二丁目</t>
    <rPh sb="0" eb="2">
      <t>ムロマチ</t>
    </rPh>
    <rPh sb="2" eb="3">
      <t>トオ</t>
    </rPh>
    <rPh sb="4" eb="7">
      <t>ニチョウメ</t>
    </rPh>
    <phoneticPr fontId="21"/>
  </si>
  <si>
    <t>合同会社ｆ５</t>
    <rPh sb="0" eb="4">
      <t>ゴウドウガイシャ</t>
    </rPh>
    <phoneticPr fontId="21"/>
  </si>
  <si>
    <t>富山市婦中町中名９０３番地３３</t>
  </si>
  <si>
    <t>有限会社ケアステーションラポール</t>
  </si>
  <si>
    <t>０４０４１２</t>
  </si>
  <si>
    <t>002910</t>
  </si>
  <si>
    <t>株式会社アシスト富山</t>
  </si>
  <si>
    <t>鵯島１区</t>
    <rPh sb="0" eb="2">
      <t>ひよどりじま</t>
    </rPh>
    <phoneticPr fontId="21" type="Hiragana" alignment="distributed"/>
  </si>
  <si>
    <t>蓮町一丁目</t>
    <rPh sb="0" eb="2">
      <t>ハスマチ</t>
    </rPh>
    <rPh sb="2" eb="5">
      <t>イチチョウメ</t>
    </rPh>
    <phoneticPr fontId="21"/>
  </si>
  <si>
    <t>富山市金山新東５１０番地</t>
  </si>
  <si>
    <t>０２０３１４</t>
  </si>
  <si>
    <t>株式会社サンズ</t>
  </si>
  <si>
    <t>090-8260-2695</t>
  </si>
  <si>
    <t>001702</t>
  </si>
  <si>
    <t>株式会社オレンジ</t>
  </si>
  <si>
    <t>３２０２０</t>
  </si>
  <si>
    <t>相談支援事業所Ｌｉｎｋ</t>
  </si>
  <si>
    <t>005046</t>
  </si>
  <si>
    <t>特定非営利活動法人すずかぜ工房</t>
  </si>
  <si>
    <t>放課後等デイサービスひかり</t>
  </si>
  <si>
    <t>株式会社スプリング</t>
  </si>
  <si>
    <t>ウォーム・ワークやぶなみ
（生活介護事業所ウォーム・ワークやぶなみ）</t>
  </si>
  <si>
    <t>セブン・パートナーズ株式会社</t>
  </si>
  <si>
    <t>大町南台</t>
    <rPh sb="0" eb="4">
      <t>おおまちみなみだい</t>
    </rPh>
    <phoneticPr fontId="21" type="Hiragana" alignment="distributed"/>
  </si>
  <si>
    <t>０４０１０５</t>
  </si>
  <si>
    <t>株式会社ウッドフィール</t>
  </si>
  <si>
    <t>八尾町庵杉</t>
    <rPh sb="0" eb="3">
      <t>やつおまち</t>
    </rPh>
    <rPh sb="3" eb="4">
      <t>いおり</t>
    </rPh>
    <rPh sb="4" eb="5">
      <t>すぎ</t>
    </rPh>
    <phoneticPr fontId="21" type="Hiragana"/>
  </si>
  <si>
    <t>株式会社みらい薗</t>
  </si>
  <si>
    <t>富山市水橋中村町６７番地１</t>
  </si>
  <si>
    <t>０６０１０４</t>
  </si>
  <si>
    <t>株式会社つくし工房</t>
  </si>
  <si>
    <t>４３０８０</t>
  </si>
  <si>
    <t>株式会社ビレッジ・フィールド</t>
  </si>
  <si>
    <t>富山市住吉町二丁目６番１９号</t>
  </si>
  <si>
    <t>日本社会福祉デザインセンター株式会社</t>
  </si>
  <si>
    <t>営利法人株式会社ニチイ学館</t>
  </si>
  <si>
    <t>株式会社ＰＥＲＳＯＮ’Ｓ</t>
  </si>
  <si>
    <t>64室牧地区</t>
  </si>
  <si>
    <t>株式会社とやまヒューマンサービス</t>
  </si>
  <si>
    <t>富山市小杉２３０番地７</t>
  </si>
  <si>
    <t>０７０１０</t>
  </si>
  <si>
    <t>社会福祉法人大山会</t>
  </si>
  <si>
    <t>一般社団法人ＦＲＥＥＤＯＭ</t>
  </si>
  <si>
    <t>富山市西長江二丁目３番４７号</t>
  </si>
  <si>
    <t>有限会社こいずみエイジングくらぶ</t>
  </si>
  <si>
    <t>東田地方一丁目</t>
    <rPh sb="0" eb="4">
      <t>ヒガシデンジガタ</t>
    </rPh>
    <rPh sb="4" eb="7">
      <t>イチチョウメ</t>
    </rPh>
    <phoneticPr fontId="21"/>
  </si>
  <si>
    <t>１９０９０</t>
  </si>
  <si>
    <t>婦中町蔵島</t>
    <rPh sb="0" eb="5">
      <t>ふちゅうまちぞうしま</t>
    </rPh>
    <phoneticPr fontId="21" type="Hiragana" alignment="distributed"/>
  </si>
  <si>
    <t>４８１４０</t>
  </si>
  <si>
    <t>株式会社スティルワーク</t>
  </si>
  <si>
    <t>81410</t>
  </si>
  <si>
    <t>富山市大江干３０番地３</t>
  </si>
  <si>
    <t>長江二丁目</t>
    <rPh sb="0" eb="2">
      <t>ナガエ</t>
    </rPh>
    <rPh sb="2" eb="5">
      <t>ニチョウメ</t>
    </rPh>
    <phoneticPr fontId="21"/>
  </si>
  <si>
    <t>002814</t>
  </si>
  <si>
    <t>３５０３０</t>
  </si>
  <si>
    <t>れいんぼーみさき</t>
  </si>
  <si>
    <t>西長江一丁目</t>
    <rPh sb="0" eb="3">
      <t>ニシナガエ</t>
    </rPh>
    <rPh sb="3" eb="6">
      <t>イチチョウメ</t>
    </rPh>
    <phoneticPr fontId="21"/>
  </si>
  <si>
    <t>939-2616</t>
  </si>
  <si>
    <t>０３０１２</t>
  </si>
  <si>
    <t>富山市才覚寺２５９番地</t>
  </si>
  <si>
    <t>株式会社さくら苑</t>
  </si>
  <si>
    <t>婦中生活介護事業所つつじ</t>
  </si>
  <si>
    <t>一般社団法人ほまれ</t>
  </si>
  <si>
    <t>２４０７２</t>
  </si>
  <si>
    <t>富山市水橋伊勢屋１０６番地</t>
  </si>
  <si>
    <t>富山市婦中町田島９４１番地８</t>
    <rPh sb="11" eb="13">
      <t>バンチ</t>
    </rPh>
    <phoneticPr fontId="21"/>
  </si>
  <si>
    <t>キッズルームレモン</t>
  </si>
  <si>
    <t>株式会社ケア・ワールド</t>
  </si>
  <si>
    <t>就労移行</t>
  </si>
  <si>
    <t>０４０７１８</t>
  </si>
  <si>
    <t>法人№．</t>
    <rPh sb="0" eb="2">
      <t>ホウジン</t>
    </rPh>
    <phoneticPr fontId="21"/>
  </si>
  <si>
    <t>ナーシングホーム希望のひかり</t>
  </si>
  <si>
    <t>蓮町五丁目</t>
    <rPh sb="0" eb="2">
      <t>ハスマチ</t>
    </rPh>
    <rPh sb="2" eb="5">
      <t>ゴチョウメ</t>
    </rPh>
    <phoneticPr fontId="21"/>
  </si>
  <si>
    <t>０３０３２</t>
  </si>
  <si>
    <t>０５０８１</t>
  </si>
  <si>
    <t>富山市山田宿坊１番地８</t>
  </si>
  <si>
    <t>下冨居二丁目</t>
    <rPh sb="0" eb="3">
      <t>シモフゴウ</t>
    </rPh>
    <rPh sb="3" eb="6">
      <t>ニチョウメ</t>
    </rPh>
    <phoneticPr fontId="21"/>
  </si>
  <si>
    <t>千石町一丁目</t>
    <rPh sb="0" eb="3">
      <t>センゴクマチ</t>
    </rPh>
    <rPh sb="3" eb="6">
      <t>イチチョウメ</t>
    </rPh>
    <phoneticPr fontId="21"/>
  </si>
  <si>
    <t>002520</t>
  </si>
  <si>
    <t>０３０１０８</t>
  </si>
  <si>
    <t>076-431-8728</t>
  </si>
  <si>
    <t>一般社団法人新草会</t>
  </si>
  <si>
    <t>ＢＲＯＳ</t>
  </si>
  <si>
    <t>就労支援多機能型事業所わかば</t>
  </si>
  <si>
    <t>002001</t>
  </si>
  <si>
    <t>ヴィストジョブズ富山駅前</t>
  </si>
  <si>
    <t>田畑新町</t>
    <rPh sb="0" eb="4">
      <t>たばたしんまち</t>
    </rPh>
    <phoneticPr fontId="21" type="Hiragana" alignment="distributed"/>
  </si>
  <si>
    <t>豊若町二丁目</t>
    <rPh sb="0" eb="3">
      <t>トヨワカチョウ</t>
    </rPh>
    <rPh sb="3" eb="6">
      <t>ニチョウメ</t>
    </rPh>
    <phoneticPr fontId="21"/>
  </si>
  <si>
    <t>オーシャン</t>
  </si>
  <si>
    <t>０４０２０７</t>
  </si>
  <si>
    <t>太田ひまわり</t>
  </si>
  <si>
    <t>info@uniquer.co.jp</t>
  </si>
  <si>
    <t>特定非営利活動法人特定非営利活動法人おらとこ</t>
  </si>
  <si>
    <t>高志生活訓練センター</t>
  </si>
  <si>
    <t>こども発達支援室</t>
  </si>
  <si>
    <t>002347</t>
  </si>
  <si>
    <t>コメちゃん介護サービス</t>
  </si>
  <si>
    <t>稲荷町四丁目</t>
    <rPh sb="0" eb="3">
      <t>いなりまち</t>
    </rPh>
    <phoneticPr fontId="21" type="Hiragana" alignment="distributed"/>
  </si>
  <si>
    <t>荒川三丁目</t>
    <rPh sb="0" eb="2">
      <t>あらかわ</t>
    </rPh>
    <phoneticPr fontId="21" type="Hiragana" alignment="distributed"/>
  </si>
  <si>
    <t>03-6907-8030</t>
  </si>
  <si>
    <t>001414</t>
  </si>
  <si>
    <t>002417</t>
  </si>
  <si>
    <t>076-461-7126</t>
  </si>
  <si>
    <t>就労支援Ａ型事業所オレンジワークス</t>
  </si>
  <si>
    <t>076-461-6971</t>
  </si>
  <si>
    <t>東京都千代田区神田駿河台四丁目６番地</t>
    <rPh sb="12" eb="13">
      <t>ヨン</t>
    </rPh>
    <phoneticPr fontId="21"/>
  </si>
  <si>
    <t>076-481-6878</t>
  </si>
  <si>
    <t>婦中町広田２区</t>
    <rPh sb="0" eb="3">
      <t>ふちゅうまち</t>
    </rPh>
    <rPh sb="3" eb="5">
      <t>ひろた</t>
    </rPh>
    <rPh sb="6" eb="7">
      <t>く</t>
    </rPh>
    <phoneticPr fontId="21" type="Hiragana" alignment="center"/>
  </si>
  <si>
    <t>根塚町二丁目</t>
    <rPh sb="0" eb="3">
      <t>ねづかまち</t>
    </rPh>
    <phoneticPr fontId="21" type="Hiragana" alignment="distributed"/>
  </si>
  <si>
    <t>障害者相談支援事業所しあわせ</t>
  </si>
  <si>
    <t>八尾町高善寺</t>
    <rPh sb="0" eb="3">
      <t>やつおまち</t>
    </rPh>
    <rPh sb="3" eb="4">
      <t>こう</t>
    </rPh>
    <rPh sb="4" eb="5">
      <t>ぜん</t>
    </rPh>
    <rPh sb="5" eb="6">
      <t>じ</t>
    </rPh>
    <phoneticPr fontId="21" type="Hiragana"/>
  </si>
  <si>
    <t>東京都豊島区東池袋１－４４－３池袋ＩＳＰタマビル</t>
  </si>
  <si>
    <t>104-0042</t>
  </si>
  <si>
    <t>犬島新町二丁目</t>
    <rPh sb="0" eb="4">
      <t>イヌジマシンマチ</t>
    </rPh>
    <rPh sb="4" eb="5">
      <t>ニ</t>
    </rPh>
    <rPh sb="5" eb="7">
      <t>チョウメ</t>
    </rPh>
    <phoneticPr fontId="21"/>
  </si>
  <si>
    <t>81309</t>
  </si>
  <si>
    <t>相談支援事業所希望のとびら</t>
  </si>
  <si>
    <t>１６０９１</t>
  </si>
  <si>
    <t>81201</t>
  </si>
  <si>
    <t>076-464-5432</t>
  </si>
  <si>
    <t>相談支援センターみらい</t>
  </si>
  <si>
    <t>０３０８０９</t>
  </si>
  <si>
    <t>雷鳥苑</t>
  </si>
  <si>
    <t>高志福祉相談センター</t>
  </si>
  <si>
    <t>高志福祉相談センター
（地域移行支援のみ）</t>
  </si>
  <si>
    <t>デイサービスセンターふる里の風</t>
  </si>
  <si>
    <t>営利法人株式会社グラティアス</t>
  </si>
  <si>
    <t>002916</t>
  </si>
  <si>
    <t>930-0916</t>
  </si>
  <si>
    <t>銀嶺町</t>
    <rPh sb="0" eb="3">
      <t>ぎんれいちょう</t>
    </rPh>
    <phoneticPr fontId="21" type="Hiragana" alignment="distributed"/>
  </si>
  <si>
    <t>窪新町</t>
    <rPh sb="0" eb="3">
      <t>クボシンマチ</t>
    </rPh>
    <phoneticPr fontId="21"/>
  </si>
  <si>
    <t>婦中町千里東部</t>
    <rPh sb="0" eb="3">
      <t>ふちゅうまち</t>
    </rPh>
    <rPh sb="3" eb="5">
      <t>ちさと</t>
    </rPh>
    <rPh sb="5" eb="7">
      <t>とうぶ</t>
    </rPh>
    <phoneticPr fontId="21" type="Hiragana" alignment="center"/>
  </si>
  <si>
    <t>千石町一丁目</t>
    <rPh sb="0" eb="3">
      <t>せんごくまち</t>
    </rPh>
    <phoneticPr fontId="21" type="Hiragana" alignment="distributed"/>
  </si>
  <si>
    <t>81206</t>
  </si>
  <si>
    <t>営利法人株式会社クオリティ・ライフ</t>
  </si>
  <si>
    <t>はたらくわ</t>
  </si>
  <si>
    <t>山田白井谷</t>
    <rPh sb="0" eb="2">
      <t>やまだ</t>
    </rPh>
    <rPh sb="2" eb="4">
      <t>しろい</t>
    </rPh>
    <rPh sb="4" eb="5">
      <t>だに</t>
    </rPh>
    <phoneticPr fontId="21" type="Hiragana" alignment="center"/>
  </si>
  <si>
    <t>ぴーなっつ</t>
  </si>
  <si>
    <t>婦中町分田</t>
    <rPh sb="0" eb="3">
      <t>ふちゅうまち</t>
    </rPh>
    <rPh sb="3" eb="4">
      <t>ぶん</t>
    </rPh>
    <rPh sb="4" eb="5">
      <t>でん</t>
    </rPh>
    <phoneticPr fontId="21" type="Hiragana" alignment="center"/>
  </si>
  <si>
    <t>ファンティーニ下新本町店</t>
  </si>
  <si>
    <t>下冨居一丁目</t>
    <rPh sb="0" eb="3">
      <t>シモフゴウ</t>
    </rPh>
    <rPh sb="3" eb="6">
      <t>イチチョウメ</t>
    </rPh>
    <phoneticPr fontId="21"/>
  </si>
  <si>
    <t>ふるさとのあかり八町</t>
  </si>
  <si>
    <t>株式会社ＴＨＳ＆ＥＫ</t>
  </si>
  <si>
    <t>001909</t>
  </si>
  <si>
    <t>富山県リハビリテーション病院・こども支援センター</t>
  </si>
  <si>
    <t>info@taiju1.main.jp</t>
  </si>
  <si>
    <t>spring5254@tiara.ocn.ne.jp</t>
  </si>
  <si>
    <t>フレンドリーハウス</t>
  </si>
  <si>
    <t>訪問介護事業所コスモスの里</t>
  </si>
  <si>
    <t>堀川小泉町二丁目</t>
    <rPh sb="0" eb="5">
      <t>ホリカワコイズミチョウ</t>
    </rPh>
    <rPh sb="5" eb="8">
      <t>ニチョウメ</t>
    </rPh>
    <phoneticPr fontId="21"/>
  </si>
  <si>
    <t>社会福祉法人社会福祉法人けやき苑</t>
  </si>
  <si>
    <t>004916</t>
  </si>
  <si>
    <t>営利法人ヴィスト株式会社</t>
  </si>
  <si>
    <t>076-411-4105</t>
  </si>
  <si>
    <t>入浴が困難な障害のある人に、浴槽を持ち込み居宅での入浴サービスを提供します。</t>
    <rPh sb="0" eb="2">
      <t>ニュウヨク</t>
    </rPh>
    <rPh sb="3" eb="5">
      <t>コンナン</t>
    </rPh>
    <rPh sb="6" eb="8">
      <t>ショウガイ</t>
    </rPh>
    <rPh sb="11" eb="12">
      <t>ヒト</t>
    </rPh>
    <rPh sb="14" eb="16">
      <t>ヨクソウ</t>
    </rPh>
    <rPh sb="17" eb="18">
      <t>モ</t>
    </rPh>
    <rPh sb="19" eb="20">
      <t>コ</t>
    </rPh>
    <rPh sb="21" eb="23">
      <t>キョタク</t>
    </rPh>
    <rPh sb="25" eb="27">
      <t>ニュウヨク</t>
    </rPh>
    <rPh sb="32" eb="34">
      <t>テイキョウ</t>
    </rPh>
    <phoneticPr fontId="21"/>
  </si>
  <si>
    <t>豊田町一丁目</t>
    <rPh sb="0" eb="3">
      <t>とよたまち</t>
    </rPh>
    <phoneticPr fontId="21" type="Hiragana" alignment="distributed"/>
  </si>
  <si>
    <t>善名</t>
    <rPh sb="0" eb="1">
      <t>ぜん</t>
    </rPh>
    <rPh sb="1" eb="2">
      <t>な</t>
    </rPh>
    <phoneticPr fontId="21" type="Hiragana" alignment="center"/>
  </si>
  <si>
    <t>多機能型事業所ミュール</t>
  </si>
  <si>
    <t>00370９</t>
  </si>
  <si>
    <t>吉田内科クリニックデイサービスセンター「あゆみ」</t>
  </si>
  <si>
    <t>草島</t>
    <rPh sb="0" eb="2">
      <t>くさじま</t>
    </rPh>
    <phoneticPr fontId="21" type="Hiragana" alignment="distributed"/>
  </si>
  <si>
    <t>らいちょう熊野</t>
  </si>
  <si>
    <t>奥田寿町</t>
    <rPh sb="0" eb="4">
      <t>おくだことぶきちょう</t>
    </rPh>
    <phoneticPr fontId="21" type="Hiragana" alignment="distributed"/>
  </si>
  <si>
    <t>恵風会相談支援事業所あざみ</t>
  </si>
  <si>
    <t>太田口通り二丁目</t>
    <rPh sb="0" eb="3">
      <t>オオタクチ</t>
    </rPh>
    <rPh sb="3" eb="4">
      <t>トオ</t>
    </rPh>
    <rPh sb="5" eb="8">
      <t>ニチョウメ</t>
    </rPh>
    <phoneticPr fontId="21"/>
  </si>
  <si>
    <t>３２０１０</t>
  </si>
  <si>
    <t>３２０４０</t>
  </si>
  <si>
    <t>004421</t>
  </si>
  <si>
    <t>在宅福祉総合センターひまわりヘルパーステーション</t>
  </si>
  <si>
    <t>介護
サービス
包括型</t>
    <rPh sb="0" eb="2">
      <t>カイゴ</t>
    </rPh>
    <rPh sb="8" eb="10">
      <t>ホウカツ</t>
    </rPh>
    <rPh sb="10" eb="11">
      <t>ガタ</t>
    </rPh>
    <phoneticPr fontId="21"/>
  </si>
  <si>
    <t>呉羽つつじが丘</t>
    <rPh sb="0" eb="2">
      <t>くれは</t>
    </rPh>
    <rPh sb="6" eb="7">
      <t>おか</t>
    </rPh>
    <phoneticPr fontId="21" type="Hiragana" alignment="distributed"/>
  </si>
  <si>
    <t>作業センターふじなみ
（就労移行支援事業所作業センターふじなみ）</t>
  </si>
  <si>
    <t>岩瀬新川町２区</t>
    <rPh sb="0" eb="5">
      <t>いわせにいかわちょう</t>
    </rPh>
    <phoneticPr fontId="21" type="Hiragana" alignment="distributed"/>
  </si>
  <si>
    <t>小さな幸せの家</t>
  </si>
  <si>
    <t>中地山</t>
    <rPh sb="0" eb="1">
      <t>なか</t>
    </rPh>
    <rPh sb="1" eb="2">
      <t>ち</t>
    </rPh>
    <rPh sb="2" eb="3">
      <t>やま</t>
    </rPh>
    <phoneticPr fontId="21" type="Hiragana" alignment="center"/>
  </si>
  <si>
    <t>兵庫県西宮市上大市三丁目４番１８号ベルトピア甲東園２０２号</t>
  </si>
  <si>
    <t>001830</t>
  </si>
  <si>
    <t>３４１５０</t>
  </si>
  <si>
    <t>ほまれの家富山東店</t>
  </si>
  <si>
    <t>076-482-5647</t>
  </si>
  <si>
    <t>富山市下堀４５番地５</t>
  </si>
  <si>
    <t>ゆい社会福祉士共同事務所</t>
  </si>
  <si>
    <t>003902</t>
  </si>
  <si>
    <t>いきいき元気クラブ</t>
  </si>
  <si>
    <t>八尾町北東</t>
    <rPh sb="0" eb="3">
      <t>やつおまち</t>
    </rPh>
    <rPh sb="3" eb="5">
      <t>ほくとう</t>
    </rPh>
    <phoneticPr fontId="21" type="Hiragana"/>
  </si>
  <si>
    <t>新千原崎</t>
    <rPh sb="0" eb="4">
      <t>しんちはらざき</t>
    </rPh>
    <phoneticPr fontId="21" type="Hiragana" alignment="distributed"/>
  </si>
  <si>
    <t>奥井町</t>
    <rPh sb="0" eb="3">
      <t>オクイチョウ</t>
    </rPh>
    <phoneticPr fontId="21"/>
  </si>
  <si>
    <t>0765-72-0336</t>
  </si>
  <si>
    <t>ヘルパー処あんき家</t>
  </si>
  <si>
    <t>デイサービスセンター１・２の３</t>
  </si>
  <si>
    <t>101-8688</t>
  </si>
  <si>
    <t>076-411-6008</t>
  </si>
  <si>
    <t>002603</t>
  </si>
  <si>
    <t>076-472-1118</t>
  </si>
  <si>
    <t>富山市上冨居一丁目４６番１号</t>
    <rPh sb="0" eb="3">
      <t>トヤマシ</t>
    </rPh>
    <rPh sb="3" eb="6">
      <t>カミフゴ</t>
    </rPh>
    <rPh sb="6" eb="9">
      <t>イッチョウメ</t>
    </rPh>
    <rPh sb="11" eb="12">
      <t>バン</t>
    </rPh>
    <rPh sb="13" eb="14">
      <t>ゴウ</t>
    </rPh>
    <phoneticPr fontId="21"/>
  </si>
  <si>
    <t>２６１９３</t>
  </si>
  <si>
    <t>長江東町二丁目</t>
    <rPh sb="0" eb="4">
      <t>ナガエヒガシマチ</t>
    </rPh>
    <rPh sb="4" eb="7">
      <t>ニチョウメ</t>
    </rPh>
    <phoneticPr fontId="21"/>
  </si>
  <si>
    <t>０１０４１０</t>
  </si>
  <si>
    <t>長棟</t>
    <rPh sb="0" eb="1">
      <t>なが</t>
    </rPh>
    <rPh sb="1" eb="2">
      <t>と</t>
    </rPh>
    <phoneticPr fontId="21" type="Hiragana" alignment="center"/>
  </si>
  <si>
    <t>076-471-0878</t>
  </si>
  <si>
    <t>０２０３２３</t>
  </si>
  <si>
    <t>緑町二丁目</t>
    <rPh sb="0" eb="2">
      <t>ミドリマチ</t>
    </rPh>
    <rPh sb="2" eb="5">
      <t>ニチョウメ</t>
    </rPh>
    <phoneticPr fontId="21"/>
  </si>
  <si>
    <t>j-morimoto@woodfeel.jp</t>
  </si>
  <si>
    <t>小泉町東部</t>
    <rPh sb="0" eb="5">
      <t>こいずみちょうとうぶ</t>
    </rPh>
    <phoneticPr fontId="21" type="Hiragana" alignment="distributed"/>
  </si>
  <si>
    <t>営利法人株式会社ウッドフィール</t>
  </si>
  <si>
    <t>３３１７５</t>
  </si>
  <si>
    <t>緑町二丁目</t>
    <rPh sb="0" eb="2">
      <t>みどりちょう</t>
    </rPh>
    <phoneticPr fontId="21" type="Hiragana" alignment="distributed"/>
  </si>
  <si>
    <t>上野新町</t>
    <rPh sb="0" eb="4">
      <t>うわのしんまち</t>
    </rPh>
    <phoneticPr fontId="21" type="Hiragana" alignment="distributed"/>
  </si>
  <si>
    <t>０３０２０９</t>
  </si>
  <si>
    <t>ゆりの木の里</t>
  </si>
  <si>
    <t>地域移行2</t>
  </si>
  <si>
    <t>０１０１０６</t>
  </si>
  <si>
    <t>婦中町長沢団地</t>
    <rPh sb="0" eb="3">
      <t>ふちゅうまち</t>
    </rPh>
    <rPh sb="3" eb="5">
      <t>ながさわ</t>
    </rPh>
    <rPh sb="5" eb="7">
      <t>だんち</t>
    </rPh>
    <phoneticPr fontId="21" type="Hiragana" alignment="center"/>
  </si>
  <si>
    <t>現存</t>
    <rPh sb="0" eb="2">
      <t>ゲンゾン</t>
    </rPh>
    <phoneticPr fontId="21"/>
  </si>
  <si>
    <t>info@keikou-toyama.or.jp</t>
  </si>
  <si>
    <t>中市二丁目</t>
    <rPh sb="0" eb="2">
      <t>ナカイチ</t>
    </rPh>
    <rPh sb="2" eb="5">
      <t>ニチョウメ</t>
    </rPh>
    <phoneticPr fontId="21"/>
  </si>
  <si>
    <t>多機能型きらり夢工房</t>
  </si>
  <si>
    <t>939-8182</t>
  </si>
  <si>
    <t>076-442-2806</t>
  </si>
  <si>
    <t>０１１０３</t>
  </si>
  <si>
    <t>清水元町</t>
    <rPh sb="0" eb="4">
      <t>シミズモトマチ</t>
    </rPh>
    <phoneticPr fontId="21"/>
  </si>
  <si>
    <t>日中
サービス
支援型</t>
    <rPh sb="0" eb="2">
      <t>ニッチュウ</t>
    </rPh>
    <rPh sb="8" eb="11">
      <t>シエンガタ</t>
    </rPh>
    <phoneticPr fontId="21"/>
  </si>
  <si>
    <t>キッズルームびすけっと</t>
  </si>
  <si>
    <t>０３０２１０</t>
  </si>
  <si>
    <t>婦中町横野</t>
    <rPh sb="0" eb="3">
      <t>ふちゅうまち</t>
    </rPh>
    <rPh sb="3" eb="4">
      <t>よこ</t>
    </rPh>
    <rPh sb="4" eb="5">
      <t>の</t>
    </rPh>
    <phoneticPr fontId="21" type="Hiragana" alignment="center"/>
  </si>
  <si>
    <t>001111</t>
  </si>
  <si>
    <t>冨居栄町</t>
    <rPh sb="0" eb="2">
      <t>ふご</t>
    </rPh>
    <rPh sb="2" eb="4">
      <t>さかえまち</t>
    </rPh>
    <phoneticPr fontId="21" type="Hiragana" alignment="distributed"/>
  </si>
  <si>
    <t>076-491-3385</t>
  </si>
  <si>
    <t>000408</t>
  </si>
  <si>
    <t>西長江四丁目</t>
    <rPh sb="0" eb="1">
      <t>にし</t>
    </rPh>
    <rPh sb="1" eb="3">
      <t>ながえ</t>
    </rPh>
    <phoneticPr fontId="21" type="Hiragana" alignment="distributed"/>
  </si>
  <si>
    <t>83905</t>
  </si>
  <si>
    <t>005001</t>
  </si>
  <si>
    <t>２９０８０</t>
  </si>
  <si>
    <t>自立（機能）3</t>
  </si>
  <si>
    <t>岡山県井原市井原町１９２番地２久安セントラルビル２階</t>
    <rPh sb="0" eb="3">
      <t>オカヤマケン</t>
    </rPh>
    <rPh sb="3" eb="6">
      <t>イハラシ</t>
    </rPh>
    <rPh sb="6" eb="8">
      <t>イハラ</t>
    </rPh>
    <rPh sb="8" eb="9">
      <t>マチ</t>
    </rPh>
    <rPh sb="12" eb="14">
      <t>バンチ</t>
    </rPh>
    <rPh sb="15" eb="17">
      <t>ヒサヤス</t>
    </rPh>
    <rPh sb="25" eb="26">
      <t>カイ</t>
    </rPh>
    <phoneticPr fontId="21"/>
  </si>
  <si>
    <t>84705</t>
  </si>
  <si>
    <t>01居宅・重訪</t>
    <rPh sb="2" eb="4">
      <t>キョタク</t>
    </rPh>
    <rPh sb="5" eb="6">
      <t>シゲル</t>
    </rPh>
    <rPh sb="6" eb="7">
      <t>ホウ</t>
    </rPh>
    <phoneticPr fontId="21"/>
  </si>
  <si>
    <t>上市町湯上野２７番地９</t>
  </si>
  <si>
    <t>石渕</t>
    <rPh sb="0" eb="1">
      <t>いし</t>
    </rPh>
    <rPh sb="1" eb="2">
      <t>ぶち</t>
    </rPh>
    <phoneticPr fontId="21" type="Hiragana" alignment="center"/>
  </si>
  <si>
    <t>入所・居住系</t>
    <rPh sb="0" eb="2">
      <t>ニュウショ</t>
    </rPh>
    <rPh sb="3" eb="5">
      <t>キョジュウ</t>
    </rPh>
    <rPh sb="5" eb="6">
      <t>ケイ</t>
    </rPh>
    <phoneticPr fontId="21"/>
  </si>
  <si>
    <t>相談系</t>
    <rPh sb="0" eb="2">
      <t>ソウダン</t>
    </rPh>
    <rPh sb="2" eb="3">
      <t>ケイ</t>
    </rPh>
    <phoneticPr fontId="21"/>
  </si>
  <si>
    <t>地域生活支援事業</t>
    <rPh sb="0" eb="2">
      <t>チイキ</t>
    </rPh>
    <rPh sb="2" eb="4">
      <t>セイカツ</t>
    </rPh>
    <rPh sb="4" eb="6">
      <t>シエン</t>
    </rPh>
    <rPh sb="6" eb="8">
      <t>ジギョウ</t>
    </rPh>
    <phoneticPr fontId="21"/>
  </si>
  <si>
    <t>保育所訪問</t>
  </si>
  <si>
    <t>富山市向新庄１２５４番地１０</t>
  </si>
  <si>
    <t>西公文名町</t>
    <rPh sb="0" eb="5">
      <t>ニシクモンミョウマチ</t>
    </rPh>
    <phoneticPr fontId="21"/>
  </si>
  <si>
    <t>有限会社月光堂フォート</t>
  </si>
  <si>
    <t>有明町１区</t>
    <rPh sb="0" eb="3">
      <t>ありあけちょう</t>
    </rPh>
    <phoneticPr fontId="21" type="Hiragana" alignment="distributed"/>
  </si>
  <si>
    <t>法人名重複確認</t>
    <rPh sb="0" eb="2">
      <t>ホウジン</t>
    </rPh>
    <rPh sb="2" eb="3">
      <t>メイ</t>
    </rPh>
    <rPh sb="3" eb="5">
      <t>チョウフク</t>
    </rPh>
    <rPh sb="5" eb="7">
      <t>カクニン</t>
    </rPh>
    <phoneticPr fontId="21"/>
  </si>
  <si>
    <t>基準該当</t>
  </si>
  <si>
    <t>富山市太田１４５番地１</t>
  </si>
  <si>
    <t>呉羽川西</t>
    <rPh sb="0" eb="4">
      <t>くれはかわにし</t>
    </rPh>
    <phoneticPr fontId="21" type="Hiragana" alignment="distributed"/>
  </si>
  <si>
    <t>射水万葉会天正寺サポートセンター
（サテライト事業所：富山中央サテライトセンター）</t>
  </si>
  <si>
    <t>まる</t>
  </si>
  <si>
    <t>豊丘町</t>
    <rPh sb="0" eb="3">
      <t>トヨオカチョウ</t>
    </rPh>
    <phoneticPr fontId="21"/>
  </si>
  <si>
    <t>こもれびの森マロンケアサービス</t>
  </si>
  <si>
    <t>002009</t>
  </si>
  <si>
    <t>北陸メディカルサービス株式会社八尾営業所</t>
  </si>
  <si>
    <t>すずかぜ工房
（主：すずかぜ工房１０）
（従：すずかぜ工房１０）</t>
  </si>
  <si>
    <t>富山市石金一丁目９番１４号</t>
  </si>
  <si>
    <t>83907</t>
  </si>
  <si>
    <t>あさがお
（主：あさがお２０）
（従：大山福祉サークルひだまりの家１２）</t>
  </si>
  <si>
    <t>障害児に、日常生活における基本的な動作の指導、集団生活への適応訓練等を行います。</t>
    <rPh sb="0" eb="3">
      <t>ショウガイジ</t>
    </rPh>
    <rPh sb="5" eb="7">
      <t>ニチジョウ</t>
    </rPh>
    <rPh sb="7" eb="9">
      <t>セイカツ</t>
    </rPh>
    <rPh sb="13" eb="16">
      <t>キホンテキ</t>
    </rPh>
    <rPh sb="17" eb="19">
      <t>ドウサ</t>
    </rPh>
    <rPh sb="20" eb="22">
      <t>シドウ</t>
    </rPh>
    <rPh sb="23" eb="25">
      <t>シュウダン</t>
    </rPh>
    <rPh sb="25" eb="27">
      <t>セイカツ</t>
    </rPh>
    <rPh sb="29" eb="31">
      <t>テキオウ</t>
    </rPh>
    <rPh sb="31" eb="33">
      <t>クンレン</t>
    </rPh>
    <rPh sb="33" eb="34">
      <t>トウ</t>
    </rPh>
    <rPh sb="35" eb="36">
      <t>オコナ</t>
    </rPh>
    <phoneticPr fontId="21"/>
  </si>
  <si>
    <t>石川県金沢市安江町４番６号</t>
  </si>
  <si>
    <t>婦中町広田４区</t>
    <rPh sb="0" eb="3">
      <t>ふちゅうまち</t>
    </rPh>
    <rPh sb="3" eb="5">
      <t>ひろた</t>
    </rPh>
    <rPh sb="6" eb="7">
      <t>く</t>
    </rPh>
    <phoneticPr fontId="21" type="Hiragana" alignment="center"/>
  </si>
  <si>
    <t>12就労継続支援Ｂ型</t>
  </si>
  <si>
    <t>20児童発達支援のみ</t>
    <rPh sb="2" eb="4">
      <t>ジドウ</t>
    </rPh>
    <rPh sb="4" eb="6">
      <t>ハッタツ</t>
    </rPh>
    <rPh sb="6" eb="8">
      <t>シエン</t>
    </rPh>
    <phoneticPr fontId="21"/>
  </si>
  <si>
    <t>中川原</t>
    <rPh sb="0" eb="3">
      <t>なかがわら</t>
    </rPh>
    <phoneticPr fontId="21" type="Hiragana" alignment="distributed"/>
  </si>
  <si>
    <t>松ヶ丘</t>
    <rPh sb="0" eb="3">
      <t>まつがおか</t>
    </rPh>
    <phoneticPr fontId="21" type="Hiragana" alignment="distributed"/>
  </si>
  <si>
    <t>ワークハウス・フレンズ</t>
  </si>
  <si>
    <t>076-438-7023</t>
  </si>
  <si>
    <t>富山市開発１８１番地</t>
    <rPh sb="0" eb="3">
      <t>トヤマシ</t>
    </rPh>
    <rPh sb="3" eb="5">
      <t>カイホツ</t>
    </rPh>
    <rPh sb="8" eb="10">
      <t>バンチ</t>
    </rPh>
    <phoneticPr fontId="21"/>
  </si>
  <si>
    <t>はるかぜの丘</t>
  </si>
  <si>
    <t>キッズルームひよこ</t>
  </si>
  <si>
    <t>特定非営利活動法人自立生活支援センター富山</t>
  </si>
  <si>
    <t>つくしの家
（主：つくしの家９）
（従：ウェルカムハウスつくし５）</t>
  </si>
  <si>
    <t>ウォーム・ワークやぶなみ
（就労継続支援Ｂ型事業所ウォーム・ワークやぶなみ）</t>
  </si>
  <si>
    <t>放課後等デイサービス1</t>
    <rPh sb="0" eb="4">
      <t>ホウカゴトウ</t>
    </rPh>
    <phoneticPr fontId="21"/>
  </si>
  <si>
    <t>米田町三丁目</t>
    <rPh sb="0" eb="3">
      <t>よねだまち</t>
    </rPh>
    <phoneticPr fontId="21" type="Hiragana" alignment="distributed"/>
  </si>
  <si>
    <t>２９０１０</t>
  </si>
  <si>
    <t>富山市千石町五丁目３番７号</t>
    <rPh sb="6" eb="9">
      <t>ゴチョウメ</t>
    </rPh>
    <rPh sb="10" eb="11">
      <t>バン</t>
    </rPh>
    <rPh sb="12" eb="13">
      <t>ゴウ</t>
    </rPh>
    <phoneticPr fontId="21"/>
  </si>
  <si>
    <t>002730</t>
  </si>
  <si>
    <t>001810</t>
  </si>
  <si>
    <t>ＦＵＮＦＡＲＭのづみ野
（地域共働作業所報恩の家）、（地域共働作業所未来）</t>
  </si>
  <si>
    <t>001927</t>
  </si>
  <si>
    <t>３２０３０</t>
  </si>
  <si>
    <t>千石町三丁目</t>
    <rPh sb="0" eb="3">
      <t>センゴクマチ</t>
    </rPh>
    <rPh sb="3" eb="6">
      <t>サンチョウメ</t>
    </rPh>
    <phoneticPr fontId="21"/>
  </si>
  <si>
    <t>共生型3</t>
    <rPh sb="0" eb="3">
      <t>キョウセイガタ</t>
    </rPh>
    <phoneticPr fontId="21"/>
  </si>
  <si>
    <t>第１けやきホーム</t>
  </si>
  <si>
    <t>八尾町翠尾</t>
    <rPh sb="0" eb="3">
      <t>やつおまち</t>
    </rPh>
    <rPh sb="3" eb="4">
      <t>みす</t>
    </rPh>
    <rPh sb="4" eb="5">
      <t>お</t>
    </rPh>
    <phoneticPr fontId="21" type="Hiragana"/>
  </si>
  <si>
    <t>076-482-3797</t>
  </si>
  <si>
    <t>グループホームコリーグＭＵＲＯＹＡ</t>
  </si>
  <si>
    <t>001933</t>
  </si>
  <si>
    <t>放課後等デイサービス事業所めばえ</t>
  </si>
  <si>
    <t>地活Ⅰ①</t>
    <rPh sb="0" eb="2">
      <t>チカツ</t>
    </rPh>
    <phoneticPr fontId="21"/>
  </si>
  <si>
    <t>170-0013</t>
  </si>
  <si>
    <t>076-466-6887</t>
  </si>
  <si>
    <t>愛の家ジュニア</t>
  </si>
  <si>
    <t>83807</t>
  </si>
  <si>
    <t>０３０７１３</t>
  </si>
  <si>
    <t>神通本町二丁目</t>
    <rPh sb="0" eb="7">
      <t>ジンヅウホンマチニチョウメ</t>
    </rPh>
    <phoneticPr fontId="21"/>
  </si>
  <si>
    <t>放課後等デイサービスあみ</t>
  </si>
  <si>
    <t>２４０４１</t>
  </si>
  <si>
    <t>四方東野割町</t>
    <rPh sb="0" eb="6">
      <t>よかたひがしのわりまち</t>
    </rPh>
    <phoneticPr fontId="21" type="Hiragana" alignment="distributed"/>
  </si>
  <si>
    <r>
      <rPr>
        <b/>
        <sz val="20"/>
        <color rgb="FFFF0000"/>
        <rFont val="ＭＳ Ｐゴシック"/>
      </rPr>
      <t>全角</t>
    </r>
    <r>
      <rPr>
        <b/>
        <sz val="14"/>
        <color rgb="FFFF0000"/>
        <rFont val="ＭＳ Ｐゴシック"/>
      </rPr>
      <t>で入力
スペースなしで入力
事業所一覧の表記と統一して入力</t>
    </r>
    <rPh sb="0" eb="2">
      <t>ゼンカク</t>
    </rPh>
    <rPh sb="3" eb="5">
      <t>ニュウリョク</t>
    </rPh>
    <rPh sb="13" eb="15">
      <t>ニュウリョク</t>
    </rPh>
    <rPh sb="17" eb="22">
      <t>ジギョウショイチラン</t>
    </rPh>
    <rPh sb="23" eb="25">
      <t>ヒョウキ</t>
    </rPh>
    <rPh sb="26" eb="28">
      <t>トウイツ</t>
    </rPh>
    <rPh sb="30" eb="32">
      <t>ニュウリョク</t>
    </rPh>
    <phoneticPr fontId="21"/>
  </si>
  <si>
    <t>上冨居一丁目</t>
    <rPh sb="0" eb="3">
      <t>かみふご</t>
    </rPh>
    <phoneticPr fontId="21" type="Hiragana" alignment="distributed"/>
  </si>
  <si>
    <t>放課後等デイサービスほっぷ・すてっぷ</t>
  </si>
  <si>
    <t>富山市婦中町広田５６５０番地</t>
  </si>
  <si>
    <t>ミックスベリー</t>
  </si>
  <si>
    <t>八尾町上ノ名</t>
    <rPh sb="0" eb="3">
      <t>やつおまち</t>
    </rPh>
    <rPh sb="3" eb="4">
      <t>うえの</t>
    </rPh>
    <rPh sb="5" eb="6">
      <t>みょう</t>
    </rPh>
    <phoneticPr fontId="21" type="Hiragana"/>
  </si>
  <si>
    <t>076-425-1780</t>
  </si>
  <si>
    <t>アオハル</t>
  </si>
  <si>
    <t>営利法人認可外保育施設ＴＬＣ　Ｋｉｄｓ　Ｃｌｕｂ（指定相談中）</t>
  </si>
  <si>
    <t>キッズルームちょこれいと</t>
  </si>
  <si>
    <t>特定非営利活動法人ありみね</t>
  </si>
  <si>
    <t>000915</t>
  </si>
  <si>
    <t>Ｇ＆Ｇパズルワークス富山</t>
  </si>
  <si>
    <t>000707</t>
  </si>
  <si>
    <t>デイサービスしあわせ</t>
  </si>
  <si>
    <t>１０１１２</t>
  </si>
  <si>
    <t>003313</t>
  </si>
  <si>
    <t>婦中町下友坂</t>
    <rPh sb="0" eb="3">
      <t>ふちゅうまち</t>
    </rPh>
    <rPh sb="3" eb="4">
      <t>した</t>
    </rPh>
    <rPh sb="4" eb="6">
      <t>ともさか</t>
    </rPh>
    <phoneticPr fontId="21" type="Hiragana" alignment="center"/>
  </si>
  <si>
    <t>ありがとうホーム西田地方</t>
  </si>
  <si>
    <t>社協ホームヘルパーステーション</t>
  </si>
  <si>
    <t>０４０５０４</t>
  </si>
  <si>
    <t>930-0054</t>
  </si>
  <si>
    <t>076-432-2005</t>
  </si>
  <si>
    <t>ニチイケアセンター呉羽</t>
  </si>
  <si>
    <t>西田地方二丁目</t>
    <rPh sb="0" eb="4">
      <t>ニシデンジガタ</t>
    </rPh>
    <rPh sb="4" eb="7">
      <t>ニチョウメ</t>
    </rPh>
    <phoneticPr fontId="21"/>
  </si>
  <si>
    <t>やまびこの丘</t>
  </si>
  <si>
    <t>こだまの丘</t>
  </si>
  <si>
    <t>社会福祉法人社会福祉法人大山会</t>
  </si>
  <si>
    <t>０１０４４０</t>
  </si>
  <si>
    <t>富山市平岡１８０番地</t>
  </si>
  <si>
    <t>076-441-5905</t>
  </si>
  <si>
    <t>ほほえみの丘</t>
  </si>
  <si>
    <t>いみず苑ひびき愛</t>
  </si>
  <si>
    <t>０６１３２</t>
  </si>
  <si>
    <t>新庄銀座三丁目</t>
    <rPh sb="0" eb="4">
      <t>シンジョウギンザ</t>
    </rPh>
    <rPh sb="4" eb="7">
      <t>サンチョウメ</t>
    </rPh>
    <phoneticPr fontId="21"/>
  </si>
  <si>
    <t>地域定着1</t>
    <rPh sb="0" eb="2">
      <t>チイキ</t>
    </rPh>
    <rPh sb="2" eb="4">
      <t>テイチャク</t>
    </rPh>
    <phoneticPr fontId="21"/>
  </si>
  <si>
    <t>八尾町滝脇</t>
    <rPh sb="0" eb="3">
      <t>やつおまち</t>
    </rPh>
    <rPh sb="3" eb="4">
      <t>たきの</t>
    </rPh>
    <rPh sb="4" eb="5">
      <t>わき</t>
    </rPh>
    <phoneticPr fontId="21" type="Hiragana"/>
  </si>
  <si>
    <t>四ツ葉園</t>
  </si>
  <si>
    <t>84609</t>
  </si>
  <si>
    <t>004403</t>
  </si>
  <si>
    <t>虹の丘たてやま</t>
  </si>
  <si>
    <t>004704</t>
  </si>
  <si>
    <t>笹津5区</t>
    <rPh sb="0" eb="1">
      <t>ささ</t>
    </rPh>
    <rPh sb="1" eb="2">
      <t>づ</t>
    </rPh>
    <phoneticPr fontId="21" type="Hiragana"/>
  </si>
  <si>
    <t>富山県立黒部学園</t>
  </si>
  <si>
    <t>自立（生活）3</t>
  </si>
  <si>
    <t>076-438-6201</t>
  </si>
  <si>
    <t>富山県立砺波学園</t>
  </si>
  <si>
    <t>076-451-7087</t>
  </si>
  <si>
    <t>富山県富山市一本木１０８番地１アンベルジュ２０２号室</t>
  </si>
  <si>
    <t>デイサービス虹の丘三郷</t>
  </si>
  <si>
    <t>デイサービスセンターもみじ</t>
  </si>
  <si>
    <t>076-482-3284</t>
  </si>
  <si>
    <t>３３１７２</t>
  </si>
  <si>
    <t>デイサービスむらのなか</t>
  </si>
  <si>
    <t>４５０３０</t>
  </si>
  <si>
    <t>東富山寿町一丁目</t>
    <rPh sb="0" eb="5">
      <t>ひがしとやまことぶきちょう</t>
    </rPh>
    <phoneticPr fontId="21" type="Hiragana" alignment="distributed"/>
  </si>
  <si>
    <t>相談支援事業所ライトブレイン</t>
  </si>
  <si>
    <t>重度の肢体不自由者で、常に介護を必要とする人に、自宅で、入浴、排せつ、食事の介護、外出時における移動支援などを総合的に行います。</t>
    <rPh sb="0" eb="2">
      <t>ジュウド</t>
    </rPh>
    <rPh sb="3" eb="5">
      <t>シタイ</t>
    </rPh>
    <rPh sb="5" eb="8">
      <t>フジユウ</t>
    </rPh>
    <rPh sb="8" eb="9">
      <t>シャ</t>
    </rPh>
    <rPh sb="11" eb="12">
      <t>ツネ</t>
    </rPh>
    <rPh sb="13" eb="15">
      <t>カイゴ</t>
    </rPh>
    <rPh sb="16" eb="18">
      <t>ヒツヨウ</t>
    </rPh>
    <rPh sb="21" eb="22">
      <t>ヒト</t>
    </rPh>
    <rPh sb="24" eb="26">
      <t>ジタク</t>
    </rPh>
    <rPh sb="28" eb="30">
      <t>ニュウヨク</t>
    </rPh>
    <rPh sb="31" eb="32">
      <t>ハイ</t>
    </rPh>
    <rPh sb="35" eb="37">
      <t>ショクジ</t>
    </rPh>
    <rPh sb="38" eb="40">
      <t>カイゴ</t>
    </rPh>
    <rPh sb="41" eb="43">
      <t>ガイシュツ</t>
    </rPh>
    <rPh sb="43" eb="44">
      <t>ジ</t>
    </rPh>
    <rPh sb="48" eb="50">
      <t>イドウ</t>
    </rPh>
    <rPh sb="50" eb="52">
      <t>シエン</t>
    </rPh>
    <rPh sb="55" eb="57">
      <t>ソウゴウ</t>
    </rPh>
    <rPh sb="57" eb="58">
      <t>テキ</t>
    </rPh>
    <rPh sb="59" eb="60">
      <t>オコナ</t>
    </rPh>
    <phoneticPr fontId="21"/>
  </si>
  <si>
    <t>片口ショートステイわが家</t>
  </si>
  <si>
    <t>かえるの楽笑</t>
  </si>
  <si>
    <t>002725</t>
  </si>
  <si>
    <t>日中一時支援パラソル</t>
  </si>
  <si>
    <t>水橋荒町</t>
    <rPh sb="0" eb="4">
      <t>みずはしあらまち</t>
    </rPh>
    <phoneticPr fontId="21" type="Hiragana" alignment="distributed"/>
  </si>
  <si>
    <t>地域生活支援交流ハウスふらっと</t>
  </si>
  <si>
    <t>jimu2@keikou-toyama.or.jp</t>
  </si>
  <si>
    <t>富山市水橋辻ヶ堂８０１番地１</t>
  </si>
  <si>
    <t>富山市開発１８１番地</t>
  </si>
  <si>
    <t>婦中町上井沢</t>
    <rPh sb="0" eb="3">
      <t>ふちゅうまち</t>
    </rPh>
    <rPh sb="3" eb="4">
      <t>かみ</t>
    </rPh>
    <rPh sb="4" eb="6">
      <t>いさわ</t>
    </rPh>
    <phoneticPr fontId="21" type="Hiragana" alignment="center"/>
  </si>
  <si>
    <t>上本町</t>
    <rPh sb="0" eb="3">
      <t>カミホンマチ</t>
    </rPh>
    <phoneticPr fontId="21"/>
  </si>
  <si>
    <t>富山市城川原三丁目６番１９号</t>
  </si>
  <si>
    <t>磯部町二丁目</t>
    <rPh sb="0" eb="3">
      <t>イソベマチ</t>
    </rPh>
    <rPh sb="3" eb="6">
      <t>ニチョウメ</t>
    </rPh>
    <phoneticPr fontId="21"/>
  </si>
  <si>
    <t>富山市稲荷元町二丁目８番９号</t>
  </si>
  <si>
    <t>84603</t>
  </si>
  <si>
    <t>１９０４１</t>
  </si>
  <si>
    <t>大清水</t>
    <rPh sb="0" eb="1">
      <t>おお</t>
    </rPh>
    <rPh sb="1" eb="3">
      <t>しみず</t>
    </rPh>
    <phoneticPr fontId="21" type="Hiragana" alignment="center"/>
  </si>
  <si>
    <t>005011</t>
  </si>
  <si>
    <t>富山市犬島三丁目８番２３号</t>
  </si>
  <si>
    <t>富山市藤木１８３１番地</t>
  </si>
  <si>
    <t>０６０１０５</t>
  </si>
  <si>
    <t>076-436-1041</t>
  </si>
  <si>
    <t>076-464-5209</t>
  </si>
  <si>
    <t>076-443-3856</t>
  </si>
  <si>
    <t>富山市二口町五丁目４番地１テフィスＤ棟１階Ｂ号室</t>
  </si>
  <si>
    <t>水橋大町</t>
    <rPh sb="0" eb="4">
      <t>みずはしおおまち</t>
    </rPh>
    <phoneticPr fontId="21" type="Hiragana" alignment="distributed"/>
  </si>
  <si>
    <t>富山市下奥井一丁目１９番１６号</t>
  </si>
  <si>
    <t>004404</t>
  </si>
  <si>
    <t>辰巳町一丁目</t>
    <rPh sb="0" eb="3">
      <t>タツミチョウ</t>
    </rPh>
    <rPh sb="3" eb="6">
      <t>イチチョウメ</t>
    </rPh>
    <phoneticPr fontId="21"/>
  </si>
  <si>
    <t>富山市天正寺４８４番地１
（富山市五福１０区４５４８番地リズエール２０１）</t>
  </si>
  <si>
    <t>84506</t>
  </si>
  <si>
    <t>安野屋町三丁目</t>
    <rPh sb="0" eb="4">
      <t>ヤスノヤマチ</t>
    </rPh>
    <rPh sb="4" eb="7">
      <t>サンチョウメ</t>
    </rPh>
    <phoneticPr fontId="21"/>
  </si>
  <si>
    <t>富山市今泉西部町２番地５ＶＩＰハイツ日本海２０１号室</t>
  </si>
  <si>
    <t>多機能
の有無</t>
    <rPh sb="0" eb="3">
      <t>タキノウ</t>
    </rPh>
    <rPh sb="5" eb="7">
      <t>ウム</t>
    </rPh>
    <phoneticPr fontId="21"/>
  </si>
  <si>
    <t>富山市西公文名町４番１７号</t>
    <rPh sb="9" eb="10">
      <t>バン</t>
    </rPh>
    <rPh sb="12" eb="13">
      <t>ゴウ</t>
    </rPh>
    <phoneticPr fontId="21"/>
  </si>
  <si>
    <t>諏訪川原一丁目</t>
    <rPh sb="0" eb="2">
      <t>すわの</t>
    </rPh>
    <rPh sb="2" eb="4">
      <t>かわら</t>
    </rPh>
    <phoneticPr fontId="21" type="Hiragana" alignment="distributed"/>
  </si>
  <si>
    <t>富山市石坂新１１１番地３０</t>
  </si>
  <si>
    <t>001108</t>
  </si>
  <si>
    <t>日尾</t>
    <rPh sb="0" eb="1">
      <t>ひ</t>
    </rPh>
    <rPh sb="1" eb="2">
      <t>お</t>
    </rPh>
    <phoneticPr fontId="21" type="Hiragana" alignment="center"/>
  </si>
  <si>
    <t>富山市大町２２番地１４</t>
  </si>
  <si>
    <t>０５０２０４</t>
  </si>
  <si>
    <t>共生型</t>
    <rPh sb="0" eb="3">
      <t>キョウセイガタ</t>
    </rPh>
    <phoneticPr fontId="21"/>
  </si>
  <si>
    <t>中野新町二丁目</t>
    <rPh sb="0" eb="4">
      <t>なかのしんまち</t>
    </rPh>
    <phoneticPr fontId="21" type="Hiragana" alignment="distributed"/>
  </si>
  <si>
    <t>076-451-4411</t>
  </si>
  <si>
    <t>富山市下奥井一丁目４番２号</t>
  </si>
  <si>
    <t>有限会社𠮷本自動車工業</t>
    <rPh sb="0" eb="12">
      <t>ユウゲンガイシャヨシモトジドウシャコウギョウ</t>
    </rPh>
    <phoneticPr fontId="21"/>
  </si>
  <si>
    <t>003201</t>
  </si>
  <si>
    <t>富山市布瀬町南二丁目９番地２</t>
  </si>
  <si>
    <t>82412</t>
  </si>
  <si>
    <t>富山市黒崎２９１番地</t>
  </si>
  <si>
    <t>本郷町３区</t>
    <rPh sb="0" eb="3">
      <t>ほんごうまち</t>
    </rPh>
    <phoneticPr fontId="21" type="Hiragana" alignment="distributed"/>
  </si>
  <si>
    <t>富山市布目１９６６番地の１</t>
  </si>
  <si>
    <t>２６０４０</t>
  </si>
  <si>
    <t>appreciate@titan.ocn.ne.jp</t>
  </si>
  <si>
    <t>中田三丁目</t>
    <rPh sb="0" eb="2">
      <t>ナカダ</t>
    </rPh>
    <rPh sb="2" eb="5">
      <t>サンチョウメ</t>
    </rPh>
    <phoneticPr fontId="21"/>
  </si>
  <si>
    <t>富山市綾田町一丁目３４番５号</t>
  </si>
  <si>
    <t>004912</t>
  </si>
  <si>
    <t>第２けやきホーム</t>
  </si>
  <si>
    <t>西大泉</t>
    <rPh sb="0" eb="3">
      <t>ニシオオイズミ</t>
    </rPh>
    <phoneticPr fontId="21"/>
  </si>
  <si>
    <t>富山市太田２２０４番地</t>
  </si>
  <si>
    <t>弥生町一丁目</t>
    <rPh sb="0" eb="3">
      <t>やよいちょう</t>
    </rPh>
    <phoneticPr fontId="21" type="Hiragana" alignment="distributed"/>
  </si>
  <si>
    <t>076-442-8539</t>
  </si>
  <si>
    <t>富山市津羽見１７１番地</t>
  </si>
  <si>
    <t>向川原町</t>
    <rPh sb="0" eb="4">
      <t>むこうがわらまち</t>
    </rPh>
    <phoneticPr fontId="21" type="Hiragana" alignment="distributed"/>
  </si>
  <si>
    <t>003822</t>
  </si>
  <si>
    <t>富山市大島二丁目６０８番地ハウスプラスビル</t>
  </si>
  <si>
    <t>古寺</t>
    <rPh sb="0" eb="2">
      <t>ふるでら</t>
    </rPh>
    <phoneticPr fontId="21" type="Hiragana" alignment="distributed"/>
  </si>
  <si>
    <t>３４１４０</t>
  </si>
  <si>
    <t>富山市呉羽町７３２０番地１４アーバンつつじヶ丘２－Ｆ</t>
  </si>
  <si>
    <t>002410</t>
  </si>
  <si>
    <t>０４０５０６</t>
  </si>
  <si>
    <t>中ノ寺団地</t>
    <rPh sb="0" eb="1">
      <t>なか</t>
    </rPh>
    <rPh sb="1" eb="2">
      <t>の</t>
    </rPh>
    <rPh sb="2" eb="3">
      <t>でら</t>
    </rPh>
    <rPh sb="3" eb="5">
      <t>だんち</t>
    </rPh>
    <phoneticPr fontId="21" type="Hiragana" alignment="distributed"/>
  </si>
  <si>
    <t>下新本町</t>
    <rPh sb="0" eb="4">
      <t>シモシンホンマチ</t>
    </rPh>
    <phoneticPr fontId="21"/>
  </si>
  <si>
    <t>富山市神通本町一丁目６番９号ＭＩＰＳビル１階</t>
  </si>
  <si>
    <t>６古里地区</t>
    <rPh sb="1" eb="3">
      <t>フルサト</t>
    </rPh>
    <rPh sb="3" eb="5">
      <t>チク</t>
    </rPh>
    <phoneticPr fontId="21"/>
  </si>
  <si>
    <t>富山市西荒屋９９０番地</t>
  </si>
  <si>
    <t>000704</t>
  </si>
  <si>
    <t>076-411-8885</t>
  </si>
  <si>
    <t>一般社団法人一般社団法人新草会</t>
  </si>
  <si>
    <t>富山市婦中町新町３１４５番地</t>
  </si>
  <si>
    <t>行動援護2</t>
  </si>
  <si>
    <t>アドレスのみ入力
（廃止法人の場合はアドレス欄を空白にしてください）</t>
    <rPh sb="6" eb="8">
      <t>ニュウリョク</t>
    </rPh>
    <rPh sb="10" eb="12">
      <t>ハイシ</t>
    </rPh>
    <rPh sb="12" eb="14">
      <t>ホウジン</t>
    </rPh>
    <rPh sb="15" eb="17">
      <t>バアイ</t>
    </rPh>
    <rPh sb="22" eb="23">
      <t>ラン</t>
    </rPh>
    <rPh sb="24" eb="26">
      <t>クウハク</t>
    </rPh>
    <phoneticPr fontId="32"/>
  </si>
  <si>
    <t>富山市富岡町３５５番地</t>
  </si>
  <si>
    <t>富山市下飯野３６番地</t>
  </si>
  <si>
    <t>富山市坂本３１１０番地</t>
  </si>
  <si>
    <t>富山市婦中町塚原１２２番地</t>
  </si>
  <si>
    <t>富山市茶屋町４４１番地３</t>
  </si>
  <si>
    <t>０６０１０８</t>
  </si>
  <si>
    <t>富山市稲代１０２３番地</t>
  </si>
  <si>
    <t>076-244-3667</t>
  </si>
  <si>
    <t>３２０９０</t>
  </si>
  <si>
    <t>富山市城川原三丁目６番１４号</t>
  </si>
  <si>
    <t>富山市上赤江町一丁目１３番５号</t>
  </si>
  <si>
    <t>08自立（機能）</t>
    <rPh sb="2" eb="4">
      <t>ジリツ</t>
    </rPh>
    <rPh sb="5" eb="7">
      <t>キノウ</t>
    </rPh>
    <phoneticPr fontId="21"/>
  </si>
  <si>
    <t>０３０５０９</t>
  </si>
  <si>
    <t>富山市水橋柳寺３３番地１</t>
  </si>
  <si>
    <t>富山市長江本町２番４６号</t>
  </si>
  <si>
    <t>上栄</t>
    <rPh sb="0" eb="2">
      <t>かみさかえ</t>
    </rPh>
    <phoneticPr fontId="21" type="Hiragana" alignment="distributed"/>
  </si>
  <si>
    <t>株式会社ＫＯＫＩＡ</t>
  </si>
  <si>
    <t>月岡西緑町</t>
    <rPh sb="0" eb="5">
      <t>つきおかにしみどりちょう</t>
    </rPh>
    <phoneticPr fontId="21" type="Hiragana" alignment="distributed"/>
  </si>
  <si>
    <t>３２０６０</t>
  </si>
  <si>
    <t>富山市婦中町羽根１０６８番地１２</t>
  </si>
  <si>
    <t>富山市西金屋８３６３番地２</t>
  </si>
  <si>
    <t>田中町四丁目</t>
    <rPh sb="0" eb="3">
      <t>たなかまち</t>
    </rPh>
    <phoneticPr fontId="21" type="Hiragana" alignment="distributed"/>
  </si>
  <si>
    <t>09自立（生活）</t>
  </si>
  <si>
    <t>営利法人株式会社コスモスの里</t>
  </si>
  <si>
    <t>林崎</t>
    <rPh sb="0" eb="2">
      <t>はやしざき</t>
    </rPh>
    <phoneticPr fontId="21" type="Hiragana" alignment="distributed"/>
  </si>
  <si>
    <t>米田町二丁目</t>
    <rPh sb="0" eb="3">
      <t>ヨネダマチ</t>
    </rPh>
    <rPh sb="3" eb="6">
      <t>ニチョウメ</t>
    </rPh>
    <phoneticPr fontId="21"/>
  </si>
  <si>
    <t>０３０２０２</t>
  </si>
  <si>
    <t>株式会社ＡＬＳＲｅｌａｔｉｏｎ</t>
  </si>
  <si>
    <t>野町</t>
    <rPh sb="0" eb="2">
      <t>のまち</t>
    </rPh>
    <phoneticPr fontId="21" type="Hiragana" alignment="distributed"/>
  </si>
  <si>
    <t>富山市才覚寺８６１番地</t>
  </si>
  <si>
    <t>002207</t>
  </si>
  <si>
    <t>水橋西出町</t>
    <rPh sb="0" eb="5">
      <t>みずはしにしでまち</t>
    </rPh>
    <phoneticPr fontId="21" type="Hiragana" alignment="distributed"/>
  </si>
  <si>
    <t>富山市下奥井一丁目１２番５号</t>
  </si>
  <si>
    <t>中老田</t>
    <rPh sb="0" eb="3">
      <t>なかおいだ</t>
    </rPh>
    <phoneticPr fontId="21" type="Hiragana" alignment="distributed"/>
  </si>
  <si>
    <t>富山市蓮町二丁目９番８号</t>
  </si>
  <si>
    <t>富山市山室２９３番地５</t>
  </si>
  <si>
    <t>000414</t>
  </si>
  <si>
    <t>富山市上大久保１３１０番地１</t>
  </si>
  <si>
    <t>２３１４２</t>
  </si>
  <si>
    <t>83109</t>
  </si>
  <si>
    <t>富山市岩瀬古志町１８番地</t>
  </si>
  <si>
    <t>富山市五福４７４番地２</t>
  </si>
  <si>
    <t>２９太田</t>
    <rPh sb="2" eb="3">
      <t>ふとし</t>
    </rPh>
    <rPh sb="3" eb="4">
      <t>た</t>
    </rPh>
    <phoneticPr fontId="21" type="Hiragana" alignment="distributed"/>
  </si>
  <si>
    <t>076-467-2439</t>
  </si>
  <si>
    <t>富山市桑原２１７番地１４</t>
  </si>
  <si>
    <t>長江新町三丁目</t>
    <rPh sb="0" eb="4">
      <t>ながえしんまち</t>
    </rPh>
    <phoneticPr fontId="21" type="Hiragana" alignment="distributed"/>
  </si>
  <si>
    <t>富山市呉羽町２１６４番地９</t>
  </si>
  <si>
    <t>富山市桜橋通り１番１８号北日本桜橋ビル１Ｆ</t>
  </si>
  <si>
    <t>富山市太田２１３番地</t>
  </si>
  <si>
    <t>富山市東岩瀬村１番地</t>
  </si>
  <si>
    <t>富山市赤田６９３番地</t>
  </si>
  <si>
    <t>h1777arigatounoie@yahoo.co.jp</t>
  </si>
  <si>
    <t>003212</t>
  </si>
  <si>
    <t>富山市稲代４１番地４</t>
  </si>
  <si>
    <t>荒川二丁目</t>
    <rPh sb="0" eb="2">
      <t>アラカワ</t>
    </rPh>
    <rPh sb="2" eb="5">
      <t>ニチョウメ</t>
    </rPh>
    <phoneticPr fontId="21"/>
  </si>
  <si>
    <t>花園町一丁目</t>
    <rPh sb="0" eb="3">
      <t>ハナゾノチョウ</t>
    </rPh>
    <rPh sb="3" eb="6">
      <t>イチチョウメ</t>
    </rPh>
    <phoneticPr fontId="21"/>
  </si>
  <si>
    <t>003002</t>
  </si>
  <si>
    <t>富山市赤田６９４番地２</t>
  </si>
  <si>
    <t>富山市清水元町３番３号</t>
  </si>
  <si>
    <t>栄町一丁目</t>
    <rPh sb="0" eb="2">
      <t>サカエマチ</t>
    </rPh>
    <rPh sb="2" eb="5">
      <t>イチチョウメ</t>
    </rPh>
    <phoneticPr fontId="21"/>
  </si>
  <si>
    <t>939-2729</t>
  </si>
  <si>
    <t>３２２５０</t>
  </si>
  <si>
    <t>富山市掛尾町４７６番地２</t>
  </si>
  <si>
    <t>宮町</t>
    <rPh sb="0" eb="2">
      <t>みやまち</t>
    </rPh>
    <phoneticPr fontId="21" type="Hiragana" alignment="distributed"/>
  </si>
  <si>
    <t>富山市経堂三丁目１０番３１号</t>
  </si>
  <si>
    <t>富山市八尾町黒田５３番地３</t>
  </si>
  <si>
    <t>富山市金屋字古屋敷４２１５番地２</t>
  </si>
  <si>
    <t>001231</t>
  </si>
  <si>
    <t>富山市城村１４７番地３</t>
  </si>
  <si>
    <t>931-8405</t>
  </si>
  <si>
    <t>富山市野口南部１３２番地</t>
  </si>
  <si>
    <t>12堀川南</t>
  </si>
  <si>
    <t>田中町一丁目</t>
    <rPh sb="0" eb="3">
      <t>たなかまち</t>
    </rPh>
    <phoneticPr fontId="21" type="Hiragana" alignment="distributed"/>
  </si>
  <si>
    <t>富山市新屋１６８番地</t>
  </si>
  <si>
    <t>梅沢町二丁目</t>
    <rPh sb="0" eb="3">
      <t>ウメザワマチ</t>
    </rPh>
    <rPh sb="3" eb="4">
      <t>ニ</t>
    </rPh>
    <rPh sb="4" eb="6">
      <t>チョウメ</t>
    </rPh>
    <phoneticPr fontId="21"/>
  </si>
  <si>
    <t>富山市湊入船町３番３０号ＫＮＢ入船別館２Ｆ</t>
  </si>
  <si>
    <t>３５０８０</t>
  </si>
  <si>
    <t>富山市水橋肘崎４４１番地３</t>
  </si>
  <si>
    <t>富山市大町１４６番地</t>
  </si>
  <si>
    <t>山田鎌倉</t>
    <rPh sb="0" eb="2">
      <t>やまだ</t>
    </rPh>
    <rPh sb="2" eb="3">
      <t>かま</t>
    </rPh>
    <rPh sb="3" eb="4">
      <t>くら</t>
    </rPh>
    <phoneticPr fontId="21" type="Hiragana" alignment="center"/>
  </si>
  <si>
    <t>八尾町小長谷元村</t>
    <rPh sb="0" eb="3">
      <t>やつおまち</t>
    </rPh>
    <rPh sb="3" eb="4">
      <t>こ</t>
    </rPh>
    <rPh sb="4" eb="6">
      <t>ながたに</t>
    </rPh>
    <rPh sb="6" eb="8">
      <t>もとむら</t>
    </rPh>
    <phoneticPr fontId="21" type="Hiragana"/>
  </si>
  <si>
    <t>富山市八尾町西川倉１４１０番地４</t>
  </si>
  <si>
    <t>000310</t>
  </si>
  <si>
    <t>富山市曙町２番２３号</t>
  </si>
  <si>
    <t>４１０４０</t>
  </si>
  <si>
    <t>東老田</t>
    <rPh sb="0" eb="3">
      <t>ひがしおいだ</t>
    </rPh>
    <phoneticPr fontId="21" type="Hiragana" alignment="distributed"/>
  </si>
  <si>
    <t>富山市西長江三丁目５番１８号</t>
  </si>
  <si>
    <t>０３０９０３</t>
  </si>
  <si>
    <t>富山市万願寺３５５番地１</t>
  </si>
  <si>
    <t>０４０２１１</t>
  </si>
  <si>
    <t>株式会社株式会社ワークスタイル</t>
  </si>
  <si>
    <t>001819</t>
  </si>
  <si>
    <t>婦中町熊野道</t>
    <rPh sb="0" eb="3">
      <t>ふちゅうまち</t>
    </rPh>
    <rPh sb="3" eb="6">
      <t>やんど</t>
    </rPh>
    <phoneticPr fontId="21" type="Hiragana" alignment="center"/>
  </si>
  <si>
    <t>長江三丁目</t>
    <rPh sb="0" eb="2">
      <t>ナガエ</t>
    </rPh>
    <rPh sb="2" eb="5">
      <t>サンチョウメ</t>
    </rPh>
    <phoneticPr fontId="21"/>
  </si>
  <si>
    <t>富山市上袋５８９番地プレジデントステイツ上袋Ｃ棟３０２号室</t>
  </si>
  <si>
    <t>富山市針原中町４３５番地</t>
  </si>
  <si>
    <t>84714</t>
  </si>
  <si>
    <t>83104</t>
  </si>
  <si>
    <t>田中町二丁目</t>
    <rPh sb="0" eb="3">
      <t>タナカマチ</t>
    </rPh>
    <rPh sb="3" eb="6">
      <t>ニチョウメ</t>
    </rPh>
    <phoneticPr fontId="21"/>
  </si>
  <si>
    <t>八尾町谷橋</t>
    <rPh sb="0" eb="3">
      <t>やつおまち</t>
    </rPh>
    <rPh sb="3" eb="4">
      <t>や　　きょう</t>
    </rPh>
    <phoneticPr fontId="21" type="Hiragana"/>
  </si>
  <si>
    <t>富山市岩瀬土場町４６２番地３</t>
  </si>
  <si>
    <t>３１２４０</t>
  </si>
  <si>
    <t>富山市上冨居三丁目１番２７号</t>
  </si>
  <si>
    <t>水橋恋塚</t>
    <rPh sb="0" eb="4">
      <t>みずはしこいづか</t>
    </rPh>
    <phoneticPr fontId="21" type="Hiragana" alignment="distributed"/>
  </si>
  <si>
    <t>富山市上大久保１５８１番地１</t>
  </si>
  <si>
    <t>930-0843</t>
  </si>
  <si>
    <t>富山市高木西１１８番地</t>
  </si>
  <si>
    <t>富山市総曲輪四丁目４番８号</t>
  </si>
  <si>
    <t>東中野町三丁目</t>
    <rPh sb="0" eb="4">
      <t>ヒガシナカノマチ</t>
    </rPh>
    <rPh sb="4" eb="7">
      <t>サンチョウメ</t>
    </rPh>
    <phoneticPr fontId="21"/>
  </si>
  <si>
    <t>０１０４２８</t>
  </si>
  <si>
    <t>一般社団法人ｗｉｔｈｐｌｕｓ</t>
  </si>
  <si>
    <t>新総曲輪</t>
    <rPh sb="0" eb="1">
      <t>しん</t>
    </rPh>
    <rPh sb="1" eb="4">
      <t>そうがわ</t>
    </rPh>
    <phoneticPr fontId="21" type="Hiragana" alignment="distributed"/>
  </si>
  <si>
    <t>五福１０区</t>
    <rPh sb="0" eb="2">
      <t>ごふく</t>
    </rPh>
    <phoneticPr fontId="21" type="Hiragana" alignment="distributed"/>
  </si>
  <si>
    <t>富山市八尾町西川倉４９５番地</t>
  </si>
  <si>
    <t>富山市呉羽町７３３１番地５</t>
  </si>
  <si>
    <t>富山市中沖３８０番地</t>
  </si>
  <si>
    <t>info@cil-toyama.com</t>
  </si>
  <si>
    <t>中市</t>
    <rPh sb="0" eb="2">
      <t>なかいち</t>
    </rPh>
    <phoneticPr fontId="21" type="Hiragana" alignment="distributed"/>
  </si>
  <si>
    <t>003219</t>
  </si>
  <si>
    <t>地域定着6</t>
    <rPh sb="0" eb="2">
      <t>チイキ</t>
    </rPh>
    <rPh sb="2" eb="4">
      <t>テイチャク</t>
    </rPh>
    <phoneticPr fontId="21"/>
  </si>
  <si>
    <t>83510</t>
  </si>
  <si>
    <t>富山市金山新東１３番地２</t>
  </si>
  <si>
    <t>富山市上赤江町二丁目４番３８号</t>
  </si>
  <si>
    <t>重度訪問</t>
    <rPh sb="0" eb="2">
      <t>ジュウド</t>
    </rPh>
    <rPh sb="2" eb="4">
      <t>ホウモン</t>
    </rPh>
    <phoneticPr fontId="21"/>
  </si>
  <si>
    <t>粟島町三丁目</t>
    <rPh sb="0" eb="3">
      <t>アワジママチ</t>
    </rPh>
    <rPh sb="3" eb="6">
      <t>サンチョウメ</t>
    </rPh>
    <phoneticPr fontId="21"/>
  </si>
  <si>
    <t>富山市金山新東１９０番地</t>
  </si>
  <si>
    <t>富山市万願寺１４４番地</t>
  </si>
  <si>
    <t>婦中町笹倉１区</t>
    <rPh sb="0" eb="3">
      <t>ふちゅうまち</t>
    </rPh>
    <rPh sb="3" eb="5">
      <t>ささくら</t>
    </rPh>
    <rPh sb="6" eb="7">
      <t>く</t>
    </rPh>
    <phoneticPr fontId="21" type="Hiragana" alignment="center"/>
  </si>
  <si>
    <t>001005</t>
  </si>
  <si>
    <t>富山市婦中町速星２０４番地</t>
  </si>
  <si>
    <t>ホームケアＬｉｖ</t>
  </si>
  <si>
    <t>004614</t>
  </si>
  <si>
    <t>004907</t>
  </si>
  <si>
    <t>営利法人株式会社ＭＯＮＯＬＩＴＨ</t>
  </si>
  <si>
    <t>久方町</t>
    <rPh sb="0" eb="3">
      <t>ヒサカタマチ</t>
    </rPh>
    <phoneticPr fontId="21"/>
  </si>
  <si>
    <t>富山市婦中町西本郷６６２番地１</t>
  </si>
  <si>
    <t>同行援護2</t>
  </si>
  <si>
    <t>富山市桑原６２番地</t>
  </si>
  <si>
    <t>新庄町三丁目</t>
    <rPh sb="0" eb="3">
      <t>シンジョウマチ</t>
    </rPh>
    <rPh sb="3" eb="6">
      <t>サンチョウメ</t>
    </rPh>
    <phoneticPr fontId="21"/>
  </si>
  <si>
    <t>５００３３</t>
  </si>
  <si>
    <t>五番町</t>
    <rPh sb="0" eb="3">
      <t>ゴバンマチ</t>
    </rPh>
    <phoneticPr fontId="21"/>
  </si>
  <si>
    <t>０４０８０９</t>
  </si>
  <si>
    <t>富山市水橋辻ヶ堂７７７番地</t>
  </si>
  <si>
    <t>富山市水橋新堀１番地</t>
  </si>
  <si>
    <t>海岸通字松浦町</t>
    <rPh sb="0" eb="7">
      <t>かいがんどおりあざまつうらちょう</t>
    </rPh>
    <phoneticPr fontId="21" type="Hiragana" alignment="distributed"/>
  </si>
  <si>
    <t>八尾町西神通</t>
    <rPh sb="0" eb="3">
      <t>やつおまち</t>
    </rPh>
    <rPh sb="3" eb="4">
      <t>にし</t>
    </rPh>
    <rPh sb="4" eb="6">
      <t>じんづう</t>
    </rPh>
    <phoneticPr fontId="21" type="Hiragana"/>
  </si>
  <si>
    <t>富山市婦中町鵜坂１３９番地</t>
  </si>
  <si>
    <t>０９１３１</t>
  </si>
  <si>
    <t>富山市蓮町二丁目７番１２号</t>
  </si>
  <si>
    <t>富山市月岡東緑町二丁目１０６番地</t>
  </si>
  <si>
    <t>射水市赤井７７番地１</t>
  </si>
  <si>
    <t>合同会社あんき家</t>
  </si>
  <si>
    <t>婦中町島本郷</t>
    <rPh sb="0" eb="3">
      <t>ふちゅうまち</t>
    </rPh>
    <rPh sb="3" eb="4">
      <t>しま</t>
    </rPh>
    <rPh sb="4" eb="6">
      <t>ほんごう</t>
    </rPh>
    <phoneticPr fontId="21" type="Hiragana" alignment="center"/>
  </si>
  <si>
    <t>一般社団法人ｅｉｋｉｓｏｃｉａｌｗｏｒｋ</t>
  </si>
  <si>
    <t>一般社団法人ゆい社会福祉士共同事務所</t>
  </si>
  <si>
    <t>076-469-5275</t>
  </si>
  <si>
    <t>施設入所支援</t>
  </si>
  <si>
    <t>一般社団法人一般社団法人大樹福祉会</t>
  </si>
  <si>
    <t>株式会社ユニティ</t>
  </si>
  <si>
    <t>85203</t>
  </si>
  <si>
    <t>001713</t>
  </si>
  <si>
    <t>有限会社アクセス</t>
  </si>
  <si>
    <t>076-461-7775</t>
  </si>
  <si>
    <t>株式会社まみーず</t>
  </si>
  <si>
    <t>936-0021</t>
  </si>
  <si>
    <t>有限会社お達者くらぶ</t>
  </si>
  <si>
    <t>呉羽貴舟巻</t>
    <rPh sb="0" eb="5">
      <t>くれはきふねまき</t>
    </rPh>
    <phoneticPr fontId="21" type="Hiragana" alignment="distributed"/>
  </si>
  <si>
    <t>舟橋村東芦原２０５番地</t>
  </si>
  <si>
    <t>富山市上千俵町８９番地</t>
    <rPh sb="0" eb="3">
      <t>トヤマシ</t>
    </rPh>
    <rPh sb="3" eb="4">
      <t>カミ</t>
    </rPh>
    <rPh sb="4" eb="7">
      <t>センタワラマチ</t>
    </rPh>
    <rPh sb="9" eb="11">
      <t>バンチ</t>
    </rPh>
    <phoneticPr fontId="21"/>
  </si>
  <si>
    <t>一般社団法人ぽっけ</t>
  </si>
  <si>
    <t>０５０２０２</t>
  </si>
  <si>
    <t>002345</t>
  </si>
  <si>
    <t>西田地方一丁目</t>
    <rPh sb="0" eb="4">
      <t>ニシデンジガタ</t>
    </rPh>
    <rPh sb="4" eb="7">
      <t>イチチョウメ</t>
    </rPh>
    <phoneticPr fontId="21"/>
  </si>
  <si>
    <t>11就労継続支援Ａ型</t>
  </si>
  <si>
    <t>一般社団法人ひまわりの花</t>
  </si>
  <si>
    <t>富山市婦中町千里９３５番地３</t>
  </si>
  <si>
    <t>株式会社ＵＮＩＱＵＥＲ</t>
  </si>
  <si>
    <t>弥生町二丁目</t>
    <rPh sb="0" eb="3">
      <t>ヤヨイマチ</t>
    </rPh>
    <rPh sb="3" eb="6">
      <t>ニチョウメ</t>
    </rPh>
    <phoneticPr fontId="21"/>
  </si>
  <si>
    <t>03-3291-6889</t>
  </si>
  <si>
    <t>医療法人医療法人社団重仁会</t>
  </si>
  <si>
    <t>特定非営利活動法人にぎやか</t>
  </si>
  <si>
    <t>有限会社コリドー</t>
  </si>
  <si>
    <t>医療法人社団明寿会</t>
  </si>
  <si>
    <t>黒部市石田６７７１番地</t>
  </si>
  <si>
    <t>南田町二丁目</t>
    <rPh sb="0" eb="3">
      <t>ミナミダマチ</t>
    </rPh>
    <rPh sb="3" eb="6">
      <t>ニチョウメ</t>
    </rPh>
    <phoneticPr fontId="21"/>
  </si>
  <si>
    <t>株式会社とやまの太陽</t>
  </si>
  <si>
    <t>医療法人医療法人社団ときわ会</t>
  </si>
  <si>
    <t>２９０７０</t>
  </si>
  <si>
    <t>向新庄町五丁目</t>
    <rPh sb="0" eb="1">
      <t>ム</t>
    </rPh>
    <rPh sb="1" eb="3">
      <t>シンジョウ</t>
    </rPh>
    <rPh sb="3" eb="4">
      <t>マチ</t>
    </rPh>
    <rPh sb="4" eb="5">
      <t>ゴ</t>
    </rPh>
    <rPh sb="5" eb="7">
      <t>チョウメ</t>
    </rPh>
    <phoneticPr fontId="21"/>
  </si>
  <si>
    <t>株式会社オフィスＧ</t>
  </si>
  <si>
    <t>０２１３０</t>
  </si>
  <si>
    <t>営利法人株式会社永田メディカル</t>
  </si>
  <si>
    <t>社会福祉法人射水福祉会</t>
  </si>
  <si>
    <r>
      <t>○指定事業所運営法人一覧</t>
    </r>
    <r>
      <rPr>
        <b/>
        <sz val="20"/>
        <color rgb="FFFF0000"/>
        <rFont val="ＭＳ Ｐゴシック"/>
      </rPr>
      <t>（行や列を加除しない！）</t>
    </r>
    <rPh sb="1" eb="3">
      <t>シテイ</t>
    </rPh>
    <rPh sb="3" eb="6">
      <t>ジギョウショ</t>
    </rPh>
    <rPh sb="6" eb="8">
      <t>ウンエイ</t>
    </rPh>
    <rPh sb="8" eb="10">
      <t>ホウジン</t>
    </rPh>
    <rPh sb="10" eb="12">
      <t>イチラン</t>
    </rPh>
    <rPh sb="13" eb="14">
      <t>ギョウ</t>
    </rPh>
    <rPh sb="15" eb="16">
      <t>レツ</t>
    </rPh>
    <rPh sb="17" eb="19">
      <t>カジョ</t>
    </rPh>
    <phoneticPr fontId="21"/>
  </si>
  <si>
    <t>星井町三丁目</t>
    <rPh sb="0" eb="3">
      <t>ほしいちょう</t>
    </rPh>
    <phoneticPr fontId="21" type="Hiragana" alignment="distributed"/>
  </si>
  <si>
    <t>稲荷元町三丁目</t>
    <rPh sb="0" eb="4">
      <t>イナリモトマチ</t>
    </rPh>
    <rPh sb="4" eb="7">
      <t>サンチョウメ</t>
    </rPh>
    <phoneticPr fontId="21"/>
  </si>
  <si>
    <t>社会福祉法人にいかわ苑</t>
  </si>
  <si>
    <t>富山県</t>
  </si>
  <si>
    <t>営利法人株式会社ＢＵＺＺＢＵＺＺ</t>
  </si>
  <si>
    <t>特定非営利活動法人むらのなか</t>
  </si>
  <si>
    <t>株式会社パーソナルライフサポート</t>
  </si>
  <si>
    <t>０６０９２</t>
  </si>
  <si>
    <t>株式会社楽笑</t>
  </si>
  <si>
    <t>076-451-5457</t>
  </si>
  <si>
    <t>富山市磯部町三丁目３番２６号</t>
  </si>
  <si>
    <t>東京堂株式会社</t>
  </si>
  <si>
    <t>85303</t>
  </si>
  <si>
    <t>特定非営利活動法人ふらっと</t>
  </si>
  <si>
    <t>射水ライフ・サポート株式会社</t>
  </si>
  <si>
    <t>八尾町内名</t>
    <rPh sb="0" eb="5">
      <t>やつおまちうちみょう</t>
    </rPh>
    <phoneticPr fontId="21" type="Hiragana" alignment="distributed"/>
  </si>
  <si>
    <t>宝町一丁目</t>
    <rPh sb="0" eb="2">
      <t>タカラマチ</t>
    </rPh>
    <rPh sb="2" eb="5">
      <t>イチチョウメ</t>
    </rPh>
    <phoneticPr fontId="21"/>
  </si>
  <si>
    <t>Ｕ－ＭＡＴＥ富山センター</t>
  </si>
  <si>
    <t>西笹津</t>
    <rPh sb="0" eb="1">
      <t>にし</t>
    </rPh>
    <rPh sb="1" eb="2">
      <t>ささ</t>
    </rPh>
    <rPh sb="2" eb="3">
      <t>づ</t>
    </rPh>
    <phoneticPr fontId="21" type="Hiragana" alignment="center"/>
  </si>
  <si>
    <t>03-5542-3057</t>
  </si>
  <si>
    <t>婦中町中名</t>
    <rPh sb="0" eb="3">
      <t>ふちゅうまち</t>
    </rPh>
    <rPh sb="3" eb="4">
      <t>なかの</t>
    </rPh>
    <rPh sb="4" eb="5">
      <t>みょう</t>
    </rPh>
    <phoneticPr fontId="21" type="Hiragana" alignment="center"/>
  </si>
  <si>
    <t>婦中町砂子田５区</t>
    <rPh sb="0" eb="3">
      <t>ふちゅうまち</t>
    </rPh>
    <rPh sb="3" eb="4">
      <t>すな</t>
    </rPh>
    <rPh sb="4" eb="5">
      <t>ご</t>
    </rPh>
    <rPh sb="5" eb="6">
      <t>だ</t>
    </rPh>
    <rPh sb="7" eb="8">
      <t>く</t>
    </rPh>
    <phoneticPr fontId="21" type="Hiragana" alignment="center"/>
  </si>
  <si>
    <t>婦中町道島</t>
    <rPh sb="0" eb="3">
      <t>ふちゅうまち</t>
    </rPh>
    <rPh sb="3" eb="4">
      <t>どう</t>
    </rPh>
    <rPh sb="4" eb="5">
      <t>じま</t>
    </rPh>
    <phoneticPr fontId="21" type="Hiragana" alignment="center"/>
  </si>
  <si>
    <t>株式会社ケアサービス布目</t>
    <rPh sb="0" eb="4">
      <t>カブシキガイシャ</t>
    </rPh>
    <rPh sb="10" eb="12">
      <t>ヌノメ</t>
    </rPh>
    <phoneticPr fontId="21"/>
  </si>
  <si>
    <t>076-443-3855</t>
  </si>
  <si>
    <t>今木町</t>
    <rPh sb="0" eb="3">
      <t>いまぎまち</t>
    </rPh>
    <phoneticPr fontId="21" type="Hiragana" alignment="distributed"/>
  </si>
  <si>
    <t>八尾町椿寿荘</t>
    <rPh sb="0" eb="3">
      <t>やつおまち</t>
    </rPh>
    <rPh sb="3" eb="4">
      <t>ちんじゅそう</t>
    </rPh>
    <phoneticPr fontId="21" type="Hiragana" alignment="center"/>
  </si>
  <si>
    <t>83301</t>
  </si>
  <si>
    <t>株式会社丸本朝日園</t>
  </si>
  <si>
    <t>富山県魚津市仏田３４６８番地</t>
  </si>
  <si>
    <t>富山市上滝８８番地７</t>
  </si>
  <si>
    <t>939-2741</t>
  </si>
  <si>
    <t>076-464-5506</t>
  </si>
  <si>
    <t>080-3402-1285</t>
  </si>
  <si>
    <t>939-8195</t>
  </si>
  <si>
    <t>事業開始
年月日</t>
  </si>
  <si>
    <t>富山市安住町７番１８号富山安住町第一生命ビルディング</t>
    <rPh sb="0" eb="3">
      <t>トヤマシ</t>
    </rPh>
    <rPh sb="3" eb="6">
      <t>アズミチョウ</t>
    </rPh>
    <rPh sb="7" eb="8">
      <t>バン</t>
    </rPh>
    <rPh sb="10" eb="11">
      <t>ゴウ</t>
    </rPh>
    <rPh sb="11" eb="13">
      <t>トヤマ</t>
    </rPh>
    <rPh sb="13" eb="16">
      <t>アズミチョウ</t>
    </rPh>
    <rPh sb="16" eb="18">
      <t>ダイイチ</t>
    </rPh>
    <rPh sb="18" eb="20">
      <t>セイメイ</t>
    </rPh>
    <phoneticPr fontId="21"/>
  </si>
  <si>
    <t>２３０６０</t>
  </si>
  <si>
    <t>辰巳町二丁目</t>
    <rPh sb="0" eb="3">
      <t>タツミチョウ</t>
    </rPh>
    <rPh sb="3" eb="6">
      <t>ニチョウメ</t>
    </rPh>
    <phoneticPr fontId="21"/>
  </si>
  <si>
    <t>930-0983</t>
  </si>
  <si>
    <t>特定非営利活動法人キッズアイ</t>
    <rPh sb="0" eb="9">
      <t>トクテイヒエイリカツドウホウジン</t>
    </rPh>
    <phoneticPr fontId="21"/>
  </si>
  <si>
    <t>002721</t>
  </si>
  <si>
    <t>000608</t>
  </si>
  <si>
    <t>富山市永久町１５番５２号</t>
  </si>
  <si>
    <t>布瀬町一丁目</t>
    <rPh sb="0" eb="3">
      <t>ぬのせまち</t>
    </rPh>
    <phoneticPr fontId="21" type="Hiragana" alignment="distributed"/>
  </si>
  <si>
    <t>１００８４</t>
  </si>
  <si>
    <t>向新庄町七丁目</t>
    <rPh sb="0" eb="4">
      <t>むかいしんじょうまち</t>
    </rPh>
    <phoneticPr fontId="21" type="Hiragana" alignment="distributed"/>
  </si>
  <si>
    <t>栄町一丁目</t>
    <rPh sb="0" eb="2">
      <t>さかえまち</t>
    </rPh>
    <phoneticPr fontId="21" type="Hiragana" alignment="distributed"/>
  </si>
  <si>
    <t>004511</t>
  </si>
  <si>
    <t>一般社団法人一般社団法人with plus</t>
  </si>
  <si>
    <t>下新北町</t>
    <rPh sb="0" eb="4">
      <t>シモシンキタマチ</t>
    </rPh>
    <phoneticPr fontId="21"/>
  </si>
  <si>
    <t>あいうえおん</t>
  </si>
  <si>
    <t>婦中町十五丁</t>
    <rPh sb="0" eb="3">
      <t>ふちゅうまち</t>
    </rPh>
    <rPh sb="3" eb="5">
      <t>じゅうご</t>
    </rPh>
    <rPh sb="5" eb="6">
      <t>ちょう</t>
    </rPh>
    <phoneticPr fontId="21" type="Hiragana" alignment="center"/>
  </si>
  <si>
    <t>辰巳町二丁目</t>
    <rPh sb="0" eb="2">
      <t>たつみ</t>
    </rPh>
    <rPh sb="2" eb="3">
      <t>ちょう</t>
    </rPh>
    <phoneticPr fontId="21" type="Hiragana" alignment="distributed"/>
  </si>
  <si>
    <t>八尾町茗ケ原</t>
    <rPh sb="0" eb="3">
      <t>やつおまち</t>
    </rPh>
    <rPh sb="3" eb="5">
      <t>みょうがはら</t>
    </rPh>
    <phoneticPr fontId="21" type="Hiragana"/>
  </si>
  <si>
    <t>001229</t>
  </si>
  <si>
    <t>３６草島</t>
    <rPh sb="2" eb="3">
      <t>くさ</t>
    </rPh>
    <rPh sb="3" eb="4">
      <t>しま</t>
    </rPh>
    <phoneticPr fontId="21" type="Hiragana" alignment="distributed"/>
  </si>
  <si>
    <t>003327</t>
  </si>
  <si>
    <t>076-438-3295</t>
  </si>
  <si>
    <t>004105</t>
  </si>
  <si>
    <t>梅沢町三丁目</t>
    <rPh sb="0" eb="3">
      <t>ウメザワマチ</t>
    </rPh>
    <rPh sb="3" eb="6">
      <t>サンチョウメ</t>
    </rPh>
    <phoneticPr fontId="21"/>
  </si>
  <si>
    <t>076-471-0799</t>
  </si>
  <si>
    <t>就労定着1</t>
  </si>
  <si>
    <t>八尾町野須郷</t>
    <rPh sb="0" eb="3">
      <t>やつおまち</t>
    </rPh>
    <rPh sb="3" eb="4">
      <t>の</t>
    </rPh>
    <rPh sb="4" eb="5">
      <t>す</t>
    </rPh>
    <rPh sb="5" eb="6">
      <t>ごう</t>
    </rPh>
    <phoneticPr fontId="21" type="Hiragana"/>
  </si>
  <si>
    <t>下大久保</t>
    <rPh sb="0" eb="1">
      <t>しも</t>
    </rPh>
    <rPh sb="1" eb="4">
      <t>おおくぼ　　　　</t>
    </rPh>
    <phoneticPr fontId="21" type="Hiragana"/>
  </si>
  <si>
    <t>森住町</t>
    <rPh sb="0" eb="3">
      <t>モリズミチョウ</t>
    </rPh>
    <phoneticPr fontId="21"/>
  </si>
  <si>
    <t>０４０３０２</t>
  </si>
  <si>
    <t>004712</t>
  </si>
  <si>
    <t>上赤江町一丁目</t>
    <rPh sb="0" eb="4">
      <t>カミアカエマチ</t>
    </rPh>
    <rPh sb="4" eb="7">
      <t>イチチョウメ</t>
    </rPh>
    <phoneticPr fontId="21"/>
  </si>
  <si>
    <t>076-464-3758</t>
  </si>
  <si>
    <t>076-471-6131</t>
  </si>
  <si>
    <t>076-478-1773</t>
  </si>
  <si>
    <t>aityannkimiyo@yahoo.co.jp</t>
  </si>
  <si>
    <t>930-0955</t>
  </si>
  <si>
    <t>076-461-7163</t>
  </si>
  <si>
    <t>931-8343</t>
  </si>
  <si>
    <t>info@keyakien.or.jp</t>
  </si>
  <si>
    <t>076-411-6566</t>
  </si>
  <si>
    <t>東京都中央区入船二丁目９番１０号五條ビル５－Ａ号</t>
    <rPh sb="23" eb="24">
      <t>ゴウ</t>
    </rPh>
    <phoneticPr fontId="21"/>
  </si>
  <si>
    <t>東町二丁目</t>
    <rPh sb="0" eb="2">
      <t>ヒガシマチ</t>
    </rPh>
    <rPh sb="2" eb="5">
      <t>ニチョウメ</t>
    </rPh>
    <phoneticPr fontId="21"/>
  </si>
  <si>
    <t>076-471-5936</t>
  </si>
  <si>
    <t>83205</t>
  </si>
  <si>
    <t>富山市堀川町４７５番地</t>
  </si>
  <si>
    <t>001103</t>
  </si>
  <si>
    <t>富山市太郎丸本町三丁目４番地５</t>
    <rPh sb="13" eb="14">
      <t>チ</t>
    </rPh>
    <phoneticPr fontId="21"/>
  </si>
  <si>
    <t>つばめ野二丁目</t>
    <rPh sb="3" eb="4">
      <t>の</t>
    </rPh>
    <rPh sb="4" eb="5">
      <t>に</t>
    </rPh>
    <rPh sb="5" eb="7">
      <t>ちょうめ</t>
    </rPh>
    <phoneticPr fontId="21" type="Hiragana" alignment="distributed"/>
  </si>
  <si>
    <t>10就労移行</t>
  </si>
  <si>
    <t>上冨居三丁目</t>
    <rPh sb="0" eb="3">
      <t>カミフゴウ</t>
    </rPh>
    <rPh sb="3" eb="6">
      <t>サンチョウメ</t>
    </rPh>
    <phoneticPr fontId="21"/>
  </si>
  <si>
    <t>４５０１０</t>
  </si>
  <si>
    <t>富山市大町１番地</t>
    <rPh sb="6" eb="8">
      <t>バンチ</t>
    </rPh>
    <phoneticPr fontId="21"/>
  </si>
  <si>
    <t>931-0151</t>
  </si>
  <si>
    <t>３３１５２</t>
  </si>
  <si>
    <t>長柄町一丁目</t>
    <rPh sb="0" eb="2">
      <t>ナガエ</t>
    </rPh>
    <rPh sb="2" eb="3">
      <t>マチ</t>
    </rPh>
    <rPh sb="3" eb="6">
      <t>イチチョウメ</t>
    </rPh>
    <phoneticPr fontId="21"/>
  </si>
  <si>
    <t>076-451-5427</t>
  </si>
  <si>
    <t>076-438-8009</t>
  </si>
  <si>
    <t>82311</t>
  </si>
  <si>
    <t>02居宅のみ</t>
  </si>
  <si>
    <t>000512</t>
  </si>
  <si>
    <t>002022</t>
  </si>
  <si>
    <t>障害者（児）の日中における活動の場を確保し、日常的に介護している家族の一時的な休息を支援します。</t>
    <rPh sb="0" eb="3">
      <t>ショウガイシャ</t>
    </rPh>
    <rPh sb="7" eb="9">
      <t>ニッチュウ</t>
    </rPh>
    <rPh sb="13" eb="15">
      <t>カツドウ</t>
    </rPh>
    <rPh sb="16" eb="17">
      <t>バ</t>
    </rPh>
    <rPh sb="18" eb="20">
      <t>カクホ</t>
    </rPh>
    <rPh sb="22" eb="24">
      <t>ニチジョウ</t>
    </rPh>
    <rPh sb="24" eb="25">
      <t>テキ</t>
    </rPh>
    <rPh sb="26" eb="28">
      <t>カイゴ</t>
    </rPh>
    <rPh sb="32" eb="34">
      <t>カゾク</t>
    </rPh>
    <rPh sb="35" eb="38">
      <t>イチジテキ</t>
    </rPh>
    <rPh sb="39" eb="41">
      <t>キュウソク</t>
    </rPh>
    <rPh sb="42" eb="44">
      <t>シエン</t>
    </rPh>
    <phoneticPr fontId="21"/>
  </si>
  <si>
    <t>就労継続支援Ｂ型3</t>
  </si>
  <si>
    <t>03同行援護</t>
    <rPh sb="2" eb="4">
      <t>ドウコウ</t>
    </rPh>
    <rPh sb="4" eb="6">
      <t>エンゴ</t>
    </rPh>
    <phoneticPr fontId="21"/>
  </si>
  <si>
    <t>04行動援護</t>
  </si>
  <si>
    <t>05療養介護</t>
  </si>
  <si>
    <t>004608</t>
  </si>
  <si>
    <t>komecamm@tulip.ocn.ne.jp</t>
  </si>
  <si>
    <t>下野新</t>
    <rPh sb="0" eb="3">
      <t>しものしん</t>
    </rPh>
    <phoneticPr fontId="21" type="Hiragana" alignment="distributed"/>
  </si>
  <si>
    <t>05療養介護</t>
    <rPh sb="2" eb="4">
      <t>リョウヨウ</t>
    </rPh>
    <rPh sb="4" eb="6">
      <t>カイゴ</t>
    </rPh>
    <phoneticPr fontId="21"/>
  </si>
  <si>
    <t>桃井町一丁目</t>
    <rPh sb="0" eb="2">
      <t>モモイ</t>
    </rPh>
    <rPh sb="2" eb="3">
      <t>チョウ</t>
    </rPh>
    <rPh sb="3" eb="6">
      <t>イッチョウメ</t>
    </rPh>
    <phoneticPr fontId="21"/>
  </si>
  <si>
    <t>050-6868-9185</t>
  </si>
  <si>
    <t>06短期入所</t>
  </si>
  <si>
    <t>004509</t>
  </si>
  <si>
    <t>相談（特定）6</t>
  </si>
  <si>
    <t>東猪谷</t>
    <rPh sb="0" eb="1">
      <t>ひがし</t>
    </rPh>
    <rPh sb="1" eb="2">
      <t>いの</t>
    </rPh>
    <rPh sb="2" eb="3">
      <t>たに</t>
    </rPh>
    <phoneticPr fontId="21" type="Hiragana"/>
  </si>
  <si>
    <t>06短期入所</t>
    <rPh sb="2" eb="4">
      <t>タンキ</t>
    </rPh>
    <rPh sb="4" eb="6">
      <t>ニュウショ</t>
    </rPh>
    <phoneticPr fontId="21"/>
  </si>
  <si>
    <t>07生活介護</t>
  </si>
  <si>
    <t>千歳町三丁目</t>
    <rPh sb="0" eb="3">
      <t>チトセマチ</t>
    </rPh>
    <rPh sb="3" eb="6">
      <t>サンチョウメ</t>
    </rPh>
    <phoneticPr fontId="21"/>
  </si>
  <si>
    <t>０３０５０２</t>
  </si>
  <si>
    <t>09自立（生活）</t>
    <rPh sb="2" eb="4">
      <t>ジリツ</t>
    </rPh>
    <rPh sb="5" eb="7">
      <t>セイカツ</t>
    </rPh>
    <phoneticPr fontId="21"/>
  </si>
  <si>
    <t>別名</t>
    <rPh sb="0" eb="2">
      <t>べつみょう</t>
    </rPh>
    <phoneticPr fontId="21" type="Hiragana" alignment="distributed"/>
  </si>
  <si>
    <t>11就労継続支援Ａ型</t>
    <rPh sb="2" eb="4">
      <t>シュウロウ</t>
    </rPh>
    <rPh sb="4" eb="6">
      <t>ケイゾク</t>
    </rPh>
    <rPh sb="6" eb="8">
      <t>シエン</t>
    </rPh>
    <rPh sb="9" eb="10">
      <t>ガタ</t>
    </rPh>
    <phoneticPr fontId="21"/>
  </si>
  <si>
    <t>13就労定着</t>
    <rPh sb="2" eb="4">
      <t>シュウロウ</t>
    </rPh>
    <rPh sb="4" eb="6">
      <t>テイチャク</t>
    </rPh>
    <phoneticPr fontId="21"/>
  </si>
  <si>
    <t>076-460-0206</t>
  </si>
  <si>
    <t>２４０９１</t>
  </si>
  <si>
    <t>84215</t>
  </si>
  <si>
    <t>076-466-1338</t>
  </si>
  <si>
    <t>０２０１１８</t>
  </si>
  <si>
    <t>076-411-9232</t>
  </si>
  <si>
    <t>株式会社サンズ</t>
    <rPh sb="0" eb="4">
      <t>カブシキカイシャ</t>
    </rPh>
    <phoneticPr fontId="21"/>
  </si>
  <si>
    <t>076-482-3982</t>
  </si>
  <si>
    <t>土居原町</t>
    <rPh sb="0" eb="4">
      <t>どいはらまち</t>
    </rPh>
    <phoneticPr fontId="21" type="Hiragana" alignment="distributed"/>
  </si>
  <si>
    <t>002524</t>
  </si>
  <si>
    <t>0798-42-8609</t>
  </si>
  <si>
    <t>３５１９０</t>
  </si>
  <si>
    <t>930-0093</t>
  </si>
  <si>
    <t>２５２１３</t>
  </si>
  <si>
    <t>930-0086</t>
  </si>
  <si>
    <t>050-3159-8034</t>
  </si>
  <si>
    <t>005021</t>
  </si>
  <si>
    <t>076－464-4117</t>
  </si>
  <si>
    <t>基準該当1</t>
  </si>
  <si>
    <t>83603</t>
  </si>
  <si>
    <t>076-461-5844</t>
  </si>
  <si>
    <t>939-8271</t>
  </si>
  <si>
    <t>076-461-4460</t>
  </si>
  <si>
    <t>山田牧</t>
    <rPh sb="0" eb="2">
      <t>やまだ</t>
    </rPh>
    <rPh sb="2" eb="3">
      <t>まき</t>
    </rPh>
    <phoneticPr fontId="21" type="Hiragana" alignment="center"/>
  </si>
  <si>
    <t>076-461-4560</t>
  </si>
  <si>
    <t>０３０３１</t>
  </si>
  <si>
    <t>076-492-2532</t>
  </si>
  <si>
    <t>000218</t>
  </si>
  <si>
    <t>２９０２０</t>
  </si>
  <si>
    <t>営利法人株式会社丸本朝日園</t>
  </si>
  <si>
    <t>水橋町袋</t>
    <rPh sb="0" eb="4">
      <t>みずはしまちぶくろ</t>
    </rPh>
    <phoneticPr fontId="21" type="Hiragana" alignment="distributed"/>
  </si>
  <si>
    <t>とやま生活協同組合</t>
    <rPh sb="3" eb="9">
      <t>セイカツキョウドウクミアイ</t>
    </rPh>
    <phoneticPr fontId="21"/>
  </si>
  <si>
    <t>特定非営利活動法人特定非営利活動法人ほっと</t>
  </si>
  <si>
    <t>076-428-9522</t>
  </si>
  <si>
    <t>fukushi.izumi@cure.ocn.ne.jp</t>
  </si>
  <si>
    <t>84812</t>
  </si>
  <si>
    <t>076-428-9511</t>
  </si>
  <si>
    <t>特定非営利活動法人特定非営利活動法人きずな</t>
  </si>
  <si>
    <t>行動援護1</t>
  </si>
  <si>
    <t>076-482-2201</t>
  </si>
  <si>
    <t>939-8075</t>
  </si>
  <si>
    <t>富山市綾田町一丁目１０番１８号</t>
  </si>
  <si>
    <t>000906</t>
  </si>
  <si>
    <t>０３０７１２</t>
  </si>
  <si>
    <t>地活Ⅰ③</t>
    <rPh sb="0" eb="2">
      <t>チカツ</t>
    </rPh>
    <phoneticPr fontId="21"/>
  </si>
  <si>
    <t>住吉町一丁目</t>
    <rPh sb="0" eb="3">
      <t>スミヨシマチ</t>
    </rPh>
    <rPh sb="3" eb="6">
      <t>イチチョウメ</t>
    </rPh>
    <phoneticPr fontId="21"/>
  </si>
  <si>
    <t>66野積地区</t>
  </si>
  <si>
    <t>地活Ⅲ③</t>
    <rPh sb="0" eb="2">
      <t>チカツ</t>
    </rPh>
    <phoneticPr fontId="21"/>
  </si>
  <si>
    <t>03-6268-9543</t>
  </si>
  <si>
    <t>株式会社ＡＯＧＹ</t>
  </si>
  <si>
    <t>０４０６０</t>
  </si>
  <si>
    <t>地活Ⅲ⑤</t>
    <rPh sb="0" eb="2">
      <t>チカツ</t>
    </rPh>
    <phoneticPr fontId="21"/>
  </si>
  <si>
    <t>076-461-6970</t>
  </si>
  <si>
    <t>aikimiyo3114@gmail.com</t>
  </si>
  <si>
    <t>076-444-8590</t>
  </si>
  <si>
    <t>特定非営利活動法人特定非営利活動法人かもめのノート</t>
  </si>
  <si>
    <t>婦中町蔵島</t>
    <rPh sb="0" eb="3">
      <t>ふちゅうまち</t>
    </rPh>
    <rPh sb="3" eb="4">
      <t>ぞう</t>
    </rPh>
    <rPh sb="4" eb="5">
      <t>しま</t>
    </rPh>
    <phoneticPr fontId="21" type="Hiragana" alignment="distributed"/>
  </si>
  <si>
    <t>梅沢町二丁目</t>
    <rPh sb="0" eb="1">
      <t>うめ</t>
    </rPh>
    <rPh sb="1" eb="2">
      <t>ざわちょう</t>
    </rPh>
    <phoneticPr fontId="21" type="Hiragana" alignment="distributed"/>
  </si>
  <si>
    <t>076-432-1219</t>
  </si>
  <si>
    <t>八尾町赤石</t>
    <rPh sb="0" eb="3">
      <t>やつおまち</t>
    </rPh>
    <rPh sb="3" eb="4">
      <t>あか</t>
    </rPh>
    <rPh sb="4" eb="5">
      <t>いし</t>
    </rPh>
    <phoneticPr fontId="21" type="Hiragana"/>
  </si>
  <si>
    <t>83513</t>
  </si>
  <si>
    <t>２２１４０</t>
  </si>
  <si>
    <t>076-494-8451</t>
  </si>
  <si>
    <t>004723</t>
  </si>
  <si>
    <t>０１０５１７</t>
  </si>
  <si>
    <t>076-482-6518</t>
  </si>
  <si>
    <t>076-405-9277</t>
  </si>
  <si>
    <t>泉町一丁目</t>
    <rPh sb="0" eb="2">
      <t>イズミチョウ</t>
    </rPh>
    <rPh sb="2" eb="5">
      <t>イチチョウメ</t>
    </rPh>
    <phoneticPr fontId="21"/>
  </si>
  <si>
    <t>大泉本町一丁目</t>
    <rPh sb="0" eb="2">
      <t>オオイズミ</t>
    </rPh>
    <rPh sb="2" eb="4">
      <t>ホンマチ</t>
    </rPh>
    <rPh sb="4" eb="7">
      <t>イチチョウメ</t>
    </rPh>
    <phoneticPr fontId="21"/>
  </si>
  <si>
    <t>076-425-0631</t>
  </si>
  <si>
    <t>000405</t>
  </si>
  <si>
    <t>076-425-0895</t>
  </si>
  <si>
    <t>０１０３０２</t>
  </si>
  <si>
    <t>０５０３０４</t>
  </si>
  <si>
    <t>馬瀬</t>
    <rPh sb="0" eb="1">
      <t>うま</t>
    </rPh>
    <rPh sb="1" eb="2">
      <t>のせ</t>
    </rPh>
    <phoneticPr fontId="21" type="Hiragana" alignment="center"/>
  </si>
  <si>
    <t>076-438-5678</t>
  </si>
  <si>
    <t>西宮町</t>
    <rPh sb="0" eb="3">
      <t>ニシノミヤマチ</t>
    </rPh>
    <phoneticPr fontId="21"/>
  </si>
  <si>
    <t>荒川</t>
    <rPh sb="0" eb="1">
      <t>あら</t>
    </rPh>
    <rPh sb="1" eb="2">
      <t>かわ</t>
    </rPh>
    <phoneticPr fontId="21" type="Hiragana" alignment="distributed"/>
  </si>
  <si>
    <t>076-438-6001</t>
  </si>
  <si>
    <t>076-460-4239</t>
  </si>
  <si>
    <t>076-438-5523</t>
  </si>
  <si>
    <t>就労定着5</t>
  </si>
  <si>
    <t>０６０２０１</t>
  </si>
  <si>
    <t>076-478-1191</t>
  </si>
  <si>
    <t>83210</t>
  </si>
  <si>
    <t>076-432-0505</t>
  </si>
  <si>
    <t>076-471-5002</t>
  </si>
  <si>
    <t>法人〒</t>
    <rPh sb="0" eb="2">
      <t>ホウジン</t>
    </rPh>
    <phoneticPr fontId="21"/>
  </si>
  <si>
    <t>舟渡</t>
    <rPh sb="0" eb="1">
      <t>ふな</t>
    </rPh>
    <rPh sb="1" eb="2">
      <t>　と</t>
    </rPh>
    <phoneticPr fontId="21" type="Hiragana"/>
  </si>
  <si>
    <t>営利法人株式会社インフィニティ</t>
  </si>
  <si>
    <t>076-482-4886</t>
  </si>
  <si>
    <t>地域定着3</t>
    <rPh sb="0" eb="2">
      <t>チイキ</t>
    </rPh>
    <rPh sb="2" eb="4">
      <t>テイチャク</t>
    </rPh>
    <phoneticPr fontId="21"/>
  </si>
  <si>
    <t>84212</t>
  </si>
  <si>
    <t>田中町四丁目</t>
    <rPh sb="0" eb="3">
      <t>タナカマチ</t>
    </rPh>
    <rPh sb="3" eb="6">
      <t>ヨンチョウメ</t>
    </rPh>
    <phoneticPr fontId="21"/>
  </si>
  <si>
    <t>076-434-8101</t>
  </si>
  <si>
    <t>076-467-0969</t>
  </si>
  <si>
    <t>076-428-0113</t>
  </si>
  <si>
    <t>婦中町吉谷</t>
    <rPh sb="0" eb="3">
      <t>ふちゅうまち</t>
    </rPh>
    <rPh sb="3" eb="4">
      <t>よし</t>
    </rPh>
    <rPh sb="4" eb="5">
      <t>たに</t>
    </rPh>
    <phoneticPr fontId="21" type="Hiragana" alignment="center"/>
  </si>
  <si>
    <t>076-460-9009</t>
  </si>
  <si>
    <t>鹿島町一丁目</t>
    <rPh sb="0" eb="2">
      <t>かしま</t>
    </rPh>
    <rPh sb="2" eb="3">
      <t>ちょう</t>
    </rPh>
    <phoneticPr fontId="21" type="Hiragana" alignment="distributed"/>
  </si>
  <si>
    <t>076-461-5131</t>
  </si>
  <si>
    <t>０４１４０</t>
  </si>
  <si>
    <t>元町二丁目</t>
    <rPh sb="0" eb="2">
      <t>モトマチ</t>
    </rPh>
    <rPh sb="2" eb="5">
      <t>ニチョウメ</t>
    </rPh>
    <phoneticPr fontId="21"/>
  </si>
  <si>
    <t>81402</t>
  </si>
  <si>
    <t>076-411-9217</t>
  </si>
  <si>
    <t>004605</t>
  </si>
  <si>
    <t>076-482-3712</t>
  </si>
  <si>
    <t>富山市蜷川１１番地７</t>
    <rPh sb="0" eb="3">
      <t>トヤマシ</t>
    </rPh>
    <rPh sb="3" eb="5">
      <t>ニナガワ</t>
    </rPh>
    <rPh sb="7" eb="9">
      <t>バンチ</t>
    </rPh>
    <phoneticPr fontId="21"/>
  </si>
  <si>
    <t>076-428-0114</t>
  </si>
  <si>
    <t>婦中町富川</t>
    <rPh sb="0" eb="3">
      <t>ふちゅうまち</t>
    </rPh>
    <rPh sb="3" eb="4">
      <t>とみ</t>
    </rPh>
    <rPh sb="4" eb="5">
      <t>かわ</t>
    </rPh>
    <phoneticPr fontId="21" type="Hiragana" alignment="center"/>
  </si>
  <si>
    <t>076-462-1736</t>
  </si>
  <si>
    <t>合同会社合同会社ＦＥＬＬＯＷＳＨＩＰ</t>
  </si>
  <si>
    <t>０４０８０８</t>
  </si>
  <si>
    <t>八尾町福島上野市営住宅</t>
    <rPh sb="0" eb="3">
      <t>やつおまち</t>
    </rPh>
    <rPh sb="3" eb="5">
      <t>ふくじま</t>
    </rPh>
    <rPh sb="5" eb="7">
      <t>うわの</t>
    </rPh>
    <rPh sb="7" eb="9">
      <t>しえい</t>
    </rPh>
    <rPh sb="9" eb="11">
      <t>じゅうたく</t>
    </rPh>
    <phoneticPr fontId="21" type="Hiragana"/>
  </si>
  <si>
    <t>富山市婦中町速星８９番地１Ａ・ウオッシュ婦中ベースＡ－５</t>
  </si>
  <si>
    <t>清風町</t>
    <rPh sb="0" eb="3">
      <t>せいふうちょう</t>
    </rPh>
    <phoneticPr fontId="21" type="Hiragana" alignment="distributed"/>
  </si>
  <si>
    <t>営利法人ＴＹＭＳ株式会社</t>
  </si>
  <si>
    <t>水橋沖</t>
    <rPh sb="0" eb="3">
      <t>みずはしおき</t>
    </rPh>
    <phoneticPr fontId="21" type="Hiragana" alignment="distributed"/>
  </si>
  <si>
    <t>米田町三丁目</t>
    <rPh sb="0" eb="3">
      <t>ヨネダマチ</t>
    </rPh>
    <rPh sb="3" eb="6">
      <t>サンチョウメ</t>
    </rPh>
    <phoneticPr fontId="21"/>
  </si>
  <si>
    <t>１３１９１</t>
  </si>
  <si>
    <t>富山市</t>
    <rPh sb="0" eb="3">
      <t>トヤマシ</t>
    </rPh>
    <phoneticPr fontId="21"/>
  </si>
  <si>
    <t>050-8886-0527</t>
  </si>
  <si>
    <t>米田町一丁目</t>
    <rPh sb="0" eb="2">
      <t>ヨネダ</t>
    </rPh>
    <rPh sb="2" eb="3">
      <t>マチ</t>
    </rPh>
    <rPh sb="3" eb="6">
      <t>イッチョウメ</t>
    </rPh>
    <phoneticPr fontId="21"/>
  </si>
  <si>
    <t>001047</t>
  </si>
  <si>
    <t>岩瀬新川町１区</t>
    <rPh sb="0" eb="5">
      <t>いわせにいかわちょう</t>
    </rPh>
    <phoneticPr fontId="21" type="Hiragana" alignment="distributed"/>
  </si>
  <si>
    <t>004301</t>
  </si>
  <si>
    <t>弥生町一丁目</t>
    <rPh sb="0" eb="3">
      <t>ヤヨイマチ</t>
    </rPh>
    <rPh sb="3" eb="6">
      <t>イチチョウメ</t>
    </rPh>
    <phoneticPr fontId="21"/>
  </si>
  <si>
    <t>柳町四丁目</t>
    <rPh sb="0" eb="2">
      <t>ヤナギマチ</t>
    </rPh>
    <rPh sb="2" eb="5">
      <t>ヨンチョウメ</t>
    </rPh>
    <phoneticPr fontId="21"/>
  </si>
  <si>
    <t>児童発達支援3</t>
  </si>
  <si>
    <t>楡原</t>
  </si>
  <si>
    <t>０４０２１９</t>
  </si>
  <si>
    <t>柳町一丁目</t>
    <rPh sb="0" eb="2">
      <t>ヤナギマチ</t>
    </rPh>
    <rPh sb="2" eb="5">
      <t>イッチョウメ</t>
    </rPh>
    <phoneticPr fontId="21"/>
  </si>
  <si>
    <t>000311</t>
  </si>
  <si>
    <t>安野屋町一丁目</t>
    <rPh sb="0" eb="3">
      <t>ヤスノヤ</t>
    </rPh>
    <rPh sb="3" eb="4">
      <t>マチ</t>
    </rPh>
    <rPh sb="4" eb="7">
      <t>イッチョウメ</t>
    </rPh>
    <phoneticPr fontId="21"/>
  </si>
  <si>
    <t>houonkai@cty8.com</t>
  </si>
  <si>
    <t>０２０２３２</t>
  </si>
  <si>
    <t>安田町</t>
    <rPh sb="0" eb="3">
      <t>ヤスダマチ</t>
    </rPh>
    <phoneticPr fontId="21"/>
  </si>
  <si>
    <t>000627</t>
  </si>
  <si>
    <t>森若町</t>
    <rPh sb="0" eb="3">
      <t>モリワカチョウ</t>
    </rPh>
    <phoneticPr fontId="21"/>
  </si>
  <si>
    <t>０３０８０７</t>
  </si>
  <si>
    <t>002116</t>
  </si>
  <si>
    <t>003906</t>
  </si>
  <si>
    <t>０１０４５１</t>
  </si>
  <si>
    <t>森五丁目</t>
    <rPh sb="0" eb="1">
      <t>モリ</t>
    </rPh>
    <rPh sb="1" eb="4">
      <t>ゴチョウメ</t>
    </rPh>
    <phoneticPr fontId="21"/>
  </si>
  <si>
    <t>森四丁目</t>
    <rPh sb="0" eb="1">
      <t>モリ</t>
    </rPh>
    <rPh sb="1" eb="4">
      <t>ヨンチョウメ</t>
    </rPh>
    <phoneticPr fontId="21"/>
  </si>
  <si>
    <t>森二丁目</t>
    <rPh sb="0" eb="1">
      <t>モリ</t>
    </rPh>
    <rPh sb="1" eb="4">
      <t>ニチョウメ</t>
    </rPh>
    <phoneticPr fontId="21"/>
  </si>
  <si>
    <t>930-0108</t>
  </si>
  <si>
    <t>元町一丁目</t>
    <rPh sb="0" eb="2">
      <t>モトマチ</t>
    </rPh>
    <rPh sb="2" eb="5">
      <t>イッチョウメ</t>
    </rPh>
    <phoneticPr fontId="21"/>
  </si>
  <si>
    <t>富山市蜷川１１番地１１</t>
  </si>
  <si>
    <t>076-439-6567</t>
  </si>
  <si>
    <t>開発</t>
    <rPh sb="0" eb="2">
      <t>かいほつ</t>
    </rPh>
    <phoneticPr fontId="21" type="Hiragana" alignment="distributed"/>
  </si>
  <si>
    <t>明輪町</t>
    <rPh sb="0" eb="3">
      <t>メイリンチョウ</t>
    </rPh>
    <phoneticPr fontId="21"/>
  </si>
  <si>
    <t>太田口通り二丁目</t>
    <rPh sb="0" eb="4">
      <t>おおたぐちどお</t>
    </rPh>
    <phoneticPr fontId="21" type="Hiragana" alignment="distributed"/>
  </si>
  <si>
    <t>室町通り一丁目</t>
    <rPh sb="0" eb="2">
      <t>ムロマチ</t>
    </rPh>
    <rPh sb="2" eb="3">
      <t>トオ</t>
    </rPh>
    <rPh sb="4" eb="7">
      <t>イッチョウメ</t>
    </rPh>
    <phoneticPr fontId="21"/>
  </si>
  <si>
    <t>向新庄町七丁目</t>
    <rPh sb="0" eb="1">
      <t>ム</t>
    </rPh>
    <rPh sb="1" eb="3">
      <t>シンジョウ</t>
    </rPh>
    <rPh sb="3" eb="4">
      <t>マチ</t>
    </rPh>
    <rPh sb="4" eb="5">
      <t>ナナ</t>
    </rPh>
    <rPh sb="5" eb="7">
      <t>チョウメ</t>
    </rPh>
    <phoneticPr fontId="21"/>
  </si>
  <si>
    <t>info@honey-bee-jpn.com</t>
  </si>
  <si>
    <t>０９０２２</t>
  </si>
  <si>
    <t>向新庄町六丁目</t>
    <rPh sb="0" eb="1">
      <t>ム</t>
    </rPh>
    <rPh sb="1" eb="3">
      <t>シンジョウ</t>
    </rPh>
    <rPh sb="3" eb="4">
      <t>マチ</t>
    </rPh>
    <rPh sb="4" eb="5">
      <t>ロク</t>
    </rPh>
    <rPh sb="5" eb="7">
      <t>チョウメ</t>
    </rPh>
    <phoneticPr fontId="21"/>
  </si>
  <si>
    <t>０４０８１０</t>
  </si>
  <si>
    <t>向新庄町三丁目</t>
    <rPh sb="0" eb="1">
      <t>ム</t>
    </rPh>
    <rPh sb="1" eb="3">
      <t>シンジョウ</t>
    </rPh>
    <rPh sb="3" eb="4">
      <t>マチ</t>
    </rPh>
    <rPh sb="4" eb="7">
      <t>サンチョウメ</t>
    </rPh>
    <phoneticPr fontId="21"/>
  </si>
  <si>
    <t>０４０６０３</t>
  </si>
  <si>
    <t>訪問系</t>
  </si>
  <si>
    <t>南田町一丁目</t>
    <rPh sb="0" eb="2">
      <t>ミナミダ</t>
    </rPh>
    <rPh sb="2" eb="3">
      <t>マチ</t>
    </rPh>
    <rPh sb="3" eb="6">
      <t>イッチョウメ</t>
    </rPh>
    <phoneticPr fontId="21"/>
  </si>
  <si>
    <t>21児童発達支援、放課後等デイ</t>
  </si>
  <si>
    <t>84508</t>
  </si>
  <si>
    <t>丸の内三丁目</t>
    <rPh sb="0" eb="1">
      <t>マル</t>
    </rPh>
    <rPh sb="2" eb="3">
      <t>ウチ</t>
    </rPh>
    <rPh sb="3" eb="6">
      <t>サンチョウメ</t>
    </rPh>
    <phoneticPr fontId="21"/>
  </si>
  <si>
    <t>東町一丁目</t>
    <rPh sb="0" eb="2">
      <t>ひがしまち</t>
    </rPh>
    <phoneticPr fontId="21" type="Hiragana" alignment="distributed"/>
  </si>
  <si>
    <t>丸の内一丁目</t>
    <rPh sb="0" eb="1">
      <t>マル</t>
    </rPh>
    <rPh sb="2" eb="3">
      <t>ウチ</t>
    </rPh>
    <rPh sb="3" eb="6">
      <t>イッチョウメ</t>
    </rPh>
    <phoneticPr fontId="21"/>
  </si>
  <si>
    <t>004516</t>
  </si>
  <si>
    <t>84602</t>
  </si>
  <si>
    <t>松浦町</t>
    <rPh sb="0" eb="3">
      <t>マツウラチョウ</t>
    </rPh>
    <phoneticPr fontId="21"/>
  </si>
  <si>
    <t>高木西</t>
    <rPh sb="0" eb="3">
      <t>たかぎにし</t>
    </rPh>
    <phoneticPr fontId="21" type="Hiragana" alignment="distributed"/>
  </si>
  <si>
    <t>北新町二丁目</t>
    <rPh sb="0" eb="3">
      <t>キタシンマチ</t>
    </rPh>
    <rPh sb="3" eb="6">
      <t>ニチョウメ</t>
    </rPh>
    <phoneticPr fontId="21"/>
  </si>
  <si>
    <t>本丸</t>
    <rPh sb="0" eb="2">
      <t>ホンマル</t>
    </rPh>
    <phoneticPr fontId="21"/>
  </si>
  <si>
    <t>豊川町</t>
    <rPh sb="0" eb="3">
      <t>とよかわちょう</t>
    </rPh>
    <phoneticPr fontId="21" type="Hiragana" alignment="distributed"/>
  </si>
  <si>
    <t>本町</t>
    <rPh sb="0" eb="2">
      <t>ホンマチ</t>
    </rPh>
    <phoneticPr fontId="21"/>
  </si>
  <si>
    <t>下新日曹町</t>
    <rPh sb="0" eb="2">
      <t>シモシン</t>
    </rPh>
    <rPh sb="2" eb="3">
      <t>ヒ</t>
    </rPh>
    <rPh sb="3" eb="4">
      <t>ソウ</t>
    </rPh>
    <rPh sb="4" eb="5">
      <t>マチ</t>
    </rPh>
    <phoneticPr fontId="21"/>
  </si>
  <si>
    <t>堀端町</t>
    <rPh sb="0" eb="3">
      <t>ホリハシマチ</t>
    </rPh>
    <phoneticPr fontId="21"/>
  </si>
  <si>
    <t>076-423-8824</t>
  </si>
  <si>
    <t>堀川小泉町一丁目</t>
    <rPh sb="0" eb="2">
      <t>ホリカワ</t>
    </rPh>
    <rPh sb="2" eb="5">
      <t>コイズミチョウ</t>
    </rPh>
    <rPh sb="5" eb="8">
      <t>イッチョウメ</t>
    </rPh>
    <phoneticPr fontId="21"/>
  </si>
  <si>
    <t>西新庄</t>
    <rPh sb="0" eb="1">
      <t>ニシ</t>
    </rPh>
    <rPh sb="1" eb="3">
      <t>シンジョウ</t>
    </rPh>
    <phoneticPr fontId="21"/>
  </si>
  <si>
    <t>八尾町下新田</t>
    <rPh sb="0" eb="3">
      <t>やつおまち</t>
    </rPh>
    <rPh sb="3" eb="4">
      <t>しも</t>
    </rPh>
    <rPh sb="4" eb="5">
      <t>しん</t>
    </rPh>
    <rPh sb="5" eb="6">
      <t>でん</t>
    </rPh>
    <phoneticPr fontId="21" type="Hiragana"/>
  </si>
  <si>
    <t>星井町三丁目</t>
    <rPh sb="0" eb="3">
      <t>ホシイチョウ</t>
    </rPh>
    <rPh sb="3" eb="6">
      <t>サンチョウメ</t>
    </rPh>
    <phoneticPr fontId="21"/>
  </si>
  <si>
    <t>株式会社スロークカンパニー</t>
  </si>
  <si>
    <t>２６１０２</t>
  </si>
  <si>
    <t>河内</t>
    <rPh sb="0" eb="1">
      <t>かわ</t>
    </rPh>
    <rPh sb="1" eb="2">
      <t>ち</t>
    </rPh>
    <phoneticPr fontId="21" type="Hiragana" alignment="center"/>
  </si>
  <si>
    <t>星井町二丁目</t>
    <rPh sb="0" eb="3">
      <t>ホシイチョウ</t>
    </rPh>
    <rPh sb="3" eb="6">
      <t>ニチョウメ</t>
    </rPh>
    <phoneticPr fontId="21"/>
  </si>
  <si>
    <t>七軒町</t>
    <rPh sb="0" eb="3">
      <t>シチケンマチ</t>
    </rPh>
    <phoneticPr fontId="21"/>
  </si>
  <si>
    <t>83308</t>
  </si>
  <si>
    <t>星井町一丁目</t>
    <rPh sb="0" eb="3">
      <t>ホシイチョウ</t>
    </rPh>
    <rPh sb="3" eb="4">
      <t>イッ</t>
    </rPh>
    <rPh sb="4" eb="6">
      <t>チョウメ</t>
    </rPh>
    <phoneticPr fontId="21"/>
  </si>
  <si>
    <t>安野屋町二丁目</t>
    <rPh sb="0" eb="4">
      <t>やすのやちょう</t>
    </rPh>
    <phoneticPr fontId="21" type="Hiragana" alignment="distributed"/>
  </si>
  <si>
    <t>000504</t>
  </si>
  <si>
    <t>古鍛冶町</t>
    <rPh sb="0" eb="1">
      <t>フル</t>
    </rPh>
    <rPh sb="1" eb="3">
      <t>カジ</t>
    </rPh>
    <rPh sb="3" eb="4">
      <t>マチ</t>
    </rPh>
    <phoneticPr fontId="21"/>
  </si>
  <si>
    <t>舟橋南町</t>
    <rPh sb="0" eb="2">
      <t>フナハシ</t>
    </rPh>
    <rPh sb="2" eb="4">
      <t>ミナミマチ</t>
    </rPh>
    <phoneticPr fontId="21"/>
  </si>
  <si>
    <t>婦中町余川西</t>
    <rPh sb="0" eb="3">
      <t>ふちゅうまち</t>
    </rPh>
    <rPh sb="3" eb="4">
      <t>よ</t>
    </rPh>
    <rPh sb="4" eb="5">
      <t>かわ</t>
    </rPh>
    <rPh sb="5" eb="6">
      <t>にし</t>
    </rPh>
    <phoneticPr fontId="21" type="Hiragana" alignment="center"/>
  </si>
  <si>
    <t>手屋三丁目</t>
    <rPh sb="0" eb="1">
      <t>テ</t>
    </rPh>
    <rPh sb="1" eb="2">
      <t>ヤ</t>
    </rPh>
    <rPh sb="2" eb="5">
      <t>サンチョウメ</t>
    </rPh>
    <phoneticPr fontId="21"/>
  </si>
  <si>
    <t>富山市小杉２４８番地１８</t>
    <rPh sb="0" eb="3">
      <t>トヤマシ</t>
    </rPh>
    <rPh sb="3" eb="5">
      <t>コスギ</t>
    </rPh>
    <rPh sb="8" eb="10">
      <t>バンチ</t>
    </rPh>
    <phoneticPr fontId="21"/>
  </si>
  <si>
    <t>83918</t>
  </si>
  <si>
    <t>音羽町二丁目</t>
    <rPh sb="0" eb="3">
      <t>おとわちょう</t>
    </rPh>
    <phoneticPr fontId="21" type="Hiragana" alignment="distributed"/>
  </si>
  <si>
    <t>西中野町一丁目</t>
    <rPh sb="0" eb="4">
      <t>ニシナカノマチ</t>
    </rPh>
    <rPh sb="4" eb="7">
      <t>イチチョウメ</t>
    </rPh>
    <phoneticPr fontId="21"/>
  </si>
  <si>
    <t>平吹町</t>
    <rPh sb="0" eb="3">
      <t>ヒラブキマチ</t>
    </rPh>
    <phoneticPr fontId="21"/>
  </si>
  <si>
    <t>東中野町二丁目</t>
    <rPh sb="0" eb="4">
      <t>ヒガシナカノマチ</t>
    </rPh>
    <rPh sb="4" eb="7">
      <t>ニチョウメ</t>
    </rPh>
    <phoneticPr fontId="21"/>
  </si>
  <si>
    <t>ウェルビー株式会社</t>
    <rPh sb="5" eb="9">
      <t>カブシキカイシャ</t>
    </rPh>
    <phoneticPr fontId="21"/>
  </si>
  <si>
    <t>就労移行5</t>
  </si>
  <si>
    <t>東中野町一丁目</t>
    <rPh sb="0" eb="4">
      <t>ヒガシナカノマチ</t>
    </rPh>
    <rPh sb="4" eb="7">
      <t>イチチョウメ</t>
    </rPh>
    <phoneticPr fontId="21"/>
  </si>
  <si>
    <t>２６０２０</t>
  </si>
  <si>
    <t>東富山寿町一丁目</t>
    <rPh sb="0" eb="5">
      <t>ヒガシトヤマコトブキチョウ</t>
    </rPh>
    <rPh sb="5" eb="8">
      <t>イチチョウメ</t>
    </rPh>
    <phoneticPr fontId="21"/>
  </si>
  <si>
    <t>緑町一丁目</t>
    <rPh sb="0" eb="2">
      <t>みどりちょう</t>
    </rPh>
    <phoneticPr fontId="21" type="Hiragana" alignment="distributed"/>
  </si>
  <si>
    <t>サービスをクリックすると該当の事業所一覧が表示されます。</t>
    <rPh sb="12" eb="14">
      <t>ガイトウ</t>
    </rPh>
    <rPh sb="15" eb="18">
      <t>ジギョウショ</t>
    </rPh>
    <rPh sb="18" eb="20">
      <t>イチラン</t>
    </rPh>
    <rPh sb="21" eb="23">
      <t>ヒョウジ</t>
    </rPh>
    <phoneticPr fontId="21"/>
  </si>
  <si>
    <t>東田地方二丁目</t>
    <rPh sb="0" eb="4">
      <t>ヒガシデンジガタ</t>
    </rPh>
    <rPh sb="4" eb="7">
      <t>ニチョウメ</t>
    </rPh>
    <phoneticPr fontId="21"/>
  </si>
  <si>
    <t>001609</t>
  </si>
  <si>
    <t>004918</t>
  </si>
  <si>
    <t>東石金町</t>
    <rPh sb="0" eb="3">
      <t>ヒガシイシガネ</t>
    </rPh>
    <rPh sb="3" eb="4">
      <t>マチ</t>
    </rPh>
    <phoneticPr fontId="21"/>
  </si>
  <si>
    <t>０２０４０</t>
  </si>
  <si>
    <t>花園町四丁目</t>
    <rPh sb="0" eb="3">
      <t>ハナゾノチョウ</t>
    </rPh>
    <rPh sb="3" eb="6">
      <t>ヨンチョウメ</t>
    </rPh>
    <phoneticPr fontId="21"/>
  </si>
  <si>
    <t>３３１３０</t>
  </si>
  <si>
    <t>17五福</t>
  </si>
  <si>
    <t>０２０４１２</t>
  </si>
  <si>
    <t>花園町三丁目</t>
    <rPh sb="0" eb="3">
      <t>ハナゾノチョウ</t>
    </rPh>
    <rPh sb="3" eb="6">
      <t>サンチョウメ</t>
    </rPh>
    <phoneticPr fontId="21"/>
  </si>
  <si>
    <t>中央通り一丁目</t>
    <rPh sb="0" eb="3">
      <t>ちゅうおうどお</t>
    </rPh>
    <phoneticPr fontId="21" type="Hiragana" alignment="distributed"/>
  </si>
  <si>
    <t>48水橋東部</t>
  </si>
  <si>
    <t>84502</t>
  </si>
  <si>
    <t>花園町二丁目</t>
    <rPh sb="0" eb="3">
      <t>ハナゾノチョウ</t>
    </rPh>
    <rPh sb="3" eb="6">
      <t>ニチョウメ</t>
    </rPh>
    <phoneticPr fontId="21"/>
  </si>
  <si>
    <t>八人町</t>
    <rPh sb="0" eb="3">
      <t>ハチニンマチ</t>
    </rPh>
    <phoneticPr fontId="21"/>
  </si>
  <si>
    <t>旅籠町</t>
    <rPh sb="0" eb="1">
      <t>タビ</t>
    </rPh>
    <rPh sb="1" eb="3">
      <t>カゴマチ</t>
    </rPh>
    <phoneticPr fontId="21"/>
  </si>
  <si>
    <t>０４０２０６</t>
  </si>
  <si>
    <t>076-456-4801</t>
  </si>
  <si>
    <t>内幸町</t>
    <rPh sb="0" eb="3">
      <t>うちさいわいちょう</t>
    </rPh>
    <phoneticPr fontId="21" type="Hiragana" alignment="distributed"/>
  </si>
  <si>
    <t>蓮町六丁目</t>
    <rPh sb="0" eb="2">
      <t>ハスマチ</t>
    </rPh>
    <rPh sb="2" eb="5">
      <t>ロクチョウメ</t>
    </rPh>
    <phoneticPr fontId="21"/>
  </si>
  <si>
    <t>営利法人株式会社ＴＨＳ＆ＥＫ</t>
  </si>
  <si>
    <t>きみ色とやま</t>
    <rPh sb="2" eb="3">
      <t>イロ</t>
    </rPh>
    <phoneticPr fontId="21"/>
  </si>
  <si>
    <t>蓮町四丁目</t>
    <rPh sb="0" eb="2">
      <t>ハスマチ</t>
    </rPh>
    <rPh sb="2" eb="5">
      <t>ヨンチョウメ</t>
    </rPh>
    <phoneticPr fontId="21"/>
  </si>
  <si>
    <t>０４１０２</t>
  </si>
  <si>
    <t>０４０１２３</t>
  </si>
  <si>
    <t>鹿島町一丁目</t>
    <rPh sb="0" eb="3">
      <t>カシママチ</t>
    </rPh>
    <rPh sb="3" eb="6">
      <t>イチチョウメ</t>
    </rPh>
    <phoneticPr fontId="21"/>
  </si>
  <si>
    <t>奥田町</t>
    <rPh sb="0" eb="3">
      <t>おくだまち</t>
    </rPh>
    <phoneticPr fontId="21" type="Hiragana" alignment="distributed"/>
  </si>
  <si>
    <t>蓮町三丁目</t>
    <rPh sb="0" eb="2">
      <t>ハスマチ</t>
    </rPh>
    <rPh sb="2" eb="5">
      <t>サンチョウメ</t>
    </rPh>
    <phoneticPr fontId="21"/>
  </si>
  <si>
    <t>933-0133</t>
  </si>
  <si>
    <t>布瀬町二丁目</t>
    <rPh sb="0" eb="3">
      <t>ヌノセマチ</t>
    </rPh>
    <rPh sb="3" eb="6">
      <t>ニチョウメ</t>
    </rPh>
    <phoneticPr fontId="21"/>
  </si>
  <si>
    <t>４９０７１</t>
  </si>
  <si>
    <t>050-3733-3443</t>
  </si>
  <si>
    <t>布瀬町一丁目</t>
    <rPh sb="0" eb="2">
      <t>ヌノセ</t>
    </rPh>
    <rPh sb="2" eb="3">
      <t>マチ</t>
    </rPh>
    <rPh sb="3" eb="6">
      <t>イチチョウメ</t>
    </rPh>
    <phoneticPr fontId="21"/>
  </si>
  <si>
    <t>西中野町二丁目</t>
    <rPh sb="0" eb="4">
      <t>ニシナカノマチ</t>
    </rPh>
    <rPh sb="4" eb="7">
      <t>ニチョウメ</t>
    </rPh>
    <phoneticPr fontId="21"/>
  </si>
  <si>
    <t>一般社団法人with plus</t>
    <rPh sb="0" eb="6">
      <t>イッパンシャダンホウジン</t>
    </rPh>
    <phoneticPr fontId="21"/>
  </si>
  <si>
    <t>西中野本町</t>
    <rPh sb="0" eb="5">
      <t>ニシナカノホンマチ</t>
    </rPh>
    <phoneticPr fontId="21"/>
  </si>
  <si>
    <t>朝菜町３丁目</t>
    <rPh sb="0" eb="3">
      <t>あさなちょう</t>
    </rPh>
    <phoneticPr fontId="21" type="Hiragana" alignment="distributed"/>
  </si>
  <si>
    <t>82409</t>
  </si>
  <si>
    <t>西長江三丁目</t>
    <rPh sb="0" eb="1">
      <t>ニシ</t>
    </rPh>
    <rPh sb="1" eb="3">
      <t>ナガエ</t>
    </rPh>
    <rPh sb="3" eb="6">
      <t>サンチョウメ</t>
    </rPh>
    <phoneticPr fontId="21"/>
  </si>
  <si>
    <t>004706</t>
  </si>
  <si>
    <t>地域移行</t>
  </si>
  <si>
    <t>西長江二丁目</t>
    <rPh sb="0" eb="1">
      <t>ニシ</t>
    </rPh>
    <rPh sb="1" eb="3">
      <t>ナガエ</t>
    </rPh>
    <rPh sb="3" eb="6">
      <t>ニチョウメ</t>
    </rPh>
    <phoneticPr fontId="21"/>
  </si>
  <si>
    <t>84106</t>
  </si>
  <si>
    <t>土</t>
    <rPh sb="0" eb="1">
      <t>　ど</t>
    </rPh>
    <phoneticPr fontId="21" type="Hiragana"/>
  </si>
  <si>
    <t>西田地方三丁目</t>
    <rPh sb="0" eb="4">
      <t>ニシデンジガタ</t>
    </rPh>
    <rPh sb="4" eb="7">
      <t>サンチョウメ</t>
    </rPh>
    <phoneticPr fontId="21"/>
  </si>
  <si>
    <t>西町</t>
    <rPh sb="0" eb="2">
      <t>ニシチョウ</t>
    </rPh>
    <phoneticPr fontId="21"/>
  </si>
  <si>
    <t>富山市亀谷３５０番地１３</t>
  </si>
  <si>
    <t>古寺新町</t>
    <rPh sb="0" eb="4">
      <t>ふるでらしんまち</t>
    </rPh>
    <phoneticPr fontId="21" type="Hiragana" alignment="distributed"/>
  </si>
  <si>
    <t>西四十物町</t>
    <rPh sb="0" eb="5">
      <t>ニシアイモノチョウ</t>
    </rPh>
    <phoneticPr fontId="21"/>
  </si>
  <si>
    <t>水橋東出町</t>
    <rPh sb="0" eb="5">
      <t>みずはしひがしでまち</t>
    </rPh>
    <phoneticPr fontId="21" type="Hiragana" alignment="distributed"/>
  </si>
  <si>
    <t>富山市米田すずかけ台三丁目７番４９号</t>
  </si>
  <si>
    <t>１００８３</t>
  </si>
  <si>
    <t>０２０１１３</t>
  </si>
  <si>
    <t>中島一丁目</t>
    <rPh sb="0" eb="2">
      <t>ナカジマ</t>
    </rPh>
    <rPh sb="2" eb="5">
      <t>イチチョウメ</t>
    </rPh>
    <phoneticPr fontId="21"/>
  </si>
  <si>
    <t>中冨居新町</t>
    <rPh sb="0" eb="5">
      <t>ナカフゴウシンマチ</t>
    </rPh>
    <phoneticPr fontId="21"/>
  </si>
  <si>
    <t>933-0804</t>
  </si>
  <si>
    <t>西大沢</t>
    <rPh sb="0" eb="3">
      <t>にしおおさわ</t>
    </rPh>
    <phoneticPr fontId="21" type="Hiragana"/>
  </si>
  <si>
    <t>中田二丁目</t>
    <rPh sb="0" eb="2">
      <t>ナカダ</t>
    </rPh>
    <rPh sb="2" eb="5">
      <t>ニチョウメ</t>
    </rPh>
    <phoneticPr fontId="21"/>
  </si>
  <si>
    <t>０１０４１７</t>
  </si>
  <si>
    <t>82214</t>
  </si>
  <si>
    <t>０６０１０１</t>
  </si>
  <si>
    <t>中島五丁目</t>
    <rPh sb="0" eb="2">
      <t>ナカジマ</t>
    </rPh>
    <rPh sb="2" eb="5">
      <t>ゴチョウメ</t>
    </rPh>
    <phoneticPr fontId="21"/>
  </si>
  <si>
    <t>社会福祉法人社会福祉法人海望福祉会</t>
  </si>
  <si>
    <t>３７０７０</t>
  </si>
  <si>
    <t>中島四丁目</t>
    <rPh sb="0" eb="2">
      <t>ナカジマ</t>
    </rPh>
    <rPh sb="2" eb="5">
      <t>ヨンチョウメ</t>
    </rPh>
    <phoneticPr fontId="21"/>
  </si>
  <si>
    <t>中島三丁目</t>
    <rPh sb="0" eb="2">
      <t>ナカジマ</t>
    </rPh>
    <rPh sb="2" eb="5">
      <t>サンチョウメ</t>
    </rPh>
    <phoneticPr fontId="21"/>
  </si>
  <si>
    <t>中島二丁目</t>
    <rPh sb="0" eb="2">
      <t>ナカジマ</t>
    </rPh>
    <rPh sb="2" eb="5">
      <t>ニチョウメ</t>
    </rPh>
    <phoneticPr fontId="21"/>
  </si>
  <si>
    <t>２２０５０</t>
  </si>
  <si>
    <t>004805</t>
  </si>
  <si>
    <t>０３０８１０</t>
  </si>
  <si>
    <t>水橋東浜町</t>
    <rPh sb="0" eb="5">
      <t>みずはしひがしはままち</t>
    </rPh>
    <phoneticPr fontId="21" type="Hiragana" alignment="distributed"/>
  </si>
  <si>
    <t>長江東町一丁目</t>
    <rPh sb="0" eb="2">
      <t>ナガエ</t>
    </rPh>
    <rPh sb="2" eb="4">
      <t>ヒガシマチ</t>
    </rPh>
    <rPh sb="4" eb="7">
      <t>イチチョウメ</t>
    </rPh>
    <phoneticPr fontId="21"/>
  </si>
  <si>
    <t>000621</t>
  </si>
  <si>
    <t>長江新町四丁目</t>
    <rPh sb="0" eb="4">
      <t>ナガエシンマチ</t>
    </rPh>
    <rPh sb="4" eb="7">
      <t>ヨンチョウメ</t>
    </rPh>
    <phoneticPr fontId="21"/>
  </si>
  <si>
    <t>中滝団地</t>
    <rPh sb="0" eb="1">
      <t>なか</t>
    </rPh>
    <rPh sb="1" eb="2">
      <t>だき</t>
    </rPh>
    <rPh sb="2" eb="4">
      <t>だんち</t>
    </rPh>
    <phoneticPr fontId="21" type="Hiragana"/>
  </si>
  <si>
    <t>長江新町一丁目</t>
    <rPh sb="0" eb="4">
      <t>ナガエシンマチ</t>
    </rPh>
    <rPh sb="4" eb="7">
      <t>イチチョウメ</t>
    </rPh>
    <phoneticPr fontId="21"/>
  </si>
  <si>
    <t>27訪問入浴サービス</t>
  </si>
  <si>
    <t>八尾町保内二丁目</t>
    <rPh sb="0" eb="3">
      <t>やつおまち</t>
    </rPh>
    <rPh sb="3" eb="4">
      <t>やす</t>
    </rPh>
    <rPh sb="4" eb="5">
      <t>うち</t>
    </rPh>
    <phoneticPr fontId="21" type="Hiragana"/>
  </si>
  <si>
    <t>長江四丁目</t>
    <rPh sb="0" eb="2">
      <t>ナガエ</t>
    </rPh>
    <rPh sb="2" eb="5">
      <t>ヨンチョウメ</t>
    </rPh>
    <phoneticPr fontId="21"/>
  </si>
  <si>
    <t>長江一丁目</t>
    <rPh sb="0" eb="2">
      <t>ナガエ</t>
    </rPh>
    <rPh sb="2" eb="5">
      <t>イチチョウメ</t>
    </rPh>
    <phoneticPr fontId="21"/>
  </si>
  <si>
    <t>83410</t>
  </si>
  <si>
    <t>中市一丁目</t>
    <rPh sb="0" eb="2">
      <t>ナカイチ</t>
    </rPh>
    <rPh sb="2" eb="5">
      <t>イチチョウメ</t>
    </rPh>
    <phoneticPr fontId="21"/>
  </si>
  <si>
    <t>太郎丸本町三丁目</t>
    <rPh sb="0" eb="5">
      <t>たろうまるほんまち</t>
    </rPh>
    <phoneticPr fontId="21" type="Hiragana" alignment="distributed"/>
  </si>
  <si>
    <t>富山市岩瀬幸町５０５番地</t>
    <rPh sb="0" eb="3">
      <t>トヤマシ</t>
    </rPh>
    <rPh sb="5" eb="6">
      <t>サチ</t>
    </rPh>
    <rPh sb="6" eb="7">
      <t>マチ</t>
    </rPh>
    <rPh sb="10" eb="12">
      <t>バンチ</t>
    </rPh>
    <phoneticPr fontId="21"/>
  </si>
  <si>
    <t>豊若町一丁目</t>
    <rPh sb="0" eb="3">
      <t>トヨワカチョウ</t>
    </rPh>
    <rPh sb="3" eb="6">
      <t>イチチョウメ</t>
    </rPh>
    <phoneticPr fontId="21"/>
  </si>
  <si>
    <t>水橋地蔵町</t>
    <rPh sb="0" eb="5">
      <t>みずはしじぞうまち</t>
    </rPh>
    <phoneticPr fontId="21" type="Hiragana" alignment="distributed"/>
  </si>
  <si>
    <t>豊田町二丁目</t>
    <rPh sb="0" eb="3">
      <t>トヨタマチ</t>
    </rPh>
    <rPh sb="3" eb="6">
      <t>ニチョウメ</t>
    </rPh>
    <phoneticPr fontId="21"/>
  </si>
  <si>
    <t>株式会社Ｇｒｅｅｎ</t>
    <rPh sb="0" eb="4">
      <t>カブシキガイシャ</t>
    </rPh>
    <phoneticPr fontId="21"/>
  </si>
  <si>
    <t>新庄銀座二丁目</t>
    <rPh sb="0" eb="4">
      <t>シンジョウギンザ</t>
    </rPh>
    <rPh sb="4" eb="7">
      <t>ニチョウメ</t>
    </rPh>
    <phoneticPr fontId="21"/>
  </si>
  <si>
    <t>１４０２１</t>
  </si>
  <si>
    <t>豊田町一丁目</t>
    <rPh sb="0" eb="3">
      <t>トヨタマチ</t>
    </rPh>
    <rPh sb="3" eb="6">
      <t>イチチョウメ</t>
    </rPh>
    <phoneticPr fontId="21"/>
  </si>
  <si>
    <t>富山市西野新４７番地</t>
  </si>
  <si>
    <t>豊田本町二丁目</t>
    <rPh sb="0" eb="4">
      <t>トヨタホンマチ</t>
    </rPh>
    <rPh sb="4" eb="7">
      <t>ニチョウメ</t>
    </rPh>
    <phoneticPr fontId="21"/>
  </si>
  <si>
    <t>000605</t>
  </si>
  <si>
    <t>hke1013@ps.ctt.ne.jp</t>
  </si>
  <si>
    <t>豊城町</t>
    <rPh sb="0" eb="3">
      <t>トヨシロチョウ</t>
    </rPh>
    <phoneticPr fontId="21"/>
  </si>
  <si>
    <t>常盤台</t>
    <rPh sb="0" eb="3">
      <t>トキワダイ</t>
    </rPh>
    <phoneticPr fontId="21"/>
  </si>
  <si>
    <t>豊城新町</t>
    <rPh sb="0" eb="4">
      <t>トヨシロシンマチ</t>
    </rPh>
    <phoneticPr fontId="21"/>
  </si>
  <si>
    <t>kuziragumo.toyama@gmail.com</t>
  </si>
  <si>
    <t>豊島町</t>
    <rPh sb="0" eb="3">
      <t>トヨシマチョウ</t>
    </rPh>
    <phoneticPr fontId="21"/>
  </si>
  <si>
    <t>豊川町</t>
    <rPh sb="0" eb="3">
      <t>トヨカワチョウ</t>
    </rPh>
    <phoneticPr fontId="21"/>
  </si>
  <si>
    <t>自立した日常生活又は社会生活ができるよう、一定期間、生活能力の向上のために必要な訓練を行います。</t>
    <rPh sb="0" eb="2">
      <t>ジリツ</t>
    </rPh>
    <rPh sb="4" eb="6">
      <t>ニチジョウ</t>
    </rPh>
    <rPh sb="6" eb="8">
      <t>セイカツ</t>
    </rPh>
    <rPh sb="8" eb="9">
      <t>マタ</t>
    </rPh>
    <rPh sb="10" eb="12">
      <t>シャカイ</t>
    </rPh>
    <rPh sb="12" eb="14">
      <t>セイカツ</t>
    </rPh>
    <rPh sb="21" eb="23">
      <t>イッテイ</t>
    </rPh>
    <rPh sb="23" eb="25">
      <t>キカン</t>
    </rPh>
    <rPh sb="26" eb="28">
      <t>セイカツ</t>
    </rPh>
    <rPh sb="28" eb="30">
      <t>ノウリョク</t>
    </rPh>
    <rPh sb="31" eb="33">
      <t>コウジョウ</t>
    </rPh>
    <rPh sb="37" eb="39">
      <t>ヒツヨウ</t>
    </rPh>
    <rPh sb="40" eb="42">
      <t>クンレン</t>
    </rPh>
    <rPh sb="43" eb="44">
      <t>オコナ</t>
    </rPh>
    <phoneticPr fontId="21"/>
  </si>
  <si>
    <t>山田赤目谷</t>
    <rPh sb="0" eb="2">
      <t>やまだ</t>
    </rPh>
    <rPh sb="2" eb="3">
      <t>あか</t>
    </rPh>
    <rPh sb="3" eb="4">
      <t>め</t>
    </rPh>
    <rPh sb="4" eb="5">
      <t>だに</t>
    </rPh>
    <phoneticPr fontId="21" type="Hiragana" alignment="center"/>
  </si>
  <si>
    <t>常磐町</t>
    <rPh sb="0" eb="3">
      <t>トキワマチ</t>
    </rPh>
    <phoneticPr fontId="21"/>
  </si>
  <si>
    <t>八尾町谷折</t>
    <rPh sb="0" eb="3">
      <t>やつおまち</t>
    </rPh>
    <rPh sb="3" eb="4">
      <t>たに</t>
    </rPh>
    <rPh sb="4" eb="5">
      <t>おり</t>
    </rPh>
    <phoneticPr fontId="21" type="Hiragana"/>
  </si>
  <si>
    <t>問屋町三丁目</t>
    <rPh sb="0" eb="3">
      <t>トンヤマチ</t>
    </rPh>
    <rPh sb="3" eb="6">
      <t>サンチョウメ</t>
    </rPh>
    <phoneticPr fontId="21"/>
  </si>
  <si>
    <t>２８０８２</t>
  </si>
  <si>
    <t>問屋町一丁目</t>
    <rPh sb="0" eb="3">
      <t>トンヤマチ</t>
    </rPh>
    <rPh sb="3" eb="6">
      <t>イチチョウメ</t>
    </rPh>
    <phoneticPr fontId="21"/>
  </si>
  <si>
    <t>呉羽昭和町</t>
    <rPh sb="0" eb="5">
      <t>くれはしょうわまち</t>
    </rPh>
    <phoneticPr fontId="21" type="Hiragana" alignment="distributed"/>
  </si>
  <si>
    <t>共生型1</t>
    <rPh sb="0" eb="3">
      <t>キョウセイガタ</t>
    </rPh>
    <phoneticPr fontId="21"/>
  </si>
  <si>
    <t>堤町通り二丁目</t>
    <rPh sb="0" eb="2">
      <t>ツツミチョウ</t>
    </rPh>
    <rPh sb="2" eb="3">
      <t>トオ</t>
    </rPh>
    <rPh sb="4" eb="7">
      <t>ニチョウメ</t>
    </rPh>
    <phoneticPr fontId="21"/>
  </si>
  <si>
    <t>水橋今町</t>
    <rPh sb="0" eb="4">
      <t>みずはしいままち</t>
    </rPh>
    <phoneticPr fontId="21" type="Hiragana" alignment="distributed"/>
  </si>
  <si>
    <t>堤町通り一丁目</t>
    <rPh sb="0" eb="3">
      <t>ツツミチョウトオ</t>
    </rPh>
    <rPh sb="4" eb="7">
      <t>イチチョウメ</t>
    </rPh>
    <phoneticPr fontId="21"/>
  </si>
  <si>
    <t>52小羽地区</t>
  </si>
  <si>
    <t>岩瀬新町２区</t>
    <rPh sb="0" eb="4">
      <t>いわせしんまち</t>
    </rPh>
    <phoneticPr fontId="21" type="Hiragana" alignment="distributed"/>
  </si>
  <si>
    <t>手屋一丁目</t>
    <rPh sb="0" eb="1">
      <t>テ</t>
    </rPh>
    <rPh sb="1" eb="2">
      <t>ヤ</t>
    </rPh>
    <rPh sb="2" eb="3">
      <t>イッ</t>
    </rPh>
    <rPh sb="3" eb="5">
      <t>チョウメ</t>
    </rPh>
    <phoneticPr fontId="21"/>
  </si>
  <si>
    <t>28藤ノ木</t>
  </si>
  <si>
    <t>１２０９１</t>
  </si>
  <si>
    <t>地域</t>
  </si>
  <si>
    <t>穏土</t>
    <rPh sb="0" eb="1">
      <t>おん</t>
    </rPh>
    <rPh sb="1" eb="2">
      <t>ど</t>
    </rPh>
    <phoneticPr fontId="21" type="Hiragana" alignment="center"/>
  </si>
  <si>
    <t>月見町一丁目</t>
    <rPh sb="0" eb="3">
      <t>つきみちょう</t>
    </rPh>
    <phoneticPr fontId="21" type="Hiragana" alignment="distributed"/>
  </si>
  <si>
    <t>田中町三丁目</t>
    <rPh sb="0" eb="3">
      <t>タナカマチ</t>
    </rPh>
    <rPh sb="3" eb="6">
      <t>サンチョウメ</t>
    </rPh>
    <phoneticPr fontId="21"/>
  </si>
  <si>
    <t>田中町一丁目</t>
    <rPh sb="0" eb="3">
      <t>タナカマチ</t>
    </rPh>
    <rPh sb="3" eb="6">
      <t>イチチョウメ</t>
    </rPh>
    <phoneticPr fontId="21"/>
  </si>
  <si>
    <t>０９０４３</t>
  </si>
  <si>
    <t>suucono@hotmail.com</t>
  </si>
  <si>
    <t>000411</t>
  </si>
  <si>
    <t>０２０４２３</t>
  </si>
  <si>
    <t>自立（機能）1</t>
  </si>
  <si>
    <t>館出町二丁目</t>
    <rPh sb="0" eb="3">
      <t>タチイデマチ</t>
    </rPh>
    <rPh sb="3" eb="6">
      <t>ニチョウメ</t>
    </rPh>
    <phoneticPr fontId="21"/>
  </si>
  <si>
    <t>富山市牛島本町二丁目７番８号</t>
    <rPh sb="7" eb="8">
      <t>ニ</t>
    </rPh>
    <phoneticPr fontId="21"/>
  </si>
  <si>
    <t>昭和新町</t>
    <rPh sb="0" eb="4">
      <t>しょうわしんまち</t>
    </rPh>
    <phoneticPr fontId="21" type="Hiragana" alignment="distributed"/>
  </si>
  <si>
    <t>新庄本町一丁目</t>
    <rPh sb="0" eb="4">
      <t>しんじょうほんまち</t>
    </rPh>
    <phoneticPr fontId="21" type="Hiragana" alignment="distributed"/>
  </si>
  <si>
    <t>館出町一丁目</t>
    <rPh sb="0" eb="3">
      <t>タチイデマチ</t>
    </rPh>
    <rPh sb="3" eb="6">
      <t>イチチョウメ</t>
    </rPh>
    <phoneticPr fontId="21"/>
  </si>
  <si>
    <t>日方江第２区</t>
    <rPh sb="0" eb="3">
      <t>ひかたえ</t>
    </rPh>
    <phoneticPr fontId="21" type="Hiragana" alignment="distributed"/>
  </si>
  <si>
    <t>宝町二丁目</t>
    <rPh sb="0" eb="2">
      <t>タカラマチ</t>
    </rPh>
    <rPh sb="2" eb="5">
      <t>ニチョウメ</t>
    </rPh>
    <phoneticPr fontId="21"/>
  </si>
  <si>
    <t>高畠町一丁目</t>
    <rPh sb="0" eb="3">
      <t>タカバタケマチ</t>
    </rPh>
    <rPh sb="3" eb="6">
      <t>イチチョウメ</t>
    </rPh>
    <phoneticPr fontId="21"/>
  </si>
  <si>
    <t>０４０７０４</t>
  </si>
  <si>
    <t>双代町</t>
    <rPh sb="0" eb="3">
      <t>ソウタイマチ</t>
    </rPh>
    <phoneticPr fontId="21"/>
  </si>
  <si>
    <t>総曲輪三丁目</t>
    <rPh sb="0" eb="3">
      <t>ソウガワ</t>
    </rPh>
    <rPh sb="3" eb="6">
      <t>サンチョウメ</t>
    </rPh>
    <phoneticPr fontId="21"/>
  </si>
  <si>
    <t>076-461-5149</t>
  </si>
  <si>
    <t>85302</t>
  </si>
  <si>
    <t>総曲輪二丁目</t>
    <rPh sb="0" eb="3">
      <t>ソウガワ</t>
    </rPh>
    <rPh sb="3" eb="6">
      <t>ニチョウメ</t>
    </rPh>
    <phoneticPr fontId="21"/>
  </si>
  <si>
    <t>総曲輪一丁目</t>
    <rPh sb="0" eb="3">
      <t>ソウガワ</t>
    </rPh>
    <rPh sb="3" eb="6">
      <t>イチチョウメ</t>
    </rPh>
    <phoneticPr fontId="21"/>
  </si>
  <si>
    <t>四方神明町</t>
    <rPh sb="0" eb="5">
      <t>よかたしんめいまち</t>
    </rPh>
    <phoneticPr fontId="21" type="Hiragana" alignment="distributed"/>
  </si>
  <si>
    <t>千成町</t>
    <rPh sb="0" eb="3">
      <t>センナリマチ</t>
    </rPh>
    <phoneticPr fontId="21"/>
  </si>
  <si>
    <t>蓮町一丁目</t>
    <rPh sb="0" eb="1">
      <t>はす</t>
    </rPh>
    <rPh sb="1" eb="2">
      <t>まち</t>
    </rPh>
    <phoneticPr fontId="21" type="Hiragana" alignment="distributed"/>
  </si>
  <si>
    <t>２９１１０</t>
  </si>
  <si>
    <t>千石町六丁目</t>
    <rPh sb="0" eb="3">
      <t>センゴクマチ</t>
    </rPh>
    <rPh sb="3" eb="4">
      <t>ロク</t>
    </rPh>
    <rPh sb="4" eb="6">
      <t>チョウメ</t>
    </rPh>
    <phoneticPr fontId="21"/>
  </si>
  <si>
    <t>四方江代町</t>
    <rPh sb="0" eb="5">
      <t>よかたえだいまち</t>
    </rPh>
    <phoneticPr fontId="21" type="Hiragana" alignment="distributed"/>
  </si>
  <si>
    <t>千石町五丁目</t>
    <rPh sb="0" eb="3">
      <t>センゴクマチ</t>
    </rPh>
    <rPh sb="3" eb="4">
      <t>イ</t>
    </rPh>
    <rPh sb="4" eb="6">
      <t>チョウメ</t>
    </rPh>
    <phoneticPr fontId="21"/>
  </si>
  <si>
    <t>諏訪川原一丁目</t>
    <rPh sb="0" eb="4">
      <t>スワガワラ</t>
    </rPh>
    <rPh sb="4" eb="7">
      <t>イチチョウメ</t>
    </rPh>
    <phoneticPr fontId="21"/>
  </si>
  <si>
    <t>住吉町二丁目</t>
    <rPh sb="0" eb="3">
      <t>スミヨシマチ</t>
    </rPh>
    <rPh sb="3" eb="6">
      <t>ニチョウメ</t>
    </rPh>
    <phoneticPr fontId="21"/>
  </si>
  <si>
    <t>26新庄</t>
  </si>
  <si>
    <t>住友町</t>
    <rPh sb="0" eb="3">
      <t>スミトモチョウ</t>
    </rPh>
    <phoneticPr fontId="21"/>
  </si>
  <si>
    <t>新根塚町一丁目</t>
    <rPh sb="0" eb="4">
      <t>シンネヅカマチ</t>
    </rPh>
    <rPh sb="4" eb="7">
      <t>イチチョウメ</t>
    </rPh>
    <phoneticPr fontId="21"/>
  </si>
  <si>
    <t>蓮町五丁目</t>
    <rPh sb="0" eb="1">
      <t>はす</t>
    </rPh>
    <rPh sb="1" eb="2">
      <t>まち</t>
    </rPh>
    <phoneticPr fontId="21" type="Hiragana" alignment="distributed"/>
  </si>
  <si>
    <t>84401</t>
  </si>
  <si>
    <t>新富町二丁目</t>
    <rPh sb="0" eb="3">
      <t>シントミチョウ</t>
    </rPh>
    <rPh sb="3" eb="6">
      <t>ニチョウメ</t>
    </rPh>
    <phoneticPr fontId="21"/>
  </si>
  <si>
    <t>株式会社ＭＯＮＯＬＩＴＨ</t>
  </si>
  <si>
    <t>新富町一丁目</t>
    <rPh sb="0" eb="3">
      <t>シントミチョウ</t>
    </rPh>
    <rPh sb="3" eb="6">
      <t>イチチョウメ</t>
    </rPh>
    <phoneticPr fontId="21"/>
  </si>
  <si>
    <t>神通町三丁目</t>
    <rPh sb="0" eb="3">
      <t>ジンヅウマチ</t>
    </rPh>
    <rPh sb="3" eb="6">
      <t>サンチョウメ</t>
    </rPh>
    <phoneticPr fontId="21"/>
  </si>
  <si>
    <t>神通町一丁目</t>
    <rPh sb="0" eb="3">
      <t>ジンヅウマチ</t>
    </rPh>
    <rPh sb="3" eb="6">
      <t>イチチョウメ</t>
    </rPh>
    <phoneticPr fontId="21"/>
  </si>
  <si>
    <t>婦中町三屋</t>
    <rPh sb="0" eb="3">
      <t>ふちゅうまち</t>
    </rPh>
    <rPh sb="3" eb="4">
      <t>みつ</t>
    </rPh>
    <rPh sb="4" eb="5">
      <t>や</t>
    </rPh>
    <phoneticPr fontId="21" type="Hiragana" alignment="center"/>
  </si>
  <si>
    <t>神通本町一丁目</t>
    <rPh sb="0" eb="4">
      <t>ジンヅウホンマチ</t>
    </rPh>
    <rPh sb="4" eb="7">
      <t>イチチョウメ</t>
    </rPh>
    <phoneticPr fontId="21"/>
  </si>
  <si>
    <t>84308</t>
  </si>
  <si>
    <t>２３０１４</t>
  </si>
  <si>
    <t>０３０７１１</t>
  </si>
  <si>
    <t>003335</t>
  </si>
  <si>
    <t>芝園町一丁目</t>
    <rPh sb="0" eb="3">
      <t>しばぞのちょう</t>
    </rPh>
    <phoneticPr fontId="21" type="Hiragana" alignment="distributed"/>
  </si>
  <si>
    <t>新総曲輪</t>
    <rPh sb="0" eb="4">
      <t>シンソウガワ</t>
    </rPh>
    <phoneticPr fontId="21"/>
  </si>
  <si>
    <t>26日中一時支援</t>
    <rPh sb="2" eb="4">
      <t>ニッチュウ</t>
    </rPh>
    <rPh sb="4" eb="6">
      <t>イチジ</t>
    </rPh>
    <rPh sb="6" eb="8">
      <t>シエン</t>
    </rPh>
    <phoneticPr fontId="21"/>
  </si>
  <si>
    <t>新庄町四丁目</t>
    <rPh sb="0" eb="3">
      <t>シンジョウマチ</t>
    </rPh>
    <rPh sb="3" eb="6">
      <t>ヨンチョウメ</t>
    </rPh>
    <phoneticPr fontId="21"/>
  </si>
  <si>
    <t>富山市向新庄町四丁目１３番３７号</t>
  </si>
  <si>
    <t>84101</t>
  </si>
  <si>
    <t>富山市清水元町２番地４春田ビル２階</t>
  </si>
  <si>
    <t>新庄町一丁目</t>
    <rPh sb="0" eb="3">
      <t>シンジョウマチ</t>
    </rPh>
    <rPh sb="3" eb="6">
      <t>イチチョウメ</t>
    </rPh>
    <phoneticPr fontId="21"/>
  </si>
  <si>
    <t>新庄本町二丁目</t>
    <rPh sb="0" eb="4">
      <t>シンジョウホンマチ</t>
    </rPh>
    <rPh sb="4" eb="7">
      <t>ニチョウメ</t>
    </rPh>
    <phoneticPr fontId="21"/>
  </si>
  <si>
    <t>新庄本町一丁目</t>
    <rPh sb="0" eb="4">
      <t>シンジョウホンマチ</t>
    </rPh>
    <rPh sb="4" eb="7">
      <t>イチチョウメ</t>
    </rPh>
    <phoneticPr fontId="21"/>
  </si>
  <si>
    <t>小佐波</t>
    <rPh sb="0" eb="1">
      <t>お</t>
    </rPh>
    <rPh sb="1" eb="2">
      <t>ざ</t>
    </rPh>
    <rPh sb="2" eb="3">
      <t>なみ</t>
    </rPh>
    <phoneticPr fontId="21" type="Hiragana" alignment="center"/>
  </si>
  <si>
    <t>新庄北町</t>
    <rPh sb="0" eb="4">
      <t>シンジョウキタマチ</t>
    </rPh>
    <phoneticPr fontId="21"/>
  </si>
  <si>
    <t>相談（特定）1</t>
  </si>
  <si>
    <t>新桜町</t>
    <rPh sb="0" eb="3">
      <t>シンサクラマチ</t>
    </rPh>
    <phoneticPr fontId="21"/>
  </si>
  <si>
    <t>婦中町羽根</t>
    <rPh sb="0" eb="3">
      <t>ふちゅうまち</t>
    </rPh>
    <rPh sb="3" eb="5">
      <t>はね</t>
    </rPh>
    <phoneticPr fontId="21" type="Hiragana" alignment="center"/>
  </si>
  <si>
    <t>白銀町</t>
    <rPh sb="0" eb="3">
      <t>シロガネマチ</t>
    </rPh>
    <phoneticPr fontId="21"/>
  </si>
  <si>
    <t>城北町</t>
    <rPh sb="0" eb="3">
      <t>ジョウホクマチ</t>
    </rPh>
    <phoneticPr fontId="21"/>
  </si>
  <si>
    <t>城川原三丁目</t>
    <rPh sb="0" eb="3">
      <t>ジョウガワラ</t>
    </rPh>
    <rPh sb="3" eb="6">
      <t>サンチョウメ</t>
    </rPh>
    <phoneticPr fontId="21"/>
  </si>
  <si>
    <t>富山市中田三丁目６番２８号</t>
  </si>
  <si>
    <t>城川原二丁目</t>
    <rPh sb="0" eb="3">
      <t>ジョウガワラ</t>
    </rPh>
    <rPh sb="3" eb="6">
      <t>ニチョウメ</t>
    </rPh>
    <phoneticPr fontId="21"/>
  </si>
  <si>
    <t>高内１区</t>
    <rPh sb="0" eb="1">
      <t>たか</t>
    </rPh>
    <rPh sb="1" eb="2">
      <t>うち</t>
    </rPh>
    <phoneticPr fontId="21" type="Hiragana"/>
  </si>
  <si>
    <t>城川原一丁目</t>
    <rPh sb="0" eb="3">
      <t>ジョウガワラ</t>
    </rPh>
    <rPh sb="3" eb="6">
      <t>イチチョウメ</t>
    </rPh>
    <phoneticPr fontId="21"/>
  </si>
  <si>
    <t>下新町</t>
    <rPh sb="0" eb="3">
      <t>シモシンマチ</t>
    </rPh>
    <phoneticPr fontId="21"/>
  </si>
  <si>
    <t>ando-11@kaiboufukushi.com</t>
  </si>
  <si>
    <t>大泉町二丁目</t>
    <rPh sb="0" eb="3">
      <t>オオイズミマチ</t>
    </rPh>
    <rPh sb="3" eb="6">
      <t>ニチョウメ</t>
    </rPh>
    <phoneticPr fontId="21"/>
  </si>
  <si>
    <t>下奥井二丁目</t>
    <rPh sb="0" eb="3">
      <t>シモオクイ</t>
    </rPh>
    <rPh sb="3" eb="6">
      <t>ニチョウメ</t>
    </rPh>
    <phoneticPr fontId="21"/>
  </si>
  <si>
    <t>ヘルパーステーションカルシア</t>
  </si>
  <si>
    <t>下赤江町二丁目</t>
    <rPh sb="0" eb="4">
      <t>シモアカエマチ</t>
    </rPh>
    <rPh sb="4" eb="7">
      <t>ニチョウメ</t>
    </rPh>
    <phoneticPr fontId="21"/>
  </si>
  <si>
    <t>清水町九丁目</t>
    <rPh sb="0" eb="3">
      <t>シミズマチ</t>
    </rPh>
    <rPh sb="3" eb="4">
      <t>キュウ</t>
    </rPh>
    <rPh sb="4" eb="6">
      <t>チョウメ</t>
    </rPh>
    <phoneticPr fontId="21"/>
  </si>
  <si>
    <t>清水町八丁目</t>
    <rPh sb="0" eb="3">
      <t>シミズマチ</t>
    </rPh>
    <rPh sb="3" eb="4">
      <t>ハチ</t>
    </rPh>
    <rPh sb="4" eb="6">
      <t>チョウメ</t>
    </rPh>
    <phoneticPr fontId="21"/>
  </si>
  <si>
    <t>heart@hokuriku-medical.co.jp</t>
  </si>
  <si>
    <t>清水町七丁目</t>
    <rPh sb="0" eb="3">
      <t>シミズマチ</t>
    </rPh>
    <rPh sb="3" eb="4">
      <t>ナナ</t>
    </rPh>
    <rPh sb="4" eb="6">
      <t>チョウメ</t>
    </rPh>
    <phoneticPr fontId="21"/>
  </si>
  <si>
    <t>930-0161</t>
  </si>
  <si>
    <t>山王町</t>
    <rPh sb="0" eb="3">
      <t>サンオウマチ</t>
    </rPh>
    <phoneticPr fontId="21"/>
  </si>
  <si>
    <t>hiroki.aoyama@cubicnetworks.co.jp</t>
  </si>
  <si>
    <t>桜町二丁目</t>
    <rPh sb="0" eb="2">
      <t>サクラマチ</t>
    </rPh>
    <rPh sb="2" eb="5">
      <t>ニチョウメ</t>
    </rPh>
    <phoneticPr fontId="21"/>
  </si>
  <si>
    <t>桜町一丁目</t>
    <rPh sb="0" eb="2">
      <t>サクラマチ</t>
    </rPh>
    <rPh sb="2" eb="5">
      <t>イチチョウメ</t>
    </rPh>
    <phoneticPr fontId="21"/>
  </si>
  <si>
    <t>076-471-7948</t>
  </si>
  <si>
    <t>２００８３</t>
  </si>
  <si>
    <t>６柳町</t>
    <rPh sb="1" eb="3">
      <t>ヤナギマチ</t>
    </rPh>
    <phoneticPr fontId="21"/>
  </si>
  <si>
    <t>桜橋通り</t>
    <rPh sb="0" eb="2">
      <t>サクラバシ</t>
    </rPh>
    <rPh sb="2" eb="3">
      <t>トオ</t>
    </rPh>
    <phoneticPr fontId="21"/>
  </si>
  <si>
    <t>３３１７７</t>
  </si>
  <si>
    <t>桜木町</t>
    <rPh sb="0" eb="3">
      <t>サクラギチョウ</t>
    </rPh>
    <phoneticPr fontId="21"/>
  </si>
  <si>
    <t>no11050519bu@gmail.com</t>
  </si>
  <si>
    <t>１下タ地区</t>
    <rPh sb="1" eb="2">
      <t>げ</t>
    </rPh>
    <rPh sb="3" eb="5">
      <t>ちく</t>
    </rPh>
    <phoneticPr fontId="21" type="Hiragana"/>
  </si>
  <si>
    <t>興人町</t>
    <rPh sb="0" eb="3">
      <t>コウジンマチ</t>
    </rPh>
    <phoneticPr fontId="21"/>
  </si>
  <si>
    <t>004809</t>
  </si>
  <si>
    <t>窪本町</t>
    <rPh sb="0" eb="3">
      <t>クボホンマチ</t>
    </rPh>
    <phoneticPr fontId="21"/>
  </si>
  <si>
    <t>山田清水</t>
    <rPh sb="0" eb="2">
      <t>やまだ</t>
    </rPh>
    <rPh sb="2" eb="3">
      <t>しょう</t>
    </rPh>
    <rPh sb="3" eb="4">
      <t>ず</t>
    </rPh>
    <phoneticPr fontId="21" type="Hiragana" alignment="center"/>
  </si>
  <si>
    <t>０３０５０４</t>
  </si>
  <si>
    <t>２６０５４</t>
  </si>
  <si>
    <t>銀嶺町</t>
    <rPh sb="0" eb="2">
      <t>ギンレイ</t>
    </rPh>
    <rPh sb="2" eb="3">
      <t>マチ</t>
    </rPh>
    <phoneticPr fontId="21"/>
  </si>
  <si>
    <t>日方江第１区</t>
    <rPh sb="0" eb="3">
      <t>ひかたえ</t>
    </rPh>
    <phoneticPr fontId="21" type="Hiragana" alignment="distributed"/>
  </si>
  <si>
    <t>共生型4</t>
    <rPh sb="0" eb="3">
      <t>キョウセイガタ</t>
    </rPh>
    <phoneticPr fontId="21"/>
  </si>
  <si>
    <t>ユースタイルラボラトリー株式会社</t>
  </si>
  <si>
    <t>経堂四丁目</t>
    <rPh sb="0" eb="5">
      <t>キョウドウヨンチョウメ</t>
    </rPh>
    <phoneticPr fontId="21"/>
  </si>
  <si>
    <t>経堂三丁目</t>
    <rPh sb="0" eb="2">
      <t>キョウドウ</t>
    </rPh>
    <rPh sb="2" eb="5">
      <t>サンチョウメ</t>
    </rPh>
    <phoneticPr fontId="21"/>
  </si>
  <si>
    <t>上冨居一丁目</t>
    <rPh sb="0" eb="3">
      <t>カミフゴウ</t>
    </rPh>
    <rPh sb="3" eb="6">
      <t>イチチョウメ</t>
    </rPh>
    <phoneticPr fontId="21"/>
  </si>
  <si>
    <t>富山市藤木１８５７番地５</t>
  </si>
  <si>
    <t>上赤江町二丁目</t>
    <rPh sb="0" eb="4">
      <t>カミアカエマチ</t>
    </rPh>
    <rPh sb="4" eb="7">
      <t>ニチョウメ</t>
    </rPh>
    <phoneticPr fontId="21"/>
  </si>
  <si>
    <t>004502</t>
  </si>
  <si>
    <t>長附</t>
    <rPh sb="0" eb="1">
      <t>　なが</t>
    </rPh>
    <rPh sb="1" eb="2">
      <t>つき</t>
    </rPh>
    <phoneticPr fontId="21" type="Hiragana"/>
  </si>
  <si>
    <t>音羽町一丁目</t>
    <rPh sb="0" eb="3">
      <t>オトハマチ</t>
    </rPh>
    <rPh sb="3" eb="6">
      <t>イチチョウメ</t>
    </rPh>
    <phoneticPr fontId="21"/>
  </si>
  <si>
    <t>３３１６４</t>
  </si>
  <si>
    <t>奥田本町</t>
    <rPh sb="0" eb="4">
      <t>オクダホンマチ</t>
    </rPh>
    <phoneticPr fontId="21"/>
  </si>
  <si>
    <t>奥田新町</t>
    <rPh sb="0" eb="4">
      <t>オクダシンマチ</t>
    </rPh>
    <phoneticPr fontId="21"/>
  </si>
  <si>
    <t>旭町</t>
    <rPh sb="0" eb="2">
      <t>アサヒマチ</t>
    </rPh>
    <phoneticPr fontId="21"/>
  </si>
  <si>
    <t>931-8359</t>
  </si>
  <si>
    <t>大手町</t>
    <rPh sb="0" eb="3">
      <t>オオテマチ</t>
    </rPh>
    <phoneticPr fontId="21"/>
  </si>
  <si>
    <t>於保多町</t>
    <rPh sb="0" eb="3">
      <t>オオタ</t>
    </rPh>
    <rPh sb="3" eb="4">
      <t>マチ</t>
    </rPh>
    <phoneticPr fontId="21"/>
  </si>
  <si>
    <t>939-0614</t>
  </si>
  <si>
    <t>八尾町保内二丁目</t>
    <rPh sb="0" eb="3">
      <t>やつおまち</t>
    </rPh>
    <rPh sb="3" eb="4">
      <t>やす</t>
    </rPh>
    <rPh sb="4" eb="5">
      <t>うち</t>
    </rPh>
    <rPh sb="5" eb="6">
      <t>に</t>
    </rPh>
    <rPh sb="6" eb="8">
      <t>ちょうめ</t>
    </rPh>
    <phoneticPr fontId="21" type="Hiragana"/>
  </si>
  <si>
    <t>太田口通り三丁目</t>
    <rPh sb="0" eb="3">
      <t>オオタグチ</t>
    </rPh>
    <rPh sb="3" eb="4">
      <t>トオ</t>
    </rPh>
    <rPh sb="5" eb="8">
      <t>サンチョウメ</t>
    </rPh>
    <phoneticPr fontId="21"/>
  </si>
  <si>
    <t>０５０２１２</t>
  </si>
  <si>
    <t>太田口通り一丁目</t>
    <rPh sb="0" eb="3">
      <t>オオタクチ</t>
    </rPh>
    <rPh sb="3" eb="4">
      <t>トオ</t>
    </rPh>
    <rPh sb="5" eb="8">
      <t>イチチョウメ</t>
    </rPh>
    <phoneticPr fontId="21"/>
  </si>
  <si>
    <t>下大久保若葉台</t>
    <rPh sb="0" eb="7">
      <t>しもおおくぼ　わかばだい</t>
    </rPh>
    <phoneticPr fontId="21" type="Hiragana" alignment="distributed"/>
  </si>
  <si>
    <t>大泉町三丁目</t>
    <rPh sb="0" eb="3">
      <t>オオイズミマチ</t>
    </rPh>
    <rPh sb="3" eb="6">
      <t>サンチョウメ</t>
    </rPh>
    <phoneticPr fontId="21"/>
  </si>
  <si>
    <t>八尾町城生</t>
    <rPh sb="0" eb="3">
      <t>やつおまち</t>
    </rPh>
    <rPh sb="3" eb="4">
      <t>じょう</t>
    </rPh>
    <rPh sb="4" eb="5">
      <t>の</t>
    </rPh>
    <phoneticPr fontId="21" type="Hiragana"/>
  </si>
  <si>
    <t>大泉本町二丁目</t>
    <rPh sb="0" eb="4">
      <t>オオイズミホンマチ</t>
    </rPh>
    <rPh sb="4" eb="7">
      <t>ニチョウメ</t>
    </rPh>
    <phoneticPr fontId="21"/>
  </si>
  <si>
    <t>水橋芝草</t>
    <rPh sb="0" eb="4">
      <t>みずはししばくさ</t>
    </rPh>
    <phoneticPr fontId="21" type="Hiragana" alignment="distributed"/>
  </si>
  <si>
    <t>自宅で介護する人が病気の場合などに、短期間、夜間も含め施設で入浴、排せつ、食事の介護等を行います。</t>
    <rPh sb="0" eb="2">
      <t>ジタク</t>
    </rPh>
    <rPh sb="3" eb="5">
      <t>カイゴ</t>
    </rPh>
    <rPh sb="7" eb="8">
      <t>ヒト</t>
    </rPh>
    <rPh sb="9" eb="11">
      <t>ビョウキ</t>
    </rPh>
    <rPh sb="12" eb="14">
      <t>バアイ</t>
    </rPh>
    <rPh sb="18" eb="21">
      <t>タンキカン</t>
    </rPh>
    <rPh sb="22" eb="24">
      <t>ヤカン</t>
    </rPh>
    <rPh sb="25" eb="26">
      <t>フク</t>
    </rPh>
    <rPh sb="27" eb="29">
      <t>シセツ</t>
    </rPh>
    <rPh sb="30" eb="32">
      <t>ニュウヨク</t>
    </rPh>
    <rPh sb="33" eb="34">
      <t>ハイ</t>
    </rPh>
    <rPh sb="37" eb="39">
      <t>ショクジ</t>
    </rPh>
    <rPh sb="40" eb="42">
      <t>カイゴ</t>
    </rPh>
    <rPh sb="42" eb="43">
      <t>トウ</t>
    </rPh>
    <rPh sb="44" eb="45">
      <t>オコナ</t>
    </rPh>
    <phoneticPr fontId="21"/>
  </si>
  <si>
    <t>大泉北町</t>
    <rPh sb="0" eb="2">
      <t>オオイズミ</t>
    </rPh>
    <rPh sb="2" eb="4">
      <t>キタマチ</t>
    </rPh>
    <phoneticPr fontId="21"/>
  </si>
  <si>
    <t>蛯町</t>
    <rPh sb="0" eb="1">
      <t>エビ</t>
    </rPh>
    <rPh sb="1" eb="2">
      <t>マチ</t>
    </rPh>
    <phoneticPr fontId="21"/>
  </si>
  <si>
    <t>永楽町</t>
    <rPh sb="0" eb="3">
      <t>エイラクチョウ</t>
    </rPh>
    <phoneticPr fontId="21"/>
  </si>
  <si>
    <t>梅沢町一丁目</t>
    <rPh sb="0" eb="3">
      <t>ウメザワマチ</t>
    </rPh>
    <rPh sb="3" eb="6">
      <t>イチチョウメ</t>
    </rPh>
    <phoneticPr fontId="21"/>
  </si>
  <si>
    <t>内幸町</t>
    <rPh sb="0" eb="3">
      <t>ウチサイワイチョウ</t>
    </rPh>
    <phoneticPr fontId="21"/>
  </si>
  <si>
    <t>005026</t>
  </si>
  <si>
    <t>牛島本町二丁目</t>
    <rPh sb="0" eb="4">
      <t>ウシジマホンマチ</t>
    </rPh>
    <rPh sb="4" eb="7">
      <t>ニチョウメ</t>
    </rPh>
    <phoneticPr fontId="21"/>
  </si>
  <si>
    <t>牛島町</t>
    <rPh sb="0" eb="3">
      <t>ウシジママチ</t>
    </rPh>
    <phoneticPr fontId="21"/>
  </si>
  <si>
    <t>000612</t>
  </si>
  <si>
    <t>犬島新町一丁目</t>
    <rPh sb="0" eb="4">
      <t>イヌジマシンマチ</t>
    </rPh>
    <rPh sb="4" eb="7">
      <t>イチチョウメ</t>
    </rPh>
    <phoneticPr fontId="21"/>
  </si>
  <si>
    <t>076-413-6445</t>
  </si>
  <si>
    <t>004909</t>
  </si>
  <si>
    <t>社会福祉法人社会福祉法人フォーレスト八尾会</t>
  </si>
  <si>
    <t>犬島七丁目</t>
    <rPh sb="0" eb="2">
      <t>イヌジマ</t>
    </rPh>
    <rPh sb="2" eb="3">
      <t>ナナ</t>
    </rPh>
    <rPh sb="3" eb="5">
      <t>チョウメ</t>
    </rPh>
    <phoneticPr fontId="21"/>
  </si>
  <si>
    <t>呉羽三ッ塚</t>
    <rPh sb="0" eb="5">
      <t>くれはみつづか</t>
    </rPh>
    <phoneticPr fontId="21" type="Hiragana" alignment="distributed"/>
  </si>
  <si>
    <t>犬島四丁目</t>
    <rPh sb="0" eb="2">
      <t>イヌジマ</t>
    </rPh>
    <rPh sb="2" eb="3">
      <t>ヨン</t>
    </rPh>
    <rPh sb="3" eb="5">
      <t>チョウメ</t>
    </rPh>
    <phoneticPr fontId="21"/>
  </si>
  <si>
    <t>２９１３０</t>
  </si>
  <si>
    <t>犬島二丁目</t>
    <rPh sb="0" eb="2">
      <t>イヌジマ</t>
    </rPh>
    <rPh sb="2" eb="3">
      <t>フタ</t>
    </rPh>
    <rPh sb="3" eb="5">
      <t>チョウメ</t>
    </rPh>
    <phoneticPr fontId="21"/>
  </si>
  <si>
    <t>４４０５０</t>
  </si>
  <si>
    <t>稲荷元町一丁目</t>
    <rPh sb="0" eb="4">
      <t>イナリモトマチ</t>
    </rPh>
    <rPh sb="4" eb="7">
      <t>イチチョウメ</t>
    </rPh>
    <phoneticPr fontId="21"/>
  </si>
  <si>
    <t>001406</t>
  </si>
  <si>
    <t>４０１１０</t>
  </si>
  <si>
    <t>稲荷町四丁目</t>
    <rPh sb="0" eb="3">
      <t>イナリマチ</t>
    </rPh>
    <rPh sb="3" eb="6">
      <t>ヨンチョウメ</t>
    </rPh>
    <phoneticPr fontId="21"/>
  </si>
  <si>
    <t>002913</t>
  </si>
  <si>
    <t>稲荷町三丁目</t>
    <rPh sb="0" eb="3">
      <t>イナリマチ</t>
    </rPh>
    <rPh sb="3" eb="6">
      <t>サンチョウメ</t>
    </rPh>
    <phoneticPr fontId="21"/>
  </si>
  <si>
    <t>稲荷町二丁目</t>
    <rPh sb="0" eb="3">
      <t>イナリマチ</t>
    </rPh>
    <rPh sb="3" eb="6">
      <t>ニチョウメ</t>
    </rPh>
    <phoneticPr fontId="21"/>
  </si>
  <si>
    <t>939-2312</t>
  </si>
  <si>
    <t>002568</t>
  </si>
  <si>
    <t>稲荷町一丁目</t>
    <rPh sb="0" eb="3">
      <t>イナリマチ</t>
    </rPh>
    <rPh sb="3" eb="6">
      <t>イチチョウメ</t>
    </rPh>
    <phoneticPr fontId="21"/>
  </si>
  <si>
    <t>０４０４０５</t>
  </si>
  <si>
    <t>特定非営利活動法人いいね</t>
    <rPh sb="0" eb="2">
      <t>トクテイ</t>
    </rPh>
    <rPh sb="2" eb="5">
      <t>ヒエイリ</t>
    </rPh>
    <rPh sb="5" eb="7">
      <t>カツドウ</t>
    </rPh>
    <rPh sb="7" eb="9">
      <t>ホウジン</t>
    </rPh>
    <phoneticPr fontId="21"/>
  </si>
  <si>
    <t>一番町</t>
    <rPh sb="0" eb="3">
      <t>イチバンマチ</t>
    </rPh>
    <phoneticPr fontId="21"/>
  </si>
  <si>
    <t>短期入所富山天正寺</t>
  </si>
  <si>
    <t>01富山地域 集計</t>
  </si>
  <si>
    <t>３８呉羽</t>
    <rPh sb="2" eb="3">
      <t>くれ</t>
    </rPh>
    <rPh sb="3" eb="4">
      <t>はね</t>
    </rPh>
    <phoneticPr fontId="21" type="Hiragana" alignment="distributed"/>
  </si>
  <si>
    <t>磯部町四丁目</t>
    <rPh sb="0" eb="3">
      <t>イソベマチ</t>
    </rPh>
    <rPh sb="3" eb="6">
      <t>ヨンチョウメ</t>
    </rPh>
    <phoneticPr fontId="21"/>
  </si>
  <si>
    <t>西番</t>
    <rPh sb="0" eb="2">
      <t>にしのばん</t>
    </rPh>
    <phoneticPr fontId="21" type="Hiragana" alignment="distributed"/>
  </si>
  <si>
    <t>磯部町三丁目</t>
    <rPh sb="0" eb="3">
      <t>イソベマチ</t>
    </rPh>
    <rPh sb="3" eb="6">
      <t>サンチョウメ</t>
    </rPh>
    <phoneticPr fontId="21"/>
  </si>
  <si>
    <t>０７０３２</t>
  </si>
  <si>
    <t>磯部町一丁目</t>
    <rPh sb="0" eb="3">
      <t>イソベマチ</t>
    </rPh>
    <rPh sb="3" eb="6">
      <t>イチチョウメ</t>
    </rPh>
    <phoneticPr fontId="21"/>
  </si>
  <si>
    <t>１３２４０</t>
  </si>
  <si>
    <t>０２０４１８</t>
  </si>
  <si>
    <t>石倉町</t>
    <rPh sb="0" eb="3">
      <t>イシクラマチ</t>
    </rPh>
    <phoneticPr fontId="21"/>
  </si>
  <si>
    <t>公称コード</t>
    <rPh sb="0" eb="1">
      <t>オオヤケ</t>
    </rPh>
    <rPh sb="1" eb="2">
      <t>ショウ</t>
    </rPh>
    <phoneticPr fontId="21"/>
  </si>
  <si>
    <t>西山王町</t>
    <rPh sb="0" eb="4">
      <t>にしさんのうまち</t>
    </rPh>
    <phoneticPr fontId="21" type="Hiragana" alignment="distributed"/>
  </si>
  <si>
    <t>石金三丁目</t>
    <rPh sb="0" eb="2">
      <t>イシガネ</t>
    </rPh>
    <rPh sb="2" eb="5">
      <t>サンチョウメ</t>
    </rPh>
    <phoneticPr fontId="21"/>
  </si>
  <si>
    <t>076-436-1211</t>
  </si>
  <si>
    <t>001313</t>
  </si>
  <si>
    <t>000519</t>
  </si>
  <si>
    <t>0765-72-2254</t>
  </si>
  <si>
    <t>84704</t>
  </si>
  <si>
    <t>粟島町一丁目</t>
    <rPh sb="0" eb="3">
      <t>アワジママチ</t>
    </rPh>
    <rPh sb="3" eb="6">
      <t>イチチョウメ</t>
    </rPh>
    <phoneticPr fontId="21"/>
  </si>
  <si>
    <t>r-hayashi@npoiine.com</t>
  </si>
  <si>
    <t>０９０１０</t>
  </si>
  <si>
    <t>同行援護4</t>
  </si>
  <si>
    <t>八尾町西川倉</t>
    <rPh sb="0" eb="3">
      <t>やつおまち</t>
    </rPh>
    <rPh sb="3" eb="4">
      <t>にし</t>
    </rPh>
    <rPh sb="4" eb="5">
      <t>　かわ</t>
    </rPh>
    <rPh sb="5" eb="6">
      <t>　くら</t>
    </rPh>
    <phoneticPr fontId="21" type="Hiragana"/>
  </si>
  <si>
    <t>荒町</t>
    <rPh sb="0" eb="2">
      <t>アラマチ</t>
    </rPh>
    <phoneticPr fontId="21"/>
  </si>
  <si>
    <t>荒川新町</t>
    <rPh sb="0" eb="2">
      <t>アラカワ</t>
    </rPh>
    <rPh sb="2" eb="4">
      <t>シンマチ</t>
    </rPh>
    <phoneticPr fontId="21"/>
  </si>
  <si>
    <t>荒川四丁目</t>
    <rPh sb="0" eb="2">
      <t>アラカワ</t>
    </rPh>
    <rPh sb="2" eb="5">
      <t>ヨンチョウメ</t>
    </rPh>
    <phoneticPr fontId="21"/>
  </si>
  <si>
    <t>001920</t>
  </si>
  <si>
    <t>荒川三丁目</t>
    <rPh sb="0" eb="2">
      <t>アラカワ</t>
    </rPh>
    <rPh sb="2" eb="5">
      <t>サンチョウメ</t>
    </rPh>
    <phoneticPr fontId="21"/>
  </si>
  <si>
    <t>003810</t>
  </si>
  <si>
    <t>新庄銀座二丁目</t>
    <rPh sb="0" eb="4">
      <t>しんじょうぎんざ</t>
    </rPh>
    <phoneticPr fontId="21" type="Hiragana" alignment="distributed"/>
  </si>
  <si>
    <t>赤江町</t>
    <rPh sb="0" eb="3">
      <t>アカエマチ</t>
    </rPh>
    <phoneticPr fontId="21"/>
  </si>
  <si>
    <t>株式会社ｅｉｋｉｓｏｃｉａｌｗｏｒｋ</t>
  </si>
  <si>
    <t>２７０７０</t>
  </si>
  <si>
    <t>愛宕町二丁目</t>
    <rPh sb="0" eb="3">
      <t>アタゴマチ</t>
    </rPh>
    <rPh sb="3" eb="6">
      <t>ニチョウメ</t>
    </rPh>
    <phoneticPr fontId="21"/>
  </si>
  <si>
    <t>入善町入膳２９４２番地１１</t>
  </si>
  <si>
    <t>安住町</t>
    <rPh sb="0" eb="3">
      <t>アズミチョウ</t>
    </rPh>
    <phoneticPr fontId="21"/>
  </si>
  <si>
    <t>水橋鏡田</t>
    <rPh sb="0" eb="4">
      <t>みずはしかがみだ</t>
    </rPh>
    <phoneticPr fontId="21" type="Hiragana" alignment="distributed"/>
  </si>
  <si>
    <t>秋吉新町</t>
    <rPh sb="0" eb="2">
      <t>アキヨシ</t>
    </rPh>
    <rPh sb="2" eb="4">
      <t>シンマチ</t>
    </rPh>
    <phoneticPr fontId="21"/>
  </si>
  <si>
    <t>鍋田</t>
    <rPh sb="0" eb="2">
      <t>なべた</t>
    </rPh>
    <phoneticPr fontId="21" type="Hiragana" alignment="distributed"/>
  </si>
  <si>
    <t>相生町</t>
    <rPh sb="0" eb="3">
      <t>アイオイチョウ</t>
    </rPh>
    <phoneticPr fontId="21"/>
  </si>
  <si>
    <t>身近な場所にある介護保険法の指定通所介護（デイサービス）事業所において、障害者の方がデイサービス等の障害福祉サービスを受けることができる事業所です。</t>
    <rPh sb="0" eb="2">
      <t>ミジカ</t>
    </rPh>
    <rPh sb="3" eb="5">
      <t>バショ</t>
    </rPh>
    <rPh sb="8" eb="13">
      <t>カイゴホケンホウ</t>
    </rPh>
    <rPh sb="14" eb="18">
      <t>シテイツウショ</t>
    </rPh>
    <rPh sb="18" eb="20">
      <t>カイゴ</t>
    </rPh>
    <rPh sb="28" eb="31">
      <t>ジギョウショ</t>
    </rPh>
    <rPh sb="36" eb="39">
      <t>ショウガイシャ</t>
    </rPh>
    <rPh sb="40" eb="41">
      <t>カタ</t>
    </rPh>
    <rPh sb="48" eb="49">
      <t>トウ</t>
    </rPh>
    <rPh sb="50" eb="54">
      <t>ショウガイフクシ</t>
    </rPh>
    <rPh sb="59" eb="60">
      <t>ウ</t>
    </rPh>
    <rPh sb="68" eb="71">
      <t>ジギョウショ</t>
    </rPh>
    <phoneticPr fontId="21"/>
  </si>
  <si>
    <t>住居表示実施済み町名</t>
    <rPh sb="0" eb="4">
      <t>ジュウキョヒョウジ</t>
    </rPh>
    <rPh sb="4" eb="7">
      <t>ジッシズ</t>
    </rPh>
    <rPh sb="8" eb="10">
      <t>チョウメイ</t>
    </rPh>
    <phoneticPr fontId="21"/>
  </si>
  <si>
    <t>市名</t>
    <rPh sb="0" eb="1">
      <t>シ</t>
    </rPh>
    <rPh sb="1" eb="2">
      <t>メイ</t>
    </rPh>
    <phoneticPr fontId="21"/>
  </si>
  <si>
    <t>０６１１２</t>
  </si>
  <si>
    <t>春日長走</t>
    <rPh sb="0" eb="2">
      <t>かすが</t>
    </rPh>
    <rPh sb="2" eb="3">
      <t>ながしり</t>
    </rPh>
    <phoneticPr fontId="21" type="Hiragana"/>
  </si>
  <si>
    <t>富山市射水市朴木２１１番地１</t>
  </si>
  <si>
    <t>石金三丁目</t>
    <rPh sb="0" eb="2">
      <t>いしがね</t>
    </rPh>
    <phoneticPr fontId="21" type="Hiragana" alignment="distributed"/>
  </si>
  <si>
    <t>独立行政法人</t>
    <rPh sb="0" eb="2">
      <t>ドクリツ</t>
    </rPh>
    <rPh sb="2" eb="4">
      <t>ギョウセイ</t>
    </rPh>
    <rPh sb="4" eb="6">
      <t>ホウジン</t>
    </rPh>
    <phoneticPr fontId="21"/>
  </si>
  <si>
    <t>稲荷町三丁目</t>
    <rPh sb="0" eb="3">
      <t>いなりまち</t>
    </rPh>
    <phoneticPr fontId="21" type="Hiragana" alignment="distributed"/>
  </si>
  <si>
    <t>939-2206</t>
  </si>
  <si>
    <t>新川原町</t>
    <rPh sb="0" eb="4">
      <t>しんかわらまち</t>
    </rPh>
    <phoneticPr fontId="21" type="Hiragana" alignment="distributed"/>
  </si>
  <si>
    <t>939-8101</t>
  </si>
  <si>
    <t>076－461-7765</t>
  </si>
  <si>
    <t>ショートステイふるさとのあかり（休止）</t>
  </si>
  <si>
    <t>939-8185</t>
  </si>
  <si>
    <t>一般社団法人一般社団法人みなみとやま福祉会</t>
  </si>
  <si>
    <t>１８０１０</t>
  </si>
  <si>
    <t>日本社会福祉デザインセンターＢ型</t>
  </si>
  <si>
    <t>frndr-ki@gray.plala.or.jp</t>
  </si>
  <si>
    <t>076-492-0931</t>
  </si>
  <si>
    <t>83604</t>
  </si>
  <si>
    <t>939-8201</t>
  </si>
  <si>
    <t>れいんぼーめぐり
（主：れいんぼ－めぐり２０）
（従：れいんぼーめぐり滑川２０）</t>
  </si>
  <si>
    <t>080-5048-0324</t>
  </si>
  <si>
    <t>２山田中部地区</t>
    <rPh sb="1" eb="3">
      <t>ヤマダ</t>
    </rPh>
    <rPh sb="3" eb="5">
      <t>チュウブ</t>
    </rPh>
    <rPh sb="5" eb="7">
      <t>チク</t>
    </rPh>
    <phoneticPr fontId="21"/>
  </si>
  <si>
    <t>076－461-8782</t>
  </si>
  <si>
    <t>１８１２０</t>
  </si>
  <si>
    <t>富山市花園町三丁目４番１９号ＡＫビル３階</t>
  </si>
  <si>
    <t>076-451-8013</t>
  </si>
  <si>
    <t>サービス内容</t>
    <rPh sb="4" eb="6">
      <t>ナイヨウ</t>
    </rPh>
    <phoneticPr fontId="21"/>
  </si>
  <si>
    <t>０３０３１０</t>
  </si>
  <si>
    <t>知的障害又は精神障害により行動上著しい困難を有する障害者であって常に介護を必要とする人に、行動する際の危険を回避するための支援、外出時における移動中の介護、排せつ及び食事等の介護等を行います。</t>
    <rPh sb="0" eb="2">
      <t>チテキ</t>
    </rPh>
    <rPh sb="2" eb="4">
      <t>ショウガイ</t>
    </rPh>
    <rPh sb="4" eb="5">
      <t>マタ</t>
    </rPh>
    <rPh sb="6" eb="8">
      <t>セイシン</t>
    </rPh>
    <rPh sb="8" eb="10">
      <t>ショウガイ</t>
    </rPh>
    <rPh sb="13" eb="15">
      <t>コウドウ</t>
    </rPh>
    <rPh sb="15" eb="16">
      <t>ジョウ</t>
    </rPh>
    <rPh sb="16" eb="17">
      <t>イチジル</t>
    </rPh>
    <rPh sb="19" eb="21">
      <t>コンナン</t>
    </rPh>
    <rPh sb="22" eb="23">
      <t>ユウ</t>
    </rPh>
    <rPh sb="25" eb="28">
      <t>ショウガイシャ</t>
    </rPh>
    <rPh sb="32" eb="33">
      <t>ツネ</t>
    </rPh>
    <rPh sb="34" eb="36">
      <t>カイゴ</t>
    </rPh>
    <rPh sb="37" eb="39">
      <t>ヒツヨウ</t>
    </rPh>
    <rPh sb="42" eb="43">
      <t>ヒト</t>
    </rPh>
    <rPh sb="45" eb="47">
      <t>コウドウ</t>
    </rPh>
    <rPh sb="49" eb="50">
      <t>サイ</t>
    </rPh>
    <rPh sb="51" eb="53">
      <t>キケン</t>
    </rPh>
    <rPh sb="54" eb="56">
      <t>カイヒ</t>
    </rPh>
    <rPh sb="61" eb="63">
      <t>シエン</t>
    </rPh>
    <rPh sb="64" eb="66">
      <t>ガイシュツ</t>
    </rPh>
    <rPh sb="66" eb="67">
      <t>ジ</t>
    </rPh>
    <rPh sb="71" eb="74">
      <t>イドウチュウ</t>
    </rPh>
    <rPh sb="75" eb="77">
      <t>カイゴ</t>
    </rPh>
    <rPh sb="78" eb="79">
      <t>ハイ</t>
    </rPh>
    <rPh sb="81" eb="82">
      <t>オヨ</t>
    </rPh>
    <rPh sb="83" eb="85">
      <t>ショクジ</t>
    </rPh>
    <rPh sb="85" eb="86">
      <t>トウ</t>
    </rPh>
    <rPh sb="87" eb="89">
      <t>カイゴ</t>
    </rPh>
    <rPh sb="89" eb="90">
      <t>トウ</t>
    </rPh>
    <rPh sb="91" eb="92">
      <t>オコナ</t>
    </rPh>
    <phoneticPr fontId="21"/>
  </si>
  <si>
    <t>加賀沢</t>
    <rPh sb="0" eb="2">
      <t>かが</t>
    </rPh>
    <rPh sb="2" eb="3">
      <t>さわ</t>
    </rPh>
    <phoneticPr fontId="21" type="Hiragana" alignment="center"/>
  </si>
  <si>
    <t>八尾町上田池</t>
    <rPh sb="0" eb="3">
      <t>やつおまち</t>
    </rPh>
    <rPh sb="3" eb="5">
      <t>かみた</t>
    </rPh>
    <rPh sb="5" eb="6">
      <t>いけ</t>
    </rPh>
    <phoneticPr fontId="21" type="Hiragana"/>
  </si>
  <si>
    <t>０３０６０</t>
  </si>
  <si>
    <t>針日</t>
    <rPh sb="0" eb="2">
      <t>はりひ</t>
    </rPh>
    <phoneticPr fontId="21" type="Hiragana" alignment="distributed"/>
  </si>
  <si>
    <t>施設に入所する人に、夜間や休日、入浴、排せつ、食事の介護等を行います。</t>
    <rPh sb="0" eb="2">
      <t>シセツ</t>
    </rPh>
    <rPh sb="3" eb="5">
      <t>ニュウショ</t>
    </rPh>
    <rPh sb="7" eb="8">
      <t>ヒト</t>
    </rPh>
    <rPh sb="10" eb="12">
      <t>ヤカン</t>
    </rPh>
    <rPh sb="13" eb="15">
      <t>キュウジツ</t>
    </rPh>
    <rPh sb="16" eb="18">
      <t>ニュウヨク</t>
    </rPh>
    <rPh sb="19" eb="20">
      <t>ハイ</t>
    </rPh>
    <rPh sb="23" eb="25">
      <t>ショクジ</t>
    </rPh>
    <rPh sb="26" eb="28">
      <t>カイゴ</t>
    </rPh>
    <rPh sb="28" eb="29">
      <t>トウ</t>
    </rPh>
    <rPh sb="30" eb="31">
      <t>オコナ</t>
    </rPh>
    <phoneticPr fontId="21"/>
  </si>
  <si>
    <t>就学している障害児に、授業の終了後または休業日に、生活能力の向上のために必要な訓練等を行います。</t>
  </si>
  <si>
    <t>富山市二口町五丁目５番地－１０ブルートＡ２０１</t>
  </si>
  <si>
    <t>０４０８１６</t>
  </si>
  <si>
    <t>総合的な相談、障害福祉サービスの利用に関するサービス等利用計画の作成などの相談支援を行います。</t>
    <rPh sb="0" eb="2">
      <t>ソウゴウ</t>
    </rPh>
    <rPh sb="2" eb="3">
      <t>テキ</t>
    </rPh>
    <rPh sb="4" eb="6">
      <t>ソウダン</t>
    </rPh>
    <rPh sb="7" eb="9">
      <t>ショウガイ</t>
    </rPh>
    <rPh sb="9" eb="11">
      <t>フクシ</t>
    </rPh>
    <rPh sb="16" eb="18">
      <t>リヨウ</t>
    </rPh>
    <rPh sb="19" eb="20">
      <t>カン</t>
    </rPh>
    <rPh sb="26" eb="27">
      <t>トウ</t>
    </rPh>
    <rPh sb="27" eb="29">
      <t>リヨウ</t>
    </rPh>
    <rPh sb="29" eb="31">
      <t>ケイカク</t>
    </rPh>
    <rPh sb="32" eb="34">
      <t>サクセイ</t>
    </rPh>
    <rPh sb="37" eb="39">
      <t>ソウダン</t>
    </rPh>
    <rPh sb="39" eb="41">
      <t>シエン</t>
    </rPh>
    <rPh sb="42" eb="43">
      <t>オコナ</t>
    </rPh>
    <phoneticPr fontId="21"/>
  </si>
  <si>
    <t>創作的活動または生産活動の機会の提供、社会との交流の場を提供します。</t>
    <rPh sb="0" eb="3">
      <t>ソウサクテキ</t>
    </rPh>
    <rPh sb="3" eb="5">
      <t>カツドウ</t>
    </rPh>
    <rPh sb="8" eb="12">
      <t>セイサンカツドウ</t>
    </rPh>
    <rPh sb="13" eb="15">
      <t>キカイ</t>
    </rPh>
    <rPh sb="16" eb="18">
      <t>テイキョウ</t>
    </rPh>
    <rPh sb="19" eb="21">
      <t>シャカイ</t>
    </rPh>
    <rPh sb="23" eb="25">
      <t>コウリュウ</t>
    </rPh>
    <rPh sb="26" eb="27">
      <t>バ</t>
    </rPh>
    <rPh sb="28" eb="30">
      <t>テイキョウ</t>
    </rPh>
    <phoneticPr fontId="21"/>
  </si>
  <si>
    <t>930-0812</t>
  </si>
  <si>
    <t>０３０２１７</t>
  </si>
  <si>
    <t>84707</t>
  </si>
  <si>
    <t>就労継続支援事業Ａ型・Ｂ型「久遠チョコレート富山」</t>
  </si>
  <si>
    <t>090-2371-4265</t>
  </si>
  <si>
    <t>２８０８１</t>
  </si>
  <si>
    <t>076-428-1630</t>
  </si>
  <si>
    <t>83506</t>
  </si>
  <si>
    <t>１３１９２</t>
  </si>
  <si>
    <t>婦中町上轡田</t>
    <rPh sb="0" eb="3">
      <t>ふちゅうまち</t>
    </rPh>
    <rPh sb="3" eb="4">
      <t>かみ</t>
    </rPh>
    <rPh sb="4" eb="5">
      <t>くつわ</t>
    </rPh>
    <rPh sb="5" eb="6">
      <t>　だ</t>
    </rPh>
    <phoneticPr fontId="21" type="Hiragana" alignment="center"/>
  </si>
  <si>
    <t>939-8057</t>
  </si>
  <si>
    <t>上飯野</t>
    <rPh sb="0" eb="3">
      <t>かみいいの</t>
    </rPh>
    <phoneticPr fontId="21" type="Hiragana" alignment="distributed"/>
  </si>
  <si>
    <t>(すべて)</t>
  </si>
  <si>
    <t>84504</t>
  </si>
  <si>
    <t>076-471-5895</t>
  </si>
  <si>
    <t>４８１３０</t>
  </si>
  <si>
    <t>076-464-4116</t>
  </si>
  <si>
    <t>930-0094</t>
  </si>
  <si>
    <t>076-425-6953</t>
  </si>
  <si>
    <t>富山市中布目１６３番地</t>
  </si>
  <si>
    <t>08星井町</t>
  </si>
  <si>
    <t>営利法人株式会社ハニービー</t>
  </si>
  <si>
    <t>富山市犬島新町一丁目１番２４号</t>
  </si>
  <si>
    <t>放課後等デイサービス3</t>
    <rPh sb="0" eb="4">
      <t>ホウカゴトウ</t>
    </rPh>
    <phoneticPr fontId="21"/>
  </si>
  <si>
    <t>富山市上大久保１３０８番地２</t>
  </si>
  <si>
    <t>qqs683K9K@ever.ocn.ne.jp</t>
  </si>
  <si>
    <t>千成町</t>
    <rPh sb="0" eb="3">
      <t>せんなりまち</t>
    </rPh>
    <phoneticPr fontId="21" type="Hiragana" alignment="distributed"/>
  </si>
  <si>
    <t>富山市上赤江町二丁目９番２２号</t>
  </si>
  <si>
    <t>003312</t>
  </si>
  <si>
    <t>ＪＯＢふたくち</t>
  </si>
  <si>
    <t>０３０２２６</t>
  </si>
  <si>
    <t>居宅介護3</t>
    <rPh sb="2" eb="4">
      <t>カイゴ</t>
    </rPh>
    <phoneticPr fontId="21"/>
  </si>
  <si>
    <t>076-422-6030</t>
  </si>
  <si>
    <t>003912</t>
  </si>
  <si>
    <t>076-493-5366</t>
  </si>
  <si>
    <t>84407</t>
  </si>
  <si>
    <t>富山市石坂新９５０番地１</t>
    <rPh sb="9" eb="11">
      <t>バンチ</t>
    </rPh>
    <phoneticPr fontId="21"/>
  </si>
  <si>
    <t>kumamoto@axel.ocn.ne.jp</t>
  </si>
  <si>
    <t>86106</t>
  </si>
  <si>
    <t>特定非営利活動法人クラシーズ</t>
  </si>
  <si>
    <t>076-464-0086</t>
  </si>
  <si>
    <t>削除禁止</t>
    <rPh sb="0" eb="2">
      <t>サクジョ</t>
    </rPh>
    <rPh sb="2" eb="4">
      <t>キンシ</t>
    </rPh>
    <phoneticPr fontId="21"/>
  </si>
  <si>
    <t>03-5542-3052</t>
  </si>
  <si>
    <t>星井町一丁目</t>
    <rPh sb="0" eb="3">
      <t>ほしいちょう</t>
    </rPh>
    <phoneticPr fontId="21" type="Hiragana" alignment="distributed"/>
  </si>
  <si>
    <t>上大久保東新町</t>
    <rPh sb="0" eb="7">
      <t>かみおおくぼひがししんまち</t>
    </rPh>
    <phoneticPr fontId="21" type="Hiragana" alignment="distributed"/>
  </si>
  <si>
    <t>現存
or
廃止</t>
    <rPh sb="0" eb="2">
      <t>ゲンゾン</t>
    </rPh>
    <rPh sb="6" eb="8">
      <t>ハイシ</t>
    </rPh>
    <phoneticPr fontId="21"/>
  </si>
  <si>
    <t>二口町二丁目</t>
    <rPh sb="0" eb="3">
      <t>ふたくちまち</t>
    </rPh>
    <phoneticPr fontId="21" type="Hiragana" alignment="distributed"/>
  </si>
  <si>
    <t>２５１３０</t>
  </si>
  <si>
    <t>０６０１２</t>
  </si>
  <si>
    <t>法人種別</t>
    <rPh sb="0" eb="2">
      <t>ホウジン</t>
    </rPh>
    <rPh sb="2" eb="4">
      <t>シュベツ</t>
    </rPh>
    <phoneticPr fontId="21"/>
  </si>
  <si>
    <t>法人所在地</t>
    <rPh sb="0" eb="2">
      <t>ホウジン</t>
    </rPh>
    <rPh sb="2" eb="5">
      <t>ショザイチ</t>
    </rPh>
    <phoneticPr fontId="21"/>
  </si>
  <si>
    <t>法人ＴＥＬ</t>
    <rPh sb="0" eb="2">
      <t>ホウジン</t>
    </rPh>
    <phoneticPr fontId="21"/>
  </si>
  <si>
    <t>法人等e-mail 1</t>
    <rPh sb="0" eb="2">
      <t>ホウジン</t>
    </rPh>
    <rPh sb="2" eb="3">
      <t>トウ</t>
    </rPh>
    <phoneticPr fontId="21"/>
  </si>
  <si>
    <t>法人等e-mail 2</t>
    <rPh sb="0" eb="2">
      <t>ホウジン</t>
    </rPh>
    <rPh sb="2" eb="3">
      <t>トウ</t>
    </rPh>
    <phoneticPr fontId="21"/>
  </si>
  <si>
    <t>002021</t>
  </si>
  <si>
    <t>多機能型事業所おうちへ帰ろう</t>
  </si>
  <si>
    <t>法人等e-mail 4</t>
    <rPh sb="0" eb="2">
      <t>ホウジン</t>
    </rPh>
    <rPh sb="2" eb="3">
      <t>トウ</t>
    </rPh>
    <phoneticPr fontId="21"/>
  </si>
  <si>
    <t>法人等e-mail 5</t>
    <rPh sb="0" eb="2">
      <t>ホウジン</t>
    </rPh>
    <rPh sb="2" eb="3">
      <t>トウ</t>
    </rPh>
    <phoneticPr fontId="21"/>
  </si>
  <si>
    <t>窪新町</t>
    <rPh sb="0" eb="3">
      <t>くぼしんまち</t>
    </rPh>
    <phoneticPr fontId="21" type="Hiragana" alignment="distributed"/>
  </si>
  <si>
    <t>営利法人デイライト株式会社</t>
  </si>
  <si>
    <t>新庄本町三丁目</t>
    <rPh sb="0" eb="4">
      <t>しんじょうほんまち</t>
    </rPh>
    <phoneticPr fontId="21" type="Hiragana" alignment="distributed"/>
  </si>
  <si>
    <t>療養介護</t>
  </si>
  <si>
    <t>就労継続支援Ｂ型1</t>
  </si>
  <si>
    <t>001237</t>
  </si>
  <si>
    <t>自立（機能）</t>
  </si>
  <si>
    <t>布瀬本町</t>
    <rPh sb="0" eb="4">
      <t>ぬのせほんまち</t>
    </rPh>
    <phoneticPr fontId="21" type="Hiragana" alignment="distributed"/>
  </si>
  <si>
    <t>自立（生活）</t>
  </si>
  <si>
    <t>forest@cty8.com</t>
  </si>
  <si>
    <t>就労継続支援Ａ型</t>
  </si>
  <si>
    <t>八尾町田頭</t>
    <rPh sb="0" eb="3">
      <t>やつおまち</t>
    </rPh>
    <rPh sb="3" eb="5">
      <t>たのかしら</t>
    </rPh>
    <phoneticPr fontId="21" type="Hiragana"/>
  </si>
  <si>
    <t>就労継続支援Ｂ型</t>
  </si>
  <si>
    <t>共同生活援助</t>
  </si>
  <si>
    <t>株式会社ブレイン</t>
    <rPh sb="0" eb="4">
      <t>カブシキガイシャ</t>
    </rPh>
    <phoneticPr fontId="21"/>
  </si>
  <si>
    <t>０１０５０２</t>
  </si>
  <si>
    <t>076-471-5090</t>
  </si>
  <si>
    <t>児童発達支援</t>
  </si>
  <si>
    <t>002922</t>
  </si>
  <si>
    <t>０３０９０７</t>
  </si>
  <si>
    <t>中大浦</t>
    <rPh sb="0" eb="1">
      <t>なか</t>
    </rPh>
    <rPh sb="1" eb="3">
      <t>おおうら</t>
    </rPh>
    <phoneticPr fontId="21" type="Hiragana" alignment="center"/>
  </si>
  <si>
    <t>放課後等デイサービス</t>
    <rPh sb="0" eb="4">
      <t>ホウカゴトウ</t>
    </rPh>
    <phoneticPr fontId="21"/>
  </si>
  <si>
    <t>tamago@yunity.jp</t>
  </si>
  <si>
    <t>003321</t>
  </si>
  <si>
    <t>八尾町大下</t>
    <rPh sb="0" eb="3">
      <t>やつおまち</t>
    </rPh>
    <rPh sb="3" eb="4">
      <t>おお</t>
    </rPh>
    <rPh sb="4" eb="5">
      <t>しも</t>
    </rPh>
    <phoneticPr fontId="21" type="Hiragana"/>
  </si>
  <si>
    <t>長柄町三丁目</t>
    <rPh sb="0" eb="3">
      <t>ながえまち</t>
    </rPh>
    <phoneticPr fontId="21" type="Hiragana" alignment="distributed"/>
  </si>
  <si>
    <t>居宅介護1</t>
    <rPh sb="2" eb="4">
      <t>カイゴ</t>
    </rPh>
    <phoneticPr fontId="21"/>
  </si>
  <si>
    <t>k@thinkdiycafe.sakura.ne.jp</t>
  </si>
  <si>
    <t>婦中町千里</t>
    <rPh sb="0" eb="3">
      <t>ふちゅうまち</t>
    </rPh>
    <rPh sb="3" eb="4">
      <t>ち</t>
    </rPh>
    <rPh sb="4" eb="5">
      <t>さと</t>
    </rPh>
    <phoneticPr fontId="21" type="Hiragana" alignment="center"/>
  </si>
  <si>
    <t>居宅介護2</t>
    <rPh sb="2" eb="4">
      <t>カイゴ</t>
    </rPh>
    <phoneticPr fontId="21"/>
  </si>
  <si>
    <t>八尾町上ケ島</t>
    <rPh sb="0" eb="3">
      <t>やつおまち</t>
    </rPh>
    <rPh sb="3" eb="4">
      <t>うえが</t>
    </rPh>
    <rPh sb="5" eb="6">
      <t>しま</t>
    </rPh>
    <phoneticPr fontId="21" type="Hiragana"/>
  </si>
  <si>
    <t>居宅介護4</t>
    <rPh sb="2" eb="4">
      <t>カイゴ</t>
    </rPh>
    <phoneticPr fontId="21"/>
  </si>
  <si>
    <t>001251</t>
  </si>
  <si>
    <t>居宅介護6</t>
    <rPh sb="2" eb="4">
      <t>カイゴ</t>
    </rPh>
    <phoneticPr fontId="21"/>
  </si>
  <si>
    <t>重度訪問1</t>
    <rPh sb="0" eb="2">
      <t>ジュウド</t>
    </rPh>
    <rPh sb="2" eb="4">
      <t>ホウモン</t>
    </rPh>
    <phoneticPr fontId="21"/>
  </si>
  <si>
    <t>重度訪問2</t>
    <rPh sb="0" eb="2">
      <t>ジュウド</t>
    </rPh>
    <rPh sb="2" eb="4">
      <t>ホウモン</t>
    </rPh>
    <phoneticPr fontId="21"/>
  </si>
  <si>
    <t>営利法人有限会社こいずみエイジングくらぶ</t>
  </si>
  <si>
    <t>重度訪問3</t>
    <rPh sb="0" eb="2">
      <t>ジュウド</t>
    </rPh>
    <rPh sb="2" eb="4">
      <t>ホウモン</t>
    </rPh>
    <phoneticPr fontId="21"/>
  </si>
  <si>
    <t>八尾町保内三丁目</t>
    <rPh sb="0" eb="3">
      <t>やつおまち</t>
    </rPh>
    <rPh sb="3" eb="4">
      <t>やす</t>
    </rPh>
    <rPh sb="4" eb="5">
      <t>うち</t>
    </rPh>
    <phoneticPr fontId="21" type="Hiragana"/>
  </si>
  <si>
    <t>重度訪問5</t>
    <rPh sb="0" eb="2">
      <t>ジュウド</t>
    </rPh>
    <rPh sb="2" eb="4">
      <t>ホウモン</t>
    </rPh>
    <phoneticPr fontId="21"/>
  </si>
  <si>
    <t>岐阜県高山市国府町名張１５８８番地</t>
  </si>
  <si>
    <t>０７０６０</t>
  </si>
  <si>
    <t>重度訪問6</t>
    <rPh sb="0" eb="2">
      <t>ジュウド</t>
    </rPh>
    <rPh sb="2" eb="4">
      <t>ホウモン</t>
    </rPh>
    <phoneticPr fontId="21"/>
  </si>
  <si>
    <t>特定非営利活動法人特定非営利活動法人ゆめさぽーとらいちょう</t>
  </si>
  <si>
    <t>同行援護1</t>
  </si>
  <si>
    <t>０２０４１７</t>
  </si>
  <si>
    <t>同行援護6</t>
  </si>
  <si>
    <t>84109</t>
  </si>
  <si>
    <t>婦中町吉住</t>
    <rPh sb="0" eb="3">
      <t>ふちゅうまち</t>
    </rPh>
    <rPh sb="3" eb="5">
      <t>よしずみ</t>
    </rPh>
    <phoneticPr fontId="21" type="Hiragana" alignment="center"/>
  </si>
  <si>
    <t>行動援護3</t>
  </si>
  <si>
    <t>療養介護1</t>
  </si>
  <si>
    <t>療養介護2</t>
  </si>
  <si>
    <t>婦中町新屋</t>
    <rPh sb="0" eb="3">
      <t>ふちゅうまち</t>
    </rPh>
    <rPh sb="3" eb="4">
      <t>あら</t>
    </rPh>
    <rPh sb="4" eb="5">
      <t>や</t>
    </rPh>
    <phoneticPr fontId="21" type="Hiragana" alignment="center"/>
  </si>
  <si>
    <t>療養介護3</t>
  </si>
  <si>
    <t>富山市上大久保８９３番地１</t>
  </si>
  <si>
    <t>婦中町鶚谷</t>
    <rPh sb="0" eb="3">
      <t>ふちゅうまち</t>
    </rPh>
    <phoneticPr fontId="21" type="Hiragana" alignment="center"/>
  </si>
  <si>
    <t>療養介護4</t>
  </si>
  <si>
    <t>076-471-0431</t>
  </si>
  <si>
    <t>２４１５０</t>
  </si>
  <si>
    <t>療養介護5</t>
  </si>
  <si>
    <t>愛知県一宮市和光二丁目４番３２号</t>
  </si>
  <si>
    <t>横越</t>
    <rPh sb="0" eb="2">
      <t>よこごし</t>
    </rPh>
    <phoneticPr fontId="21" type="Hiragana" alignment="distributed"/>
  </si>
  <si>
    <t>17相談（地域移行・地域定着）</t>
    <rPh sb="2" eb="4">
      <t>ソウダン</t>
    </rPh>
    <rPh sb="5" eb="7">
      <t>チイキ</t>
    </rPh>
    <rPh sb="7" eb="9">
      <t>イコウ</t>
    </rPh>
    <rPh sb="10" eb="14">
      <t>チイキテイチャク</t>
    </rPh>
    <phoneticPr fontId="21"/>
  </si>
  <si>
    <t>東福沢</t>
    <rPh sb="0" eb="1">
      <t>ひがし</t>
    </rPh>
    <rPh sb="1" eb="2">
      <t>ふく</t>
    </rPh>
    <rPh sb="2" eb="3">
      <t>さわ</t>
    </rPh>
    <phoneticPr fontId="21" type="Hiragana" alignment="center"/>
  </si>
  <si>
    <t>療養介護6</t>
  </si>
  <si>
    <t>婦中町希望ケ丘</t>
    <rPh sb="0" eb="3">
      <t>ふちゅうまち</t>
    </rPh>
    <rPh sb="3" eb="5">
      <t>きぼうが</t>
    </rPh>
    <rPh sb="6" eb="7">
      <t>おか</t>
    </rPh>
    <phoneticPr fontId="21" type="Hiragana" alignment="center"/>
  </si>
  <si>
    <t>生活介護1</t>
  </si>
  <si>
    <t>生活介護4</t>
  </si>
  <si>
    <t>生活介護5</t>
  </si>
  <si>
    <t>生活介護6</t>
  </si>
  <si>
    <t>920-0854</t>
  </si>
  <si>
    <t>営利法人株式会社ＬＥＡＴ</t>
  </si>
  <si>
    <t>短期入所1</t>
  </si>
  <si>
    <t>短期入所2</t>
  </si>
  <si>
    <t>小泉町北部</t>
    <rPh sb="0" eb="5">
      <t>こいずみちょうほくぶ</t>
    </rPh>
    <phoneticPr fontId="21" type="Hiragana" alignment="distributed"/>
  </si>
  <si>
    <t>２３１９３</t>
  </si>
  <si>
    <t>水橋小出裏坪</t>
    <rPh sb="0" eb="6">
      <t>みずはしこいでうらつぼ</t>
    </rPh>
    <phoneticPr fontId="21" type="Hiragana" alignment="distributed"/>
  </si>
  <si>
    <t>短期入所3</t>
  </si>
  <si>
    <t>１４０８０</t>
  </si>
  <si>
    <t>０４０８０６</t>
  </si>
  <si>
    <t>短期入所4</t>
  </si>
  <si>
    <t>２８０７０</t>
  </si>
  <si>
    <t>短期入所6</t>
  </si>
  <si>
    <t>金泉寺</t>
    <rPh sb="0" eb="3">
      <t>きんせんじ</t>
    </rPh>
    <phoneticPr fontId="21" type="Hiragana" alignment="distributed"/>
  </si>
  <si>
    <t>特定非営利活動法人特定非営利活動法人デイサービスこのゆびとーまれ</t>
  </si>
  <si>
    <t>自立（機能）2</t>
  </si>
  <si>
    <t>山王町</t>
    <rPh sb="0" eb="3">
      <t>さんのうまち</t>
    </rPh>
    <phoneticPr fontId="21" type="Hiragana" alignment="distributed"/>
  </si>
  <si>
    <t>自立（機能）4</t>
  </si>
  <si>
    <t>０４０１２７</t>
  </si>
  <si>
    <t>８星井町</t>
    <rPh sb="1" eb="4">
      <t>ほしいちょう</t>
    </rPh>
    <phoneticPr fontId="21" type="Hiragana"/>
  </si>
  <si>
    <t>自立（機能）5</t>
  </si>
  <si>
    <t>０２０４０７</t>
  </si>
  <si>
    <t>自立（生活）1</t>
  </si>
  <si>
    <t>076-436-1294</t>
  </si>
  <si>
    <t>１８１００</t>
  </si>
  <si>
    <t>自立（生活）4</t>
  </si>
  <si>
    <t>930-0851</t>
  </si>
  <si>
    <t>自立（生活）5</t>
  </si>
  <si>
    <t>自立（生活）6</t>
  </si>
  <si>
    <t>就労移行1</t>
  </si>
  <si>
    <t>若竹町三丁目</t>
    <rPh sb="0" eb="3">
      <t>わかたけちょう</t>
    </rPh>
    <phoneticPr fontId="21" type="Hiragana" alignment="distributed"/>
  </si>
  <si>
    <t>婦中町小泉</t>
    <rPh sb="0" eb="3">
      <t>ふちゅうまち</t>
    </rPh>
    <rPh sb="3" eb="4">
      <t>こ</t>
    </rPh>
    <rPh sb="4" eb="5">
      <t>いずみ</t>
    </rPh>
    <phoneticPr fontId="21" type="Hiragana" alignment="center"/>
  </si>
  <si>
    <t>就労移行2</t>
  </si>
  <si>
    <t>０４０３０６</t>
  </si>
  <si>
    <t>就労移行3</t>
  </si>
  <si>
    <t>info@katakagonosato.com</t>
  </si>
  <si>
    <t>就労移行4</t>
  </si>
  <si>
    <t>就労移行6</t>
  </si>
  <si>
    <t>就労継続支援Ａ型1</t>
  </si>
  <si>
    <t>大島二丁目</t>
    <rPh sb="0" eb="2">
      <t>おおしま</t>
    </rPh>
    <phoneticPr fontId="21" type="Hiragana" alignment="distributed"/>
  </si>
  <si>
    <t>就労継続支援Ａ型2</t>
  </si>
  <si>
    <t>とやま生協デイサービスセンターまる～な</t>
  </si>
  <si>
    <t>就労継続支援Ａ型4</t>
  </si>
  <si>
    <t>大泉本町二丁目</t>
    <rPh sb="0" eb="4">
      <t>おおいずみほんまち</t>
    </rPh>
    <phoneticPr fontId="21" type="Hiragana" alignment="distributed"/>
  </si>
  <si>
    <t>就労継続支援Ａ型5</t>
  </si>
  <si>
    <t>０２０４１０</t>
  </si>
  <si>
    <t>就労継続支援Ｂ型4</t>
  </si>
  <si>
    <t>就労継続支援Ｂ型5</t>
  </si>
  <si>
    <t>就労定着2</t>
  </si>
  <si>
    <t>共同生活援助1</t>
  </si>
  <si>
    <t>076-254-6254</t>
  </si>
  <si>
    <t>共同生活援助2</t>
  </si>
  <si>
    <t>共同生活援助3</t>
  </si>
  <si>
    <t>株式会社KOKIA</t>
    <rPh sb="0" eb="4">
      <t>カブシキカイシャ</t>
    </rPh>
    <phoneticPr fontId="21"/>
  </si>
  <si>
    <t>81107</t>
  </si>
  <si>
    <t>施設入所支援1</t>
  </si>
  <si>
    <t>施設入所支援2</t>
  </si>
  <si>
    <t>４９０６１</t>
  </si>
  <si>
    <t>施設入所支援3</t>
  </si>
  <si>
    <t>蓮町三丁目</t>
    <rPh sb="0" eb="1">
      <t>はす</t>
    </rPh>
    <rPh sb="1" eb="2">
      <t>まち</t>
    </rPh>
    <phoneticPr fontId="21" type="Hiragana" alignment="distributed"/>
  </si>
  <si>
    <t>施設入所支援4</t>
  </si>
  <si>
    <t>daylight_magonote@yahoo.co.jp</t>
  </si>
  <si>
    <t>０４０８１３</t>
  </si>
  <si>
    <t>朝菜町１丁目</t>
    <rPh sb="0" eb="3">
      <t>あさなちょう</t>
    </rPh>
    <phoneticPr fontId="21" type="Hiragana" alignment="distributed"/>
  </si>
  <si>
    <t>施設入所支援6</t>
  </si>
  <si>
    <t>０４０５０９</t>
  </si>
  <si>
    <t>地域移行1</t>
  </si>
  <si>
    <t>地域移行6</t>
  </si>
  <si>
    <t>株式会社リマイン</t>
    <rPh sb="0" eb="4">
      <t>カブシキガイシャ</t>
    </rPh>
    <phoneticPr fontId="21"/>
  </si>
  <si>
    <t>地域定着2</t>
    <rPh sb="0" eb="2">
      <t>チイキ</t>
    </rPh>
    <rPh sb="2" eb="4">
      <t>テイチャク</t>
    </rPh>
    <phoneticPr fontId="21"/>
  </si>
  <si>
    <t>婦中町砂子田４区</t>
    <rPh sb="0" eb="3">
      <t>ふちゅうまち</t>
    </rPh>
    <rPh sb="3" eb="4">
      <t>すな</t>
    </rPh>
    <rPh sb="4" eb="5">
      <t>ご</t>
    </rPh>
    <rPh sb="5" eb="6">
      <t>だ</t>
    </rPh>
    <rPh sb="7" eb="8">
      <t>く</t>
    </rPh>
    <phoneticPr fontId="21" type="Hiragana" alignment="center"/>
  </si>
  <si>
    <t>地域定着4</t>
    <rPh sb="0" eb="2">
      <t>チイキ</t>
    </rPh>
    <rPh sb="2" eb="4">
      <t>テイチャク</t>
    </rPh>
    <phoneticPr fontId="21"/>
  </si>
  <si>
    <t>富山市草島古川６番地</t>
  </si>
  <si>
    <t>犬島四丁目</t>
    <rPh sb="0" eb="2">
      <t>いぬじま</t>
    </rPh>
    <phoneticPr fontId="21" type="Hiragana" alignment="distributed"/>
  </si>
  <si>
    <t>地域定着5</t>
    <rPh sb="0" eb="2">
      <t>チイキ</t>
    </rPh>
    <rPh sb="2" eb="4">
      <t>テイチャク</t>
    </rPh>
    <phoneticPr fontId="21"/>
  </si>
  <si>
    <t>富山市太田字住吉割２１３番地１</t>
  </si>
  <si>
    <t>蓮町六丁目</t>
    <rPh sb="0" eb="1">
      <t>はす</t>
    </rPh>
    <rPh sb="1" eb="2">
      <t>まち</t>
    </rPh>
    <phoneticPr fontId="21" type="Hiragana" alignment="distributed"/>
  </si>
  <si>
    <t>婦中町速星３区</t>
    <rPh sb="0" eb="3">
      <t>ふちゅうまち</t>
    </rPh>
    <rPh sb="3" eb="5">
      <t>はやほし</t>
    </rPh>
    <rPh sb="6" eb="7">
      <t>く</t>
    </rPh>
    <phoneticPr fontId="21" type="Hiragana" alignment="center"/>
  </si>
  <si>
    <t>002538</t>
  </si>
  <si>
    <t>相談（特定）2</t>
  </si>
  <si>
    <t>下飯野</t>
    <rPh sb="0" eb="3">
      <t>しもいいの</t>
    </rPh>
    <phoneticPr fontId="21" type="Hiragana" alignment="distributed"/>
  </si>
  <si>
    <t>相談（特定）4</t>
  </si>
  <si>
    <t>相談（特定）5</t>
  </si>
  <si>
    <t>磯部町二丁目</t>
    <rPh sb="0" eb="2">
      <t>いそべ</t>
    </rPh>
    <rPh sb="2" eb="3">
      <t>まち</t>
    </rPh>
    <phoneticPr fontId="21" type="Hiragana" alignment="distributed"/>
  </si>
  <si>
    <t>４宮川地区</t>
    <rPh sb="1" eb="3">
      <t>ミヤカワ</t>
    </rPh>
    <rPh sb="3" eb="5">
      <t>チク</t>
    </rPh>
    <phoneticPr fontId="21"/>
  </si>
  <si>
    <t>000306</t>
  </si>
  <si>
    <t>相談（障害児）2</t>
  </si>
  <si>
    <t>特定非営利活動法人きずな</t>
    <rPh sb="0" eb="9">
      <t>トクテイヒエイリカツドウホウジン</t>
    </rPh>
    <phoneticPr fontId="21"/>
  </si>
  <si>
    <t>002805</t>
  </si>
  <si>
    <t>相談（障害児）3</t>
  </si>
  <si>
    <t>81405</t>
  </si>
  <si>
    <t>相談（障害児）4</t>
  </si>
  <si>
    <t>相談（障害児）5</t>
  </si>
  <si>
    <t>婦中町田島</t>
    <rPh sb="0" eb="3">
      <t>ふちゅうまち</t>
    </rPh>
    <rPh sb="3" eb="4">
      <t>た</t>
    </rPh>
    <rPh sb="4" eb="5">
      <t>じま</t>
    </rPh>
    <phoneticPr fontId="21" type="Hiragana" alignment="center"/>
  </si>
  <si>
    <t>相談（障害児）6</t>
  </si>
  <si>
    <t>基準該当2</t>
  </si>
  <si>
    <t>荒川四丁目</t>
    <rPh sb="0" eb="2">
      <t>あらかわ</t>
    </rPh>
    <phoneticPr fontId="21" type="Hiragana" alignment="distributed"/>
  </si>
  <si>
    <t>婦中町外北</t>
    <rPh sb="0" eb="3">
      <t>ふちゅうまち</t>
    </rPh>
    <rPh sb="3" eb="4">
      <t>がい</t>
    </rPh>
    <rPh sb="4" eb="5">
      <t>ほく</t>
    </rPh>
    <phoneticPr fontId="21" type="Hiragana" alignment="center"/>
  </si>
  <si>
    <t>基準該当3</t>
  </si>
  <si>
    <t>004908</t>
  </si>
  <si>
    <t>83317</t>
  </si>
  <si>
    <t>基準該当4</t>
  </si>
  <si>
    <t>基準該当5</t>
  </si>
  <si>
    <t>info@kyoushin.online</t>
  </si>
  <si>
    <t>基準該当6</t>
  </si>
  <si>
    <t>千原崎</t>
    <rPh sb="0" eb="3">
      <t>ちはらざき</t>
    </rPh>
    <phoneticPr fontId="21" type="Hiragana" alignment="distributed"/>
  </si>
  <si>
    <t>共生型2</t>
    <rPh sb="0" eb="3">
      <t>キョウセイガタ</t>
    </rPh>
    <phoneticPr fontId="21"/>
  </si>
  <si>
    <t>特定非営利活動法人障がい者生活支援グループフレンズ富山</t>
  </si>
  <si>
    <t>野中</t>
    <rPh sb="0" eb="2">
      <t>のなか</t>
    </rPh>
    <phoneticPr fontId="21" type="Hiragana" alignment="distributed"/>
  </si>
  <si>
    <t>共生型5</t>
    <rPh sb="0" eb="3">
      <t>キョウセイガタ</t>
    </rPh>
    <phoneticPr fontId="21"/>
  </si>
  <si>
    <t>共生型6</t>
    <rPh sb="0" eb="3">
      <t>キョウセイガタ</t>
    </rPh>
    <phoneticPr fontId="21"/>
  </si>
  <si>
    <t>児童発達支援1</t>
  </si>
  <si>
    <t>月岡新</t>
    <rPh sb="0" eb="3">
      <t>つきおかしん</t>
    </rPh>
    <phoneticPr fontId="21" type="Hiragana" alignment="distributed"/>
  </si>
  <si>
    <t>児童発達支援2</t>
  </si>
  <si>
    <t>児童発達支援5</t>
  </si>
  <si>
    <t>放課後等デイサービス2</t>
    <rPh sb="0" eb="4">
      <t>ホウカゴトウ</t>
    </rPh>
    <phoneticPr fontId="21"/>
  </si>
  <si>
    <t>岩瀬神明町</t>
    <rPh sb="0" eb="5">
      <t>いわせしんめいちょう</t>
    </rPh>
    <phoneticPr fontId="21" type="Hiragana" alignment="distributed"/>
  </si>
  <si>
    <t>５０１０８</t>
  </si>
  <si>
    <t>放課後等デイサービス4</t>
    <rPh sb="0" eb="4">
      <t>ホウカゴトウ</t>
    </rPh>
    <phoneticPr fontId="21"/>
  </si>
  <si>
    <t>東福沢５区</t>
    <rPh sb="0" eb="1">
      <t>ひがし</t>
    </rPh>
    <rPh sb="1" eb="3">
      <t>　　ふくさわ</t>
    </rPh>
    <rPh sb="4" eb="5">
      <t>く</t>
    </rPh>
    <phoneticPr fontId="21" type="Hiragana" alignment="center"/>
  </si>
  <si>
    <t>２９０６０</t>
  </si>
  <si>
    <t>076-456-3857</t>
  </si>
  <si>
    <t>放課後等デイサービス5</t>
    <rPh sb="0" eb="4">
      <t>ホウカゴトウ</t>
    </rPh>
    <phoneticPr fontId="21"/>
  </si>
  <si>
    <t>富山市牛島本町二丁目７番８号</t>
  </si>
  <si>
    <t>稲荷元町二丁目</t>
    <rPh sb="0" eb="4">
      <t>いなりもとまち</t>
    </rPh>
    <phoneticPr fontId="21" type="Hiragana" alignment="distributed"/>
  </si>
  <si>
    <t>放課後等デイサービス6</t>
    <rPh sb="0" eb="4">
      <t>ホウカゴトウ</t>
    </rPh>
    <phoneticPr fontId="21"/>
  </si>
  <si>
    <t>富山市八尾町大杉３３８７番地２</t>
  </si>
  <si>
    <t>004911</t>
  </si>
  <si>
    <t>保育所訪問1</t>
  </si>
  <si>
    <t>営利法人有限会社尚栄</t>
  </si>
  <si>
    <t>保育所訪問2</t>
  </si>
  <si>
    <t>保育所訪問3</t>
  </si>
  <si>
    <t>0766-44-8060</t>
  </si>
  <si>
    <t>82103</t>
  </si>
  <si>
    <t>０１０５１６</t>
  </si>
  <si>
    <t>上赤江町一丁目</t>
    <rPh sb="0" eb="4">
      <t>かみあかえまち</t>
    </rPh>
    <phoneticPr fontId="21" type="Hiragana" alignment="distributed"/>
  </si>
  <si>
    <t>保育所訪問5</t>
  </si>
  <si>
    <t>２２１５０</t>
  </si>
  <si>
    <t>営利法人</t>
    <rPh sb="0" eb="2">
      <t>エイリ</t>
    </rPh>
    <rPh sb="2" eb="4">
      <t>ホウジン</t>
    </rPh>
    <phoneticPr fontId="21"/>
  </si>
  <si>
    <t>友杉</t>
    <rPh sb="0" eb="2">
      <t>ともすぎ</t>
    </rPh>
    <phoneticPr fontId="21" type="Hiragana" alignment="distributed"/>
  </si>
  <si>
    <t>003206</t>
  </si>
  <si>
    <t>富山市上大久保１９１７番地</t>
  </si>
  <si>
    <t>三番町</t>
    <rPh sb="0" eb="3">
      <t>さんばんまち</t>
    </rPh>
    <phoneticPr fontId="21" type="Hiragana" alignment="distributed"/>
  </si>
  <si>
    <t>151-0071</t>
  </si>
  <si>
    <t>002352</t>
  </si>
  <si>
    <t>東京都渋谷区本町一丁目４番１４号</t>
  </si>
  <si>
    <t>84604</t>
  </si>
  <si>
    <t>03-3377-1100</t>
  </si>
  <si>
    <t>toyama@earthsupport.co.jp</t>
  </si>
  <si>
    <t>一般社団法人</t>
    <rPh sb="0" eb="2">
      <t>イッパン</t>
    </rPh>
    <rPh sb="2" eb="4">
      <t>シャダン</t>
    </rPh>
    <rPh sb="4" eb="6">
      <t>ホウジン</t>
    </rPh>
    <phoneticPr fontId="21"/>
  </si>
  <si>
    <t>廃止</t>
    <rPh sb="0" eb="2">
      <t>ハイシ</t>
    </rPh>
    <phoneticPr fontId="21"/>
  </si>
  <si>
    <t>大町１区北部</t>
    <rPh sb="0" eb="2">
      <t>おおまち</t>
    </rPh>
    <phoneticPr fontId="21" type="Hiragana" alignment="distributed"/>
  </si>
  <si>
    <t>daisaku@ainoie.info</t>
  </si>
  <si>
    <t>social@eiki-kk.com</t>
  </si>
  <si>
    <t>001934</t>
  </si>
  <si>
    <t>infinity.m.1029@gmail.com</t>
  </si>
  <si>
    <t>富山市常盤台１６番１２号</t>
  </si>
  <si>
    <t>076-421-4542</t>
  </si>
  <si>
    <t>西大泉</t>
    <rPh sb="0" eb="3">
      <t>にしおおいずみ</t>
    </rPh>
    <phoneticPr fontId="21" type="Hiragana" alignment="distributed"/>
  </si>
  <si>
    <t>freedom-hokuriku@live.jp</t>
  </si>
  <si>
    <t>合同会社</t>
    <rPh sb="0" eb="2">
      <t>ゴウドウ</t>
    </rPh>
    <rPh sb="2" eb="4">
      <t>カイシャ</t>
    </rPh>
    <phoneticPr fontId="21"/>
  </si>
  <si>
    <t>１７０３０</t>
  </si>
  <si>
    <t>004417</t>
  </si>
  <si>
    <t>本郷新</t>
    <rPh sb="0" eb="2">
      <t>ほんごう</t>
    </rPh>
    <rPh sb="2" eb="3">
      <t>しん</t>
    </rPh>
    <phoneticPr fontId="21" type="Hiragana" alignment="distributed"/>
  </si>
  <si>
    <t>３９０６０</t>
  </si>
  <si>
    <t>富山市秋吉１３番地１シルエーラ・あきのⅠ号棟２０４号</t>
  </si>
  <si>
    <t>076-482-5056</t>
  </si>
  <si>
    <t>楡原高田</t>
    <rPh sb="0" eb="1">
      <t>にれ</t>
    </rPh>
    <rPh sb="1" eb="2">
      <t>はら</t>
    </rPh>
    <rPh sb="2" eb="4">
      <t>たかた</t>
    </rPh>
    <phoneticPr fontId="21" type="Hiragana" alignment="center"/>
  </si>
  <si>
    <t>富山市清水元町３番３号元町ビル１Ｂ</t>
    <rPh sb="10" eb="11">
      <t>ゴウ</t>
    </rPh>
    <phoneticPr fontId="21"/>
  </si>
  <si>
    <t>info@homare2014.or.jp</t>
  </si>
  <si>
    <t>０５１１２</t>
  </si>
  <si>
    <t>takano_mizuhashi@homarenoie-group.com</t>
  </si>
  <si>
    <t>社会福祉法人富山市社会福祉協議会</t>
  </si>
  <si>
    <t>０７０７８</t>
  </si>
  <si>
    <t>富山市中島四丁目２番１４号</t>
    <rPh sb="5" eb="6">
      <t>4</t>
    </rPh>
    <phoneticPr fontId="21"/>
  </si>
  <si>
    <t>002422</t>
  </si>
  <si>
    <t>０４０６０１</t>
  </si>
  <si>
    <t>076-432-1199</t>
  </si>
  <si>
    <t>k-tanaka@oarks.co.jp</t>
  </si>
  <si>
    <t>富山市掛尾町２４９番地スペースイン掛尾３階</t>
  </si>
  <si>
    <t>田中町五丁目</t>
    <rPh sb="0" eb="3">
      <t>たなかまち</t>
    </rPh>
    <phoneticPr fontId="21" type="Hiragana" alignment="distributed"/>
  </si>
  <si>
    <t>下大久保（１３２３番地）</t>
    <rPh sb="0" eb="1">
      <t>しも</t>
    </rPh>
    <rPh sb="1" eb="4">
      <t>おおくぼ　　　　</t>
    </rPh>
    <rPh sb="9" eb="11">
      <t>ばんち</t>
    </rPh>
    <phoneticPr fontId="21" type="Hiragana"/>
  </si>
  <si>
    <t>１６０１０</t>
  </si>
  <si>
    <t>076-481-6245</t>
  </si>
  <si>
    <t>婦中町吉住</t>
    <rPh sb="0" eb="3">
      <t>ふちゅうまち</t>
    </rPh>
    <rPh sb="3" eb="4">
      <t>よし</t>
    </rPh>
    <rPh sb="4" eb="5">
      <t>ずみ</t>
    </rPh>
    <phoneticPr fontId="21" type="Hiragana" alignment="center"/>
  </si>
  <si>
    <t>旅籠町</t>
    <rPh sb="0" eb="3">
      <t>はたごまち</t>
    </rPh>
    <phoneticPr fontId="21" type="Hiragana" alignment="distributed"/>
  </si>
  <si>
    <t>ishikura.m@if-d.net</t>
  </si>
  <si>
    <t>55大久保地区</t>
  </si>
  <si>
    <t>horii@assist-toyama.com</t>
  </si>
  <si>
    <t>株式会社クオリティ・ライフ</t>
  </si>
  <si>
    <t>長江東町二丁目</t>
    <rPh sb="0" eb="4">
      <t>ながえひがしまち</t>
    </rPh>
    <phoneticPr fontId="21" type="Hiragana" alignment="distributed"/>
  </si>
  <si>
    <t>939-8084</t>
  </si>
  <si>
    <t>076-425-2111</t>
  </si>
  <si>
    <t>富山市西中野町一丁目８番３９号</t>
  </si>
  <si>
    <t>81505</t>
  </si>
  <si>
    <t>076-491-7305</t>
  </si>
  <si>
    <t>八尾町峯</t>
    <rPh sb="0" eb="3">
      <t>やつおまち</t>
    </rPh>
    <rPh sb="3" eb="4">
      <t>みね</t>
    </rPh>
    <phoneticPr fontId="21" type="Hiragana"/>
  </si>
  <si>
    <t>R3.11.28廃止</t>
    <rPh sb="8" eb="10">
      <t>ハイシ</t>
    </rPh>
    <phoneticPr fontId="21"/>
  </si>
  <si>
    <t>稲代１区</t>
    <rPh sb="0" eb="1">
      <t>いなしろ</t>
    </rPh>
    <phoneticPr fontId="21" type="Hiragana"/>
  </si>
  <si>
    <t>０４０５０７</t>
  </si>
  <si>
    <t>営利法人アンフェーデ株式会社</t>
  </si>
  <si>
    <t>076-471-6553</t>
  </si>
  <si>
    <t>076-471-6563</t>
  </si>
  <si>
    <t>Sakuraen@juno.ocn.ne.jp</t>
  </si>
  <si>
    <t>002919</t>
  </si>
  <si>
    <t>０４０７０６</t>
  </si>
  <si>
    <t>２６０９０</t>
  </si>
  <si>
    <t>001402</t>
  </si>
  <si>
    <t>宝町一丁目</t>
    <rPh sb="0" eb="2">
      <t>たからまち</t>
    </rPh>
    <phoneticPr fontId="21" type="Hiragana" alignment="distributed"/>
  </si>
  <si>
    <t>就労継続支援コラーレ富山</t>
  </si>
  <si>
    <t>info@sakurano.or.jp</t>
  </si>
  <si>
    <t>84409</t>
  </si>
  <si>
    <t>０５０２１０</t>
  </si>
  <si>
    <t>東京都港区浜松町二丁目４番１号</t>
  </si>
  <si>
    <t>03-6837-4517</t>
  </si>
  <si>
    <t>03-6837-4531</t>
  </si>
  <si>
    <t>一般社団法人デイサービス笑和</t>
  </si>
  <si>
    <t>sakura_toyama@flmr.socat.jp</t>
  </si>
  <si>
    <t>富山市犬島新町一丁目６番３８６号</t>
    <rPh sb="15" eb="16">
      <t>ゴウ</t>
    </rPh>
    <phoneticPr fontId="21"/>
  </si>
  <si>
    <t>中川原新町</t>
    <rPh sb="0" eb="5">
      <t>なかがわらしんまち</t>
    </rPh>
    <phoneticPr fontId="21" type="Hiragana" alignment="distributed"/>
  </si>
  <si>
    <t>０４０２０８</t>
  </si>
  <si>
    <t>info@takagi-corporation.co.jp</t>
  </si>
  <si>
    <t>４１０５０</t>
  </si>
  <si>
    <t>富山市中沖１５０番地の３</t>
  </si>
  <si>
    <t>002801</t>
  </si>
  <si>
    <t>assist@uchikuru-k.com</t>
  </si>
  <si>
    <t>076-464-9688</t>
  </si>
  <si>
    <t>076-436-0911</t>
  </si>
  <si>
    <t>076-436-1489</t>
  </si>
  <si>
    <t>西長江二丁目</t>
    <rPh sb="0" eb="1">
      <t>にし</t>
    </rPh>
    <rPh sb="1" eb="3">
      <t>ながえ</t>
    </rPh>
    <phoneticPr fontId="21" type="Hiragana" alignment="distributed"/>
  </si>
  <si>
    <t>921-8027</t>
  </si>
  <si>
    <t>080-8880-4815</t>
  </si>
  <si>
    <t>石川県金沢市神田二丁目２番１９号</t>
  </si>
  <si>
    <t>藤の木台三丁目</t>
    <rPh sb="0" eb="1">
      <t>ふじ</t>
    </rPh>
    <rPh sb="2" eb="4">
      <t>きだい</t>
    </rPh>
    <phoneticPr fontId="21" type="Hiragana" alignment="distributed"/>
  </si>
  <si>
    <t>076-244-3668</t>
  </si>
  <si>
    <t>001405</t>
  </si>
  <si>
    <t>931-8436</t>
  </si>
  <si>
    <t>tdrsn502@ybb.ne.jp</t>
  </si>
  <si>
    <t>002304</t>
  </si>
  <si>
    <t>社会福祉法人富山市桜谷福祉会</t>
  </si>
  <si>
    <t>seisin@jeans.ocn.ne.jp</t>
  </si>
  <si>
    <t>０９１０１</t>
  </si>
  <si>
    <t>000203</t>
  </si>
  <si>
    <t>wagou@giga.ocn.ne.jp</t>
  </si>
  <si>
    <t>azamien@knei.jp</t>
  </si>
  <si>
    <t>930-0077</t>
  </si>
  <si>
    <t>特定非営利活動法人</t>
    <rPh sb="0" eb="2">
      <t>トクテイ</t>
    </rPh>
    <rPh sb="2" eb="5">
      <t>ヒエイリ</t>
    </rPh>
    <rPh sb="5" eb="6">
      <t>カツ</t>
    </rPh>
    <rPh sb="6" eb="7">
      <t>ドウ</t>
    </rPh>
    <rPh sb="7" eb="9">
      <t>ホウジン</t>
    </rPh>
    <phoneticPr fontId="21"/>
  </si>
  <si>
    <t>83405</t>
  </si>
  <si>
    <t>富山市上滝４０８番地</t>
  </si>
  <si>
    <t>富山市西四十物町６番４号</t>
  </si>
  <si>
    <t>kamomenote@gmail.com</t>
  </si>
  <si>
    <t>kokoromi2@outlook.jp</t>
  </si>
  <si>
    <t>suzukaze-soap@kih.biglobe.ne.jp</t>
  </si>
  <si>
    <t>生活介護は共生型、自立訓練は基準該当</t>
    <rPh sb="0" eb="2">
      <t>セイカツ</t>
    </rPh>
    <rPh sb="2" eb="4">
      <t>カイゴ</t>
    </rPh>
    <rPh sb="5" eb="8">
      <t>キョウセイガタ</t>
    </rPh>
    <rPh sb="9" eb="11">
      <t>ジリツ</t>
    </rPh>
    <rPh sb="11" eb="13">
      <t>クンレン</t>
    </rPh>
    <rPh sb="14" eb="16">
      <t>キジュン</t>
    </rPh>
    <rPh sb="16" eb="18">
      <t>ガイトウ</t>
    </rPh>
    <phoneticPr fontId="21"/>
  </si>
  <si>
    <t>粟島町三丁目</t>
    <rPh sb="0" eb="3">
      <t>あわじままち</t>
    </rPh>
    <phoneticPr fontId="21" type="Hiragana" alignment="distributed"/>
  </si>
  <si>
    <t>０４０６０７</t>
  </si>
  <si>
    <t>富山市上滝４２４番地２</t>
  </si>
  <si>
    <t>ponko-dapon-@goo.jp</t>
  </si>
  <si>
    <t>０１０４３５</t>
  </si>
  <si>
    <t>駒見</t>
    <rPh sb="0" eb="2">
      <t>こまみ</t>
    </rPh>
    <phoneticPr fontId="21" type="Hiragana" alignment="distributed"/>
  </si>
  <si>
    <t>79山田西部地区</t>
  </si>
  <si>
    <t>０３０６０３</t>
  </si>
  <si>
    <t>takasan5008@yahoo.co.jp</t>
  </si>
  <si>
    <t>富山市高田５２７富山県総合情報センタービル</t>
  </si>
  <si>
    <t>２５１８０</t>
  </si>
  <si>
    <t>076-403-2880</t>
  </si>
  <si>
    <t>八尾町新田</t>
    <rPh sb="0" eb="3">
      <t>やつおまち</t>
    </rPh>
    <rPh sb="3" eb="4">
      <t>しん</t>
    </rPh>
    <rPh sb="4" eb="5">
      <t>でん</t>
    </rPh>
    <phoneticPr fontId="21" type="Hiragana"/>
  </si>
  <si>
    <t>富山市奥井町４番３６号</t>
    <rPh sb="7" eb="8">
      <t>バン</t>
    </rPh>
    <rPh sb="10" eb="11">
      <t>ゴウ</t>
    </rPh>
    <phoneticPr fontId="21"/>
  </si>
  <si>
    <t>076-466-2285</t>
  </si>
  <si>
    <t>004904</t>
  </si>
  <si>
    <t>４０１４０</t>
  </si>
  <si>
    <t>076-465-1219</t>
  </si>
  <si>
    <t>八尾町大杉</t>
    <rPh sb="0" eb="3">
      <t>やつおまち</t>
    </rPh>
    <rPh sb="3" eb="4">
      <t>おお</t>
    </rPh>
    <rPh sb="4" eb="5">
      <t>すぎ</t>
    </rPh>
    <phoneticPr fontId="21" type="Hiragana"/>
  </si>
  <si>
    <t>mail@chimugurisa.com</t>
  </si>
  <si>
    <t>001923</t>
  </si>
  <si>
    <t>shogai_day@chimugurisa.com</t>
  </si>
  <si>
    <t>八尾町樫尾</t>
    <rPh sb="0" eb="3">
      <t>やつおまち</t>
    </rPh>
    <rPh sb="3" eb="4">
      <t>かし</t>
    </rPh>
    <rPh sb="4" eb="5">
      <t>お</t>
    </rPh>
    <phoneticPr fontId="21" type="Hiragana"/>
  </si>
  <si>
    <t>岩瀬福来町</t>
    <rPh sb="0" eb="5">
      <t>いわせふくらいまち</t>
    </rPh>
    <phoneticPr fontId="21" type="Hiragana" alignment="distributed"/>
  </si>
  <si>
    <t>84210</t>
  </si>
  <si>
    <t>富山市西神通８８２番地１</t>
    <rPh sb="0" eb="3">
      <t>トヤマシ</t>
    </rPh>
    <rPh sb="3" eb="4">
      <t>ニシ</t>
    </rPh>
    <rPh sb="4" eb="6">
      <t>ジンズウ</t>
    </rPh>
    <rPh sb="9" eb="11">
      <t>バンチ</t>
    </rPh>
    <phoneticPr fontId="21"/>
  </si>
  <si>
    <t>sodanshien@chimugurisa.com</t>
  </si>
  <si>
    <t>jidosodan@chimugurisa.com</t>
  </si>
  <si>
    <t>003310</t>
  </si>
  <si>
    <t>04八尾地域 集計</t>
  </si>
  <si>
    <t>hokuseiichigo@gmail.com</t>
  </si>
  <si>
    <t>婦中町上吉川ニュータウン</t>
    <rPh sb="0" eb="3">
      <t>ふちゅうまち</t>
    </rPh>
    <rPh sb="3" eb="4">
      <t>かみ</t>
    </rPh>
    <rPh sb="4" eb="6">
      <t>よしかわ</t>
    </rPh>
    <phoneticPr fontId="21" type="Hiragana" alignment="center"/>
  </si>
  <si>
    <t>44老田</t>
  </si>
  <si>
    <t>info@tokiwa-toyama.jp</t>
  </si>
  <si>
    <t>婦中町下吉川</t>
    <rPh sb="0" eb="3">
      <t>ふちゅうまち</t>
    </rPh>
    <rPh sb="3" eb="4">
      <t>しも</t>
    </rPh>
    <rPh sb="4" eb="6">
      <t>よしかわ</t>
    </rPh>
    <phoneticPr fontId="21" type="Hiragana" alignment="center"/>
  </si>
  <si>
    <t>hospital@toyamasakura.com</t>
  </si>
  <si>
    <t>富山市婦中町羽根新５</t>
  </si>
  <si>
    <t>医療法人社団重仁会</t>
    <rPh sb="8" eb="9">
      <t>カイ</t>
    </rPh>
    <phoneticPr fontId="21"/>
  </si>
  <si>
    <t>上滝緑町</t>
    <rPh sb="0" eb="2">
      <t>かみだき</t>
    </rPh>
    <rPh sb="2" eb="3">
      <t>みどり</t>
    </rPh>
    <rPh sb="3" eb="4">
      <t>まち</t>
    </rPh>
    <phoneticPr fontId="21" type="Hiragana"/>
  </si>
  <si>
    <t>０３０５０７</t>
  </si>
  <si>
    <t>076-425-2112</t>
  </si>
  <si>
    <t>R2.7.1就労移行廃止</t>
    <rPh sb="6" eb="8">
      <t>シュウロウ</t>
    </rPh>
    <rPh sb="8" eb="10">
      <t>イコウ</t>
    </rPh>
    <rPh sb="10" eb="12">
      <t>ハイシ</t>
    </rPh>
    <phoneticPr fontId="21"/>
  </si>
  <si>
    <t>富山市今泉１８５番地１</t>
  </si>
  <si>
    <t>３４１３０</t>
  </si>
  <si>
    <t>営利法人株式会社とやまヒューマンサービス</t>
  </si>
  <si>
    <t>yamamoto@asunaro-center.or.jp</t>
  </si>
  <si>
    <t>上市町稗田１番地３２</t>
  </si>
  <si>
    <t>富山市北代５２００</t>
  </si>
  <si>
    <t>076-436-5800</t>
  </si>
  <si>
    <t>003232</t>
  </si>
  <si>
    <t>center@wakeikai.com</t>
  </si>
  <si>
    <t>wawa@room.ocn.ne.jp</t>
  </si>
  <si>
    <t>八尾町高尾</t>
    <rPh sb="0" eb="3">
      <t>やつおまち</t>
    </rPh>
    <rPh sb="3" eb="4">
      <t>たか</t>
    </rPh>
    <rPh sb="4" eb="5">
      <t>お</t>
    </rPh>
    <phoneticPr fontId="21" type="Hiragana"/>
  </si>
  <si>
    <t>富山市大江干３４番地１</t>
    <rPh sb="8" eb="10">
      <t>バンチ</t>
    </rPh>
    <phoneticPr fontId="21"/>
  </si>
  <si>
    <t>２６１５０</t>
  </si>
  <si>
    <t>83908</t>
  </si>
  <si>
    <t>４０１６０</t>
  </si>
  <si>
    <t>富山市高畠町二丁目１番１９－１０６号</t>
    <rPh sb="6" eb="9">
      <t>ニチョウメ</t>
    </rPh>
    <rPh sb="10" eb="11">
      <t>バン</t>
    </rPh>
    <rPh sb="17" eb="18">
      <t>ゴウ</t>
    </rPh>
    <phoneticPr fontId="21"/>
  </si>
  <si>
    <t>info@kosumosu-sato.co.jp</t>
  </si>
  <si>
    <t>84511</t>
  </si>
  <si>
    <t>富山市上赤江町二丁目８番４４号</t>
  </si>
  <si>
    <t>０４０５１１</t>
  </si>
  <si>
    <t>wakana@system-yuu.jp</t>
  </si>
  <si>
    <t>０３０２２７</t>
  </si>
  <si>
    <t>233-0002</t>
  </si>
  <si>
    <t>ｔｗｉｎ</t>
  </si>
  <si>
    <t>pref.toyama@visst.co.jp</t>
  </si>
  <si>
    <t>toyama@tsukui.net</t>
  </si>
  <si>
    <t>930-2201</t>
  </si>
  <si>
    <t>kaigosoudan@arrow.ocn.ne.jp</t>
  </si>
  <si>
    <t>水橋駅前</t>
    <rPh sb="0" eb="4">
      <t>みずはしえきまえ</t>
    </rPh>
    <phoneticPr fontId="21" type="Hiragana" alignment="distributed"/>
  </si>
  <si>
    <t>０６０1０２</t>
  </si>
  <si>
    <t>03-3291-2121</t>
  </si>
  <si>
    <t>001825</t>
  </si>
  <si>
    <t>939-2702</t>
  </si>
  <si>
    <t>076-465-5230</t>
  </si>
  <si>
    <t>fi_rukaigo@yahoo.co.jp</t>
  </si>
  <si>
    <t>930-0861</t>
  </si>
  <si>
    <t>076-435-3775</t>
  </si>
  <si>
    <t>０４０２０５</t>
  </si>
  <si>
    <t>八尾町福島第一</t>
    <rPh sb="0" eb="3">
      <t>やつおまち</t>
    </rPh>
    <rPh sb="3" eb="5">
      <t>ふくじま</t>
    </rPh>
    <rPh sb="5" eb="6">
      <t>だい</t>
    </rPh>
    <rPh sb="6" eb="7">
      <t>いち</t>
    </rPh>
    <phoneticPr fontId="21" type="Hiragana"/>
  </si>
  <si>
    <t>076-435-4002</t>
  </si>
  <si>
    <t>特定非営利活動法人特定非営利活動法人ぴーなっつ</t>
  </si>
  <si>
    <t>株式会社バロン</t>
  </si>
  <si>
    <t>003213</t>
  </si>
  <si>
    <t>０５０３０３</t>
  </si>
  <si>
    <t>新庄北部第３</t>
    <rPh sb="0" eb="4">
      <t>しんじょうほくぶ</t>
    </rPh>
    <phoneticPr fontId="21" type="Hiragana" alignment="distributed"/>
  </si>
  <si>
    <t>高木</t>
    <rPh sb="0" eb="2">
      <t>たかぎ</t>
    </rPh>
    <phoneticPr fontId="21" type="Hiragana" alignment="distributed"/>
  </si>
  <si>
    <t>076-434-1881</t>
  </si>
  <si>
    <t>076-436-0145</t>
  </si>
  <si>
    <t>水橋新堂町</t>
    <rPh sb="0" eb="5">
      <t>みずはししんどうまち</t>
    </rPh>
    <phoneticPr fontId="21" type="Hiragana" alignment="distributed"/>
  </si>
  <si>
    <t>m-mizuguchi@baron-jp.com</t>
  </si>
  <si>
    <t>001938</t>
  </si>
  <si>
    <t>八尾町八尾園</t>
    <rPh sb="0" eb="3">
      <t>やつおまち</t>
    </rPh>
    <rPh sb="3" eb="5">
      <t>やつお</t>
    </rPh>
    <rPh sb="5" eb="6">
      <t>えん</t>
    </rPh>
    <phoneticPr fontId="21" type="Hiragana"/>
  </si>
  <si>
    <t>eaglewing1201@yahoo.co.jp</t>
  </si>
  <si>
    <t>０４０８１４</t>
  </si>
  <si>
    <t>076-428-1183</t>
  </si>
  <si>
    <t>syafukushi@senaen.or.jp</t>
  </si>
  <si>
    <t>西番第２</t>
    <rPh sb="0" eb="2">
      <t>にしのばん</t>
    </rPh>
    <phoneticPr fontId="21" type="Hiragana" alignment="distributed"/>
  </si>
  <si>
    <t>富山市城川原一丁目３番７号</t>
  </si>
  <si>
    <t>堤町通り一丁目</t>
    <rPh sb="0" eb="2">
      <t>つつみちょうどお</t>
    </rPh>
    <rPh sb="2" eb="3">
      <t xml:space="preserve">        </t>
    </rPh>
    <phoneticPr fontId="21" type="Hiragana" alignment="distributed"/>
  </si>
  <si>
    <t>076-478-4784</t>
  </si>
  <si>
    <t>000905</t>
  </si>
  <si>
    <t>siraiwa@nijinokai.net</t>
  </si>
  <si>
    <t>営利法人</t>
    <rPh sb="0" eb="4">
      <t>エイリホウジン</t>
    </rPh>
    <phoneticPr fontId="21"/>
  </si>
  <si>
    <t>婦中町外南</t>
    <rPh sb="0" eb="3">
      <t>ふちゅうまち</t>
    </rPh>
    <rPh sb="3" eb="4">
      <t>がい</t>
    </rPh>
    <rPh sb="4" eb="5">
      <t>なん</t>
    </rPh>
    <phoneticPr fontId="21" type="Hiragana" alignment="center"/>
  </si>
  <si>
    <t>富山市西金屋６６８２番地</t>
  </si>
  <si>
    <t>000615</t>
  </si>
  <si>
    <t>mehino@gmail.com</t>
  </si>
  <si>
    <t>002002</t>
  </si>
  <si>
    <t>info@raccohouse.or.jp</t>
  </si>
  <si>
    <t>朝日</t>
    <rPh sb="0" eb="2">
      <t>あさひ</t>
    </rPh>
    <phoneticPr fontId="21" type="Hiragana" alignment="distributed"/>
  </si>
  <si>
    <t>１２１００</t>
  </si>
  <si>
    <t>937-0061</t>
  </si>
  <si>
    <t>大江干</t>
    <rPh sb="0" eb="3">
      <t>　おおえぼし</t>
    </rPh>
    <phoneticPr fontId="21" type="Hiragana" alignment="distributed"/>
  </si>
  <si>
    <t>hanamizuki@kaiboufukushi.com</t>
  </si>
  <si>
    <t>934-0053</t>
  </si>
  <si>
    <t>tenshouji@imizu-manyoukai.or.jp</t>
  </si>
  <si>
    <t>86107</t>
  </si>
  <si>
    <t>soumu@ayumi-toyama.jp</t>
  </si>
  <si>
    <t>合同会社</t>
    <rPh sb="0" eb="4">
      <t>ゴウドウガイシャ</t>
    </rPh>
    <phoneticPr fontId="21"/>
  </si>
  <si>
    <t>chiisanasiawase@marble.ocn.ne.jp</t>
  </si>
  <si>
    <t>０３０７０３</t>
  </si>
  <si>
    <t>003607</t>
  </si>
  <si>
    <t>hanasaki@micnet.ne.jp</t>
  </si>
  <si>
    <t>富山市八尾町福島１０番地</t>
  </si>
  <si>
    <t>二俣新町</t>
    <rPh sb="0" eb="4">
      <t>ふたまたしんまち</t>
    </rPh>
    <phoneticPr fontId="21" type="Hiragana" alignment="distributed"/>
  </si>
  <si>
    <t>076-455-2660</t>
  </si>
  <si>
    <t>yamanaka@nodumien.jp</t>
  </si>
  <si>
    <t>office@yurinokinosato.com</t>
  </si>
  <si>
    <t>83910</t>
  </si>
  <si>
    <t>076-482-5066</t>
  </si>
  <si>
    <t>machi-pokke@bd5.so-net.ne.jp</t>
  </si>
  <si>
    <t>fw-plaza@io.ocn.ne.jp</t>
  </si>
  <si>
    <t>１３２５０</t>
  </si>
  <si>
    <t>tymcsfzd@smile.ocn.ne.jp</t>
  </si>
  <si>
    <t>婦中町浜子</t>
    <rPh sb="0" eb="3">
      <t>ふちゅうまち</t>
    </rPh>
    <rPh sb="3" eb="4">
      <t>はま</t>
    </rPh>
    <rPh sb="4" eb="5">
      <t>のこ</t>
    </rPh>
    <phoneticPr fontId="21" type="Hiragana" alignment="center"/>
  </si>
  <si>
    <t>center.kikan@cronos.ocn.ne.jp</t>
  </si>
  <si>
    <t>０３０５０１</t>
  </si>
  <si>
    <t>85107</t>
  </si>
  <si>
    <t>営利法人株式会社サンズ</t>
  </si>
  <si>
    <t>基幹相談（市から委託）</t>
    <rPh sb="0" eb="2">
      <t>キカン</t>
    </rPh>
    <rPh sb="2" eb="4">
      <t>ソウダン</t>
    </rPh>
    <rPh sb="5" eb="6">
      <t>シ</t>
    </rPh>
    <rPh sb="8" eb="10">
      <t>イタク</t>
    </rPh>
    <phoneticPr fontId="21"/>
  </si>
  <si>
    <t>930-0882</t>
  </si>
  <si>
    <t>0766-95-5218</t>
  </si>
  <si>
    <t>富山市五艘９５２番地８</t>
  </si>
  <si>
    <t>82225</t>
  </si>
  <si>
    <t>akari990401@bz04.plala.or.jp</t>
  </si>
  <si>
    <t>３大庄地区</t>
    <rPh sb="1" eb="2">
      <t>オオ</t>
    </rPh>
    <rPh sb="2" eb="3">
      <t>ショウ</t>
    </rPh>
    <rPh sb="3" eb="5">
      <t>チク</t>
    </rPh>
    <phoneticPr fontId="21"/>
  </si>
  <si>
    <t>sionnoie@herb.ocn.ne.jp</t>
  </si>
  <si>
    <t>84816</t>
  </si>
  <si>
    <t>002012</t>
  </si>
  <si>
    <t>bravo@nigiyaka.jp</t>
  </si>
  <si>
    <t>83702</t>
  </si>
  <si>
    <t>０１０４４４</t>
  </si>
  <si>
    <t>heartbeat@snow.plala.or.jp</t>
  </si>
  <si>
    <t>himawari.takumi@siren.ocn.ne.jp</t>
  </si>
  <si>
    <t>２６１８０</t>
  </si>
  <si>
    <t>akari-f@topaz.plala.or.jp</t>
  </si>
  <si>
    <t>月岡町七丁目</t>
    <rPh sb="0" eb="3">
      <t>つきおかまち</t>
    </rPh>
    <phoneticPr fontId="21" type="Hiragana" alignment="distributed"/>
  </si>
  <si>
    <t>84716</t>
  </si>
  <si>
    <t>hikoukigumo@helen.ocn.ne.jp</t>
  </si>
  <si>
    <t>raityou1@athena.ocn.ne.jp</t>
  </si>
  <si>
    <t>83314</t>
  </si>
  <si>
    <t>misaki_rainbow5@rainbow.plala.or.jp</t>
  </si>
  <si>
    <t>八尾町新杉</t>
    <rPh sb="0" eb="3">
      <t>やつおまち</t>
    </rPh>
    <rPh sb="3" eb="4">
      <t>しん</t>
    </rPh>
    <rPh sb="4" eb="5">
      <t>すぎ</t>
    </rPh>
    <phoneticPr fontId="21" type="Hiragana"/>
  </si>
  <si>
    <t>０２０４１１</t>
  </si>
  <si>
    <t>info@lactive.net</t>
  </si>
  <si>
    <t>水橋大正南部</t>
    <rPh sb="0" eb="6">
      <t>みずはしたいしょうなんぶ</t>
    </rPh>
    <phoneticPr fontId="21" type="Hiragana" alignment="distributed"/>
  </si>
  <si>
    <t>富山市八尾町黒田１２４４番地</t>
  </si>
  <si>
    <t>富山市新川原町５番９号レジデンス新川原１Ｆ</t>
    <rPh sb="10" eb="11">
      <t>ゴウ</t>
    </rPh>
    <phoneticPr fontId="21"/>
  </si>
  <si>
    <t>その他難病作業所ワークスペースライヴ</t>
  </si>
  <si>
    <t>富山市安住町５番２１号</t>
  </si>
  <si>
    <t>指定保育所等訪問支援事業富山県リハビリテーション病院・こども支援センター</t>
  </si>
  <si>
    <t>高岡市太田桜谷２３番地１</t>
    <rPh sb="9" eb="11">
      <t>バンチ</t>
    </rPh>
    <phoneticPr fontId="21"/>
  </si>
  <si>
    <t>076-441-7255</t>
  </si>
  <si>
    <t>富山市下大久保３３８２番地３モアクレスト風テナント３</t>
  </si>
  <si>
    <t>富山市五福３７３４番地３</t>
  </si>
  <si>
    <t>076-441-6106</t>
  </si>
  <si>
    <t>bunpuku@ab.auone-net.jp</t>
  </si>
  <si>
    <t>300-syomu2@mail.hosp.go.jp</t>
  </si>
  <si>
    <t>生活協同組合</t>
    <rPh sb="0" eb="2">
      <t>セイカツ</t>
    </rPh>
    <rPh sb="2" eb="4">
      <t>キョウドウ</t>
    </rPh>
    <rPh sb="4" eb="6">
      <t>クミアイ</t>
    </rPh>
    <phoneticPr fontId="21"/>
  </si>
  <si>
    <t>水橋二ッ屋</t>
    <rPh sb="0" eb="5">
      <t>みずはしふたつや</t>
    </rPh>
    <phoneticPr fontId="21" type="Hiragana" alignment="distributed"/>
  </si>
  <si>
    <t>富山市舟橋今町５番２０雷鳥ハイツ４０２号</t>
    <rPh sb="0" eb="3">
      <t>トヤマシ</t>
    </rPh>
    <rPh sb="3" eb="5">
      <t>フナハシ</t>
    </rPh>
    <rPh sb="5" eb="7">
      <t>イママチ</t>
    </rPh>
    <rPh sb="8" eb="9">
      <t>バン</t>
    </rPh>
    <rPh sb="11" eb="13">
      <t>ライチョウ</t>
    </rPh>
    <rPh sb="19" eb="20">
      <t>ゴウ</t>
    </rPh>
    <phoneticPr fontId="21"/>
  </si>
  <si>
    <t>002926</t>
  </si>
  <si>
    <t>富山市豊田町一丁目１番８号</t>
    <rPh sb="10" eb="11">
      <t>バン</t>
    </rPh>
    <rPh sb="12" eb="13">
      <t>ゴウ</t>
    </rPh>
    <phoneticPr fontId="21"/>
  </si>
  <si>
    <t>076-441-8351</t>
  </si>
  <si>
    <t>920-0067</t>
  </si>
  <si>
    <t>borahart.1294@cyber.ocn.ne.jp</t>
  </si>
  <si>
    <t>002318</t>
  </si>
  <si>
    <t>水橋的場</t>
    <rPh sb="0" eb="4">
      <t>みずはしまとば</t>
    </rPh>
    <phoneticPr fontId="21" type="Hiragana" alignment="distributed"/>
  </si>
  <si>
    <t>中屋</t>
    <rPh sb="0" eb="2">
      <t>なかや</t>
    </rPh>
    <phoneticPr fontId="21" type="Hiragana" alignment="distributed"/>
  </si>
  <si>
    <t>２１０３１</t>
  </si>
  <si>
    <t>富山市金屋５５５番地</t>
  </si>
  <si>
    <t>西公文名</t>
    <rPh sb="0" eb="4">
      <t>にしくもんみょう</t>
    </rPh>
    <phoneticPr fontId="21" type="Hiragana" alignment="distributed"/>
  </si>
  <si>
    <t>076-443-8810</t>
  </si>
  <si>
    <t>０４０６１１</t>
  </si>
  <si>
    <t>930-8014</t>
  </si>
  <si>
    <t>０１０４３７</t>
  </si>
  <si>
    <t>５００７０</t>
  </si>
  <si>
    <t>２６１１２</t>
  </si>
  <si>
    <t>kokue@pb.ctt.ne.jp</t>
  </si>
  <si>
    <t>１２０２２</t>
  </si>
  <si>
    <t>kaigo-aoi@tea.ocn.ne.jp</t>
  </si>
  <si>
    <t>mizukami@msb.biglobe.ne.jp</t>
  </si>
  <si>
    <t>富山市総曲輪四丁目４番３号</t>
    <rPh sb="3" eb="6">
      <t>ソウガワ</t>
    </rPh>
    <rPh sb="6" eb="9">
      <t>４チョウメ</t>
    </rPh>
    <rPh sb="10" eb="11">
      <t>バン</t>
    </rPh>
    <rPh sb="12" eb="13">
      <t>ゴウ</t>
    </rPh>
    <phoneticPr fontId="21"/>
  </si>
  <si>
    <t>81207</t>
  </si>
  <si>
    <t>２鵜坂地区</t>
    <rPh sb="1" eb="3">
      <t>ウサカ</t>
    </rPh>
    <rPh sb="3" eb="5">
      <t>チク</t>
    </rPh>
    <phoneticPr fontId="21"/>
  </si>
  <si>
    <t>shinsoukai2015@gmail.com</t>
  </si>
  <si>
    <t>84606</t>
  </si>
  <si>
    <t>富山市八幡７５０番地３</t>
    <rPh sb="3" eb="5">
      <t>ヤハタ</t>
    </rPh>
    <rPh sb="8" eb="10">
      <t>バンチ</t>
    </rPh>
    <phoneticPr fontId="21"/>
  </si>
  <si>
    <t>001006</t>
  </si>
  <si>
    <t>076-436-6038</t>
  </si>
  <si>
    <t>hot@kvp.biglobe.ne.jp</t>
  </si>
  <si>
    <t>株式会社ルミエール</t>
  </si>
  <si>
    <t>75音川地区</t>
  </si>
  <si>
    <t>076-464-5219</t>
  </si>
  <si>
    <t>R4.5.16廃止</t>
    <rPh sb="7" eb="9">
      <t>ハイシ</t>
    </rPh>
    <phoneticPr fontId="21"/>
  </si>
  <si>
    <t>富山市二俣３６８番地１</t>
    <rPh sb="0" eb="3">
      <t>トヤマシ</t>
    </rPh>
    <rPh sb="3" eb="5">
      <t>フタマタ</t>
    </rPh>
    <rPh sb="8" eb="10">
      <t>バンチ</t>
    </rPh>
    <phoneticPr fontId="21"/>
  </si>
  <si>
    <t>１３０１０</t>
  </si>
  <si>
    <t>富山市西宮５６番地２</t>
  </si>
  <si>
    <t>ヴィスト株式会社</t>
  </si>
  <si>
    <t>001033</t>
  </si>
  <si>
    <t>920-0031</t>
  </si>
  <si>
    <t>076-254-6253</t>
  </si>
  <si>
    <t>富山市下大久保３１０３番地８</t>
  </si>
  <si>
    <t>930-0241</t>
  </si>
  <si>
    <t>contact@cocoro-toyama.jp</t>
  </si>
  <si>
    <t>下新川郡入善町君島１２０番地１</t>
  </si>
  <si>
    <t>富山市鹿島町二丁目５番１号</t>
  </si>
  <si>
    <t>margaret.eijing@gmail.com</t>
  </si>
  <si>
    <t>婦中町宮ケ島団地</t>
    <rPh sb="0" eb="3">
      <t>ふちゅうまち</t>
    </rPh>
    <rPh sb="3" eb="4">
      <t>みやが</t>
    </rPh>
    <rPh sb="5" eb="6">
      <t>しま</t>
    </rPh>
    <rPh sb="6" eb="8">
      <t>だんち</t>
    </rPh>
    <phoneticPr fontId="21" type="Hiragana" alignment="center"/>
  </si>
  <si>
    <t>０４０７０３</t>
  </si>
  <si>
    <t>社会福祉法人社会福祉法人白皇山保護園</t>
  </si>
  <si>
    <t>婦中町雇用促進下坂倉</t>
    <rPh sb="0" eb="3">
      <t>ふちゅうまち</t>
    </rPh>
    <rPh sb="3" eb="5">
      <t>こよう</t>
    </rPh>
    <rPh sb="5" eb="7">
      <t>そくしん</t>
    </rPh>
    <rPh sb="7" eb="8">
      <t>しも</t>
    </rPh>
    <rPh sb="8" eb="9">
      <t>さか</t>
    </rPh>
    <rPh sb="9" eb="10">
      <t>くら</t>
    </rPh>
    <phoneticPr fontId="21" type="Hiragana" alignment="center"/>
  </si>
  <si>
    <t>富山市婦中町響の杜２６９番地４４</t>
  </si>
  <si>
    <t>000802</t>
  </si>
  <si>
    <t>toyama-darc@nifty.com</t>
  </si>
  <si>
    <t>水橋平榎</t>
    <rPh sb="0" eb="4">
      <t>みずはしひらえのき</t>
    </rPh>
    <phoneticPr fontId="21" type="Hiragana" alignment="distributed"/>
  </si>
  <si>
    <t>富山市掛尾町４７６番地２</t>
    <rPh sb="0" eb="3">
      <t>トヤマシ</t>
    </rPh>
    <rPh sb="3" eb="6">
      <t>カケオマチ</t>
    </rPh>
    <rPh sb="9" eb="11">
      <t>バンチ</t>
    </rPh>
    <phoneticPr fontId="21"/>
  </si>
  <si>
    <t>１００８６</t>
  </si>
  <si>
    <t>oneyama@suns-toyama.com</t>
  </si>
  <si>
    <t>002701</t>
  </si>
  <si>
    <t>４９０７３</t>
  </si>
  <si>
    <t>R2.8.1～更新時電話番号修正</t>
    <rPh sb="7" eb="9">
      <t>コウシン</t>
    </rPh>
    <rPh sb="9" eb="10">
      <t>ジ</t>
    </rPh>
    <rPh sb="10" eb="12">
      <t>デンワ</t>
    </rPh>
    <rPh sb="12" eb="14">
      <t>バンゴウ</t>
    </rPh>
    <rPh sb="14" eb="16">
      <t>シュウセイ</t>
    </rPh>
    <phoneticPr fontId="21"/>
  </si>
  <si>
    <t>１３２８０</t>
  </si>
  <si>
    <t>931-8435</t>
  </si>
  <si>
    <t>muroya@alpen.or.jp</t>
  </si>
  <si>
    <t>s-stillwork1@outlook.jp</t>
  </si>
  <si>
    <t>002018</t>
  </si>
  <si>
    <t>000108</t>
  </si>
  <si>
    <t>株式会社よつば</t>
  </si>
  <si>
    <t>水橋辻ヶ堂[公団住宅］</t>
    <rPh sb="0" eb="5">
      <t>みずはしつじがどう</t>
    </rPh>
    <phoneticPr fontId="21" type="Hiragana" alignment="distributed"/>
  </si>
  <si>
    <t>939-2256</t>
  </si>
  <si>
    <t>ウェルビー富山センター</t>
  </si>
  <si>
    <t>営利法人誠愛株式会社</t>
  </si>
  <si>
    <t>株式会社シーネット</t>
  </si>
  <si>
    <t>０２０２０３</t>
  </si>
  <si>
    <t>076-481-7105</t>
  </si>
  <si>
    <t>株式会社ＮＫＦ</t>
  </si>
  <si>
    <t>076-444-0180</t>
  </si>
  <si>
    <t>５００３５</t>
  </si>
  <si>
    <t>076-444-0181</t>
  </si>
  <si>
    <t>murano.furusato0078@cotton.ocn.ne.jp</t>
  </si>
  <si>
    <t>qqex6yn9k@orion.ocn.ne.jp</t>
  </si>
  <si>
    <t>高岡市問屋町１２番地</t>
  </si>
  <si>
    <t>kirara-b@castle.ocn.ne.jp</t>
  </si>
  <si>
    <t>076-428-2255</t>
  </si>
  <si>
    <t>usaka-h@toyama-hiyori.jp</t>
  </si>
  <si>
    <t>76神保地区</t>
  </si>
  <si>
    <t>kanagawa@tete-toyama.com</t>
  </si>
  <si>
    <t>yamayuri@pk.ctt.ne.jp</t>
  </si>
  <si>
    <t>nagonaru@email.plala.or.jp</t>
  </si>
  <si>
    <t>001228</t>
  </si>
  <si>
    <t>info@kuwanosato.co.jp</t>
  </si>
  <si>
    <t>０４０２１０</t>
  </si>
  <si>
    <t>０２０２１</t>
  </si>
  <si>
    <t>m.kojin@icloud.com</t>
  </si>
  <si>
    <t>婦中町島田</t>
    <rPh sb="0" eb="3">
      <t>ふちゅうまち</t>
    </rPh>
    <rPh sb="3" eb="4">
      <t>しま</t>
    </rPh>
    <rPh sb="4" eb="5">
      <t>だ</t>
    </rPh>
    <phoneticPr fontId="21" type="Hiragana" alignment="center"/>
  </si>
  <si>
    <t>婦中町北下瀬</t>
    <rPh sb="0" eb="3">
      <t>ふちゅうまち</t>
    </rPh>
    <rPh sb="3" eb="4">
      <t>きた</t>
    </rPh>
    <rPh sb="4" eb="5">
      <t>しも</t>
    </rPh>
    <rPh sb="5" eb="6">
      <t>ぜ</t>
    </rPh>
    <phoneticPr fontId="21" type="Hiragana" alignment="center"/>
  </si>
  <si>
    <t>509-4122</t>
  </si>
  <si>
    <t>003808</t>
  </si>
  <si>
    <t>0577-72-3061</t>
  </si>
  <si>
    <t>toyama@care-tsuchiya.com</t>
  </si>
  <si>
    <t>0577-72-3062</t>
  </si>
  <si>
    <t>000708</t>
  </si>
  <si>
    <t>ozawa@stvariation.org</t>
  </si>
  <si>
    <t>八尾町西町</t>
    <rPh sb="0" eb="3">
      <t>やつおまち</t>
    </rPh>
    <rPh sb="3" eb="4">
      <t>にし</t>
    </rPh>
    <rPh sb="4" eb="5">
      <t>まち</t>
    </rPh>
    <phoneticPr fontId="21" type="Hiragana"/>
  </si>
  <si>
    <t>003307</t>
  </si>
  <si>
    <t>himawari3@grace.ocn.ne.jp</t>
  </si>
  <si>
    <t>富山市大島二丁目６０８番地</t>
  </si>
  <si>
    <t>076-456-5851</t>
  </si>
  <si>
    <t>婦中町西本郷</t>
    <rPh sb="0" eb="3">
      <t>ふちゅうまち</t>
    </rPh>
    <rPh sb="3" eb="4">
      <t>にし</t>
    </rPh>
    <rPh sb="4" eb="6">
      <t>ほんごう</t>
    </rPh>
    <phoneticPr fontId="21" type="Hiragana" alignment="center"/>
  </si>
  <si>
    <t>NQA03086@gmail.com</t>
  </si>
  <si>
    <t>５室牧地区（１）</t>
  </si>
  <si>
    <t>004925</t>
  </si>
  <si>
    <t>（デイサービス地球の子のアドレスのみ）</t>
  </si>
  <si>
    <t>１９１３０</t>
  </si>
  <si>
    <t>080-4251-0612</t>
  </si>
  <si>
    <t>000307</t>
  </si>
  <si>
    <t>富山市吉作３５５番地</t>
  </si>
  <si>
    <t>特定非営利活動法人特定非営利活動法人すずかぜ工房</t>
  </si>
  <si>
    <t>939-0311</t>
  </si>
  <si>
    <t>富山県射水市黒河２７０２番地５２</t>
  </si>
  <si>
    <t>0766-75-9070</t>
  </si>
  <si>
    <t>info@sunwels.jp</t>
  </si>
  <si>
    <t>１３０２０</t>
  </si>
  <si>
    <t>ＮＰＯ法人みつわ</t>
  </si>
  <si>
    <t>004308</t>
  </si>
  <si>
    <t>合同会社</t>
    <rPh sb="0" eb="4">
      <t>ゴウドウカイシャ</t>
    </rPh>
    <phoneticPr fontId="21"/>
  </si>
  <si>
    <t>ghiine20191025@po4.nsk.ne.jp</t>
  </si>
  <si>
    <t>mihoiine1025@gmail.com</t>
  </si>
  <si>
    <t>flower@leat.biz</t>
  </si>
  <si>
    <t>001803</t>
  </si>
  <si>
    <t>sakuranbo@leat.biz</t>
  </si>
  <si>
    <t>491-0026</t>
  </si>
  <si>
    <t>問屋町一丁目</t>
    <rPh sb="0" eb="3">
      <t>といやまち</t>
    </rPh>
    <phoneticPr fontId="21" type="Hiragana" alignment="distributed"/>
  </si>
  <si>
    <t>0586-72-0392</t>
  </si>
  <si>
    <t>社会福祉協議会</t>
  </si>
  <si>
    <t>83401</t>
  </si>
  <si>
    <t>939-8640</t>
  </si>
  <si>
    <t>営利法人むらい食品株式会社</t>
  </si>
  <si>
    <t>長江五丁目</t>
    <rPh sb="0" eb="2">
      <t>ながえ</t>
    </rPh>
    <phoneticPr fontId="21" type="Hiragana" alignment="distributed"/>
  </si>
  <si>
    <t>s.10.jojo@aria.ocn.ne.jp</t>
  </si>
  <si>
    <t>富山市今泉８３番地１</t>
    <rPh sb="0" eb="3">
      <t>トヤマシ</t>
    </rPh>
    <rPh sb="3" eb="5">
      <t>イマイズミ</t>
    </rPh>
    <rPh sb="7" eb="9">
      <t>バンチ</t>
    </rPh>
    <phoneticPr fontId="21"/>
  </si>
  <si>
    <t>004722</t>
  </si>
  <si>
    <t>076-491-2433</t>
  </si>
  <si>
    <t>info@toyama-sfk.jp</t>
  </si>
  <si>
    <t>富山市西公文名９番９号</t>
    <rPh sb="8" eb="9">
      <t>バン</t>
    </rPh>
    <rPh sb="10" eb="11">
      <t>ゴウ</t>
    </rPh>
    <phoneticPr fontId="21"/>
  </si>
  <si>
    <t>綾田町二丁目</t>
    <rPh sb="0" eb="3">
      <t>あいでんまち</t>
    </rPh>
    <phoneticPr fontId="21" type="Hiragana" alignment="distributed"/>
  </si>
  <si>
    <t>八尾町神明</t>
    <rPh sb="0" eb="3">
      <t>やつおまち</t>
    </rPh>
    <rPh sb="3" eb="4">
      <t>しん</t>
    </rPh>
    <rPh sb="4" eb="5">
      <t>めい</t>
    </rPh>
    <phoneticPr fontId="21" type="Hiragana"/>
  </si>
  <si>
    <t>０５０４０２</t>
  </si>
  <si>
    <t>yui.sw.office@gmail.com</t>
  </si>
  <si>
    <t>小坂</t>
    <rPh sb="0" eb="1">
      <t>こ</t>
    </rPh>
    <rPh sb="1" eb="2">
      <t>さか</t>
    </rPh>
    <phoneticPr fontId="21" type="Hiragana" alignment="center"/>
  </si>
  <si>
    <t>０２０２２６</t>
  </si>
  <si>
    <t>富山市旭町３番６号</t>
  </si>
  <si>
    <t>１９０４２</t>
  </si>
  <si>
    <t>think.diycafe@iaa.itkeeper.ne.jp</t>
  </si>
  <si>
    <t>kataresutoyama@gmail.com</t>
  </si>
  <si>
    <t>０３０４０３</t>
  </si>
  <si>
    <t>富山市掛尾町２４３番地６</t>
    <rPh sb="9" eb="11">
      <t>バンチ</t>
    </rPh>
    <phoneticPr fontId="21"/>
  </si>
  <si>
    <t>藤木</t>
    <rPh sb="0" eb="2">
      <t>ふじのき</t>
    </rPh>
    <phoneticPr fontId="21" type="Hiragana" alignment="distributed"/>
  </si>
  <si>
    <t>富山県滑川市中川原３５０番地１</t>
  </si>
  <si>
    <t>馬瀬口</t>
    <rPh sb="0" eb="1">
      <t>ま</t>
    </rPh>
    <rPh sb="1" eb="2">
      <t>せ</t>
    </rPh>
    <rPh sb="2" eb="3">
      <t>ぐち</t>
    </rPh>
    <phoneticPr fontId="21" type="Hiragana" alignment="center"/>
  </si>
  <si>
    <t>002354</t>
  </si>
  <si>
    <t>076-475-6876</t>
  </si>
  <si>
    <t>hopstep-sakura@ma.net3-tv.net</t>
  </si>
  <si>
    <t>inamori036nike@gmail.com</t>
  </si>
  <si>
    <t>０４０６０５</t>
  </si>
  <si>
    <t>３３１６７</t>
  </si>
  <si>
    <t>002563</t>
  </si>
  <si>
    <t>076-471-0877</t>
  </si>
  <si>
    <t>3364@orange-toyama.com</t>
  </si>
  <si>
    <t>上飯野字道ノ下</t>
    <rPh sb="0" eb="3">
      <t>かみいいの</t>
    </rPh>
    <rPh sb="3" eb="4">
      <t>じ</t>
    </rPh>
    <rPh sb="4" eb="5">
      <t>どう</t>
    </rPh>
    <rPh sb="6" eb="7">
      <t>した</t>
    </rPh>
    <phoneticPr fontId="21" type="Hiragana" alignment="distributed"/>
  </si>
  <si>
    <t>山田深道</t>
    <rPh sb="0" eb="2">
      <t>やまだ</t>
    </rPh>
    <rPh sb="2" eb="3">
      <t>ふか</t>
    </rPh>
    <rPh sb="3" eb="4">
      <t>どう</t>
    </rPh>
    <phoneticPr fontId="21" type="Hiragana" alignment="center"/>
  </si>
  <si>
    <t>富山市水橋辻ヶ堂３７３番地１</t>
  </si>
  <si>
    <t>olivehouse@tiara.ocn.ne.jp</t>
  </si>
  <si>
    <t>０３０２１６</t>
  </si>
  <si>
    <t>株式会社</t>
    <rPh sb="0" eb="4">
      <t>カブシキガイシャ</t>
    </rPh>
    <phoneticPr fontId="21"/>
  </si>
  <si>
    <t>婦中町南下瀬</t>
    <rPh sb="0" eb="3">
      <t>ふちゅうまち</t>
    </rPh>
    <rPh sb="3" eb="4">
      <t>みなみ</t>
    </rPh>
    <rPh sb="4" eb="5">
      <t>　　しも</t>
    </rPh>
    <rPh sb="5" eb="6">
      <t>　ぜ</t>
    </rPh>
    <phoneticPr fontId="21" type="Hiragana" alignment="center"/>
  </si>
  <si>
    <t>info@yuinoki-kokokara.com</t>
  </si>
  <si>
    <t>１７０１０</t>
  </si>
  <si>
    <t>富山県富山市小杉２３０番地７</t>
  </si>
  <si>
    <t>０４０５０８</t>
  </si>
  <si>
    <t>076-461-5419</t>
  </si>
  <si>
    <t>富山県富山市東老田６５番地</t>
  </si>
  <si>
    <t>富山県富山市金山新東１３番地２</t>
  </si>
  <si>
    <t>蟹寺</t>
    <rPh sb="0" eb="1">
      <t>かに</t>
    </rPh>
    <rPh sb="1" eb="2">
      <t>でら</t>
    </rPh>
    <phoneticPr fontId="21" type="Hiragana" alignment="center"/>
  </si>
  <si>
    <t>富山県富山市月見町４丁目７０番地</t>
  </si>
  <si>
    <t>076-481-6493</t>
  </si>
  <si>
    <t>076-461-6123</t>
  </si>
  <si>
    <t>０５１２２</t>
  </si>
  <si>
    <t>一般社団法人</t>
    <rPh sb="0" eb="6">
      <t>イッパンシャダンホウジン</t>
    </rPh>
    <phoneticPr fontId="21"/>
  </si>
  <si>
    <t>２１０３４</t>
  </si>
  <si>
    <t>富山県富山市稲荷元町三丁目１４番４－１０６号</t>
    <rPh sb="10" eb="11">
      <t>サン</t>
    </rPh>
    <phoneticPr fontId="21"/>
  </si>
  <si>
    <t>婦中町下井沢</t>
    <rPh sb="0" eb="3">
      <t>ふちゅうまち</t>
    </rPh>
    <rPh sb="3" eb="4">
      <t>しも</t>
    </rPh>
    <rPh sb="4" eb="5">
      <t>い</t>
    </rPh>
    <rPh sb="5" eb="6">
      <t>さわ</t>
    </rPh>
    <phoneticPr fontId="21" type="Hiragana" alignment="center"/>
  </si>
  <si>
    <t>その他</t>
    <rPh sb="2" eb="3">
      <t>タ</t>
    </rPh>
    <phoneticPr fontId="21"/>
  </si>
  <si>
    <t>tymfjpp@roukyou.gr.jp</t>
  </si>
  <si>
    <t>富山市常盤台１４番１８号</t>
    <rPh sb="3" eb="6">
      <t>トキワダイ１</t>
    </rPh>
    <rPh sb="7" eb="12">
      <t>８ゴウ</t>
    </rPh>
    <phoneticPr fontId="21"/>
  </si>
  <si>
    <t>泉町一丁目</t>
    <rPh sb="0" eb="2">
      <t>いずみちょう</t>
    </rPh>
    <phoneticPr fontId="21" type="Hiragana" alignment="distributed"/>
  </si>
  <si>
    <t>ankiya1002@gmail.com</t>
  </si>
  <si>
    <t>富山市上野９０２番地</t>
  </si>
  <si>
    <t>akatonbo@joy.ocn.ne.jp</t>
  </si>
  <si>
    <t>076-469-5276</t>
  </si>
  <si>
    <t>shouwa.417@crux.ocn.ne.jp</t>
  </si>
  <si>
    <t>０３０６０９</t>
  </si>
  <si>
    <t>arigatou-kureha@sirius.ocn.ne.jp</t>
  </si>
  <si>
    <t>076-461-0020</t>
  </si>
  <si>
    <t>（ありがとうホーム西田地方のアドレスのみ）</t>
  </si>
  <si>
    <t>tikyuunoko.day@gmail.com</t>
  </si>
  <si>
    <t>０５０４０</t>
  </si>
  <si>
    <t>婦中町千里団地</t>
    <rPh sb="0" eb="3">
      <t>ふちゅうまち</t>
    </rPh>
    <rPh sb="3" eb="5">
      <t>ちさと</t>
    </rPh>
    <rPh sb="5" eb="7">
      <t>だんち</t>
    </rPh>
    <phoneticPr fontId="21" type="Hiragana" alignment="center"/>
  </si>
  <si>
    <t>004716</t>
  </si>
  <si>
    <t>株式会社あんじゅ</t>
  </si>
  <si>
    <t>076-461-4568</t>
  </si>
  <si>
    <t>000624</t>
  </si>
  <si>
    <t>076-464-5239</t>
  </si>
  <si>
    <t>清水町八丁目</t>
    <rPh sb="0" eb="3">
      <t>しみずまち</t>
    </rPh>
    <phoneticPr fontId="21" type="Hiragana" alignment="distributed"/>
  </si>
  <si>
    <t>八尾町小長谷</t>
    <rPh sb="0" eb="3">
      <t>やつおまち</t>
    </rPh>
    <rPh sb="3" eb="4">
      <t>こ</t>
    </rPh>
    <rPh sb="4" eb="6">
      <t>ながたに</t>
    </rPh>
    <phoneticPr fontId="21" type="Hiragana"/>
  </si>
  <si>
    <t>株式会社ＹＵＵ</t>
    <rPh sb="0" eb="4">
      <t>カブシキガイシャ</t>
    </rPh>
    <phoneticPr fontId="21"/>
  </si>
  <si>
    <t>anju@shirt.ocn.ne.jp</t>
  </si>
  <si>
    <t>０３０２０４</t>
  </si>
  <si>
    <t>（デイサービスあんじゅのアドレスのみ）</t>
  </si>
  <si>
    <t>egaodenei@wine.plala.or.jp</t>
  </si>
  <si>
    <t>83518</t>
  </si>
  <si>
    <t>076-463-1377</t>
  </si>
  <si>
    <t>特定非営利活動法人特定非営利活動法人ありがとうの家</t>
  </si>
  <si>
    <t>kirari-info@royal.ocn.ne.jp</t>
  </si>
  <si>
    <t>０１０４４８</t>
  </si>
  <si>
    <t>004504</t>
  </si>
  <si>
    <t>076-423-8887</t>
  </si>
  <si>
    <t>info_kyoudou@homarenoie-group.com</t>
  </si>
  <si>
    <t>931-8306</t>
  </si>
  <si>
    <t>002338</t>
  </si>
  <si>
    <t>polaris.toyama@gmail.com</t>
  </si>
  <si>
    <t>富山市赤田９１０番地２</t>
  </si>
  <si>
    <t>002121</t>
  </si>
  <si>
    <t>076-428-5577</t>
  </si>
  <si>
    <t>難病作業所ワークスペースライヴ</t>
  </si>
  <si>
    <t>930-0098</t>
  </si>
  <si>
    <t>001030</t>
  </si>
  <si>
    <t>富山市堀川町３００番地セ・モンテビル２０６</t>
  </si>
  <si>
    <t>室町通り二丁目</t>
    <rPh sb="0" eb="2">
      <t>むろまち</t>
    </rPh>
    <rPh sb="2" eb="3">
      <t>どお</t>
    </rPh>
    <phoneticPr fontId="21" type="Hiragana" alignment="distributed"/>
  </si>
  <si>
    <t>futyu4@meijukai.com</t>
  </si>
  <si>
    <t>月見町五丁目</t>
    <rPh sb="0" eb="3">
      <t>つきみちょう</t>
    </rPh>
    <phoneticPr fontId="21" type="Hiragana" alignment="distributed"/>
  </si>
  <si>
    <t>076-467-5220</t>
  </si>
  <si>
    <t>83723</t>
  </si>
  <si>
    <t>k-sugata@pk.ctt.ne.jp</t>
  </si>
  <si>
    <t>０３０６０６</t>
  </si>
  <si>
    <t>sakura1202@hotmail.co.jp</t>
  </si>
  <si>
    <t>０３０２０３</t>
  </si>
  <si>
    <t>特定非営利法人立山ＷＡいいちゃ</t>
  </si>
  <si>
    <t>930-1363</t>
  </si>
  <si>
    <t>中新川郡立山町栃津７０番地</t>
    <rPh sb="0" eb="4">
      <t>ナカニイカワグン</t>
    </rPh>
    <rPh sb="4" eb="6">
      <t>タテヤマ</t>
    </rPh>
    <rPh sb="6" eb="7">
      <t>チョウ</t>
    </rPh>
    <rPh sb="7" eb="8">
      <t>トチ</t>
    </rPh>
    <rPh sb="8" eb="9">
      <t>ツ</t>
    </rPh>
    <rPh sb="11" eb="13">
      <t>バンチ</t>
    </rPh>
    <phoneticPr fontId="21"/>
  </si>
  <si>
    <t>上二杉２区</t>
    <rPh sb="0" eb="1">
      <t>かみ</t>
    </rPh>
    <rPh sb="1" eb="2">
      <t>ふた</t>
    </rPh>
    <rPh sb="2" eb="3">
      <t>すぎ</t>
    </rPh>
    <phoneticPr fontId="21" type="Hiragana"/>
  </si>
  <si>
    <t>001817</t>
  </si>
  <si>
    <t>館出町二丁目</t>
    <rPh sb="0" eb="3">
      <t>たちいでまち</t>
    </rPh>
    <phoneticPr fontId="21" type="Hiragana" alignment="distributed"/>
  </si>
  <si>
    <t>富山市中川原３９９番地１</t>
    <rPh sb="9" eb="11">
      <t>バンチ</t>
    </rPh>
    <phoneticPr fontId="21"/>
  </si>
  <si>
    <t>長附６区</t>
    <rPh sb="0" eb="1">
      <t>ながつき</t>
    </rPh>
    <phoneticPr fontId="21" type="Hiragana"/>
  </si>
  <si>
    <t>corridor@ty2.fitweb.or.jp</t>
  </si>
  <si>
    <t>株式会社スロークカンパニー</t>
    <rPh sb="0" eb="4">
      <t>カブシキガイシャ</t>
    </rPh>
    <phoneticPr fontId="21"/>
  </si>
  <si>
    <t>004412</t>
  </si>
  <si>
    <t>930-0048</t>
  </si>
  <si>
    <t>２５０３４</t>
  </si>
  <si>
    <t>富山市白銀町４番１８－９０２号</t>
    <rPh sb="0" eb="3">
      <t>トヤマシ</t>
    </rPh>
    <rPh sb="3" eb="5">
      <t>シロガネ</t>
    </rPh>
    <rPh sb="5" eb="6">
      <t>マチ</t>
    </rPh>
    <rPh sb="7" eb="8">
      <t>バン</t>
    </rPh>
    <rPh sb="14" eb="15">
      <t>ゴウ</t>
    </rPh>
    <phoneticPr fontId="21"/>
  </si>
  <si>
    <t>84302</t>
  </si>
  <si>
    <t>60八尾地区</t>
  </si>
  <si>
    <t>gyousei@welbe.co.jp</t>
  </si>
  <si>
    <t>090-7082-5656</t>
  </si>
  <si>
    <t>４２１００</t>
  </si>
  <si>
    <t>特定非営利活動法人特定非営利活動法人まいど家</t>
  </si>
  <si>
    <t>合同会社ミント</t>
    <rPh sb="0" eb="2">
      <t>ゴウドウ</t>
    </rPh>
    <rPh sb="2" eb="4">
      <t>ガイシャ</t>
    </rPh>
    <phoneticPr fontId="21"/>
  </si>
  <si>
    <t>富山市小杉７８３番地２</t>
    <rPh sb="0" eb="3">
      <t>トヤマシ</t>
    </rPh>
    <rPh sb="3" eb="5">
      <t>コスギ</t>
    </rPh>
    <rPh sb="8" eb="10">
      <t>バンチ</t>
    </rPh>
    <phoneticPr fontId="21"/>
  </si>
  <si>
    <t>076-420-7250</t>
  </si>
  <si>
    <t>富山市東富山寿町二丁目１番１号</t>
    <rPh sb="0" eb="3">
      <t>トヤマシ</t>
    </rPh>
    <rPh sb="3" eb="4">
      <t>ヒガシ</t>
    </rPh>
    <rPh sb="4" eb="6">
      <t>トヤマ</t>
    </rPh>
    <rPh sb="6" eb="8">
      <t>コトブキチョウ</t>
    </rPh>
    <rPh sb="8" eb="11">
      <t>２チョウメ</t>
    </rPh>
    <rPh sb="12" eb="13">
      <t>バン</t>
    </rPh>
    <rPh sb="14" eb="15">
      <t>ゴウ</t>
    </rPh>
    <phoneticPr fontId="21"/>
  </si>
  <si>
    <t>二口町四丁目</t>
    <rPh sb="0" eb="3">
      <t>ふたくちまち</t>
    </rPh>
    <phoneticPr fontId="21" type="Hiragana" alignment="distributed"/>
  </si>
  <si>
    <t>gekkoudou410_toyama@ybb.ne.jp</t>
  </si>
  <si>
    <t>有限会社尚栄</t>
    <rPh sb="0" eb="4">
      <t>ユウゲンガイシャ</t>
    </rPh>
    <rPh sb="4" eb="5">
      <t>ショウ</t>
    </rPh>
    <rPh sb="5" eb="6">
      <t>サカエ</t>
    </rPh>
    <phoneticPr fontId="21"/>
  </si>
  <si>
    <t>930-0151</t>
  </si>
  <si>
    <t>84808</t>
  </si>
  <si>
    <t>新栄町</t>
    <rPh sb="0" eb="1">
      <t>しん</t>
    </rPh>
    <rPh sb="1" eb="2">
      <t>さかえ</t>
    </rPh>
    <rPh sb="2" eb="3">
      <t>　まち</t>
    </rPh>
    <phoneticPr fontId="21" type="Hiragana"/>
  </si>
  <si>
    <t>076-434-1665</t>
  </si>
  <si>
    <t>０１０５０７</t>
  </si>
  <si>
    <t>婦中町道場</t>
    <rPh sb="0" eb="5">
      <t>ふちゅうまちどうじょう</t>
    </rPh>
    <phoneticPr fontId="21" type="Hiragana" alignment="center"/>
  </si>
  <si>
    <t>中町</t>
    <rPh sb="0" eb="1">
      <t>なか</t>
    </rPh>
    <rPh sb="1" eb="2">
      <t>まち</t>
    </rPh>
    <phoneticPr fontId="21" type="Hiragana"/>
  </si>
  <si>
    <t>076-481-8005</t>
  </si>
  <si>
    <t>株式会社土屋</t>
    <rPh sb="0" eb="6">
      <t>カブシキガイシャツチヤ</t>
    </rPh>
    <phoneticPr fontId="21"/>
  </si>
  <si>
    <t>002607</t>
  </si>
  <si>
    <t>相談支援事業所ｆ５</t>
    <rPh sb="0" eb="7">
      <t>ソウダンシエンジギョウショ</t>
    </rPh>
    <phoneticPr fontId="21"/>
  </si>
  <si>
    <t>２３０５０</t>
  </si>
  <si>
    <t>84406</t>
  </si>
  <si>
    <t>３８０２０</t>
  </si>
  <si>
    <t>株式会社トマックサポートセンター</t>
    <rPh sb="0" eb="4">
      <t>カブシキガイシャ</t>
    </rPh>
    <phoneticPr fontId="21"/>
  </si>
  <si>
    <t>呉羽本町</t>
    <rPh sb="0" eb="4">
      <t>くれはほんまち</t>
    </rPh>
    <phoneticPr fontId="21" type="Hiragana" alignment="distributed"/>
  </si>
  <si>
    <t>washiyama@tomac-sp.com</t>
  </si>
  <si>
    <t>003119</t>
  </si>
  <si>
    <t>株式会社鏡心</t>
    <rPh sb="0" eb="4">
      <t>カブシキガイシャ</t>
    </rPh>
    <rPh sb="4" eb="5">
      <t>カガミ</t>
    </rPh>
    <rPh sb="5" eb="6">
      <t>ココロ</t>
    </rPh>
    <phoneticPr fontId="21"/>
  </si>
  <si>
    <t>921-8051</t>
  </si>
  <si>
    <t>石川県金沢市黒田一丁目７５番地２</t>
    <rPh sb="0" eb="3">
      <t>イシカワケン</t>
    </rPh>
    <rPh sb="3" eb="6">
      <t>カナザワシ</t>
    </rPh>
    <rPh sb="6" eb="8">
      <t>クロダ</t>
    </rPh>
    <rPh sb="8" eb="11">
      <t>イッチョウメ</t>
    </rPh>
    <rPh sb="13" eb="15">
      <t>バンチ</t>
    </rPh>
    <phoneticPr fontId="21"/>
  </si>
  <si>
    <t>076-282-7726</t>
  </si>
  <si>
    <t>認可外保育施設ＴＬＣ　Ｋｉｄｓ　Ｃｌｕｂ（指定相談中）</t>
  </si>
  <si>
    <t>84402</t>
  </si>
  <si>
    <t>片掛</t>
    <rPh sb="0" eb="1">
      <t>かた</t>
    </rPh>
    <rPh sb="1" eb="2">
      <t>かけ</t>
    </rPh>
    <phoneticPr fontId="21" type="Hiragana" alignment="center"/>
  </si>
  <si>
    <t>富山市大泉本町一丁目９番１１号</t>
    <rPh sb="7" eb="10">
      <t>1チョウメ</t>
    </rPh>
    <rPh sb="11" eb="12">
      <t>バン</t>
    </rPh>
    <rPh sb="14" eb="15">
      <t>ゴウ</t>
    </rPh>
    <phoneticPr fontId="21"/>
  </si>
  <si>
    <t>090-9442-3036</t>
  </si>
  <si>
    <t>tlckidsclubtoyama@gmail.com</t>
  </si>
  <si>
    <t>003121</t>
  </si>
  <si>
    <t>npokidsi@gmail.com</t>
  </si>
  <si>
    <t>ソーシャルインクルー株式会社</t>
    <rPh sb="10" eb="14">
      <t>カブシキガイシャ</t>
    </rPh>
    <phoneticPr fontId="21"/>
  </si>
  <si>
    <t>０８０３０</t>
  </si>
  <si>
    <t>140-0013</t>
  </si>
  <si>
    <t>富山市鹿島町二丁目２番９号</t>
    <rPh sb="0" eb="3">
      <t>トヤマシ</t>
    </rPh>
    <rPh sb="3" eb="6">
      <t>カシマチョウ</t>
    </rPh>
    <rPh sb="6" eb="9">
      <t>2チョウメ</t>
    </rPh>
    <rPh sb="10" eb="11">
      <t>バン</t>
    </rPh>
    <rPh sb="12" eb="13">
      <t>ゴウ</t>
    </rPh>
    <phoneticPr fontId="21"/>
  </si>
  <si>
    <t>076-471-7456</t>
  </si>
  <si>
    <t>３４０７０</t>
  </si>
  <si>
    <t>920-3126</t>
  </si>
  <si>
    <t>83411</t>
  </si>
  <si>
    <t>076-239-0130</t>
  </si>
  <si>
    <t>打出新</t>
    <rPh sb="0" eb="3">
      <t>うちいでしん</t>
    </rPh>
    <phoneticPr fontId="21" type="Hiragana" alignment="distributed"/>
  </si>
  <si>
    <t>info@unferd0224.co.jp</t>
  </si>
  <si>
    <t>誠愛株式会社</t>
    <rPh sb="0" eb="2">
      <t>セイアイ</t>
    </rPh>
    <rPh sb="2" eb="6">
      <t>カブシキガイシャ</t>
    </rPh>
    <phoneticPr fontId="21"/>
  </si>
  <si>
    <t>０１０４０９</t>
  </si>
  <si>
    <t>105-0004</t>
  </si>
  <si>
    <t>経堂二丁目</t>
    <rPh sb="0" eb="2">
      <t>きょうどう</t>
    </rPh>
    <phoneticPr fontId="21" type="Hiragana" alignment="distributed"/>
  </si>
  <si>
    <t>84711</t>
  </si>
  <si>
    <t>03-4446-5103</t>
  </si>
  <si>
    <t>info@seiai.co.jp</t>
  </si>
  <si>
    <t>930-0825</t>
  </si>
  <si>
    <t>富山市上飯野新町三丁目３９１番地</t>
    <rPh sb="0" eb="3">
      <t>トヤマシ</t>
    </rPh>
    <rPh sb="3" eb="4">
      <t>ウエ</t>
    </rPh>
    <rPh sb="4" eb="6">
      <t>イイノ</t>
    </rPh>
    <rPh sb="6" eb="8">
      <t>シンマチ</t>
    </rPh>
    <rPh sb="8" eb="11">
      <t>3チョウメ</t>
    </rPh>
    <rPh sb="14" eb="16">
      <t>バンチ</t>
    </rPh>
    <phoneticPr fontId="21"/>
  </si>
  <si>
    <t>076－451-2011</t>
  </si>
  <si>
    <t>sinjyou.sien.center@violin.ocn.ne.jp</t>
  </si>
  <si>
    <t>０４０１０４</t>
  </si>
  <si>
    <t>富山市東岩瀬村（岩瀬大町）３番地</t>
    <rPh sb="0" eb="3">
      <t>トヤマシ</t>
    </rPh>
    <rPh sb="3" eb="7">
      <t>ヒガシイワセムラ</t>
    </rPh>
    <rPh sb="8" eb="10">
      <t>イワセ</t>
    </rPh>
    <rPh sb="10" eb="12">
      <t>オオマチ</t>
    </rPh>
    <rPh sb="14" eb="16">
      <t>バンチ</t>
    </rPh>
    <phoneticPr fontId="21"/>
  </si>
  <si>
    <t>はなさき苑</t>
    <rPh sb="4" eb="5">
      <t>えん</t>
    </rPh>
    <phoneticPr fontId="21" type="Hiragana" alignment="center"/>
  </si>
  <si>
    <t>02愛宕</t>
  </si>
  <si>
    <t>h.matsui@relative.company</t>
  </si>
  <si>
    <t>一般社団法人みなみとやま福祉会</t>
    <rPh sb="0" eb="6">
      <t>イッパンシャダンホウジン</t>
    </rPh>
    <rPh sb="12" eb="15">
      <t>フクシカイ</t>
    </rPh>
    <phoneticPr fontId="21"/>
  </si>
  <si>
    <t>０６０２０４</t>
  </si>
  <si>
    <t>株式会社株式会社ユニティ</t>
  </si>
  <si>
    <t>004506</t>
  </si>
  <si>
    <t>営利法人株式会社ケア・ワールド</t>
  </si>
  <si>
    <t>株式会社丸本朝日園</t>
    <rPh sb="0" eb="4">
      <t>カブシキガイシャ</t>
    </rPh>
    <rPh sb="4" eb="6">
      <t>マルモト</t>
    </rPh>
    <rPh sb="6" eb="8">
      <t>アサヒ</t>
    </rPh>
    <rPh sb="8" eb="9">
      <t>エン</t>
    </rPh>
    <phoneticPr fontId="21"/>
  </si>
  <si>
    <t>930-1305</t>
  </si>
  <si>
    <t>オリーブハウス水橋</t>
  </si>
  <si>
    <t>０１０４０６</t>
  </si>
  <si>
    <t>ｔｗｉｎ奥田校</t>
    <rPh sb="0" eb="7">
      <t>TWINオクダコウ</t>
    </rPh>
    <phoneticPr fontId="21"/>
  </si>
  <si>
    <t>３２熊野</t>
    <rPh sb="2" eb="3">
      <t>くま</t>
    </rPh>
    <rPh sb="3" eb="4">
      <t>の</t>
    </rPh>
    <phoneticPr fontId="21" type="Hiragana" alignment="distributed"/>
  </si>
  <si>
    <t>富山市下番２０番地</t>
    <rPh sb="0" eb="3">
      <t>トヤマシ</t>
    </rPh>
    <rPh sb="3" eb="5">
      <t>シモノバン</t>
    </rPh>
    <rPh sb="7" eb="9">
      <t>バンチ</t>
    </rPh>
    <phoneticPr fontId="21"/>
  </si>
  <si>
    <t>076-483-8888</t>
  </si>
  <si>
    <t>076-483-8889</t>
  </si>
  <si>
    <t>１５０９０</t>
  </si>
  <si>
    <t>トータルサポートライトブレイン大町校</t>
    <rPh sb="15" eb="18">
      <t>オオマチコウ</t>
    </rPh>
    <phoneticPr fontId="21"/>
  </si>
  <si>
    <t>celeste.moonhill@gmail.com</t>
  </si>
  <si>
    <t>003226</t>
  </si>
  <si>
    <t>富山市太田字住吉割２１３番地１</t>
    <rPh sb="0" eb="3">
      <t>トヤマシ</t>
    </rPh>
    <rPh sb="3" eb="5">
      <t>オオタ</t>
    </rPh>
    <rPh sb="5" eb="6">
      <t>アザ</t>
    </rPh>
    <rPh sb="6" eb="9">
      <t>スミヨシワリ</t>
    </rPh>
    <rPh sb="12" eb="14">
      <t>バンチ</t>
    </rPh>
    <phoneticPr fontId="21"/>
  </si>
  <si>
    <t>83726</t>
  </si>
  <si>
    <t>kizuna@himawari-toyama.com</t>
  </si>
  <si>
    <t>001604</t>
  </si>
  <si>
    <t>富山市堀川町３００番地セ・モンテビル２０７</t>
    <rPh sb="0" eb="3">
      <t>トヤマシ</t>
    </rPh>
    <rPh sb="3" eb="6">
      <t>ホリカワマチ</t>
    </rPh>
    <rPh sb="9" eb="11">
      <t>バンチ</t>
    </rPh>
    <phoneticPr fontId="21"/>
  </si>
  <si>
    <t>59福沢地区</t>
  </si>
  <si>
    <t>特定非営利活動法人特定非営利活動法人知的障害者のくらしを考える会</t>
  </si>
  <si>
    <t>076-464-9689</t>
  </si>
  <si>
    <t>０１０５０５</t>
  </si>
  <si>
    <t>医療法人医療法人社団和敬会</t>
  </si>
  <si>
    <t>上布目</t>
    <rPh sb="0" eb="3">
      <t>かみぬのめ</t>
    </rPh>
    <phoneticPr fontId="21" type="Hiragana" alignment="distributed"/>
  </si>
  <si>
    <t>富山市月岡西緑町３３９番地</t>
    <rPh sb="0" eb="3">
      <t>トヤマシ</t>
    </rPh>
    <rPh sb="3" eb="5">
      <t>ツキオカ</t>
    </rPh>
    <rPh sb="5" eb="6">
      <t>ニシ</t>
    </rPh>
    <rPh sb="6" eb="8">
      <t>ミドリマチ</t>
    </rPh>
    <rPh sb="11" eb="13">
      <t>バンチ</t>
    </rPh>
    <phoneticPr fontId="21"/>
  </si>
  <si>
    <t>with0322plus@gmail.com</t>
  </si>
  <si>
    <t>81311</t>
  </si>
  <si>
    <t>株式会社インフィニティ</t>
    <rPh sb="0" eb="4">
      <t>カブシキガイシャ</t>
    </rPh>
    <phoneticPr fontId="21"/>
  </si>
  <si>
    <t>富山市本郷西部８３番地１</t>
    <rPh sb="0" eb="3">
      <t>トヤマシ</t>
    </rPh>
    <rPh sb="3" eb="5">
      <t>ホンゴウ</t>
    </rPh>
    <rPh sb="5" eb="7">
      <t>セイブ</t>
    </rPh>
    <rPh sb="9" eb="11">
      <t>バンチ</t>
    </rPh>
    <phoneticPr fontId="21"/>
  </si>
  <si>
    <t>076-471-6883</t>
  </si>
  <si>
    <t>０５０２１３</t>
  </si>
  <si>
    <t>一般社団法人一般社団法人ＦＲＥＥＤＯＭ</t>
  </si>
  <si>
    <t>営利法人株式会社ひとと樹</t>
  </si>
  <si>
    <t>営利法人オークス株式会社</t>
  </si>
  <si>
    <t>営利法人株式会社ｉｆＤ</t>
  </si>
  <si>
    <t>八尾町福島第三</t>
    <rPh sb="0" eb="3">
      <t>やつおまち</t>
    </rPh>
    <rPh sb="3" eb="5">
      <t>ふくじま</t>
    </rPh>
    <rPh sb="5" eb="6">
      <t>だい</t>
    </rPh>
    <rPh sb="6" eb="7">
      <t>さん</t>
    </rPh>
    <phoneticPr fontId="21" type="Hiragana"/>
  </si>
  <si>
    <t>82313</t>
  </si>
  <si>
    <t>84204</t>
  </si>
  <si>
    <t>営利法人株式会社アシスト富山</t>
  </si>
  <si>
    <t>八尾町東坂下</t>
    <rPh sb="0" eb="3">
      <t>やつおまち</t>
    </rPh>
    <rPh sb="3" eb="6">
      <t>　さ　　こ　　ぎ</t>
    </rPh>
    <phoneticPr fontId="21" type="Hiragana"/>
  </si>
  <si>
    <t>営利法人株式会社さくら苑</t>
  </si>
  <si>
    <t>富山市粟島町二丁目９番２１号</t>
  </si>
  <si>
    <t>001112</t>
  </si>
  <si>
    <t>営利法人株式会社綜合キャリアトラスト</t>
  </si>
  <si>
    <t>株式会社株式会社ＳＭＩＬＥＰＬＵＳ</t>
  </si>
  <si>
    <t>営利法人株式会社タカギコーポレーション</t>
  </si>
  <si>
    <t>82417</t>
  </si>
  <si>
    <t>０３０６０１</t>
  </si>
  <si>
    <t>２５０２３</t>
  </si>
  <si>
    <t>営利法人株式会社やらんまいけ富山</t>
  </si>
  <si>
    <t>１６０９３</t>
  </si>
  <si>
    <t>001411</t>
  </si>
  <si>
    <t>営利法人株式会社サンウェルズ</t>
  </si>
  <si>
    <t>社会福祉法人社会福祉法人誠心会</t>
  </si>
  <si>
    <t>社会福祉法人社会福祉法人和合福祉会</t>
  </si>
  <si>
    <t>本郷町１区</t>
    <rPh sb="0" eb="3">
      <t>ほんごうまち</t>
    </rPh>
    <phoneticPr fontId="21" type="Hiragana" alignment="distributed"/>
  </si>
  <si>
    <t>八尾町新屋</t>
    <rPh sb="0" eb="3">
      <t>やつおまち</t>
    </rPh>
    <rPh sb="3" eb="4">
      <t>あら</t>
    </rPh>
    <rPh sb="4" eb="5">
      <t>や</t>
    </rPh>
    <phoneticPr fontId="21" type="Hiragana"/>
  </si>
  <si>
    <t>０３０２２５</t>
  </si>
  <si>
    <t>水橋小出上屋</t>
    <rPh sb="0" eb="6">
      <t>みずはしこいでじょうや</t>
    </rPh>
    <phoneticPr fontId="21" type="Hiragana" alignment="distributed"/>
  </si>
  <si>
    <t>０４０７０７</t>
  </si>
  <si>
    <t>特定非営利活動法人特定非営利活動法人こころみの郷</t>
  </si>
  <si>
    <t>000818</t>
  </si>
  <si>
    <t>営利法人日本社会福祉デザインセンター株式会社</t>
  </si>
  <si>
    <t>営利法人有限会社ライフ・ハウスちむぐりさ</t>
  </si>
  <si>
    <t>０１０５１８</t>
  </si>
  <si>
    <t>003907</t>
  </si>
  <si>
    <t>医療法人医療法人財団北聖会</t>
  </si>
  <si>
    <t>医療法人医療法人社団桜仁会</t>
  </si>
  <si>
    <t>医療法人医療法人社団四方会</t>
  </si>
  <si>
    <t>医療法人医療法人社団白雲会</t>
  </si>
  <si>
    <t>営利法人株式会社システム結</t>
  </si>
  <si>
    <t>営利法人株式会社フィール</t>
  </si>
  <si>
    <t>81302</t>
  </si>
  <si>
    <t>003233</t>
  </si>
  <si>
    <t>営利法人株式会社ほたる</t>
  </si>
  <si>
    <t>八尾町庵谷</t>
    <rPh sb="0" eb="3">
      <t>やつおまち</t>
    </rPh>
    <rPh sb="3" eb="4">
      <t>いおり</t>
    </rPh>
    <rPh sb="4" eb="5">
      <t>だに</t>
    </rPh>
    <phoneticPr fontId="21" type="Hiragana"/>
  </si>
  <si>
    <t>ゆっぴー</t>
  </si>
  <si>
    <t>営利法人株式会社バロン</t>
  </si>
  <si>
    <t>０１０５０９</t>
  </si>
  <si>
    <t>合同会社合同会社イーグル</t>
  </si>
  <si>
    <t>社会福祉法人社会福祉法人セーナー苑</t>
  </si>
  <si>
    <t>太郎丸西町二丁目</t>
    <rPh sb="0" eb="5">
      <t>たろうまるにしまち</t>
    </rPh>
    <phoneticPr fontId="21" type="Hiragana" alignment="distributed"/>
  </si>
  <si>
    <t>社会福祉法人社会福祉法人フレンドリー会</t>
  </si>
  <si>
    <t>社会福祉法人社会福祉法人射水万葉会</t>
  </si>
  <si>
    <t>社会福祉法人社会福祉法人秀愛会</t>
  </si>
  <si>
    <t>社会福祉法人社会福祉法人小さな幸せの家</t>
  </si>
  <si>
    <t>社会福祉法人社会福祉法人富山県精神保健福祉協会</t>
  </si>
  <si>
    <t>営利法人株式会社ルミエール</t>
  </si>
  <si>
    <t>社会福祉法人社会福祉法人富山市社会福祉事業団</t>
  </si>
  <si>
    <t>特定非営利活動法人特定非営利活動法人ＴＥＡＭａｐｐｒｅｃｉａｔｅ</t>
  </si>
  <si>
    <t>076-464-6066</t>
  </si>
  <si>
    <t>特定非営利活動法人特定非営利活動法人あかりハウス</t>
  </si>
  <si>
    <t>０３０４０２</t>
  </si>
  <si>
    <t>特定非営利活動法人特定非営利活動法人いいね</t>
  </si>
  <si>
    <t>003809</t>
  </si>
  <si>
    <t>富山市松若町１１番２０号</t>
    <rPh sb="3" eb="4">
      <t>マツ</t>
    </rPh>
    <rPh sb="4" eb="5">
      <t>ワカ</t>
    </rPh>
    <rPh sb="5" eb="6">
      <t>マチ</t>
    </rPh>
    <rPh sb="8" eb="9">
      <t>バン</t>
    </rPh>
    <rPh sb="11" eb="12">
      <t>ゴウ</t>
    </rPh>
    <phoneticPr fontId="21"/>
  </si>
  <si>
    <t>特定非営利活動法人特定非営利活動法人しおんの家</t>
  </si>
  <si>
    <t>特定非営利活動法人特定非営利活動法人にぎやか</t>
  </si>
  <si>
    <t>２４０５３</t>
  </si>
  <si>
    <t>特定非営利活動法人特定非営利活動法人ハートビート</t>
  </si>
  <si>
    <t>営利法人株式会社アポケアとやま</t>
  </si>
  <si>
    <t>特定非営利活動法人特定非営利活動法人ひまわり</t>
  </si>
  <si>
    <t>特定非営利活動法人特定非営利活動法人ふるさとのあかり</t>
  </si>
  <si>
    <t>特定非営利活動法人特定非営利活動法人れいんぼーみさき</t>
  </si>
  <si>
    <t>特定非営利活動法人特定非営利活動法人ワン・ファーム・ランド</t>
  </si>
  <si>
    <t>特定非営利活動法人特定非営利活動法人愛和報恩会</t>
  </si>
  <si>
    <t>八尾町下井田新</t>
    <rPh sb="0" eb="3">
      <t>やつおまち</t>
    </rPh>
    <rPh sb="3" eb="4">
      <t>しも</t>
    </rPh>
    <rPh sb="4" eb="6">
      <t>いだ</t>
    </rPh>
    <rPh sb="6" eb="7">
      <t>しん</t>
    </rPh>
    <phoneticPr fontId="21" type="Hiragana"/>
  </si>
  <si>
    <t>生活協同組合富山医療生活協同組合</t>
  </si>
  <si>
    <t>営利法人有限会社コクエー</t>
  </si>
  <si>
    <t>営利法人有限会社ライフサポートあおい</t>
  </si>
  <si>
    <t>４７２２０</t>
  </si>
  <si>
    <t>営利法人有限会社千石ケアサービス</t>
  </si>
  <si>
    <t>30山室中部</t>
  </si>
  <si>
    <t>営利法人有限会社中央ケアーサポート</t>
  </si>
  <si>
    <t>寺町６区</t>
    <rPh sb="0" eb="2">
      <t>てらまち</t>
    </rPh>
    <phoneticPr fontId="21" type="Hiragana" alignment="distributed"/>
  </si>
  <si>
    <t>０６０１０３</t>
  </si>
  <si>
    <t>営利法人有限会社ケアステーションラポール</t>
  </si>
  <si>
    <t>14自立生活援助</t>
    <rPh sb="2" eb="4">
      <t>ジリツ</t>
    </rPh>
    <rPh sb="4" eb="8">
      <t>セイカツエンジョ</t>
    </rPh>
    <phoneticPr fontId="21"/>
  </si>
  <si>
    <t>山室荒屋新町</t>
    <rPh sb="0" eb="6">
      <t>やまむろあらやしんまち</t>
    </rPh>
    <phoneticPr fontId="21" type="Hiragana" alignment="distributed"/>
  </si>
  <si>
    <t>特定非営利活動法人特定非営利活動法人ありがた家</t>
  </si>
  <si>
    <t>寺町４区</t>
    <rPh sb="0" eb="2">
      <t>てらまち</t>
    </rPh>
    <phoneticPr fontId="21" type="Hiragana" alignment="distributed"/>
  </si>
  <si>
    <t>営利法人株式会社こころ</t>
  </si>
  <si>
    <t>営利法人株式会社スプリング</t>
  </si>
  <si>
    <t>営利法人クリエイトジョブ株式会社</t>
  </si>
  <si>
    <t>営利法人株式会社スティルワーク</t>
  </si>
  <si>
    <t>営利法人株式会社よつば</t>
  </si>
  <si>
    <t>営利法人株式会社シーネット</t>
  </si>
  <si>
    <t>営利法人株式会社ＮＫＦ</t>
  </si>
  <si>
    <t>営利法人株式会社ビレッジ・フィールド</t>
  </si>
  <si>
    <t>営利法人有限会社日和</t>
  </si>
  <si>
    <t>２５１５３</t>
  </si>
  <si>
    <t>中大久保</t>
    <rPh sb="0" eb="1">
      <t>なか</t>
    </rPh>
    <rPh sb="1" eb="4">
      <t>おおくぼ</t>
    </rPh>
    <phoneticPr fontId="21" type="Hiragana"/>
  </si>
  <si>
    <t>特定非営利活動法人特定非営利活動法人大きな手小さな手</t>
  </si>
  <si>
    <t>１４０２２</t>
  </si>
  <si>
    <t>営利法人有限会社まいけ</t>
  </si>
  <si>
    <t>000518</t>
  </si>
  <si>
    <t>営利法人株式会社桑の里</t>
  </si>
  <si>
    <t>002618</t>
  </si>
  <si>
    <t>荒川二丁目</t>
    <rPh sb="0" eb="2">
      <t>あらかわ</t>
    </rPh>
    <phoneticPr fontId="21" type="Hiragana" alignment="distributed"/>
  </si>
  <si>
    <t>特定非営利活動法人特定非営利活動法人太田ひまわり</t>
  </si>
  <si>
    <t>営利法人セブン・パートナーズ株式会社</t>
  </si>
  <si>
    <t>八尾町福島第四</t>
    <rPh sb="0" eb="3">
      <t>やつおまち</t>
    </rPh>
    <rPh sb="3" eb="5">
      <t>ふくじま</t>
    </rPh>
    <rPh sb="5" eb="7">
      <t>だいよん</t>
    </rPh>
    <phoneticPr fontId="21" type="Hiragana"/>
  </si>
  <si>
    <t>今市</t>
    <rPh sb="0" eb="2">
      <t>いまいち</t>
    </rPh>
    <phoneticPr fontId="21" type="Hiragana" alignment="distributed"/>
  </si>
  <si>
    <t>ソーシャルインクルーホーム富山天正寺</t>
  </si>
  <si>
    <t>営利法人吉田内科クリニックホームヘルプサービス有限会社</t>
  </si>
  <si>
    <t>000101</t>
  </si>
  <si>
    <t>合同会社合同会社グループホームいいね</t>
  </si>
  <si>
    <t>布瀬町南二丁目</t>
    <rPh sb="0" eb="4">
      <t>ぬのせまちみなみ</t>
    </rPh>
    <phoneticPr fontId="21" type="Hiragana" alignment="distributed"/>
  </si>
  <si>
    <t>営利法人株式会社ナンデイ</t>
  </si>
  <si>
    <t>４１古沢</t>
    <rPh sb="2" eb="3">
      <t>いにしえ</t>
    </rPh>
    <rPh sb="3" eb="4">
      <t>さわ</t>
    </rPh>
    <phoneticPr fontId="21" type="Hiragana" alignment="distributed"/>
  </si>
  <si>
    <t>営利法人株式会社日本エコ・ケア・サービス</t>
  </si>
  <si>
    <t>０１０５０１</t>
  </si>
  <si>
    <t>株式会社トマックサポートセンター</t>
  </si>
  <si>
    <t>社会福祉法人社会福祉協議会</t>
  </si>
  <si>
    <t>１２０８２</t>
  </si>
  <si>
    <t>一般社団法人一般社団法人ゆい社会福祉士共同事務所</t>
  </si>
  <si>
    <t>岡田</t>
    <rPh sb="0" eb="1">
      <t>おか</t>
    </rPh>
    <rPh sb="1" eb="2">
      <t>だ</t>
    </rPh>
    <phoneticPr fontId="21" type="Hiragana" alignment="center"/>
  </si>
  <si>
    <t>水橋東天神町</t>
    <rPh sb="0" eb="6">
      <t>みずはしひがしてんじんまち</t>
    </rPh>
    <phoneticPr fontId="21" type="Hiragana" alignment="distributed"/>
  </si>
  <si>
    <t>合同会社合同会社ｆ５</t>
  </si>
  <si>
    <t>２３１１０</t>
  </si>
  <si>
    <t>合同会社合同会社かたれす</t>
  </si>
  <si>
    <t>一般社団法人一般社団法人ひまわりの花</t>
  </si>
  <si>
    <t>営利法人有限会社アクセス</t>
  </si>
  <si>
    <t>営利法人有限会社お達者くらぶ</t>
  </si>
  <si>
    <t>２４１１０</t>
  </si>
  <si>
    <t>営利法人株式会社オレンジ</t>
  </si>
  <si>
    <t>82211</t>
  </si>
  <si>
    <t>合同会社あんしんのＦＣ合同会社</t>
  </si>
  <si>
    <t>株式会社株式会社みらい薗</t>
  </si>
  <si>
    <t>株式会社株式会社ＵＮＩＱＵＥＲ</t>
  </si>
  <si>
    <t>株式会社株式会社ケアサービス布目</t>
  </si>
  <si>
    <t>001605</t>
  </si>
  <si>
    <t>２４１６０</t>
  </si>
  <si>
    <t>０４０８１１</t>
  </si>
  <si>
    <t>１３２６０</t>
  </si>
  <si>
    <t>株式会社株式会社まみーず</t>
  </si>
  <si>
    <t>富山市窪本町５番地１６</t>
  </si>
  <si>
    <t>その他企業組合労協センター事業団</t>
  </si>
  <si>
    <t>合同会社合同会社あんき家</t>
  </si>
  <si>
    <t>一般社団法人一般社団法人デイサービス笑和</t>
  </si>
  <si>
    <t>株式会社株式会社ミタホーム</t>
  </si>
  <si>
    <t>営利法人株式会社染屋</t>
  </si>
  <si>
    <t>０２０８１</t>
  </si>
  <si>
    <t>特定非営利活動法人特定非営利活動法人ありみね</t>
  </si>
  <si>
    <t>21大広田</t>
  </si>
  <si>
    <t>営利法人有限会社コリドー</t>
  </si>
  <si>
    <t>営利法人株式会社スロークカンパニー</t>
  </si>
  <si>
    <t>富山市大島二丁目５９６番地３１</t>
  </si>
  <si>
    <t>合同会社合同会社ミント</t>
  </si>
  <si>
    <t>営利法人株式会社トマックサポートセンター</t>
  </si>
  <si>
    <t>営利法人株式会社鏡心</t>
  </si>
  <si>
    <t>文京町三丁目</t>
    <rPh sb="0" eb="3">
      <t>ぶんきょうまち</t>
    </rPh>
    <phoneticPr fontId="21" type="Hiragana" alignment="distributed"/>
  </si>
  <si>
    <t>営利法人ソーシャルインクルー株式会社</t>
  </si>
  <si>
    <t>４２０４０</t>
  </si>
  <si>
    <t>営利法人ウェルビー株式会社</t>
  </si>
  <si>
    <t>営利法人株式会社Ｇｒｅｅｎ</t>
  </si>
  <si>
    <t>婦中町円山</t>
    <rPh sb="0" eb="3">
      <t>ふちゅうまち</t>
    </rPh>
    <rPh sb="3" eb="4">
      <t>まる</t>
    </rPh>
    <rPh sb="4" eb="5">
      <t>やま</t>
    </rPh>
    <phoneticPr fontId="21" type="Hiragana" alignment="center"/>
  </si>
  <si>
    <t>営利法人株式会社リマイン</t>
  </si>
  <si>
    <t>営利法人株式会社Ｇ＆Ｇパズルワークス</t>
  </si>
  <si>
    <t>とやま生活協同組合</t>
  </si>
  <si>
    <t>004104</t>
  </si>
  <si>
    <t>山田北山</t>
    <rPh sb="0" eb="2">
      <t>やまだ</t>
    </rPh>
    <rPh sb="2" eb="3">
      <t>きた</t>
    </rPh>
    <rPh sb="3" eb="4">
      <t>やま</t>
    </rPh>
    <phoneticPr fontId="21" type="Hiragana" alignment="center"/>
  </si>
  <si>
    <t>特定非営利活動法人いいね</t>
  </si>
  <si>
    <t>青柳新</t>
    <rPh sb="0" eb="3">
      <t>あおやなぎしん</t>
    </rPh>
    <phoneticPr fontId="21" type="Hiragana" alignment="distributed"/>
  </si>
  <si>
    <t>001936</t>
  </si>
  <si>
    <t>わくや</t>
  </si>
  <si>
    <t>ソーシャルインクルー株式会社</t>
  </si>
  <si>
    <t>83507</t>
  </si>
  <si>
    <t>株式会社Ｇｒｅｅｎ</t>
  </si>
  <si>
    <t>経堂二丁目</t>
    <rPh sb="0" eb="5">
      <t>　きょうどう</t>
    </rPh>
    <phoneticPr fontId="21" type="Hiragana"/>
  </si>
  <si>
    <t>株式会社うちくるアシスト</t>
  </si>
  <si>
    <t>アンフェーデ株式会社</t>
  </si>
  <si>
    <t>株式会社アポケアとやま</t>
  </si>
  <si>
    <t>上大久保北新町</t>
    <rPh sb="0" eb="7">
      <t>かみおおくぼきたしんまち</t>
    </rPh>
    <phoneticPr fontId="21" type="Hiragana" alignment="distributed"/>
  </si>
  <si>
    <t>002522</t>
  </si>
  <si>
    <t>一般社団法人みなみとやま福祉会</t>
  </si>
  <si>
    <t>０２０２１０</t>
  </si>
  <si>
    <t>株式会社インフィニティ</t>
  </si>
  <si>
    <t>太郎丸西町一丁目</t>
    <rPh sb="0" eb="5">
      <t>たろうまるにしまち</t>
    </rPh>
    <phoneticPr fontId="21" type="Hiragana" alignment="distributed"/>
  </si>
  <si>
    <t>婦中町東山</t>
    <rPh sb="0" eb="3">
      <t>ふちゅうまち</t>
    </rPh>
    <rPh sb="3" eb="4">
      <t>ひがし</t>
    </rPh>
    <rPh sb="4" eb="5">
      <t>やま</t>
    </rPh>
    <phoneticPr fontId="21" type="Hiragana" alignment="center"/>
  </si>
  <si>
    <t>001606</t>
  </si>
  <si>
    <t>株式会社キュービックネットワークスジャパン</t>
  </si>
  <si>
    <t>001255</t>
  </si>
  <si>
    <t>特定非営利活動法人キッズアイ</t>
  </si>
  <si>
    <t>３船峅地区</t>
    <rPh sb="1" eb="2">
      <t>ふね</t>
    </rPh>
    <rPh sb="3" eb="5">
      <t>ちく</t>
    </rPh>
    <phoneticPr fontId="21" type="Hiragana"/>
  </si>
  <si>
    <t>15共同生活援助</t>
    <rPh sb="2" eb="4">
      <t>キョウドウ</t>
    </rPh>
    <rPh sb="4" eb="6">
      <t>セイカツ</t>
    </rPh>
    <rPh sb="6" eb="8">
      <t>エンジョ</t>
    </rPh>
    <phoneticPr fontId="21"/>
  </si>
  <si>
    <t>八木山３区</t>
    <rPh sb="0" eb="3">
      <t>やきやま</t>
    </rPh>
    <phoneticPr fontId="21" type="Hiragana"/>
  </si>
  <si>
    <t>21児童発達支援、放課後等デイ</t>
    <rPh sb="2" eb="4">
      <t>ジドウ</t>
    </rPh>
    <rPh sb="4" eb="6">
      <t>ハッタツ</t>
    </rPh>
    <rPh sb="6" eb="8">
      <t>シエン</t>
    </rPh>
    <rPh sb="9" eb="13">
      <t>ホウカゴトウ</t>
    </rPh>
    <phoneticPr fontId="21"/>
  </si>
  <si>
    <t>金屋２区</t>
    <rPh sb="0" eb="2">
      <t>かなや</t>
    </rPh>
    <phoneticPr fontId="21" type="Hiragana" alignment="distributed"/>
  </si>
  <si>
    <t>22放課後等デイのみ</t>
    <rPh sb="2" eb="6">
      <t>ホウカゴトウ</t>
    </rPh>
    <phoneticPr fontId="21"/>
  </si>
  <si>
    <t>滑川市上小泉４１２番地２</t>
  </si>
  <si>
    <t>24基準該当（富山型）デイサービス</t>
  </si>
  <si>
    <t>富山市中川原３９９番地１</t>
  </si>
  <si>
    <t>27訪問入浴サービス</t>
    <rPh sb="2" eb="4">
      <t>ホウモン</t>
    </rPh>
    <rPh sb="4" eb="6">
      <t>ニュウヨク</t>
    </rPh>
    <phoneticPr fontId="21"/>
  </si>
  <si>
    <t>０１０１０９</t>
  </si>
  <si>
    <t>29地域活動支援センターⅡ型</t>
  </si>
  <si>
    <t>30地域活動支援センターⅢ型</t>
  </si>
  <si>
    <t>あいうえおんみらい</t>
  </si>
  <si>
    <t>富山市粟島町二丁目２番１号</t>
  </si>
  <si>
    <t>０１０１０７</t>
  </si>
  <si>
    <t>１４０９３</t>
  </si>
  <si>
    <t>富山市高内２区３８７番地４サントピア４１１Ｆ</t>
  </si>
  <si>
    <t>富山市安養坊２５６番地１</t>
  </si>
  <si>
    <t>２３１４３</t>
  </si>
  <si>
    <t>０６０２０２</t>
  </si>
  <si>
    <t>長江四丁目</t>
    <rPh sb="0" eb="2">
      <t>ながえ</t>
    </rPh>
    <phoneticPr fontId="21" type="Hiragana" alignment="distributed"/>
  </si>
  <si>
    <t>富山市内幸町７番９号内幸町ラ・フォンテ４０４号室</t>
  </si>
  <si>
    <t>富山市中田二丁目２番２４号メゾン・ヴィレ・マール３０１</t>
  </si>
  <si>
    <t>２６１９２</t>
  </si>
  <si>
    <t>０９０５０</t>
  </si>
  <si>
    <t>ヴィストカレッジ富山駅前</t>
  </si>
  <si>
    <t>富山市秋吉１３０番地４</t>
  </si>
  <si>
    <t>富山市水橋小路２８６番地２</t>
  </si>
  <si>
    <t>富山市八町５２７４番地２</t>
  </si>
  <si>
    <t>001242</t>
  </si>
  <si>
    <t>大町１区西部</t>
    <rPh sb="0" eb="2">
      <t>おおまち</t>
    </rPh>
    <phoneticPr fontId="21" type="Hiragana" alignment="distributed"/>
  </si>
  <si>
    <t>富山市稲代１０３７番地</t>
  </si>
  <si>
    <t>０４０７１１</t>
  </si>
  <si>
    <t>富山市八尾町水口８８番地</t>
  </si>
  <si>
    <t>富山市四ツ葉町１９番３号</t>
  </si>
  <si>
    <t>84811</t>
  </si>
  <si>
    <t>富山市吉作３６４番地２</t>
  </si>
  <si>
    <t>富山市寺町けや木台７１番地</t>
  </si>
  <si>
    <t>１２０８１</t>
  </si>
  <si>
    <t>富山市藤木１５４２番地１</t>
  </si>
  <si>
    <t>004304</t>
  </si>
  <si>
    <t>０３０２２８</t>
  </si>
  <si>
    <t>３１１５０</t>
  </si>
  <si>
    <t>０４０７２１</t>
  </si>
  <si>
    <t>富山市下新本町１０番４９号</t>
  </si>
  <si>
    <t>富山市長江本町２番４７号</t>
  </si>
  <si>
    <t>２９１２０</t>
  </si>
  <si>
    <t>936-0873</t>
  </si>
  <si>
    <t>富山市二俣３６８番地１</t>
  </si>
  <si>
    <t>富山市向新庄町五丁目７番３５号</t>
  </si>
  <si>
    <t>002310</t>
  </si>
  <si>
    <t>富山市堀川町３００番地セ・モンテビル２０７号</t>
  </si>
  <si>
    <t>富山市下赤江町一丁目１３番３号</t>
  </si>
  <si>
    <t>犬島新町一丁目</t>
    <rPh sb="0" eb="4">
      <t>いぬじましんまち</t>
    </rPh>
    <phoneticPr fontId="21" type="Hiragana" alignment="distributed"/>
  </si>
  <si>
    <t>939-2606</t>
  </si>
  <si>
    <t>富山市水橋狐塚３０番地２６</t>
  </si>
  <si>
    <t>富山市岩瀬幸町５０５番地</t>
  </si>
  <si>
    <t>フレアスヘルパーステーション富山２ｎｄ</t>
  </si>
  <si>
    <t>富山市上大久保２１０９番地２</t>
  </si>
  <si>
    <t>富山市二口町四丁目１０番地１５</t>
  </si>
  <si>
    <t>婦中町砂子田２区</t>
    <rPh sb="0" eb="3">
      <t>ふちゅうまち</t>
    </rPh>
    <rPh sb="3" eb="4">
      <t>すな</t>
    </rPh>
    <rPh sb="4" eb="5">
      <t>ご</t>
    </rPh>
    <rPh sb="5" eb="6">
      <t>だ</t>
    </rPh>
    <rPh sb="7" eb="8">
      <t>く</t>
    </rPh>
    <phoneticPr fontId="21" type="Hiragana" alignment="center"/>
  </si>
  <si>
    <t>富山市婦中町羽根新５番地</t>
  </si>
  <si>
    <t>根塚町四丁目</t>
    <rPh sb="0" eb="3">
      <t>ねづかまち</t>
    </rPh>
    <phoneticPr fontId="21" type="Hiragana" alignment="distributed"/>
  </si>
  <si>
    <t>003705</t>
  </si>
  <si>
    <t>富山市八尾町水口１６５６番地</t>
  </si>
  <si>
    <t>富山市向新庄町一丁目３９５番６号</t>
  </si>
  <si>
    <t>富山市新川原町５番９号レジデンス新川原１階</t>
  </si>
  <si>
    <t>076-413-5689</t>
  </si>
  <si>
    <t>水橋高月</t>
    <rPh sb="0" eb="4">
      <t>みずはしたかつき</t>
    </rPh>
    <phoneticPr fontId="21" type="Hiragana" alignment="distributed"/>
  </si>
  <si>
    <t>富山市西金屋６６９６番地８</t>
  </si>
  <si>
    <t>富山市掛尾町２４３番地６</t>
  </si>
  <si>
    <t>002570</t>
  </si>
  <si>
    <t>富山市婦中町速星９９７番地</t>
  </si>
  <si>
    <t>076-456-9288</t>
  </si>
  <si>
    <t>富山市新庄町二丁目１５番３４号</t>
  </si>
  <si>
    <t>富山市二口町四丁目１番地３</t>
  </si>
  <si>
    <t>83519</t>
  </si>
  <si>
    <t>富山市海岸通１７６番地６</t>
  </si>
  <si>
    <t>３１２００</t>
  </si>
  <si>
    <t>長江東町一丁目</t>
    <rPh sb="0" eb="4">
      <t>ながえひがしまち</t>
    </rPh>
    <phoneticPr fontId="21" type="Hiragana" alignment="distributed"/>
  </si>
  <si>
    <t>０５０1０１</t>
  </si>
  <si>
    <t>40呉羽</t>
  </si>
  <si>
    <t>076-420-6831</t>
  </si>
  <si>
    <t>高岡市清水町一丁目７番３０号</t>
  </si>
  <si>
    <t>000313</t>
  </si>
  <si>
    <t>射水市七美７２７番地</t>
  </si>
  <si>
    <t>４福沢地区</t>
    <rPh sb="1" eb="2">
      <t>フク</t>
    </rPh>
    <rPh sb="2" eb="3">
      <t>サワ</t>
    </rPh>
    <rPh sb="3" eb="5">
      <t>チク</t>
    </rPh>
    <phoneticPr fontId="21"/>
  </si>
  <si>
    <t>入善町椚山３４１０番地１</t>
  </si>
  <si>
    <t>西宮</t>
    <rPh sb="0" eb="1">
      <t>にし</t>
    </rPh>
    <rPh sb="1" eb="2">
      <t>みや</t>
    </rPh>
    <phoneticPr fontId="21" type="Hiragana" alignment="distributed"/>
  </si>
  <si>
    <t>立山町米沢４４番地１４</t>
  </si>
  <si>
    <t>砺波市福山１１６４番地</t>
  </si>
  <si>
    <t>０１０２０２</t>
  </si>
  <si>
    <t>射水市片口８２８番地</t>
  </si>
  <si>
    <t>児童発達支援・放課後等デイサービスグランディール</t>
    <rPh sb="0" eb="6">
      <t>ジドウハッタツシエン</t>
    </rPh>
    <rPh sb="7" eb="11">
      <t>ホウカゴトウ</t>
    </rPh>
    <phoneticPr fontId="21"/>
  </si>
  <si>
    <t>八尾町石戸</t>
    <rPh sb="0" eb="3">
      <t>やつおまち</t>
    </rPh>
    <rPh sb="3" eb="4">
      <t>せき</t>
    </rPh>
    <rPh sb="4" eb="5">
      <t>ど</t>
    </rPh>
    <phoneticPr fontId="21" type="Hiragana"/>
  </si>
  <si>
    <t>富山市長柄町三丁目６番６号</t>
  </si>
  <si>
    <t>古沢</t>
    <rPh sb="0" eb="2">
      <t>ふるさわ</t>
    </rPh>
    <phoneticPr fontId="21" type="Hiragana" alignment="distributed"/>
  </si>
  <si>
    <t>北代藤ヶ丘</t>
    <rPh sb="0" eb="5">
      <t>きただいふじがおか</t>
    </rPh>
    <phoneticPr fontId="21" type="Hiragana" alignment="distributed"/>
  </si>
  <si>
    <t>婦中町小長沢</t>
    <rPh sb="0" eb="3">
      <t>ふちゅうまち</t>
    </rPh>
    <rPh sb="3" eb="4">
      <t>こ</t>
    </rPh>
    <rPh sb="4" eb="6">
      <t>ながさわ</t>
    </rPh>
    <phoneticPr fontId="21" type="Hiragana" alignment="center"/>
  </si>
  <si>
    <t>富山市蜷川１５番地富山市障害者福祉プラザ内</t>
  </si>
  <si>
    <t>富山市今泉３１２番地</t>
  </si>
  <si>
    <t>株式会社ジーティ</t>
  </si>
  <si>
    <t>社会福祉法人高岡市社会福祉協議会</t>
  </si>
  <si>
    <t>一般社団法人愛森会</t>
  </si>
  <si>
    <t>２５０８１</t>
  </si>
  <si>
    <t>有限会社尚栄</t>
  </si>
  <si>
    <t>930-0815</t>
  </si>
  <si>
    <t>003209</t>
  </si>
  <si>
    <t>076-451-4393</t>
  </si>
  <si>
    <t>加古町</t>
    <rPh sb="0" eb="3">
      <t>かこまち</t>
    </rPh>
    <phoneticPr fontId="21" type="Hiragana" alignment="distributed"/>
  </si>
  <si>
    <t>076-482-3283</t>
  </si>
  <si>
    <t>090-2123-4471</t>
  </si>
  <si>
    <t>003309</t>
  </si>
  <si>
    <t>１７０７０</t>
  </si>
  <si>
    <t>930-0857</t>
  </si>
  <si>
    <t>とやま生協ヘルパーステーションまる～な</t>
  </si>
  <si>
    <t>３１２１０</t>
  </si>
  <si>
    <t>ホームケア土屋富山</t>
  </si>
  <si>
    <t>ケアサポートジョジョ</t>
  </si>
  <si>
    <t>サンウェルズ秋吉ヘルパーステーション
（居宅介護のみ）</t>
  </si>
  <si>
    <t>綾田町三丁目</t>
    <rPh sb="0" eb="3">
      <t>あいでんまち</t>
    </rPh>
    <phoneticPr fontId="21" type="Hiragana" alignment="distributed"/>
  </si>
  <si>
    <t>婦中町宮ケ島</t>
    <rPh sb="0" eb="3">
      <t>ふちゅうまち</t>
    </rPh>
    <rPh sb="3" eb="4">
      <t>みやが</t>
    </rPh>
    <rPh sb="5" eb="6">
      <t>しま</t>
    </rPh>
    <phoneticPr fontId="21" type="Hiragana" alignment="center"/>
  </si>
  <si>
    <t>指定短期入所事業所富山県リハビリテーション病院・こども支援センター</t>
  </si>
  <si>
    <t>八尾町中筋</t>
    <rPh sb="0" eb="3">
      <t>やつおまち</t>
    </rPh>
    <rPh sb="3" eb="4">
      <t>なかすじ</t>
    </rPh>
    <phoneticPr fontId="21" type="Hiragana"/>
  </si>
  <si>
    <t>イネーブルバリィＴＯＹＡＭＡ</t>
  </si>
  <si>
    <t>ワーカウト富山</t>
  </si>
  <si>
    <t>わいあっと</t>
  </si>
  <si>
    <t>らいふず</t>
  </si>
  <si>
    <t>７音川地区</t>
    <rPh sb="1" eb="2">
      <t>オト</t>
    </rPh>
    <rPh sb="2" eb="3">
      <t>カワ</t>
    </rPh>
    <rPh sb="3" eb="5">
      <t>チク</t>
    </rPh>
    <phoneticPr fontId="21"/>
  </si>
  <si>
    <t>大塚西</t>
    <rPh sb="0" eb="3">
      <t>おおつかにし</t>
    </rPh>
    <phoneticPr fontId="21" type="Hiragana" alignment="distributed"/>
  </si>
  <si>
    <t>ワークステーションさくら長江事業所</t>
  </si>
  <si>
    <t>月岡町一丁目</t>
    <rPh sb="0" eb="3">
      <t>つきおかまち</t>
    </rPh>
    <phoneticPr fontId="21" type="Hiragana" alignment="distributed"/>
  </si>
  <si>
    <t>うちくるアシスト富山</t>
  </si>
  <si>
    <t>中沖</t>
    <rPh sb="0" eb="2">
      <t>なかおき</t>
    </rPh>
    <phoneticPr fontId="21" type="Hiragana" alignment="distributed"/>
  </si>
  <si>
    <t>002633</t>
  </si>
  <si>
    <t>001812</t>
  </si>
  <si>
    <t>きらら</t>
  </si>
  <si>
    <t>82309</t>
  </si>
  <si>
    <t>０１０３０６</t>
  </si>
  <si>
    <t>きずな</t>
  </si>
  <si>
    <t>３８０３０</t>
  </si>
  <si>
    <t>経堂四丁目</t>
    <rPh sb="0" eb="2">
      <t>きょうどう</t>
    </rPh>
    <phoneticPr fontId="21" type="Hiragana" alignment="distributed"/>
  </si>
  <si>
    <t>婦中町小倉</t>
    <rPh sb="0" eb="3">
      <t>ふちゅうまち</t>
    </rPh>
    <rPh sb="3" eb="4">
      <t>お</t>
    </rPh>
    <rPh sb="4" eb="5">
      <t>ぐら</t>
    </rPh>
    <phoneticPr fontId="21" type="Hiragana" alignment="center"/>
  </si>
  <si>
    <t>テルエ家八尾東</t>
  </si>
  <si>
    <t>０２０１１４</t>
  </si>
  <si>
    <t>障害支援事業所ヴィオラ</t>
  </si>
  <si>
    <t>０８０８１</t>
  </si>
  <si>
    <t>相談支援センターみつわ</t>
  </si>
  <si>
    <t>朝菜町５丁目</t>
    <rPh sb="0" eb="3">
      <t>あさなちょう</t>
    </rPh>
    <phoneticPr fontId="21" type="Hiragana" alignment="distributed"/>
  </si>
  <si>
    <t>コペルプラス富山教室</t>
  </si>
  <si>
    <t>81414</t>
  </si>
  <si>
    <t>01総曲輪</t>
  </si>
  <si>
    <t>ＳＡＣＣＡ</t>
  </si>
  <si>
    <t>指定放課後等デイサービス事業所富山県リハビリテーション病院・こども支援センター</t>
  </si>
  <si>
    <t>放課後等デイサービスほたる</t>
  </si>
  <si>
    <t>石田</t>
    <rPh sb="0" eb="2">
      <t>いしだ</t>
    </rPh>
    <phoneticPr fontId="21" type="Hiragana" alignment="distributed"/>
  </si>
  <si>
    <t>てくてく</t>
  </si>
  <si>
    <t>１１０３０</t>
  </si>
  <si>
    <t>84512</t>
  </si>
  <si>
    <t>はなまるデイサービスセンター</t>
  </si>
  <si>
    <t>ガラス工芸共同作業所</t>
  </si>
  <si>
    <t>０２０３１９</t>
  </si>
  <si>
    <t>楡原1区</t>
    <rPh sb="0" eb="1">
      <t>にれ</t>
    </rPh>
    <rPh sb="1" eb="2">
      <t>はら</t>
    </rPh>
    <rPh sb="3" eb="4">
      <t>く</t>
    </rPh>
    <phoneticPr fontId="21" type="Hiragana" alignment="center"/>
  </si>
  <si>
    <t>本郷町</t>
    <rPh sb="0" eb="3">
      <t>ほんごうまち</t>
    </rPh>
    <phoneticPr fontId="21" type="Hiragana" alignment="distributed"/>
  </si>
  <si>
    <t>富山生きる場センター</t>
  </si>
  <si>
    <t>富山市安養坊１２１番地１２</t>
  </si>
  <si>
    <t>002414</t>
  </si>
  <si>
    <t>富山市堀川町５８８番地２６</t>
  </si>
  <si>
    <t>八尾町福島元村</t>
    <rPh sb="0" eb="3">
      <t>やつおまち</t>
    </rPh>
    <rPh sb="3" eb="5">
      <t>ふくじま</t>
    </rPh>
    <rPh sb="5" eb="7">
      <t>もとむら</t>
    </rPh>
    <phoneticPr fontId="21" type="Hiragana"/>
  </si>
  <si>
    <t>84815</t>
  </si>
  <si>
    <t>照笑株式会社</t>
  </si>
  <si>
    <t>001104</t>
  </si>
  <si>
    <t>０４０７２３</t>
  </si>
  <si>
    <t>富山市千石町五丁目３番７号</t>
    <rPh sb="6" eb="7">
      <t>5</t>
    </rPh>
    <phoneticPr fontId="21"/>
  </si>
  <si>
    <t>001601</t>
  </si>
  <si>
    <t>０６０２０５</t>
  </si>
  <si>
    <t>２細入南部地区</t>
    <rPh sb="1" eb="3">
      <t>ホソイリ</t>
    </rPh>
    <rPh sb="3" eb="5">
      <t>ナンブ</t>
    </rPh>
    <rPh sb="5" eb="7">
      <t>チク</t>
    </rPh>
    <phoneticPr fontId="21"/>
  </si>
  <si>
    <t>婦中町下坂倉</t>
    <rPh sb="0" eb="3">
      <t>ふちゅうまち</t>
    </rPh>
    <rPh sb="3" eb="6">
      <t>しもさかくら</t>
    </rPh>
    <phoneticPr fontId="21" type="Hiragana" alignment="center"/>
  </si>
  <si>
    <t>２００８１</t>
  </si>
  <si>
    <t>猪谷</t>
    <rPh sb="0" eb="1">
      <t>いの</t>
    </rPh>
    <rPh sb="1" eb="2">
      <t>たに</t>
    </rPh>
    <phoneticPr fontId="21" type="Hiragana" alignment="center"/>
  </si>
  <si>
    <t>86105</t>
  </si>
  <si>
    <t>本郷</t>
    <rPh sb="0" eb="2">
      <t>ほんごう</t>
    </rPh>
    <phoneticPr fontId="21" type="Hiragana" alignment="distributed"/>
  </si>
  <si>
    <t>３２２２０</t>
  </si>
  <si>
    <t>86104</t>
  </si>
  <si>
    <t>１８１７０</t>
  </si>
  <si>
    <t>楡原３区</t>
    <rPh sb="0" eb="1">
      <t>にれ</t>
    </rPh>
    <rPh sb="1" eb="2">
      <t>はら</t>
    </rPh>
    <rPh sb="3" eb="4">
      <t>く</t>
    </rPh>
    <phoneticPr fontId="21" type="Hiragana" alignment="center"/>
  </si>
  <si>
    <t>０６０１０７</t>
  </si>
  <si>
    <t>楡原</t>
    <rPh sb="0" eb="1">
      <t>にれ</t>
    </rPh>
    <rPh sb="1" eb="2">
      <t>はら</t>
    </rPh>
    <phoneticPr fontId="21" type="Hiragana" alignment="center"/>
  </si>
  <si>
    <t>000821</t>
  </si>
  <si>
    <t>割山</t>
    <rPh sb="0" eb="1">
      <t>わり</t>
    </rPh>
    <rPh sb="1" eb="2">
      <t>やま</t>
    </rPh>
    <phoneticPr fontId="21" type="Hiragana" alignment="center"/>
  </si>
  <si>
    <t>002521</t>
  </si>
  <si>
    <t>婦中町下井沢</t>
    <rPh sb="0" eb="3">
      <t>ふちゅうまち</t>
    </rPh>
    <rPh sb="3" eb="4">
      <t>しも</t>
    </rPh>
    <rPh sb="4" eb="6">
      <t>いさわ</t>
    </rPh>
    <phoneticPr fontId="21" type="Hiragana" alignment="center"/>
  </si>
  <si>
    <t>86103</t>
  </si>
  <si>
    <t>水橋田伏</t>
    <rPh sb="0" eb="4">
      <t>みずはしたぶせ</t>
    </rPh>
    <phoneticPr fontId="21" type="Hiragana" alignment="distributed"/>
  </si>
  <si>
    <t>86102</t>
  </si>
  <si>
    <t>０３０２１２</t>
  </si>
  <si>
    <t>このゆびとーまれ（休止）</t>
    <rPh sb="9" eb="11">
      <t>キュウシ</t>
    </rPh>
    <phoneticPr fontId="21"/>
  </si>
  <si>
    <t>85401</t>
  </si>
  <si>
    <t>婦中町三和</t>
    <rPh sb="0" eb="3">
      <t>ふちゅうまち</t>
    </rPh>
    <rPh sb="3" eb="4">
      <t>みつ</t>
    </rPh>
    <rPh sb="4" eb="5">
      <t>わ</t>
    </rPh>
    <phoneticPr fontId="21" type="Hiragana" alignment="center"/>
  </si>
  <si>
    <t>山田大山</t>
    <rPh sb="0" eb="2">
      <t>やまだ</t>
    </rPh>
    <rPh sb="2" eb="3">
      <t>おお</t>
    </rPh>
    <rPh sb="3" eb="4">
      <t>やま</t>
    </rPh>
    <phoneticPr fontId="21" type="Hiragana" alignment="center"/>
  </si>
  <si>
    <t>相談支援事業所おうちへ帰ろう</t>
  </si>
  <si>
    <t>０５０４０４</t>
  </si>
  <si>
    <t>山田柳川</t>
    <rPh sb="0" eb="2">
      <t>やまだ</t>
    </rPh>
    <phoneticPr fontId="21" type="Hiragana" alignment="distributed"/>
  </si>
  <si>
    <t>城川原三丁目</t>
    <rPh sb="0" eb="3">
      <t>じょうがわら</t>
    </rPh>
    <phoneticPr fontId="21" type="Hiragana" alignment="distributed"/>
  </si>
  <si>
    <t>赤いふうせん富山型デイサービス</t>
    <rPh sb="0" eb="1">
      <t>アカ</t>
    </rPh>
    <rPh sb="6" eb="8">
      <t>トヤマ</t>
    </rPh>
    <rPh sb="8" eb="9">
      <t>ガタ</t>
    </rPh>
    <phoneticPr fontId="21"/>
  </si>
  <si>
    <t>０５０４０３</t>
  </si>
  <si>
    <t>005040</t>
  </si>
  <si>
    <t>婦中町上瀬</t>
    <rPh sb="0" eb="3">
      <t>ふちゅうまち</t>
    </rPh>
    <rPh sb="3" eb="4">
      <t>かみ</t>
    </rPh>
    <rPh sb="4" eb="5">
      <t>ぜ</t>
    </rPh>
    <phoneticPr fontId="21" type="Hiragana" alignment="center"/>
  </si>
  <si>
    <t>山田沢連</t>
    <rPh sb="0" eb="2">
      <t>やまだ</t>
    </rPh>
    <phoneticPr fontId="21" type="Hiragana" alignment="distributed"/>
  </si>
  <si>
    <t>就労継続支援Ｂ型事業所ほたる</t>
  </si>
  <si>
    <t>０５０４０１</t>
  </si>
  <si>
    <t>０５０３０２</t>
  </si>
  <si>
    <t>85304</t>
  </si>
  <si>
    <t>84701</t>
  </si>
  <si>
    <t>３山田西部地区</t>
    <rPh sb="1" eb="3">
      <t>ヤマダ</t>
    </rPh>
    <rPh sb="3" eb="5">
      <t>サイブ</t>
    </rPh>
    <rPh sb="5" eb="7">
      <t>チク</t>
    </rPh>
    <phoneticPr fontId="21"/>
  </si>
  <si>
    <t>２３０８０</t>
  </si>
  <si>
    <t>000201</t>
  </si>
  <si>
    <t>000109</t>
  </si>
  <si>
    <t>山田沼又</t>
    <rPh sb="0" eb="2">
      <t>やまだ</t>
    </rPh>
    <rPh sb="2" eb="3">
      <t>ぬま</t>
    </rPh>
    <rPh sb="3" eb="4">
      <t>のまた</t>
    </rPh>
    <phoneticPr fontId="21" type="Hiragana" alignment="center"/>
  </si>
  <si>
    <t>85301</t>
  </si>
  <si>
    <t>０５０３０１</t>
  </si>
  <si>
    <t>４８０６０</t>
  </si>
  <si>
    <t>85207</t>
  </si>
  <si>
    <t>山田中瀬</t>
    <rPh sb="0" eb="2">
      <t>やまだ</t>
    </rPh>
    <phoneticPr fontId="21" type="Hiragana" alignment="distributed"/>
  </si>
  <si>
    <t>中央通り二丁目</t>
    <rPh sb="0" eb="2">
      <t>ちゅうおう</t>
    </rPh>
    <rPh sb="2" eb="3">
      <t>　どお</t>
    </rPh>
    <phoneticPr fontId="21" type="Hiragana" alignment="distributed"/>
  </si>
  <si>
    <t>85210</t>
  </si>
  <si>
    <t>上千俵町</t>
    <rPh sb="0" eb="4">
      <t>かみせんびょうまち</t>
    </rPh>
    <phoneticPr fontId="21" type="Hiragana" alignment="distributed"/>
  </si>
  <si>
    <t>町村二丁目</t>
    <rPh sb="0" eb="2">
      <t>まちむら</t>
    </rPh>
    <phoneticPr fontId="21" type="Hiragana" alignment="distributed"/>
  </si>
  <si>
    <t>行政区コード</t>
    <rPh sb="0" eb="1">
      <t>ギョウ</t>
    </rPh>
    <rPh sb="1" eb="2">
      <t>セイ</t>
    </rPh>
    <rPh sb="2" eb="3">
      <t>ク</t>
    </rPh>
    <phoneticPr fontId="21"/>
  </si>
  <si>
    <t>０５０２１１</t>
  </si>
  <si>
    <t>山田上中瀬</t>
    <rPh sb="0" eb="2">
      <t>やまだ</t>
    </rPh>
    <rPh sb="2" eb="3">
      <t>かみ</t>
    </rPh>
    <rPh sb="3" eb="5">
      <t>なかのせ</t>
    </rPh>
    <phoneticPr fontId="21" type="Hiragana" alignment="center"/>
  </si>
  <si>
    <t>富山市奥田双葉町１５番３２号奥田双葉町ハイツ１１階</t>
    <rPh sb="0" eb="3">
      <t>トヤマシ</t>
    </rPh>
    <rPh sb="3" eb="8">
      <t>オクダフタバマチ</t>
    </rPh>
    <rPh sb="10" eb="11">
      <t>バン</t>
    </rPh>
    <rPh sb="13" eb="14">
      <t>ゴウ</t>
    </rPh>
    <rPh sb="14" eb="19">
      <t>オクダフタバチョウ</t>
    </rPh>
    <rPh sb="24" eb="25">
      <t>カイ</t>
    </rPh>
    <phoneticPr fontId="21"/>
  </si>
  <si>
    <t>八尾町東原</t>
    <rPh sb="0" eb="3">
      <t>やつおまち</t>
    </rPh>
    <rPh sb="3" eb="5">
      <t>ひがしはら</t>
    </rPh>
    <phoneticPr fontId="21" type="Hiragana"/>
  </si>
  <si>
    <t>４８０２０</t>
  </si>
  <si>
    <t>山田小島</t>
    <rPh sb="0" eb="2">
      <t>やまだ</t>
    </rPh>
    <rPh sb="2" eb="3">
      <t>こ</t>
    </rPh>
    <rPh sb="3" eb="4">
      <t>じま</t>
    </rPh>
    <phoneticPr fontId="21" type="Hiragana" alignment="center"/>
  </si>
  <si>
    <t>85208</t>
  </si>
  <si>
    <t>939-8205</t>
  </si>
  <si>
    <t>山田城山</t>
    <rPh sb="0" eb="2">
      <t>やまだ</t>
    </rPh>
    <rPh sb="2" eb="3">
      <t>じょう</t>
    </rPh>
    <rPh sb="3" eb="4">
      <t>やま</t>
    </rPh>
    <phoneticPr fontId="21" type="Hiragana" alignment="center"/>
  </si>
  <si>
    <t>水橋小出</t>
    <rPh sb="0" eb="4">
      <t>みずはしこいで</t>
    </rPh>
    <phoneticPr fontId="21" type="Hiragana" alignment="distributed"/>
  </si>
  <si>
    <t>０５０２０８</t>
  </si>
  <si>
    <t>０５０２０７</t>
  </si>
  <si>
    <t>85206</t>
  </si>
  <si>
    <t>０５０２０６</t>
  </si>
  <si>
    <t>85205</t>
  </si>
  <si>
    <t>０５０２０５</t>
  </si>
  <si>
    <t>福沢中央住宅</t>
    <rPh sb="0" eb="2">
      <t>ふくさわ</t>
    </rPh>
    <rPh sb="2" eb="4">
      <t>ちゅうおうじゅうたく</t>
    </rPh>
    <phoneticPr fontId="21" type="Hiragana" alignment="center"/>
  </si>
  <si>
    <t>山田小谷</t>
    <rPh sb="0" eb="2">
      <t>やまだ</t>
    </rPh>
    <rPh sb="2" eb="3">
      <t>こ</t>
    </rPh>
    <rPh sb="3" eb="4">
      <t>だに</t>
    </rPh>
    <phoneticPr fontId="21" type="Hiragana" alignment="center"/>
  </si>
  <si>
    <t>85202</t>
  </si>
  <si>
    <t>２７０１０</t>
  </si>
  <si>
    <t>山田若土</t>
    <rPh sb="0" eb="2">
      <t>やまだ</t>
    </rPh>
    <rPh sb="2" eb="3">
      <t>わか</t>
    </rPh>
    <rPh sb="3" eb="4">
      <t>づち</t>
    </rPh>
    <phoneticPr fontId="21" type="Hiragana" alignment="center"/>
  </si>
  <si>
    <t>つばめ野三丁目</t>
    <rPh sb="3" eb="4">
      <t>の</t>
    </rPh>
    <rPh sb="4" eb="7">
      <t>さんちょうめ</t>
    </rPh>
    <phoneticPr fontId="21" type="Hiragana" alignment="distributed"/>
  </si>
  <si>
    <t>０３０８２</t>
  </si>
  <si>
    <t>85201</t>
  </si>
  <si>
    <t>０５０２０１</t>
  </si>
  <si>
    <t>003214</t>
  </si>
  <si>
    <t>84605</t>
  </si>
  <si>
    <t>０５０１０７</t>
  </si>
  <si>
    <t>１山田南部地区</t>
    <rPh sb="1" eb="3">
      <t>ヤマダ</t>
    </rPh>
    <rPh sb="3" eb="5">
      <t>ナンブ</t>
    </rPh>
    <rPh sb="5" eb="7">
      <t>チク</t>
    </rPh>
    <phoneticPr fontId="21"/>
  </si>
  <si>
    <t>山田鍋谷</t>
    <rPh sb="0" eb="2">
      <t>やまだ</t>
    </rPh>
    <rPh sb="2" eb="3">
      <t>なべ</t>
    </rPh>
    <rPh sb="3" eb="4">
      <t>たに</t>
    </rPh>
    <phoneticPr fontId="21" type="Hiragana" alignment="center"/>
  </si>
  <si>
    <t>85106</t>
  </si>
  <si>
    <t>０５０１０６</t>
  </si>
  <si>
    <t>山田居舟</t>
    <rPh sb="0" eb="2">
      <t>やまだ</t>
    </rPh>
    <rPh sb="2" eb="3">
      <t>い</t>
    </rPh>
    <rPh sb="3" eb="4">
      <t>ぶね</t>
    </rPh>
    <phoneticPr fontId="21" type="Hiragana" alignment="center"/>
  </si>
  <si>
    <t>85105</t>
  </si>
  <si>
    <t>85104</t>
  </si>
  <si>
    <t>０２０４２１</t>
  </si>
  <si>
    <t>０５０１０４</t>
  </si>
  <si>
    <t>株式会社ｍａｉｋａｉ</t>
    <rPh sb="0" eb="4">
      <t>カブシキガイシャ</t>
    </rPh>
    <phoneticPr fontId="21"/>
  </si>
  <si>
    <t>001035</t>
  </si>
  <si>
    <t>山田数納</t>
    <rPh sb="0" eb="2">
      <t>やまだ</t>
    </rPh>
    <rPh sb="2" eb="3">
      <t>す</t>
    </rPh>
    <rPh sb="3" eb="4">
      <t>のう</t>
    </rPh>
    <phoneticPr fontId="21" type="Hiragana" alignment="center"/>
  </si>
  <si>
    <t>076-464-9885</t>
  </si>
  <si>
    <t>０５０１０３</t>
  </si>
  <si>
    <t>85102</t>
  </si>
  <si>
    <t>山田高清水</t>
    <rPh sb="0" eb="2">
      <t>やまだ</t>
    </rPh>
    <rPh sb="2" eb="3">
      <t>こう</t>
    </rPh>
    <rPh sb="3" eb="5">
      <t>しみず</t>
    </rPh>
    <phoneticPr fontId="21" type="Hiragana" alignment="center"/>
  </si>
  <si>
    <t>婦中町高日附学園台</t>
    <rPh sb="0" eb="3">
      <t>ふちゅうまち</t>
    </rPh>
    <rPh sb="3" eb="4">
      <t>たか</t>
    </rPh>
    <rPh sb="4" eb="5">
      <t>ひ</t>
    </rPh>
    <rPh sb="5" eb="6">
      <t>づき</t>
    </rPh>
    <rPh sb="6" eb="8">
      <t>がくえん</t>
    </rPh>
    <rPh sb="8" eb="9">
      <t>だい</t>
    </rPh>
    <phoneticPr fontId="21" type="Hiragana" alignment="center"/>
  </si>
  <si>
    <t>84801</t>
  </si>
  <si>
    <t>２１０３３</t>
  </si>
  <si>
    <t>婦中町千里グリーンハイツ</t>
    <rPh sb="0" eb="3">
      <t>ふちゅうまち</t>
    </rPh>
    <rPh sb="3" eb="5">
      <t>ちさと</t>
    </rPh>
    <phoneticPr fontId="21" type="Hiragana" alignment="center"/>
  </si>
  <si>
    <t>０４０８１９</t>
  </si>
  <si>
    <t>２５０３０</t>
  </si>
  <si>
    <t>84813</t>
  </si>
  <si>
    <t>001238</t>
  </si>
  <si>
    <t>０４０８１８</t>
  </si>
  <si>
    <t>ヴィストカレッジ富山中央</t>
    <rPh sb="8" eb="10">
      <t>トヤマ</t>
    </rPh>
    <rPh sb="10" eb="12">
      <t>チュウオウ</t>
    </rPh>
    <phoneticPr fontId="21"/>
  </si>
  <si>
    <t>婦中町上吉川</t>
    <rPh sb="0" eb="3">
      <t>ふちゅうまち</t>
    </rPh>
    <rPh sb="3" eb="4">
      <t>かみ</t>
    </rPh>
    <rPh sb="4" eb="6">
      <t>よしかわ</t>
    </rPh>
    <phoneticPr fontId="21" type="Hiragana" alignment="center"/>
  </si>
  <si>
    <t>４８０８０</t>
  </si>
  <si>
    <t>84806</t>
  </si>
  <si>
    <t>０４０１２８</t>
  </si>
  <si>
    <t>婦中町小野島</t>
    <rPh sb="0" eb="3">
      <t>ふちゅうまち</t>
    </rPh>
    <rPh sb="3" eb="6">
      <t>このしま</t>
    </rPh>
    <phoneticPr fontId="21" type="Hiragana" alignment="center"/>
  </si>
  <si>
    <t>婦中町高田</t>
    <rPh sb="0" eb="3">
      <t>ふちゅうまち</t>
    </rPh>
    <rPh sb="3" eb="4">
      <t>たか</t>
    </rPh>
    <rPh sb="4" eb="5">
      <t>た</t>
    </rPh>
    <phoneticPr fontId="21" type="Hiragana" alignment="center"/>
  </si>
  <si>
    <t>婦中町成子</t>
    <rPh sb="0" eb="3">
      <t>ふちゅうまち</t>
    </rPh>
    <rPh sb="3" eb="4">
      <t>なる</t>
    </rPh>
    <rPh sb="4" eb="5">
      <t>こ</t>
    </rPh>
    <phoneticPr fontId="21" type="Hiragana" alignment="center"/>
  </si>
  <si>
    <t>０４０８１５</t>
  </si>
  <si>
    <t>婦中町河原町</t>
    <rPh sb="0" eb="3">
      <t>ふちゅうまち</t>
    </rPh>
    <rPh sb="3" eb="6">
      <t>かわらまち</t>
    </rPh>
    <phoneticPr fontId="21" type="Hiragana" alignment="center"/>
  </si>
  <si>
    <t>八尾町中</t>
    <rPh sb="0" eb="3">
      <t>やつおまち</t>
    </rPh>
    <rPh sb="3" eb="4">
      <t>なか</t>
    </rPh>
    <phoneticPr fontId="21" type="Hiragana"/>
  </si>
  <si>
    <t>八町中</t>
    <rPh sb="0" eb="3">
      <t>はっちょうなか</t>
    </rPh>
    <phoneticPr fontId="21" type="Hiragana" alignment="distributed"/>
  </si>
  <si>
    <t>０４０８１２</t>
  </si>
  <si>
    <t>総曲輪二丁目</t>
    <rPh sb="0" eb="3">
      <t>そうがわ</t>
    </rPh>
    <phoneticPr fontId="21" type="Hiragana" alignment="distributed"/>
  </si>
  <si>
    <t>八尾町河東</t>
    <rPh sb="0" eb="3">
      <t>やつおまち</t>
    </rPh>
    <rPh sb="3" eb="4">
      <t>かわ</t>
    </rPh>
    <rPh sb="4" eb="5">
      <t>ひがし</t>
    </rPh>
    <phoneticPr fontId="21" type="Hiragana"/>
  </si>
  <si>
    <t>84810</t>
  </si>
  <si>
    <t>４６１００</t>
  </si>
  <si>
    <t>84807</t>
  </si>
  <si>
    <t>84805</t>
  </si>
  <si>
    <t>０４０８０５</t>
  </si>
  <si>
    <t>81404</t>
  </si>
  <si>
    <t>５００５０</t>
  </si>
  <si>
    <t>84803</t>
  </si>
  <si>
    <t>０３０７０２</t>
  </si>
  <si>
    <t>婦中町千里北部</t>
    <rPh sb="0" eb="3">
      <t>ふちゅうまち</t>
    </rPh>
    <rPh sb="3" eb="5">
      <t>ちさと</t>
    </rPh>
    <rPh sb="5" eb="7">
      <t>ほくぶ</t>
    </rPh>
    <phoneticPr fontId="21" type="Hiragana" alignment="center"/>
  </si>
  <si>
    <t>婦中町千里南部</t>
    <rPh sb="0" eb="3">
      <t>ふちゅうまち</t>
    </rPh>
    <rPh sb="3" eb="5">
      <t>ちさと</t>
    </rPh>
    <rPh sb="5" eb="7">
      <t>なんぶ</t>
    </rPh>
    <phoneticPr fontId="21" type="Hiragana" alignment="center"/>
  </si>
  <si>
    <t>２９０４０</t>
  </si>
  <si>
    <t>84802</t>
  </si>
  <si>
    <t>池多</t>
    <rPh sb="0" eb="2">
      <t>いけだ</t>
    </rPh>
    <phoneticPr fontId="21" type="Hiragana" alignment="distributed"/>
  </si>
  <si>
    <t>０４０７２６</t>
  </si>
  <si>
    <t>000509</t>
  </si>
  <si>
    <t>婦中町東谷</t>
    <rPh sb="0" eb="3">
      <t>ふちゅうまち</t>
    </rPh>
    <rPh sb="3" eb="4">
      <t>ひがし</t>
    </rPh>
    <rPh sb="4" eb="5">
      <t>たに</t>
    </rPh>
    <phoneticPr fontId="21" type="Hiragana" alignment="center"/>
  </si>
  <si>
    <t>84717</t>
  </si>
  <si>
    <t>婦中町細谷</t>
    <rPh sb="0" eb="3">
      <t>ふちゅうまち</t>
    </rPh>
    <rPh sb="3" eb="4">
      <t>ほそ</t>
    </rPh>
    <rPh sb="4" eb="5">
      <t>たに</t>
    </rPh>
    <phoneticPr fontId="21" type="Hiragana" alignment="center"/>
  </si>
  <si>
    <t>０４０７２５</t>
  </si>
  <si>
    <t>84713</t>
  </si>
  <si>
    <t>84712</t>
  </si>
  <si>
    <t>002326</t>
  </si>
  <si>
    <t>婦中町広田１区</t>
    <rPh sb="0" eb="3">
      <t>ふちゅうまち</t>
    </rPh>
    <rPh sb="3" eb="5">
      <t>ひろた</t>
    </rPh>
    <rPh sb="6" eb="7">
      <t>く</t>
    </rPh>
    <phoneticPr fontId="21" type="Hiragana" alignment="center"/>
  </si>
  <si>
    <t>０４０７２４</t>
  </si>
  <si>
    <t>友愛病院</t>
    <rPh sb="0" eb="1">
      <t>ゆう</t>
    </rPh>
    <rPh sb="1" eb="2">
      <t>あい</t>
    </rPh>
    <rPh sb="2" eb="4">
      <t>びょういん</t>
    </rPh>
    <phoneticPr fontId="21" type="Hiragana" alignment="center"/>
  </si>
  <si>
    <t>５０１１１</t>
  </si>
  <si>
    <t>０４０７２２</t>
  </si>
  <si>
    <t>婦中町平等</t>
    <rPh sb="0" eb="3">
      <t>ふちゅうまち</t>
    </rPh>
    <rPh sb="3" eb="4">
      <t>だい</t>
    </rPh>
    <rPh sb="4" eb="5">
      <t>ら</t>
    </rPh>
    <phoneticPr fontId="21" type="Hiragana" alignment="center"/>
  </si>
  <si>
    <t>84715</t>
  </si>
  <si>
    <t>０４０７２０</t>
  </si>
  <si>
    <t>富山市犬島新町一丁目６番３８６号</t>
  </si>
  <si>
    <t>婦中町大瀬谷</t>
    <rPh sb="0" eb="3">
      <t>ふちゅうまち</t>
    </rPh>
    <rPh sb="3" eb="5">
      <t>おおせ</t>
    </rPh>
    <rPh sb="5" eb="6">
      <t>だに</t>
    </rPh>
    <phoneticPr fontId="21" type="Hiragana" alignment="center"/>
  </si>
  <si>
    <t>004817</t>
  </si>
  <si>
    <t>０４０７１７</t>
  </si>
  <si>
    <t>鍋田</t>
    <rPh sb="0" eb="2">
      <t>　なべた</t>
    </rPh>
    <phoneticPr fontId="21" type="Hiragana" alignment="distributed"/>
  </si>
  <si>
    <t>婦中町牛滑</t>
    <rPh sb="0" eb="3">
      <t>ふちゅうまち</t>
    </rPh>
    <rPh sb="3" eb="4">
      <t>うし</t>
    </rPh>
    <rPh sb="4" eb="5">
      <t>なめり</t>
    </rPh>
    <phoneticPr fontId="21" type="Hiragana" alignment="center"/>
  </si>
  <si>
    <t>toyama-chuo@copel.info</t>
  </si>
  <si>
    <t>84710</t>
  </si>
  <si>
    <t>婦中町皆杓</t>
    <rPh sb="0" eb="3">
      <t>ふちゅうまち</t>
    </rPh>
    <rPh sb="3" eb="4">
      <t>かい</t>
    </rPh>
    <rPh sb="4" eb="5">
      <t>じゃく</t>
    </rPh>
    <phoneticPr fontId="21" type="Hiragana" alignment="center"/>
  </si>
  <si>
    <t>０２０１１２</t>
  </si>
  <si>
    <t>０４０７１５</t>
  </si>
  <si>
    <t>０４０５０３</t>
  </si>
  <si>
    <t>八尾町上井田</t>
    <rPh sb="0" eb="3">
      <t>やつおまち</t>
    </rPh>
    <rPh sb="3" eb="4">
      <t>かみ</t>
    </rPh>
    <rPh sb="4" eb="6">
      <t>いだ</t>
    </rPh>
    <phoneticPr fontId="21" type="Hiragana"/>
  </si>
  <si>
    <t>西四十物町</t>
    <rPh sb="0" eb="5">
      <t>にしあいもんちょう</t>
    </rPh>
    <phoneticPr fontId="21" type="Hiragana" alignment="distributed"/>
  </si>
  <si>
    <t>婦中町上野</t>
    <rPh sb="0" eb="3">
      <t>ふちゅうまち</t>
    </rPh>
    <rPh sb="3" eb="4">
      <t>うわ</t>
    </rPh>
    <rPh sb="4" eb="5">
      <t>の</t>
    </rPh>
    <phoneticPr fontId="21" type="Hiragana" alignment="center"/>
  </si>
  <si>
    <t>001027</t>
  </si>
  <si>
    <t>０４０７１４</t>
  </si>
  <si>
    <t>婦中町高山</t>
    <rPh sb="0" eb="3">
      <t>ふちゅうまち</t>
    </rPh>
    <rPh sb="3" eb="4">
      <t>たか</t>
    </rPh>
    <rPh sb="4" eb="5">
      <t>やま</t>
    </rPh>
    <phoneticPr fontId="21" type="Hiragana" alignment="center"/>
  </si>
  <si>
    <t>84706</t>
  </si>
  <si>
    <t>婦中町砂子田</t>
    <rPh sb="0" eb="3">
      <t>ふちゅうまち</t>
    </rPh>
    <rPh sb="3" eb="4">
      <t>すな</t>
    </rPh>
    <rPh sb="4" eb="5">
      <t>ご</t>
    </rPh>
    <rPh sb="5" eb="6">
      <t>だ</t>
    </rPh>
    <phoneticPr fontId="21" type="Hiragana" alignment="center"/>
  </si>
  <si>
    <t>経堂新町</t>
    <rPh sb="0" eb="2">
      <t>きょうどう</t>
    </rPh>
    <rPh sb="2" eb="4">
      <t>しんまち</t>
    </rPh>
    <phoneticPr fontId="21" type="Hiragana" alignment="distributed"/>
  </si>
  <si>
    <t>婦中町三瀬</t>
    <rPh sb="0" eb="3">
      <t>ふちゅうまち</t>
    </rPh>
    <rPh sb="3" eb="4">
      <t>さん</t>
    </rPh>
    <rPh sb="4" eb="5">
      <t>のせ</t>
    </rPh>
    <phoneticPr fontId="21" type="Hiragana" alignment="center"/>
  </si>
  <si>
    <t>城新町</t>
    <rPh sb="0" eb="3">
      <t>じょうしんまち</t>
    </rPh>
    <phoneticPr fontId="21" type="Hiragana" alignment="distributed"/>
  </si>
  <si>
    <t>婦中町三瀬・高山</t>
    <rPh sb="0" eb="3">
      <t>ふちゅうまち</t>
    </rPh>
    <rPh sb="3" eb="4">
      <t>さん</t>
    </rPh>
    <rPh sb="4" eb="5">
      <t>のせ</t>
    </rPh>
    <rPh sb="6" eb="8">
      <t>たかやま</t>
    </rPh>
    <phoneticPr fontId="21" type="Hiragana" alignment="center"/>
  </si>
  <si>
    <t>２１０９０</t>
  </si>
  <si>
    <t>０４０７１３</t>
  </si>
  <si>
    <t>婦中町北上瀬</t>
    <rPh sb="0" eb="3">
      <t>ふちゅうまち</t>
    </rPh>
    <rPh sb="3" eb="4">
      <t>きた</t>
    </rPh>
    <rPh sb="4" eb="5">
      <t>かみ</t>
    </rPh>
    <rPh sb="5" eb="6">
      <t>ぜ</t>
    </rPh>
    <phoneticPr fontId="21" type="Hiragana" alignment="center"/>
  </si>
  <si>
    <t>84721</t>
  </si>
  <si>
    <t>０４０７１２</t>
  </si>
  <si>
    <t>003322</t>
  </si>
  <si>
    <t>84601</t>
  </si>
  <si>
    <t>０４０７１０</t>
  </si>
  <si>
    <t>０４０７０９</t>
  </si>
  <si>
    <t>八尾町谷内</t>
    <rPh sb="0" eb="5">
      <t>やつおまち　　や　　ち</t>
    </rPh>
    <phoneticPr fontId="21" type="Hiragana"/>
  </si>
  <si>
    <t>ｇｎｕ</t>
  </si>
  <si>
    <t>婦中町八下</t>
    <rPh sb="0" eb="3">
      <t>ふちゅうまち</t>
    </rPh>
    <rPh sb="3" eb="4">
      <t>はち</t>
    </rPh>
    <rPh sb="4" eb="5">
      <t>した</t>
    </rPh>
    <phoneticPr fontId="21" type="Hiragana" alignment="center"/>
  </si>
  <si>
    <t>婦中町扶養</t>
    <rPh sb="0" eb="3">
      <t>ふちゅうまち</t>
    </rPh>
    <rPh sb="3" eb="4">
      <t>ふ</t>
    </rPh>
    <rPh sb="4" eb="5">
      <t>よう</t>
    </rPh>
    <phoneticPr fontId="21" type="Hiragana" alignment="center"/>
  </si>
  <si>
    <t>横内</t>
    <rPh sb="0" eb="2">
      <t>よこうち</t>
    </rPh>
    <phoneticPr fontId="21" type="Hiragana" alignment="distributed"/>
  </si>
  <si>
    <t>０４０７０５</t>
  </si>
  <si>
    <t>０１０１０４</t>
  </si>
  <si>
    <t>婦中町西上</t>
    <rPh sb="0" eb="3">
      <t>ふちゅうまち</t>
    </rPh>
    <rPh sb="3" eb="4">
      <t>にし</t>
    </rPh>
    <rPh sb="4" eb="5">
      <t>かみ</t>
    </rPh>
    <phoneticPr fontId="21" type="Hiragana" alignment="center"/>
  </si>
  <si>
    <t>４３０５０</t>
  </si>
  <si>
    <t>大泉本町一丁目</t>
    <rPh sb="0" eb="4">
      <t>おおいずみほんまち</t>
    </rPh>
    <phoneticPr fontId="21" type="Hiragana" alignment="distributed"/>
  </si>
  <si>
    <t>つくし野</t>
    <rPh sb="3" eb="4">
      <t>の</t>
    </rPh>
    <phoneticPr fontId="21" type="Hiragana" alignment="center"/>
  </si>
  <si>
    <t>０４０７０２</t>
  </si>
  <si>
    <t>004405</t>
  </si>
  <si>
    <t>金山新北</t>
    <rPh sb="0" eb="4">
      <t>かなやましんきた</t>
    </rPh>
    <phoneticPr fontId="21" type="Hiragana" alignment="distributed"/>
  </si>
  <si>
    <t>84719</t>
  </si>
  <si>
    <t>84720</t>
  </si>
  <si>
    <t>０４０７０１</t>
  </si>
  <si>
    <t>０２０４０４</t>
  </si>
  <si>
    <t>婦中町ひまわり台</t>
    <rPh sb="0" eb="3">
      <t>ふちゅうまち</t>
    </rPh>
    <rPh sb="7" eb="8">
      <t>だい</t>
    </rPh>
    <phoneticPr fontId="21" type="Hiragana" alignment="center"/>
  </si>
  <si>
    <t>富山病院</t>
    <rPh sb="0" eb="2">
      <t>とやま</t>
    </rPh>
    <rPh sb="2" eb="4">
      <t>びょういん</t>
    </rPh>
    <phoneticPr fontId="21" type="Hiragana" alignment="center"/>
  </si>
  <si>
    <t>４８上条</t>
    <rPh sb="2" eb="3">
      <t>うえ</t>
    </rPh>
    <rPh sb="3" eb="4">
      <t>じょう</t>
    </rPh>
    <phoneticPr fontId="21" type="Hiragana" alignment="distributed"/>
  </si>
  <si>
    <t>０４０６１０</t>
  </si>
  <si>
    <t>四方港町</t>
    <rPh sb="0" eb="4">
      <t>よかたみなとまち</t>
    </rPh>
    <phoneticPr fontId="21" type="Hiragana" alignment="distributed"/>
  </si>
  <si>
    <t>婦中町宮ケ谷</t>
    <rPh sb="0" eb="3">
      <t>ふちゅうまち</t>
    </rPh>
    <rPh sb="3" eb="4">
      <t>みやが</t>
    </rPh>
    <rPh sb="5" eb="6">
      <t>たに</t>
    </rPh>
    <phoneticPr fontId="21" type="Hiragana" alignment="center"/>
  </si>
  <si>
    <t>84608</t>
  </si>
  <si>
    <t>八尾町小長谷新</t>
    <rPh sb="0" eb="3">
      <t>やつおまち</t>
    </rPh>
    <rPh sb="3" eb="4">
      <t>こながたにしん</t>
    </rPh>
    <phoneticPr fontId="21" type="Hiragana"/>
  </si>
  <si>
    <t>婦中町新町村西</t>
    <rPh sb="0" eb="3">
      <t>ふちゅうまち</t>
    </rPh>
    <rPh sb="3" eb="4">
      <t>あら</t>
    </rPh>
    <rPh sb="4" eb="5">
      <t>まち</t>
    </rPh>
    <rPh sb="5" eb="7">
      <t>むらにし</t>
    </rPh>
    <phoneticPr fontId="21" type="Hiragana" alignment="center"/>
  </si>
  <si>
    <t>４７１８０</t>
  </si>
  <si>
    <t>婦中町新町</t>
    <rPh sb="0" eb="5">
      <t>ふちゅうまち　あらまち</t>
    </rPh>
    <phoneticPr fontId="21" type="Hiragana"/>
  </si>
  <si>
    <t>０２０６０</t>
  </si>
  <si>
    <t>０４０６０４</t>
  </si>
  <si>
    <t>婦中町下邑</t>
    <rPh sb="0" eb="3">
      <t>ふちゅうまち</t>
    </rPh>
    <rPh sb="3" eb="4">
      <t>しも</t>
    </rPh>
    <rPh sb="4" eb="5">
      <t>むら</t>
    </rPh>
    <phoneticPr fontId="21" type="Hiragana" alignment="center"/>
  </si>
  <si>
    <t>婦中町為成新</t>
    <rPh sb="0" eb="3">
      <t>ふちゅうまち</t>
    </rPh>
    <rPh sb="3" eb="4">
      <t>ため</t>
    </rPh>
    <rPh sb="4" eb="5">
      <t>なり</t>
    </rPh>
    <rPh sb="5" eb="6">
      <t>しん</t>
    </rPh>
    <phoneticPr fontId="21" type="Hiragana" alignment="center"/>
  </si>
  <si>
    <t>婦中町下邑</t>
    <rPh sb="0" eb="2">
      <t>ふちゅう</t>
    </rPh>
    <rPh sb="2" eb="3">
      <t>まち</t>
    </rPh>
    <rPh sb="3" eb="4">
      <t>しも</t>
    </rPh>
    <rPh sb="4" eb="5">
      <t>むら</t>
    </rPh>
    <phoneticPr fontId="21" type="Hiragana" alignment="center"/>
  </si>
  <si>
    <t>婦中町羽根</t>
    <rPh sb="0" eb="3">
      <t>ふちゅうまち</t>
    </rPh>
    <rPh sb="3" eb="4">
      <t>は</t>
    </rPh>
    <rPh sb="4" eb="5">
      <t>ね</t>
    </rPh>
    <phoneticPr fontId="21" type="Hiragana" alignment="center"/>
  </si>
  <si>
    <t>０４０６０２</t>
  </si>
  <si>
    <t>婦中町ねむの木</t>
    <rPh sb="0" eb="3">
      <t>ふちゅうまち</t>
    </rPh>
    <rPh sb="6" eb="7">
      <t>き</t>
    </rPh>
    <phoneticPr fontId="21" type="Hiragana" alignment="center"/>
  </si>
  <si>
    <t>84516</t>
  </si>
  <si>
    <t>０４０５１４</t>
  </si>
  <si>
    <t>０３０５０８</t>
  </si>
  <si>
    <t>磯部町四丁目</t>
    <rPh sb="0" eb="2">
      <t>いそべ</t>
    </rPh>
    <rPh sb="2" eb="3">
      <t>まち</t>
    </rPh>
    <phoneticPr fontId="21" type="Hiragana" alignment="distributed"/>
  </si>
  <si>
    <t>84513</t>
  </si>
  <si>
    <t>婦中町添島</t>
    <rPh sb="0" eb="3">
      <t>ふちゅうまち</t>
    </rPh>
    <rPh sb="3" eb="4">
      <t>そえ</t>
    </rPh>
    <rPh sb="4" eb="5">
      <t>じま</t>
    </rPh>
    <phoneticPr fontId="21" type="Hiragana" alignment="center"/>
  </si>
  <si>
    <t>星井町二丁目</t>
    <rPh sb="0" eb="3">
      <t>ほしいちょう</t>
    </rPh>
    <phoneticPr fontId="21" type="Hiragana" alignment="distributed"/>
  </si>
  <si>
    <t>３７０２０</t>
  </si>
  <si>
    <t>婦中町蔵島</t>
    <rPh sb="0" eb="3">
      <t>ふちゅうまち</t>
    </rPh>
    <rPh sb="3" eb="4">
      <t>ぞう</t>
    </rPh>
    <rPh sb="4" eb="5">
      <t>しま</t>
    </rPh>
    <phoneticPr fontId="21" type="Hiragana" alignment="center"/>
  </si>
  <si>
    <t>３００９０</t>
  </si>
  <si>
    <t>０４０５１３</t>
  </si>
  <si>
    <t>２３０１３</t>
  </si>
  <si>
    <t>婦中町板倉新</t>
    <rPh sb="0" eb="3">
      <t>ふちゅうまち</t>
    </rPh>
    <rPh sb="3" eb="4">
      <t>いた</t>
    </rPh>
    <rPh sb="4" eb="5">
      <t>くら</t>
    </rPh>
    <rPh sb="5" eb="6">
      <t>しん</t>
    </rPh>
    <phoneticPr fontId="21" type="Hiragana" alignment="center"/>
  </si>
  <si>
    <t>五福９区</t>
    <rPh sb="0" eb="2">
      <t>ごふく</t>
    </rPh>
    <phoneticPr fontId="21" type="Hiragana" alignment="distributed"/>
  </si>
  <si>
    <t>婦中町宮ケ島</t>
    <rPh sb="0" eb="3">
      <t>ふちゅうまち</t>
    </rPh>
    <rPh sb="3" eb="6">
      <t>みやがしま</t>
    </rPh>
    <phoneticPr fontId="21" type="Hiragana" alignment="center"/>
  </si>
  <si>
    <t>84515</t>
  </si>
  <si>
    <t>０４０５１２</t>
  </si>
  <si>
    <t>婦中町持田</t>
    <rPh sb="0" eb="3">
      <t>ふちゅうまち</t>
    </rPh>
    <rPh sb="3" eb="4">
      <t>もち</t>
    </rPh>
    <rPh sb="4" eb="5">
      <t>でん</t>
    </rPh>
    <phoneticPr fontId="21" type="Hiragana" alignment="center"/>
  </si>
  <si>
    <t>84104</t>
  </si>
  <si>
    <t>婦中町萩島</t>
    <rPh sb="0" eb="3">
      <t>ふちゅうまち</t>
    </rPh>
    <rPh sb="3" eb="4">
      <t>はぎ</t>
    </rPh>
    <rPh sb="4" eb="5">
      <t>のしま</t>
    </rPh>
    <phoneticPr fontId="21" type="Hiragana" alignment="center"/>
  </si>
  <si>
    <t>84510</t>
  </si>
  <si>
    <t>婦中町青島</t>
    <rPh sb="0" eb="3">
      <t>ふちゅうまち</t>
    </rPh>
    <rPh sb="3" eb="4">
      <t>あお</t>
    </rPh>
    <rPh sb="4" eb="5">
      <t>じま</t>
    </rPh>
    <phoneticPr fontId="21" type="Hiragana" alignment="center"/>
  </si>
  <si>
    <t>84509</t>
  </si>
  <si>
    <t>003405</t>
  </si>
  <si>
    <t>婦中町道喜島</t>
    <rPh sb="0" eb="3">
      <t>ふちゅうまち</t>
    </rPh>
    <rPh sb="3" eb="4">
      <t>どう</t>
    </rPh>
    <rPh sb="4" eb="5">
      <t>き</t>
    </rPh>
    <rPh sb="5" eb="6">
      <t>じま</t>
    </rPh>
    <phoneticPr fontId="21" type="Hiragana" alignment="center"/>
  </si>
  <si>
    <t>婦中町堀</t>
    <rPh sb="0" eb="3">
      <t>ふちゅうまち</t>
    </rPh>
    <rPh sb="3" eb="4">
      <t>ほり</t>
    </rPh>
    <phoneticPr fontId="21" type="Hiragana" alignment="center"/>
  </si>
  <si>
    <t>000520</t>
  </si>
  <si>
    <t>０４０５０５</t>
  </si>
  <si>
    <t>婦中町清水島</t>
    <rPh sb="0" eb="3">
      <t>ふちゅうまち</t>
    </rPh>
    <rPh sb="3" eb="5">
      <t>しみず</t>
    </rPh>
    <rPh sb="5" eb="6">
      <t>しま</t>
    </rPh>
    <phoneticPr fontId="21" type="Hiragana" alignment="center"/>
  </si>
  <si>
    <t>４４水橋中部</t>
    <rPh sb="2" eb="4">
      <t>みずはし</t>
    </rPh>
    <rPh sb="4" eb="6">
      <t>ちゅうぶ</t>
    </rPh>
    <phoneticPr fontId="21" type="Hiragana" alignment="distributed"/>
  </si>
  <si>
    <t>84503</t>
  </si>
  <si>
    <t>003112</t>
  </si>
  <si>
    <t>八尾町高熊</t>
    <rPh sb="0" eb="3">
      <t>やつおまち</t>
    </rPh>
    <rPh sb="3" eb="4">
      <t>たか</t>
    </rPh>
    <rPh sb="4" eb="5">
      <t>くま</t>
    </rPh>
    <phoneticPr fontId="21" type="Hiragana" alignment="center"/>
  </si>
  <si>
    <t>婦中町道場</t>
    <rPh sb="0" eb="3">
      <t>ふちゅうまち</t>
    </rPh>
    <rPh sb="3" eb="4">
      <t>どう</t>
    </rPh>
    <rPh sb="4" eb="5">
      <t>じょう</t>
    </rPh>
    <phoneticPr fontId="21" type="Hiragana" alignment="center"/>
  </si>
  <si>
    <t>84408</t>
  </si>
  <si>
    <t>84514</t>
  </si>
  <si>
    <t>０４０４１０</t>
  </si>
  <si>
    <t>婦中町地角</t>
    <rPh sb="0" eb="3">
      <t>ふちゅうまち</t>
    </rPh>
    <rPh sb="3" eb="4">
      <t>じ</t>
    </rPh>
    <rPh sb="4" eb="5">
      <t>かく</t>
    </rPh>
    <phoneticPr fontId="21" type="Hiragana" alignment="center"/>
  </si>
  <si>
    <t>０１０４３０</t>
  </si>
  <si>
    <t>婦中町地角</t>
    <rPh sb="0" eb="2">
      <t>ふちゅう</t>
    </rPh>
    <rPh sb="2" eb="3">
      <t>まち</t>
    </rPh>
    <rPh sb="3" eb="4">
      <t>じ</t>
    </rPh>
    <rPh sb="4" eb="5">
      <t>かく</t>
    </rPh>
    <phoneticPr fontId="21" type="Hiragana" alignment="center"/>
  </si>
  <si>
    <t>０４０４０９</t>
  </si>
  <si>
    <t>八尾町上牧</t>
    <rPh sb="0" eb="3">
      <t>やつおまち</t>
    </rPh>
    <rPh sb="3" eb="4">
      <t>かみ</t>
    </rPh>
    <rPh sb="4" eb="5">
      <t>まき</t>
    </rPh>
    <phoneticPr fontId="21" type="Hiragana"/>
  </si>
  <si>
    <t>婦中町田屋</t>
    <rPh sb="0" eb="3">
      <t>ふちゅうまち</t>
    </rPh>
    <rPh sb="3" eb="4">
      <t>た</t>
    </rPh>
    <rPh sb="4" eb="5">
      <t>や</t>
    </rPh>
    <phoneticPr fontId="21" type="Hiragana" alignment="center"/>
  </si>
  <si>
    <t>０１０４４１</t>
  </si>
  <si>
    <t>84405</t>
  </si>
  <si>
    <t>桜町二丁目</t>
    <rPh sb="0" eb="2">
      <t>さくらまち</t>
    </rPh>
    <phoneticPr fontId="21" type="Hiragana" alignment="distributed"/>
  </si>
  <si>
    <t>84404</t>
  </si>
  <si>
    <t>婦中町余川東</t>
    <rPh sb="0" eb="3">
      <t>ふちゅうまち</t>
    </rPh>
    <rPh sb="3" eb="4">
      <t>よ</t>
    </rPh>
    <rPh sb="4" eb="5">
      <t>かわ</t>
    </rPh>
    <rPh sb="5" eb="6">
      <t>ひがし</t>
    </rPh>
    <phoneticPr fontId="21" type="Hiragana" alignment="center"/>
  </si>
  <si>
    <t>81301</t>
  </si>
  <si>
    <t>八尾町小畑</t>
    <rPh sb="0" eb="3">
      <t>やつおまち</t>
    </rPh>
    <rPh sb="3" eb="4">
      <t>こ　　ばたけ</t>
    </rPh>
    <phoneticPr fontId="21" type="Hiragana" alignment="center"/>
  </si>
  <si>
    <t>古志町五丁目</t>
    <rPh sb="0" eb="3">
      <t>こしまち</t>
    </rPh>
    <phoneticPr fontId="21" type="Hiragana" alignment="distributed"/>
  </si>
  <si>
    <t>婦中町東本郷</t>
    <rPh sb="0" eb="3">
      <t>ふちゅうまち</t>
    </rPh>
    <rPh sb="3" eb="6">
      <t>ひがしほんごう</t>
    </rPh>
    <phoneticPr fontId="21" type="Hiragana" alignment="distributed"/>
  </si>
  <si>
    <t>０２０５１</t>
  </si>
  <si>
    <t>粟巣野</t>
    <rPh sb="0" eb="1">
      <t>あわ</t>
    </rPh>
    <rPh sb="1" eb="2">
      <t>す</t>
    </rPh>
    <rPh sb="2" eb="3">
      <t>の</t>
    </rPh>
    <phoneticPr fontId="21" type="Hiragana" alignment="center"/>
  </si>
  <si>
    <t>０４０４０６</t>
  </si>
  <si>
    <t>四ツ葉町</t>
    <rPh sb="0" eb="4">
      <t>よつばちょう</t>
    </rPh>
    <phoneticPr fontId="21" type="Hiragana" alignment="distributed"/>
  </si>
  <si>
    <t>婦中町広田</t>
    <rPh sb="0" eb="3">
      <t>ふちゅうまち</t>
    </rPh>
    <rPh sb="3" eb="4">
      <t>ひろ</t>
    </rPh>
    <rPh sb="4" eb="5">
      <t>た</t>
    </rPh>
    <phoneticPr fontId="21" type="Hiragana" alignment="center"/>
  </si>
  <si>
    <t>０４０４０４</t>
  </si>
  <si>
    <t>婦中町広田３区</t>
    <rPh sb="0" eb="3">
      <t>ふちゅうまち</t>
    </rPh>
    <rPh sb="3" eb="5">
      <t>ひろた</t>
    </rPh>
    <rPh sb="6" eb="7">
      <t>く</t>
    </rPh>
    <phoneticPr fontId="21" type="Hiragana" alignment="center"/>
  </si>
  <si>
    <t>03大山地域 集計</t>
  </si>
  <si>
    <t>０４０４０３</t>
  </si>
  <si>
    <t>０４０４０２</t>
  </si>
  <si>
    <t>０４０４０１</t>
  </si>
  <si>
    <t>婦中町古沢</t>
    <rPh sb="0" eb="3">
      <t>ふちゅうまち</t>
    </rPh>
    <rPh sb="3" eb="4">
      <t>ふる</t>
    </rPh>
    <rPh sb="4" eb="5">
      <t>さわ</t>
    </rPh>
    <phoneticPr fontId="21" type="Hiragana" alignment="center"/>
  </si>
  <si>
    <t>総曲輪三丁目</t>
    <rPh sb="0" eb="3">
      <t>そうがわ</t>
    </rPh>
    <phoneticPr fontId="21" type="Hiragana" alignment="distributed"/>
  </si>
  <si>
    <t>有明町３区</t>
    <rPh sb="0" eb="3">
      <t>ありあけちょう</t>
    </rPh>
    <phoneticPr fontId="21" type="Hiragana" alignment="distributed"/>
  </si>
  <si>
    <t>婦中町友坂</t>
    <rPh sb="0" eb="3">
      <t>ふちゅうまち</t>
    </rPh>
    <rPh sb="3" eb="4">
      <t>とも</t>
    </rPh>
    <rPh sb="4" eb="5">
      <t>さか</t>
    </rPh>
    <phoneticPr fontId="21" type="Hiragana" alignment="center"/>
  </si>
  <si>
    <t>万願寺</t>
    <rPh sb="0" eb="1">
      <t>まん</t>
    </rPh>
    <rPh sb="1" eb="2">
      <t>がん</t>
    </rPh>
    <rPh sb="2" eb="3">
      <t>じ</t>
    </rPh>
    <phoneticPr fontId="21" type="Hiragana"/>
  </si>
  <si>
    <t>84304</t>
  </si>
  <si>
    <t>０４０３０７</t>
  </si>
  <si>
    <t>83901</t>
  </si>
  <si>
    <t>婦中町上友坂</t>
    <rPh sb="0" eb="3">
      <t>ふちゅうまち</t>
    </rPh>
    <rPh sb="3" eb="4">
      <t>かみ</t>
    </rPh>
    <rPh sb="4" eb="6">
      <t>ともさか</t>
    </rPh>
    <phoneticPr fontId="21" type="Hiragana" alignment="center"/>
  </si>
  <si>
    <t>婦中町下条</t>
    <rPh sb="0" eb="3">
      <t>ふちゅうまち</t>
    </rPh>
    <rPh sb="3" eb="4">
      <t>げ</t>
    </rPh>
    <rPh sb="4" eb="5">
      <t>じょう</t>
    </rPh>
    <phoneticPr fontId="21" type="Hiragana" alignment="center"/>
  </si>
  <si>
    <t>84303</t>
  </si>
  <si>
    <t>２大山地区</t>
    <rPh sb="1" eb="3">
      <t>オオヤマ</t>
    </rPh>
    <rPh sb="3" eb="5">
      <t>チク</t>
    </rPh>
    <phoneticPr fontId="21"/>
  </si>
  <si>
    <t>婦中町上下条</t>
    <rPh sb="0" eb="3">
      <t>ふちゅうまち</t>
    </rPh>
    <rPh sb="3" eb="4">
      <t>かみ</t>
    </rPh>
    <rPh sb="4" eb="6">
      <t>げじょう</t>
    </rPh>
    <phoneticPr fontId="21" type="Hiragana" alignment="center"/>
  </si>
  <si>
    <t>9大長谷地区</t>
    <rPh sb="1" eb="2">
      <t>おお</t>
    </rPh>
    <rPh sb="2" eb="4">
      <t>はせ</t>
    </rPh>
    <rPh sb="4" eb="6">
      <t>ちく</t>
    </rPh>
    <phoneticPr fontId="21" type="Hiragana"/>
  </si>
  <si>
    <t>婦中町下下条</t>
    <rPh sb="0" eb="3">
      <t>ふちゅうまち</t>
    </rPh>
    <rPh sb="3" eb="4">
      <t>しも</t>
    </rPh>
    <rPh sb="4" eb="6">
      <t>げじょう</t>
    </rPh>
    <phoneticPr fontId="21" type="Hiragana" alignment="center"/>
  </si>
  <si>
    <t>０４０３０３</t>
  </si>
  <si>
    <t>婦中町安田</t>
    <rPh sb="0" eb="3">
      <t>ふちゅうまち</t>
    </rPh>
    <rPh sb="3" eb="5">
      <t>やすだ</t>
    </rPh>
    <phoneticPr fontId="21" type="Hiragana" alignment="center"/>
  </si>
  <si>
    <t>003417</t>
  </si>
  <si>
    <t>002549</t>
  </si>
  <si>
    <t>５０１０４</t>
  </si>
  <si>
    <t>84301</t>
  </si>
  <si>
    <t>２００２０</t>
  </si>
  <si>
    <t>神通町二丁目</t>
    <rPh sb="0" eb="2">
      <t>じんづう</t>
    </rPh>
    <rPh sb="2" eb="3">
      <t>まち</t>
    </rPh>
    <phoneticPr fontId="21" type="Hiragana" alignment="distributed"/>
  </si>
  <si>
    <t>婦中町安田</t>
    <rPh sb="0" eb="2">
      <t>ふちゅう</t>
    </rPh>
    <rPh sb="2" eb="3">
      <t>まち</t>
    </rPh>
    <rPh sb="3" eb="4">
      <t>やす</t>
    </rPh>
    <rPh sb="4" eb="5">
      <t>だ</t>
    </rPh>
    <phoneticPr fontId="21" type="Hiragana" alignment="center"/>
  </si>
  <si>
    <t>富山市新根塚町一丁目５番１号</t>
    <rPh sb="3" eb="7">
      <t>シンネヅカマチ</t>
    </rPh>
    <rPh sb="7" eb="10">
      <t>イッチョウメ</t>
    </rPh>
    <rPh sb="11" eb="12">
      <t>バン</t>
    </rPh>
    <rPh sb="13" eb="14">
      <t>ゴウ</t>
    </rPh>
    <phoneticPr fontId="21"/>
  </si>
  <si>
    <t>婦中町夢ケ丘</t>
    <rPh sb="0" eb="3">
      <t>ふちゅうまち</t>
    </rPh>
    <rPh sb="3" eb="6">
      <t>ゆめがおか</t>
    </rPh>
    <phoneticPr fontId="21" type="Hiragana" alignment="center"/>
  </si>
  <si>
    <t>婦中町雇用促進西本郷</t>
    <rPh sb="0" eb="3">
      <t>ふちゅうまち</t>
    </rPh>
    <rPh sb="3" eb="5">
      <t>こよう</t>
    </rPh>
    <rPh sb="5" eb="7">
      <t>そくしん</t>
    </rPh>
    <rPh sb="7" eb="8">
      <t>にし</t>
    </rPh>
    <rPh sb="8" eb="10">
      <t>ほんごう</t>
    </rPh>
    <phoneticPr fontId="21" type="Hiragana" alignment="center"/>
  </si>
  <si>
    <t>１６０７０</t>
  </si>
  <si>
    <t>０４０２１８</t>
  </si>
  <si>
    <t>０４０２１７</t>
  </si>
  <si>
    <t>青葉台</t>
    <rPh sb="0" eb="2">
      <t>あおば</t>
    </rPh>
    <rPh sb="2" eb="3">
      <t>だい</t>
    </rPh>
    <phoneticPr fontId="21" type="Hiragana" alignment="center"/>
  </si>
  <si>
    <t>３１１８０</t>
  </si>
  <si>
    <t>０１０７０</t>
  </si>
  <si>
    <t>84216</t>
  </si>
  <si>
    <t>藤木県営住宅</t>
    <rPh sb="0" eb="6">
      <t>ふじのきけんえいじゅうたく</t>
    </rPh>
    <phoneticPr fontId="21" type="Hiragana" alignment="distributed"/>
  </si>
  <si>
    <t>０４０２１６</t>
  </si>
  <si>
    <t>002727</t>
  </si>
  <si>
    <t>０３０８０８</t>
  </si>
  <si>
    <t>０４０２１５</t>
  </si>
  <si>
    <t>中島五丁目</t>
    <rPh sb="0" eb="2">
      <t>なかじま</t>
    </rPh>
    <phoneticPr fontId="21" type="Hiragana" alignment="distributed"/>
  </si>
  <si>
    <t>０４０２１４</t>
  </si>
  <si>
    <t>３５１４０</t>
  </si>
  <si>
    <t>婦中町下坂倉</t>
    <rPh sb="0" eb="3">
      <t>ふちゅうまち</t>
    </rPh>
    <rPh sb="3" eb="4">
      <t>しも</t>
    </rPh>
    <rPh sb="4" eb="5">
      <t>さか</t>
    </rPh>
    <rPh sb="5" eb="6">
      <t>くら</t>
    </rPh>
    <phoneticPr fontId="21" type="Hiragana" alignment="center"/>
  </si>
  <si>
    <t>布瀬町南一丁目</t>
    <rPh sb="0" eb="4">
      <t>ぬのせまちみなみ</t>
    </rPh>
    <phoneticPr fontId="21" type="Hiragana" alignment="distributed"/>
  </si>
  <si>
    <t>０４０２１３</t>
  </si>
  <si>
    <t>３７倉垣</t>
    <rPh sb="2" eb="3">
      <t>くら</t>
    </rPh>
    <rPh sb="3" eb="4">
      <t>かき</t>
    </rPh>
    <phoneticPr fontId="21" type="Hiragana" alignment="distributed"/>
  </si>
  <si>
    <t>０４０２１２</t>
  </si>
  <si>
    <t>水橋清水堂</t>
    <rPh sb="0" eb="5">
      <t>みずはししみずどう</t>
    </rPh>
    <phoneticPr fontId="21" type="Hiragana" alignment="distributed"/>
  </si>
  <si>
    <t>84209</t>
  </si>
  <si>
    <t>84207</t>
  </si>
  <si>
    <t>83108</t>
  </si>
  <si>
    <t>０４０２０９</t>
  </si>
  <si>
    <t>八尾町中山</t>
    <rPh sb="0" eb="3">
      <t>やつおまち</t>
    </rPh>
    <rPh sb="3" eb="4">
      <t>なか</t>
    </rPh>
    <rPh sb="4" eb="5">
      <t>やま</t>
    </rPh>
    <phoneticPr fontId="21" type="Hiragana"/>
  </si>
  <si>
    <t>婦中町上田島</t>
    <rPh sb="0" eb="3">
      <t>ふちゅうまち</t>
    </rPh>
    <rPh sb="3" eb="4">
      <t>かみ</t>
    </rPh>
    <rPh sb="4" eb="6">
      <t>たじま</t>
    </rPh>
    <phoneticPr fontId="21" type="Hiragana" alignment="center"/>
  </si>
  <si>
    <t>84206</t>
  </si>
  <si>
    <t>婦中町鵜坂</t>
    <rPh sb="0" eb="3">
      <t>ふちゅうまち</t>
    </rPh>
    <rPh sb="3" eb="4">
      <t>う</t>
    </rPh>
    <rPh sb="4" eb="5">
      <t>さか</t>
    </rPh>
    <phoneticPr fontId="21" type="Hiragana" alignment="center"/>
  </si>
  <si>
    <t>上冨居新町</t>
    <rPh sb="0" eb="3">
      <t>かみふご</t>
    </rPh>
    <rPh sb="3" eb="5">
      <t>しんまち</t>
    </rPh>
    <phoneticPr fontId="21" type="Hiragana" alignment="distributed"/>
  </si>
  <si>
    <t>84205</t>
  </si>
  <si>
    <t>水橋中新町</t>
    <rPh sb="0" eb="5">
      <t>みずはしなかしんまち</t>
    </rPh>
    <phoneticPr fontId="21" type="Hiragana" alignment="distributed"/>
  </si>
  <si>
    <t>婦中町下轡田</t>
    <rPh sb="0" eb="3">
      <t>ふちゅうまち</t>
    </rPh>
    <rPh sb="3" eb="4">
      <t>しも</t>
    </rPh>
    <rPh sb="4" eb="5">
      <t>くつわ</t>
    </rPh>
    <rPh sb="5" eb="6">
      <t>　だ</t>
    </rPh>
    <phoneticPr fontId="21" type="Hiragana" alignment="center"/>
  </si>
  <si>
    <t>84201</t>
  </si>
  <si>
    <t>婦中町塚原</t>
    <rPh sb="0" eb="3">
      <t>ふちゅうまち</t>
    </rPh>
    <rPh sb="3" eb="4">
      <t>つか</t>
    </rPh>
    <rPh sb="4" eb="5">
      <t>はら</t>
    </rPh>
    <phoneticPr fontId="21" type="Hiragana" alignment="center"/>
  </si>
  <si>
    <t>000104</t>
  </si>
  <si>
    <t>84203</t>
  </si>
  <si>
    <t>003511</t>
  </si>
  <si>
    <t>69速星地区</t>
  </si>
  <si>
    <t>84202</t>
  </si>
  <si>
    <t>０４０２０３</t>
  </si>
  <si>
    <t>３５０２０</t>
  </si>
  <si>
    <t>０４０２０２</t>
  </si>
  <si>
    <t>婦中町下轡田</t>
    <rPh sb="0" eb="3">
      <t>ふちゅうまち</t>
    </rPh>
    <rPh sb="3" eb="4">
      <t>しもくつわだ</t>
    </rPh>
    <phoneticPr fontId="21" type="Hiragana" alignment="center"/>
  </si>
  <si>
    <t>０４０２０１</t>
  </si>
  <si>
    <t>婦中町西ヶ丘</t>
    <rPh sb="0" eb="3">
      <t>ふちゅうまち</t>
    </rPh>
    <rPh sb="3" eb="6">
      <t>にしがおか</t>
    </rPh>
    <phoneticPr fontId="21" type="Hiragana" alignment="center"/>
  </si>
  <si>
    <t>新庄町一丁目</t>
    <rPh sb="0" eb="3">
      <t>しんじょうまち</t>
    </rPh>
    <phoneticPr fontId="21" type="Hiragana" alignment="distributed"/>
  </si>
  <si>
    <t>84110</t>
  </si>
  <si>
    <t>八尾町草蓮坂</t>
    <rPh sb="0" eb="3">
      <t>やつおまち</t>
    </rPh>
    <rPh sb="3" eb="4">
      <t>そうれんざか</t>
    </rPh>
    <phoneticPr fontId="21" type="Hiragana"/>
  </si>
  <si>
    <t>０４０１３２</t>
  </si>
  <si>
    <t>０３０７０８</t>
  </si>
  <si>
    <t>３５１００</t>
  </si>
  <si>
    <t>婦中町響の杜</t>
    <rPh sb="0" eb="3">
      <t>ふちゅうまち</t>
    </rPh>
    <rPh sb="3" eb="4">
      <t>ひびき</t>
    </rPh>
    <rPh sb="5" eb="6">
      <t>もり</t>
    </rPh>
    <phoneticPr fontId="21" type="Hiragana" alignment="center"/>
  </si>
  <si>
    <t>藤の木台一丁目</t>
    <rPh sb="0" eb="1">
      <t>ふじ</t>
    </rPh>
    <rPh sb="2" eb="4">
      <t>きだい</t>
    </rPh>
    <phoneticPr fontId="21" type="Hiragana" alignment="distributed"/>
  </si>
  <si>
    <t>０４０１３１</t>
  </si>
  <si>
    <t>婦中町板倉</t>
    <rPh sb="0" eb="3">
      <t>ふちゅうまち</t>
    </rPh>
    <rPh sb="3" eb="4">
      <t>いた</t>
    </rPh>
    <rPh sb="4" eb="5">
      <t>くら</t>
    </rPh>
    <phoneticPr fontId="21" type="Hiragana" alignment="center"/>
  </si>
  <si>
    <t>83524</t>
  </si>
  <si>
    <t>84105</t>
  </si>
  <si>
    <t>婦中町希来里</t>
    <rPh sb="0" eb="3">
      <t>ふちゅうまち</t>
    </rPh>
    <rPh sb="3" eb="4">
      <t>き</t>
    </rPh>
    <rPh sb="4" eb="5">
      <t>ら</t>
    </rPh>
    <rPh sb="5" eb="6">
      <t>り</t>
    </rPh>
    <phoneticPr fontId="21" type="Hiragana" alignment="center"/>
  </si>
  <si>
    <t>004802</t>
  </si>
  <si>
    <t>０４０１２９</t>
  </si>
  <si>
    <t>新桜町</t>
    <rPh sb="0" eb="1">
      <t>しん</t>
    </rPh>
    <rPh sb="1" eb="3">
      <t>さくらまち</t>
    </rPh>
    <phoneticPr fontId="21" type="Hiragana" alignment="distributed"/>
  </si>
  <si>
    <t>婦中町砂子田３区</t>
    <rPh sb="0" eb="3">
      <t>ふちゅうまち</t>
    </rPh>
    <rPh sb="3" eb="4">
      <t>すな</t>
    </rPh>
    <rPh sb="4" eb="5">
      <t>ご</t>
    </rPh>
    <rPh sb="5" eb="6">
      <t>だ</t>
    </rPh>
    <rPh sb="7" eb="8">
      <t>く</t>
    </rPh>
    <phoneticPr fontId="21" type="Hiragana" alignment="center"/>
  </si>
  <si>
    <t>０９１５１</t>
  </si>
  <si>
    <t>84108</t>
  </si>
  <si>
    <t>０４０１２６</t>
  </si>
  <si>
    <t>婦中町速星</t>
    <rPh sb="0" eb="3">
      <t>ふちゅうまち</t>
    </rPh>
    <rPh sb="3" eb="4">
      <t>はや</t>
    </rPh>
    <rPh sb="4" eb="5">
      <t>ほし</t>
    </rPh>
    <phoneticPr fontId="21" type="Hiragana" alignment="center"/>
  </si>
  <si>
    <t>八尾町小長谷雇用促進</t>
    <rPh sb="0" eb="3">
      <t>やつおまち</t>
    </rPh>
    <rPh sb="3" eb="6">
      <t>こながたに</t>
    </rPh>
    <rPh sb="6" eb="8">
      <t>こよう</t>
    </rPh>
    <rPh sb="8" eb="10">
      <t>そくしん</t>
    </rPh>
    <phoneticPr fontId="21" type="Hiragana"/>
  </si>
  <si>
    <t>84107</t>
  </si>
  <si>
    <t>婦中町笹倉</t>
    <rPh sb="0" eb="2">
      <t>ふちゅう</t>
    </rPh>
    <rPh sb="2" eb="3">
      <t>まち</t>
    </rPh>
    <rPh sb="3" eb="4">
      <t>ささ</t>
    </rPh>
    <rPh sb="4" eb="5">
      <t>くら</t>
    </rPh>
    <phoneticPr fontId="21" type="Hiragana" alignment="center"/>
  </si>
  <si>
    <t>婦中町速星５区</t>
    <rPh sb="0" eb="3">
      <t>ふちゅうまち</t>
    </rPh>
    <rPh sb="3" eb="5">
      <t>はやほし</t>
    </rPh>
    <rPh sb="6" eb="7">
      <t>く</t>
    </rPh>
    <phoneticPr fontId="21" type="Hiragana" alignment="center"/>
  </si>
  <si>
    <t>０４０１２５</t>
  </si>
  <si>
    <t>83520</t>
  </si>
  <si>
    <t>83522</t>
  </si>
  <si>
    <t>婦中町速星４区</t>
    <rPh sb="0" eb="3">
      <t>ふちゅうまち</t>
    </rPh>
    <rPh sb="3" eb="5">
      <t>はやほし</t>
    </rPh>
    <rPh sb="6" eb="7">
      <t>く</t>
    </rPh>
    <phoneticPr fontId="21" type="Hiragana" alignment="center"/>
  </si>
  <si>
    <t>０４０１２４</t>
  </si>
  <si>
    <t>004413</t>
  </si>
  <si>
    <t>３３１８０</t>
  </si>
  <si>
    <t>婦中町速星２区</t>
    <rPh sb="0" eb="3">
      <t>ふちゅうまち</t>
    </rPh>
    <rPh sb="3" eb="5">
      <t>はやほし</t>
    </rPh>
    <rPh sb="6" eb="7">
      <t>く</t>
    </rPh>
    <phoneticPr fontId="21" type="Hiragana" alignment="center"/>
  </si>
  <si>
    <t>若竹町二丁目</t>
    <rPh sb="0" eb="3">
      <t>わかたけちょう</t>
    </rPh>
    <phoneticPr fontId="21" type="Hiragana" alignment="distributed"/>
  </si>
  <si>
    <t>０４０１２２</t>
  </si>
  <si>
    <t>０４０１２０</t>
  </si>
  <si>
    <t>水橋金尾新</t>
    <rPh sb="0" eb="5">
      <t>みずはしかなおしん</t>
    </rPh>
    <phoneticPr fontId="21" type="Hiragana" alignment="distributed"/>
  </si>
  <si>
    <t>０４０１１９</t>
  </si>
  <si>
    <t>婦中町砂子田１区</t>
    <rPh sb="0" eb="3">
      <t>ふちゅうまち</t>
    </rPh>
    <rPh sb="3" eb="4">
      <t>すな</t>
    </rPh>
    <rPh sb="4" eb="5">
      <t>ご</t>
    </rPh>
    <rPh sb="5" eb="6">
      <t>だ</t>
    </rPh>
    <rPh sb="7" eb="8">
      <t>く</t>
    </rPh>
    <phoneticPr fontId="21" type="Hiragana" alignment="center"/>
  </si>
  <si>
    <t>婦中町袋</t>
    <rPh sb="0" eb="3">
      <t>ふちゅうまち</t>
    </rPh>
    <rPh sb="3" eb="4">
      <t>ふくろ</t>
    </rPh>
    <phoneticPr fontId="21" type="Hiragana" alignment="center"/>
  </si>
  <si>
    <t>000502</t>
  </si>
  <si>
    <t>84103</t>
  </si>
  <si>
    <t>婦中町麦島</t>
    <rPh sb="0" eb="2">
      <t>ふちゅう</t>
    </rPh>
    <rPh sb="2" eb="3">
      <t>まち</t>
    </rPh>
    <rPh sb="3" eb="4">
      <t>むぎ</t>
    </rPh>
    <rPh sb="4" eb="5">
      <t>じま</t>
    </rPh>
    <phoneticPr fontId="21" type="Hiragana" alignment="center"/>
  </si>
  <si>
    <t>大手町</t>
    <rPh sb="0" eb="3">
      <t>おおてまち</t>
    </rPh>
    <phoneticPr fontId="21" type="Hiragana" alignment="distributed"/>
  </si>
  <si>
    <t>84102</t>
  </si>
  <si>
    <t>婦中町麦島</t>
    <rPh sb="0" eb="3">
      <t>ふちゅうまち</t>
    </rPh>
    <rPh sb="3" eb="4">
      <t>むぎ</t>
    </rPh>
    <rPh sb="4" eb="5">
      <t>じま</t>
    </rPh>
    <phoneticPr fontId="21" type="Hiragana" alignment="center"/>
  </si>
  <si>
    <t>０４０１１５</t>
  </si>
  <si>
    <t>２８山室中部</t>
    <rPh sb="2" eb="4">
      <t>やまむろ</t>
    </rPh>
    <rPh sb="4" eb="6">
      <t>ちゅうぶ</t>
    </rPh>
    <phoneticPr fontId="21" type="Hiragana" alignment="distributed"/>
  </si>
  <si>
    <t>婦中町笹倉１３区</t>
    <rPh sb="0" eb="3">
      <t>ふちゅうまち</t>
    </rPh>
    <rPh sb="3" eb="5">
      <t>ささくら</t>
    </rPh>
    <rPh sb="7" eb="8">
      <t>く</t>
    </rPh>
    <phoneticPr fontId="21" type="Hiragana" alignment="center"/>
  </si>
  <si>
    <t>婦中町笹倉８区・１１区</t>
    <rPh sb="0" eb="3">
      <t>ふちゅうまち</t>
    </rPh>
    <rPh sb="3" eb="5">
      <t>ささくら</t>
    </rPh>
    <rPh sb="6" eb="7">
      <t>く</t>
    </rPh>
    <rPh sb="10" eb="11">
      <t>く</t>
    </rPh>
    <phoneticPr fontId="21" type="Hiragana" alignment="center"/>
  </si>
  <si>
    <t>西新庄</t>
    <rPh sb="0" eb="3">
      <t>にししんじょう</t>
    </rPh>
    <phoneticPr fontId="21" type="Hiragana" alignment="distributed"/>
  </si>
  <si>
    <t>０４０１０８</t>
  </si>
  <si>
    <t>婦中町笹倉５区</t>
    <rPh sb="0" eb="3">
      <t>ふちゅうまち</t>
    </rPh>
    <rPh sb="3" eb="5">
      <t>ささくら</t>
    </rPh>
    <rPh sb="6" eb="7">
      <t>く</t>
    </rPh>
    <phoneticPr fontId="21" type="Hiragana" alignment="center"/>
  </si>
  <si>
    <t>婦中町笹倉４区</t>
    <rPh sb="0" eb="3">
      <t>ふちゅうまち</t>
    </rPh>
    <rPh sb="3" eb="5">
      <t>ささくら</t>
    </rPh>
    <rPh sb="6" eb="7">
      <t>く</t>
    </rPh>
    <phoneticPr fontId="21" type="Hiragana" alignment="center"/>
  </si>
  <si>
    <t>000912</t>
  </si>
  <si>
    <t>婦中町笹倉３区</t>
    <rPh sb="0" eb="3">
      <t>ふちゅうまち</t>
    </rPh>
    <rPh sb="3" eb="5">
      <t>ささくら</t>
    </rPh>
    <rPh sb="6" eb="7">
      <t>く</t>
    </rPh>
    <phoneticPr fontId="21" type="Hiragana" alignment="center"/>
  </si>
  <si>
    <t>０４０１０３</t>
  </si>
  <si>
    <t>０４０１０２</t>
  </si>
  <si>
    <t>八尾町切詰</t>
    <rPh sb="0" eb="3">
      <t>やつおまち</t>
    </rPh>
    <rPh sb="3" eb="4">
      <t>きり</t>
    </rPh>
    <rPh sb="4" eb="5">
      <t>づめ</t>
    </rPh>
    <phoneticPr fontId="21" type="Hiragana"/>
  </si>
  <si>
    <t>83919</t>
  </si>
  <si>
    <t>下堀</t>
    <rPh sb="0" eb="2">
      <t>しもほり</t>
    </rPh>
    <phoneticPr fontId="21" type="Hiragana" alignment="distributed"/>
  </si>
  <si>
    <t>八尾町杉平</t>
    <rPh sb="0" eb="3">
      <t>やつおまち</t>
    </rPh>
    <rPh sb="3" eb="4">
      <t>すがだいら</t>
    </rPh>
    <phoneticPr fontId="21" type="Hiragana"/>
  </si>
  <si>
    <t>０３０５１２</t>
  </si>
  <si>
    <t>83917</t>
  </si>
  <si>
    <t>０３０９０９</t>
  </si>
  <si>
    <t>83916</t>
  </si>
  <si>
    <t>83915</t>
  </si>
  <si>
    <t>１２０７１</t>
  </si>
  <si>
    <t>八尾町新東</t>
    <rPh sb="0" eb="3">
      <t>やつおまち</t>
    </rPh>
    <rPh sb="3" eb="4">
      <t>しん</t>
    </rPh>
    <rPh sb="4" eb="5">
      <t>とう</t>
    </rPh>
    <phoneticPr fontId="21" type="Hiragana"/>
  </si>
  <si>
    <t>八尾町中神通</t>
    <rPh sb="0" eb="3">
      <t>やつおまち</t>
    </rPh>
    <rPh sb="3" eb="4">
      <t>なか</t>
    </rPh>
    <rPh sb="4" eb="6">
      <t>じんづう</t>
    </rPh>
    <phoneticPr fontId="21" type="Hiragana"/>
  </si>
  <si>
    <t>83914</t>
  </si>
  <si>
    <t>４卯花地区</t>
    <rPh sb="1" eb="2">
      <t>うの</t>
    </rPh>
    <rPh sb="2" eb="3">
      <t>はな</t>
    </rPh>
    <phoneticPr fontId="21" type="Hiragana"/>
  </si>
  <si>
    <t>83913</t>
  </si>
  <si>
    <t>八尾町高野</t>
    <rPh sb="0" eb="3">
      <t>やつおまち</t>
    </rPh>
    <rPh sb="3" eb="4">
      <t>たか</t>
    </rPh>
    <rPh sb="4" eb="5">
      <t>の</t>
    </rPh>
    <phoneticPr fontId="21" type="Hiragana"/>
  </si>
  <si>
    <t>83912</t>
  </si>
  <si>
    <t>八尾町水無</t>
    <rPh sb="0" eb="3">
      <t>やつおまち</t>
    </rPh>
    <rPh sb="3" eb="4">
      <t>みず</t>
    </rPh>
    <rPh sb="4" eb="5">
      <t>なし</t>
    </rPh>
    <phoneticPr fontId="21" type="Hiragana"/>
  </si>
  <si>
    <t>004610</t>
  </si>
  <si>
    <t>83911</t>
  </si>
  <si>
    <t>八尾町坂ノ下</t>
    <rPh sb="0" eb="3">
      <t>やつおまち</t>
    </rPh>
    <rPh sb="3" eb="4">
      <t>さかの</t>
    </rPh>
    <rPh sb="5" eb="6">
      <t>した</t>
    </rPh>
    <phoneticPr fontId="21" type="Hiragana"/>
  </si>
  <si>
    <t>０３０９０６</t>
  </si>
  <si>
    <t>朝菜町６丁目</t>
    <rPh sb="0" eb="3">
      <t>あさなちょう</t>
    </rPh>
    <phoneticPr fontId="21" type="Hiragana" alignment="distributed"/>
  </si>
  <si>
    <t>83909</t>
  </si>
  <si>
    <t>八尾町中島</t>
    <rPh sb="0" eb="5">
      <t>やつおまちなかじま</t>
    </rPh>
    <phoneticPr fontId="21" type="Hiragana" alignment="distributed"/>
  </si>
  <si>
    <t>０３０９０５</t>
  </si>
  <si>
    <t>０３０２０５</t>
  </si>
  <si>
    <t>83906</t>
  </si>
  <si>
    <t>０３０９０４</t>
  </si>
  <si>
    <t>八尾町栗須</t>
    <rPh sb="0" eb="3">
      <t>やつおまち</t>
    </rPh>
    <rPh sb="3" eb="4">
      <t>くり</t>
    </rPh>
    <rPh sb="4" eb="5">
      <t>す</t>
    </rPh>
    <phoneticPr fontId="21" type="Hiragana"/>
  </si>
  <si>
    <t>０３０８０４</t>
  </si>
  <si>
    <t>０２０２３４</t>
  </si>
  <si>
    <t>八尾町栃折</t>
    <rPh sb="0" eb="3">
      <t>やつおまち</t>
    </rPh>
    <rPh sb="3" eb="4">
      <t>とち</t>
    </rPh>
    <rPh sb="4" eb="5">
      <t>おり</t>
    </rPh>
    <phoneticPr fontId="21" type="Hiragana"/>
  </si>
  <si>
    <t>83903</t>
  </si>
  <si>
    <t>83224</t>
  </si>
  <si>
    <t>０３０９０２</t>
  </si>
  <si>
    <t>八尾町清水</t>
    <rPh sb="0" eb="3">
      <t>やつおまち</t>
    </rPh>
    <rPh sb="3" eb="4">
      <t>しょう　　ず</t>
    </rPh>
    <phoneticPr fontId="21" type="Hiragana"/>
  </si>
  <si>
    <t>１９１１１</t>
  </si>
  <si>
    <t>83902</t>
  </si>
  <si>
    <t>八尾町花房</t>
    <rPh sb="0" eb="3">
      <t>やつおまち</t>
    </rPh>
    <rPh sb="3" eb="4">
      <t>はな</t>
    </rPh>
    <rPh sb="4" eb="5">
      <t>ぶさ</t>
    </rPh>
    <phoneticPr fontId="21" type="Hiragana"/>
  </si>
  <si>
    <t>０３０８１２</t>
  </si>
  <si>
    <t>上二杉３区</t>
    <rPh sb="0" eb="1">
      <t>かみ</t>
    </rPh>
    <rPh sb="1" eb="2">
      <t>ふた</t>
    </rPh>
    <rPh sb="2" eb="3">
      <t>すぎ</t>
    </rPh>
    <phoneticPr fontId="21" type="Hiragana"/>
  </si>
  <si>
    <t>八尾町尾畑</t>
    <rPh sb="0" eb="3">
      <t>やつおまち</t>
    </rPh>
    <rPh sb="3" eb="4">
      <t>お</t>
    </rPh>
    <rPh sb="4" eb="5">
      <t>ばたけ</t>
    </rPh>
    <phoneticPr fontId="21" type="Hiragana"/>
  </si>
  <si>
    <t>83813</t>
  </si>
  <si>
    <t>八尾町大玉生</t>
    <rPh sb="0" eb="3">
      <t>やつおまち</t>
    </rPh>
    <rPh sb="3" eb="4">
      <t>おおだもう</t>
    </rPh>
    <phoneticPr fontId="21" type="Hiragana"/>
  </si>
  <si>
    <t>水橋伊勢屋</t>
    <rPh sb="0" eb="5">
      <t>みずはしいせや</t>
    </rPh>
    <phoneticPr fontId="21" type="Hiragana" alignment="distributed"/>
  </si>
  <si>
    <t>83812</t>
  </si>
  <si>
    <t>八尾町正間</t>
    <rPh sb="0" eb="3">
      <t>やつおまち</t>
    </rPh>
    <rPh sb="3" eb="4">
      <t>まさ</t>
    </rPh>
    <rPh sb="4" eb="5">
      <t>ま</t>
    </rPh>
    <phoneticPr fontId="21" type="Hiragana"/>
  </si>
  <si>
    <t>83811</t>
  </si>
  <si>
    <t>水橋東舘町</t>
    <rPh sb="0" eb="5">
      <t>みずはしひがしたちまち</t>
    </rPh>
    <phoneticPr fontId="21" type="Hiragana" alignment="distributed"/>
  </si>
  <si>
    <t>八尾町倉ケ谷</t>
    <rPh sb="0" eb="3">
      <t>やつおまち</t>
    </rPh>
    <rPh sb="3" eb="4">
      <t>くらが</t>
    </rPh>
    <rPh sb="5" eb="6">
      <t>たに</t>
    </rPh>
    <phoneticPr fontId="21" type="Hiragana"/>
  </si>
  <si>
    <t>83809</t>
  </si>
  <si>
    <t>八尾町鼠谷</t>
    <rPh sb="0" eb="3">
      <t>やつおまち</t>
    </rPh>
    <rPh sb="3" eb="5">
      <t>よめだに</t>
    </rPh>
    <phoneticPr fontId="21" type="Hiragana"/>
  </si>
  <si>
    <t>83806</t>
  </si>
  <si>
    <t>八尾町入谷</t>
    <rPh sb="0" eb="3">
      <t>やつおまち</t>
    </rPh>
    <rPh sb="3" eb="4">
      <t>いり</t>
    </rPh>
    <rPh sb="4" eb="5">
      <t>たに</t>
    </rPh>
    <phoneticPr fontId="21" type="Hiragana"/>
  </si>
  <si>
    <t>稲荷園町</t>
    <rPh sb="0" eb="4">
      <t>いなりそのまち</t>
    </rPh>
    <phoneticPr fontId="21" type="Hiragana" alignment="distributed"/>
  </si>
  <si>
    <t>83505</t>
  </si>
  <si>
    <t>83805</t>
  </si>
  <si>
    <t>０３０８０５</t>
  </si>
  <si>
    <t>83804</t>
  </si>
  <si>
    <t>001117</t>
  </si>
  <si>
    <t>堀川小泉町二丁目</t>
    <rPh sb="0" eb="5">
      <t>ほりかわこいずみちょう</t>
    </rPh>
    <phoneticPr fontId="21" type="Hiragana" alignment="distributed"/>
  </si>
  <si>
    <t>八尾町中仁歩</t>
    <rPh sb="0" eb="3">
      <t>やつおまち</t>
    </rPh>
    <rPh sb="3" eb="4">
      <t>なか</t>
    </rPh>
    <rPh sb="4" eb="5">
      <t>にん</t>
    </rPh>
    <rPh sb="5" eb="6">
      <t>ぶ</t>
    </rPh>
    <phoneticPr fontId="21" type="Hiragana"/>
  </si>
  <si>
    <t>83803</t>
  </si>
  <si>
    <t>３３０４０</t>
  </si>
  <si>
    <t>八尾町下仁歩</t>
    <rPh sb="0" eb="3">
      <t>やつおまち</t>
    </rPh>
    <rPh sb="3" eb="4">
      <t>しもにんぶ</t>
    </rPh>
    <phoneticPr fontId="21" type="Hiragana"/>
  </si>
  <si>
    <t>０３０８０２</t>
  </si>
  <si>
    <t>83605</t>
  </si>
  <si>
    <t>２３０６１</t>
  </si>
  <si>
    <t>83801</t>
  </si>
  <si>
    <t>83714</t>
  </si>
  <si>
    <t>０６０９１</t>
  </si>
  <si>
    <t>八尾町のりみね苑</t>
    <rPh sb="0" eb="3">
      <t>やつおまち</t>
    </rPh>
    <rPh sb="7" eb="8">
      <t>えん</t>
    </rPh>
    <phoneticPr fontId="21" type="Hiragana"/>
  </si>
  <si>
    <t>３１１９０</t>
  </si>
  <si>
    <t>五福１区の２</t>
    <rPh sb="0" eb="2">
      <t>ごふく</t>
    </rPh>
    <phoneticPr fontId="21" type="Hiragana" alignment="distributed"/>
  </si>
  <si>
    <t>7野積地区</t>
    <rPh sb="1" eb="2">
      <t>の</t>
    </rPh>
    <rPh sb="2" eb="3">
      <t>せき</t>
    </rPh>
    <rPh sb="3" eb="5">
      <t>ちく</t>
    </rPh>
    <phoneticPr fontId="21" type="Hiragana"/>
  </si>
  <si>
    <t>八尾町野積園</t>
    <rPh sb="0" eb="3">
      <t>やつおまち</t>
    </rPh>
    <rPh sb="3" eb="4">
      <t>の</t>
    </rPh>
    <rPh sb="4" eb="5">
      <t>づみ</t>
    </rPh>
    <rPh sb="5" eb="6">
      <t>えん</t>
    </rPh>
    <phoneticPr fontId="21" type="Hiragana"/>
  </si>
  <si>
    <t>八尾町桂原</t>
    <rPh sb="0" eb="3">
      <t>やつおまち</t>
    </rPh>
    <rPh sb="3" eb="4">
      <t>かつら</t>
    </rPh>
    <rPh sb="4" eb="5">
      <t>はら</t>
    </rPh>
    <phoneticPr fontId="21" type="Hiragana"/>
  </si>
  <si>
    <t>83728</t>
  </si>
  <si>
    <t>83713</t>
  </si>
  <si>
    <t>八尾町猟師ケ原</t>
    <rPh sb="0" eb="3">
      <t>やつおまち</t>
    </rPh>
    <rPh sb="3" eb="5">
      <t>りょうしがはら</t>
    </rPh>
    <phoneticPr fontId="21" type="Hiragana"/>
  </si>
  <si>
    <t>八尾町松瀬</t>
    <rPh sb="0" eb="3">
      <t>やつおまち</t>
    </rPh>
    <rPh sb="3" eb="4">
      <t>まつ</t>
    </rPh>
    <rPh sb="4" eb="5">
      <t>ぜ</t>
    </rPh>
    <phoneticPr fontId="21" type="Hiragana"/>
  </si>
  <si>
    <t>０３０７１０</t>
  </si>
  <si>
    <t>八尾町東布谷</t>
    <rPh sb="0" eb="3">
      <t>やつおまち</t>
    </rPh>
    <rPh sb="3" eb="4">
      <t>ひがしぬのたに</t>
    </rPh>
    <phoneticPr fontId="21" type="Hiragana"/>
  </si>
  <si>
    <t>八尾町東川倉</t>
    <rPh sb="0" eb="3">
      <t>やつおまち</t>
    </rPh>
    <rPh sb="3" eb="4">
      <t>ひがし</t>
    </rPh>
    <rPh sb="4" eb="5">
      <t>　かわ</t>
    </rPh>
    <rPh sb="5" eb="6">
      <t>　くら</t>
    </rPh>
    <phoneticPr fontId="21" type="Hiragana"/>
  </si>
  <si>
    <t>83720</t>
  </si>
  <si>
    <t>０３０７０７</t>
  </si>
  <si>
    <t>八尾町岩島</t>
    <rPh sb="0" eb="3">
      <t>やつおまち</t>
    </rPh>
    <rPh sb="3" eb="4">
      <t>いわ</t>
    </rPh>
    <rPh sb="4" eb="5">
      <t>しま</t>
    </rPh>
    <phoneticPr fontId="21" type="Hiragana"/>
  </si>
  <si>
    <t>83511</t>
  </si>
  <si>
    <t>３５０１０</t>
  </si>
  <si>
    <t>83719</t>
  </si>
  <si>
    <t>岩瀬荒木町</t>
    <rPh sb="0" eb="5">
      <t>いわせあらきまち</t>
    </rPh>
    <phoneticPr fontId="21" type="Hiragana" alignment="distributed"/>
  </si>
  <si>
    <t>八尾町川住</t>
    <rPh sb="0" eb="3">
      <t>やつおまち</t>
    </rPh>
    <rPh sb="3" eb="4">
      <t>かわ</t>
    </rPh>
    <rPh sb="4" eb="5">
      <t>すみ</t>
    </rPh>
    <phoneticPr fontId="21" type="Hiragana"/>
  </si>
  <si>
    <t>黒瀬</t>
    <rPh sb="0" eb="2">
      <t>くろせ</t>
    </rPh>
    <phoneticPr fontId="21" type="Hiragana" alignment="distributed"/>
  </si>
  <si>
    <t>83718</t>
  </si>
  <si>
    <t>八尾町下牧</t>
    <rPh sb="0" eb="3">
      <t>やつおまち</t>
    </rPh>
    <rPh sb="3" eb="4">
      <t>しも</t>
    </rPh>
    <rPh sb="4" eb="5">
      <t>まき</t>
    </rPh>
    <phoneticPr fontId="21" type="Hiragana"/>
  </si>
  <si>
    <t>83717</t>
  </si>
  <si>
    <t>栗山</t>
    <rPh sb="0" eb="2">
      <t>くりやま</t>
    </rPh>
    <phoneticPr fontId="21" type="Hiragana" alignment="distributed"/>
  </si>
  <si>
    <t>０３０７０５</t>
  </si>
  <si>
    <t>花崎</t>
    <rPh sb="0" eb="1">
      <t>はな</t>
    </rPh>
    <rPh sb="1" eb="2">
      <t>さき</t>
    </rPh>
    <phoneticPr fontId="21" type="Hiragana" alignment="center"/>
  </si>
  <si>
    <t>837１6</t>
  </si>
  <si>
    <t>２６１０１</t>
  </si>
  <si>
    <t>八尾町西川倉</t>
    <rPh sb="0" eb="3">
      <t>やつおまち</t>
    </rPh>
    <rPh sb="3" eb="4">
      <t>にし</t>
    </rPh>
    <rPh sb="4" eb="5">
      <t>かわ</t>
    </rPh>
    <rPh sb="5" eb="6">
      <t>くら</t>
    </rPh>
    <phoneticPr fontId="21" type="Hiragana"/>
  </si>
  <si>
    <t>83201</t>
  </si>
  <si>
    <t>０１０４１２</t>
  </si>
  <si>
    <t>０３０７０６</t>
  </si>
  <si>
    <t>０１０３０７</t>
  </si>
  <si>
    <t>八尾町青根</t>
    <rPh sb="0" eb="3">
      <t>やつおまち</t>
    </rPh>
    <rPh sb="3" eb="4">
      <t>あお</t>
    </rPh>
    <rPh sb="4" eb="5">
      <t>ね</t>
    </rPh>
    <phoneticPr fontId="21" type="Hiragana"/>
  </si>
  <si>
    <t>４９０５１</t>
  </si>
  <si>
    <t>000617</t>
  </si>
  <si>
    <t>八尾町乗嶺</t>
    <rPh sb="0" eb="3">
      <t>やつおまち</t>
    </rPh>
    <rPh sb="3" eb="4">
      <t>のり</t>
    </rPh>
    <rPh sb="4" eb="5">
      <t>みね</t>
    </rPh>
    <phoneticPr fontId="21" type="Hiragana"/>
  </si>
  <si>
    <t>83710</t>
  </si>
  <si>
    <t>２０１１２</t>
  </si>
  <si>
    <t>八尾町油</t>
    <rPh sb="0" eb="3">
      <t>やつおまち</t>
    </rPh>
    <rPh sb="3" eb="4">
      <t>あぶら</t>
    </rPh>
    <phoneticPr fontId="21" type="Hiragana"/>
  </si>
  <si>
    <t>金屋４区</t>
    <rPh sb="0" eb="2">
      <t>かなや</t>
    </rPh>
    <phoneticPr fontId="21" type="Hiragana" alignment="distributed"/>
  </si>
  <si>
    <t>83709</t>
  </si>
  <si>
    <t>003604</t>
  </si>
  <si>
    <t>八尾町西葛坂</t>
    <rPh sb="0" eb="3">
      <t>やつおまち</t>
    </rPh>
    <rPh sb="3" eb="4">
      <t>にし</t>
    </rPh>
    <rPh sb="4" eb="5">
      <t>くみ</t>
    </rPh>
    <rPh sb="5" eb="6">
      <t>さか</t>
    </rPh>
    <phoneticPr fontId="21" type="Hiragana"/>
  </si>
  <si>
    <t>月見町三丁目</t>
    <rPh sb="0" eb="3">
      <t>つきみちょう</t>
    </rPh>
    <phoneticPr fontId="21" type="Hiragana" alignment="distributed"/>
  </si>
  <si>
    <t>八尾町下田池</t>
    <rPh sb="0" eb="3">
      <t>やつおまち</t>
    </rPh>
    <rPh sb="3" eb="5">
      <t>しもた</t>
    </rPh>
    <rPh sb="5" eb="6">
      <t>いけ</t>
    </rPh>
    <phoneticPr fontId="21" type="Hiragana"/>
  </si>
  <si>
    <t>83707</t>
  </si>
  <si>
    <t>八尾町八十島</t>
    <rPh sb="0" eb="3">
      <t>やつおまち</t>
    </rPh>
    <rPh sb="3" eb="4">
      <t>や</t>
    </rPh>
    <rPh sb="4" eb="5">
      <t>そ</t>
    </rPh>
    <rPh sb="5" eb="6">
      <t>じま</t>
    </rPh>
    <phoneticPr fontId="21" type="Hiragana"/>
  </si>
  <si>
    <t>83705</t>
  </si>
  <si>
    <t>003328</t>
  </si>
  <si>
    <t>八尾町北玉</t>
    <rPh sb="0" eb="3">
      <t>やつおまち</t>
    </rPh>
    <rPh sb="3" eb="4">
      <t>きた</t>
    </rPh>
    <rPh sb="4" eb="5">
      <t>だま</t>
    </rPh>
    <phoneticPr fontId="21" type="Hiragana"/>
  </si>
  <si>
    <t>八尾町道畑下中山</t>
    <rPh sb="0" eb="3">
      <t>やつおまち</t>
    </rPh>
    <rPh sb="3" eb="4">
      <t>どばたけしもなかやま</t>
    </rPh>
    <phoneticPr fontId="21" type="Hiragana"/>
  </si>
  <si>
    <t>八尾町宮ノ下</t>
    <rPh sb="0" eb="3">
      <t>やつおまち</t>
    </rPh>
    <rPh sb="3" eb="4">
      <t>みやの</t>
    </rPh>
    <rPh sb="5" eb="6">
      <t>した</t>
    </rPh>
    <phoneticPr fontId="21" type="Hiragana"/>
  </si>
  <si>
    <t>83703</t>
  </si>
  <si>
    <t>４００８０</t>
  </si>
  <si>
    <t>八尾町水口</t>
    <rPh sb="0" eb="3">
      <t>やつおまち</t>
    </rPh>
    <rPh sb="3" eb="4">
      <t>みな</t>
    </rPh>
    <rPh sb="4" eb="5">
      <t>くち</t>
    </rPh>
    <phoneticPr fontId="21" type="Hiragana"/>
  </si>
  <si>
    <t>上滝東新町</t>
    <rPh sb="0" eb="2">
      <t>かみだき</t>
    </rPh>
    <rPh sb="2" eb="3">
      <t>ひがし</t>
    </rPh>
    <rPh sb="3" eb="5">
      <t>　　しんまち</t>
    </rPh>
    <phoneticPr fontId="21" type="Hiragana"/>
  </si>
  <si>
    <t>０３０７０１</t>
  </si>
  <si>
    <t>４９０６２</t>
  </si>
  <si>
    <t>東岩瀬町</t>
    <rPh sb="0" eb="4">
      <t>ひがしいわせまち</t>
    </rPh>
    <phoneticPr fontId="21" type="Hiragana" alignment="distributed"/>
  </si>
  <si>
    <t>931-8441</t>
  </si>
  <si>
    <t>83601</t>
  </si>
  <si>
    <t>000918</t>
  </si>
  <si>
    <t>6黒瀬谷地区</t>
    <rPh sb="1" eb="3">
      <t>くろせ</t>
    </rPh>
    <rPh sb="3" eb="4">
      <t>たに</t>
    </rPh>
    <rPh sb="4" eb="6">
      <t>ちく</t>
    </rPh>
    <phoneticPr fontId="21" type="Hiragana"/>
  </si>
  <si>
    <t>下赤江町一丁目</t>
    <rPh sb="0" eb="4">
      <t>しもあかえまち</t>
    </rPh>
    <phoneticPr fontId="21" type="Hiragana" alignment="distributed"/>
  </si>
  <si>
    <t>83609</t>
  </si>
  <si>
    <t>０３０４０８</t>
  </si>
  <si>
    <t>八尾町外堀</t>
    <rPh sb="0" eb="3">
      <t>やつおまち</t>
    </rPh>
    <rPh sb="3" eb="4">
      <t>そと</t>
    </rPh>
    <rPh sb="4" eb="5">
      <t>ぼり</t>
    </rPh>
    <phoneticPr fontId="21" type="Hiragana"/>
  </si>
  <si>
    <t>83607</t>
  </si>
  <si>
    <t>八尾町宮腰</t>
    <rPh sb="0" eb="3">
      <t>やつおまち</t>
    </rPh>
    <rPh sb="3" eb="4">
      <t>みやの</t>
    </rPh>
    <rPh sb="4" eb="5">
      <t>こし</t>
    </rPh>
    <phoneticPr fontId="21" type="Hiragana"/>
  </si>
  <si>
    <t>36四方</t>
  </si>
  <si>
    <t>富山市新屋１４９番１</t>
  </si>
  <si>
    <t>83606</t>
  </si>
  <si>
    <t>金山新中</t>
    <rPh sb="0" eb="4">
      <t>かなやましんなか</t>
    </rPh>
    <phoneticPr fontId="21" type="Hiragana" alignment="distributed"/>
  </si>
  <si>
    <t>０３０６０７</t>
  </si>
  <si>
    <t>清水元町</t>
    <rPh sb="0" eb="4">
      <t>しみずもとまち</t>
    </rPh>
    <phoneticPr fontId="21" type="Hiragana" alignment="distributed"/>
  </si>
  <si>
    <t>八尾町岩屋</t>
    <rPh sb="0" eb="3">
      <t>やつおまち</t>
    </rPh>
    <rPh sb="3" eb="4">
      <t>いわ</t>
    </rPh>
    <rPh sb="4" eb="5">
      <t>や</t>
    </rPh>
    <phoneticPr fontId="21" type="Hiragana"/>
  </si>
  <si>
    <t>日俣</t>
    <rPh sb="0" eb="2">
      <t>ひまた</t>
    </rPh>
    <phoneticPr fontId="21" type="Hiragana" alignment="distributed"/>
  </si>
  <si>
    <t>八尾町村杉</t>
    <rPh sb="0" eb="3">
      <t>やつおまち</t>
    </rPh>
    <rPh sb="3" eb="4">
      <t>むら</t>
    </rPh>
    <rPh sb="4" eb="5">
      <t>すぎ</t>
    </rPh>
    <phoneticPr fontId="21" type="Hiragana"/>
  </si>
  <si>
    <t>富山市奥田双葉町１５番３２号奥田双葉町ハイツⅠ</t>
    <rPh sb="0" eb="3">
      <t>トヤマシ</t>
    </rPh>
    <phoneticPr fontId="21"/>
  </si>
  <si>
    <t>０３０６０４</t>
  </si>
  <si>
    <t>003019</t>
  </si>
  <si>
    <t>八尾町小長谷台地</t>
    <rPh sb="0" eb="3">
      <t>やつおまち</t>
    </rPh>
    <rPh sb="3" eb="4">
      <t>こ</t>
    </rPh>
    <rPh sb="4" eb="6">
      <t>ながたに</t>
    </rPh>
    <rPh sb="6" eb="8">
      <t>だいち</t>
    </rPh>
    <phoneticPr fontId="21" type="Hiragana"/>
  </si>
  <si>
    <t>83525</t>
  </si>
  <si>
    <t>０３０５１１</t>
  </si>
  <si>
    <t>八尾町北袋</t>
    <rPh sb="0" eb="3">
      <t>やつおまち</t>
    </rPh>
    <rPh sb="3" eb="4">
      <t>きた</t>
    </rPh>
    <rPh sb="4" eb="5">
      <t>ぶくろ</t>
    </rPh>
    <phoneticPr fontId="21" type="Hiragana"/>
  </si>
  <si>
    <t>南大場</t>
    <rPh sb="0" eb="1">
      <t>みなみ</t>
    </rPh>
    <rPh sb="1" eb="2">
      <t>おお</t>
    </rPh>
    <rPh sb="2" eb="3">
      <t>ば</t>
    </rPh>
    <phoneticPr fontId="21" type="Hiragana" alignment="center"/>
  </si>
  <si>
    <t>83517</t>
  </si>
  <si>
    <t>寺町３区</t>
    <rPh sb="0" eb="2">
      <t>てらまち</t>
    </rPh>
    <phoneticPr fontId="21" type="Hiragana" alignment="distributed"/>
  </si>
  <si>
    <t>83516</t>
  </si>
  <si>
    <t>０３０４０５</t>
  </si>
  <si>
    <t>八尾町柚木</t>
    <rPh sb="0" eb="3">
      <t>やつおまち</t>
    </rPh>
    <rPh sb="3" eb="4">
      <t>ゆの</t>
    </rPh>
    <rPh sb="4" eb="5">
      <t>き</t>
    </rPh>
    <phoneticPr fontId="21" type="Hiragana"/>
  </si>
  <si>
    <t>83515</t>
  </si>
  <si>
    <t>八尾町細滝</t>
    <rPh sb="0" eb="3">
      <t>やつおまち</t>
    </rPh>
    <rPh sb="3" eb="4">
      <t>ほそ</t>
    </rPh>
    <rPh sb="4" eb="5">
      <t>だき</t>
    </rPh>
    <phoneticPr fontId="21" type="Hiragana"/>
  </si>
  <si>
    <t>83514</t>
  </si>
  <si>
    <t>八尾町上野</t>
    <rPh sb="0" eb="3">
      <t>やつおまち</t>
    </rPh>
    <rPh sb="3" eb="4">
      <t>うわ</t>
    </rPh>
    <rPh sb="4" eb="5">
      <t>の</t>
    </rPh>
    <phoneticPr fontId="21" type="Hiragana"/>
  </si>
  <si>
    <t>八尾町西玉</t>
    <rPh sb="0" eb="3">
      <t>やつおまち</t>
    </rPh>
    <rPh sb="3" eb="4">
      <t>にし</t>
    </rPh>
    <rPh sb="4" eb="5">
      <t>たま</t>
    </rPh>
    <phoneticPr fontId="21" type="Hiragana"/>
  </si>
  <si>
    <t>栃谷</t>
    <rPh sb="0" eb="2">
      <t>とちだに</t>
    </rPh>
    <phoneticPr fontId="21" type="Hiragana" alignment="distributed"/>
  </si>
  <si>
    <t>八尾町天池</t>
    <rPh sb="0" eb="3">
      <t>やつおまち</t>
    </rPh>
    <rPh sb="3" eb="4">
      <t>あま</t>
    </rPh>
    <rPh sb="4" eb="5">
      <t>いけ</t>
    </rPh>
    <phoneticPr fontId="21" type="Hiragana"/>
  </si>
  <si>
    <t>八尾町尾久</t>
    <rPh sb="0" eb="3">
      <t>やつおまち</t>
    </rPh>
    <rPh sb="3" eb="4">
      <t>お</t>
    </rPh>
    <rPh sb="4" eb="5">
      <t>ぎゅう</t>
    </rPh>
    <phoneticPr fontId="21" type="Hiragana"/>
  </si>
  <si>
    <t>83508</t>
  </si>
  <si>
    <t>八尾町河西</t>
    <rPh sb="0" eb="3">
      <t>やつおまち</t>
    </rPh>
    <rPh sb="3" eb="4">
      <t>かわ</t>
    </rPh>
    <rPh sb="4" eb="5">
      <t>にし</t>
    </rPh>
    <phoneticPr fontId="21" type="Hiragana"/>
  </si>
  <si>
    <t>０３０５０５</t>
  </si>
  <si>
    <t>八尾町柴橋</t>
    <rPh sb="0" eb="3">
      <t>やつおまち</t>
    </rPh>
    <rPh sb="3" eb="4">
      <t>しば</t>
    </rPh>
    <rPh sb="4" eb="5">
      <t>はし</t>
    </rPh>
    <phoneticPr fontId="21" type="Hiragana"/>
  </si>
  <si>
    <t>83504</t>
  </si>
  <si>
    <t>八尾町高橋</t>
    <rPh sb="0" eb="3">
      <t>やつおまち</t>
    </rPh>
    <rPh sb="3" eb="4">
      <t>たか</t>
    </rPh>
    <rPh sb="4" eb="5">
      <t>はし</t>
    </rPh>
    <phoneticPr fontId="21" type="Hiragana"/>
  </si>
  <si>
    <t>83502</t>
  </si>
  <si>
    <t>83501</t>
  </si>
  <si>
    <t>０３０５０３</t>
  </si>
  <si>
    <t>八尾町高熊団地</t>
    <rPh sb="0" eb="3">
      <t>やつおまち</t>
    </rPh>
    <rPh sb="3" eb="4">
      <t>たか</t>
    </rPh>
    <rPh sb="4" eb="5">
      <t>くま</t>
    </rPh>
    <rPh sb="5" eb="7">
      <t>だんち</t>
    </rPh>
    <phoneticPr fontId="21" type="Hiragana"/>
  </si>
  <si>
    <t>畑中</t>
    <rPh sb="0" eb="2">
      <t>はたなか</t>
    </rPh>
    <phoneticPr fontId="21" type="Hiragana" alignment="distributed"/>
  </si>
  <si>
    <t>八尾町高熊落合</t>
    <rPh sb="0" eb="3">
      <t>やつおまち</t>
    </rPh>
    <rPh sb="3" eb="4">
      <t>たか</t>
    </rPh>
    <rPh sb="4" eb="5">
      <t>くま</t>
    </rPh>
    <rPh sb="5" eb="7">
      <t>おちあい</t>
    </rPh>
    <phoneticPr fontId="21" type="Hiragana"/>
  </si>
  <si>
    <t>八尾町高熊元村</t>
    <rPh sb="0" eb="3">
      <t>やつおまち</t>
    </rPh>
    <rPh sb="3" eb="4">
      <t>たか</t>
    </rPh>
    <rPh sb="4" eb="5">
      <t>くま</t>
    </rPh>
    <rPh sb="5" eb="6">
      <t>もと</t>
    </rPh>
    <rPh sb="6" eb="7">
      <t>むら</t>
    </rPh>
    <phoneticPr fontId="21" type="Hiragana"/>
  </si>
  <si>
    <t>八尾町梅苑町二丁目</t>
    <rPh sb="0" eb="3">
      <t>やつおまち</t>
    </rPh>
    <rPh sb="3" eb="4">
      <t>うめ</t>
    </rPh>
    <rPh sb="4" eb="5">
      <t>ぞの</t>
    </rPh>
    <rPh sb="5" eb="6">
      <t>ちょう</t>
    </rPh>
    <rPh sb="6" eb="7">
      <t>に</t>
    </rPh>
    <rPh sb="7" eb="9">
      <t>ちょうめ</t>
    </rPh>
    <phoneticPr fontId="21" type="Hiragana"/>
  </si>
  <si>
    <t>83412</t>
  </si>
  <si>
    <t>八尾町梅苑町一丁目</t>
    <rPh sb="0" eb="3">
      <t>やつおまち</t>
    </rPh>
    <rPh sb="3" eb="4">
      <t>うめ</t>
    </rPh>
    <rPh sb="4" eb="5">
      <t>ぞの</t>
    </rPh>
    <rPh sb="5" eb="6">
      <t>ちょう</t>
    </rPh>
    <rPh sb="6" eb="7">
      <t>いち</t>
    </rPh>
    <rPh sb="7" eb="9">
      <t>ちょうめ</t>
    </rPh>
    <phoneticPr fontId="21" type="Hiragana"/>
  </si>
  <si>
    <t>八尾町梅苑町</t>
    <rPh sb="0" eb="3">
      <t>やつおまち</t>
    </rPh>
    <rPh sb="3" eb="4">
      <t>うめ</t>
    </rPh>
    <rPh sb="4" eb="5">
      <t>ぞの</t>
    </rPh>
    <rPh sb="5" eb="6">
      <t>ちょう</t>
    </rPh>
    <phoneticPr fontId="21" type="Hiragana"/>
  </si>
  <si>
    <t>82213</t>
  </si>
  <si>
    <t>０３０４１０</t>
  </si>
  <si>
    <t>003118</t>
  </si>
  <si>
    <t>83409</t>
  </si>
  <si>
    <t>83408</t>
  </si>
  <si>
    <t>千俵町</t>
    <rPh sb="0" eb="3">
      <t>せんびょうまち</t>
    </rPh>
    <phoneticPr fontId="21" type="Hiragana" alignment="distributed"/>
  </si>
  <si>
    <t>０３０４０７</t>
  </si>
  <si>
    <t>八尾町小井波</t>
    <rPh sb="0" eb="3">
      <t>やつおまち</t>
    </rPh>
    <rPh sb="3" eb="4">
      <t>こ</t>
    </rPh>
    <rPh sb="4" eb="6">
      <t>いなみ</t>
    </rPh>
    <phoneticPr fontId="21" type="Hiragana"/>
  </si>
  <si>
    <t>004518</t>
  </si>
  <si>
    <t>83407</t>
  </si>
  <si>
    <t>八尾町桐谷</t>
    <rPh sb="0" eb="3">
      <t>やつおまち</t>
    </rPh>
    <rPh sb="3" eb="4">
      <t>きり</t>
    </rPh>
    <rPh sb="4" eb="5">
      <t>だに</t>
    </rPh>
    <phoneticPr fontId="21" type="Hiragana"/>
  </si>
  <si>
    <t>83406</t>
  </si>
  <si>
    <t>鵯島２区</t>
    <rPh sb="0" eb="2">
      <t>ひよどりじま</t>
    </rPh>
    <phoneticPr fontId="21" type="Hiragana" alignment="distributed"/>
  </si>
  <si>
    <t>１００９０</t>
  </si>
  <si>
    <t>八尾町小原</t>
    <rPh sb="0" eb="3">
      <t>やつおまち</t>
    </rPh>
    <rPh sb="3" eb="5">
      <t>おはら</t>
    </rPh>
    <phoneticPr fontId="21" type="Hiragana"/>
  </si>
  <si>
    <t>004513</t>
  </si>
  <si>
    <t>83404</t>
  </si>
  <si>
    <t>春日</t>
    <rPh sb="0" eb="1">
      <t>かす　　　</t>
    </rPh>
    <rPh sb="1" eb="2">
      <t>が</t>
    </rPh>
    <phoneticPr fontId="21" type="Hiragana"/>
  </si>
  <si>
    <t>八尾町小原滝脇</t>
    <rPh sb="0" eb="3">
      <t>やつおまち</t>
    </rPh>
    <rPh sb="3" eb="5">
      <t>おはら</t>
    </rPh>
    <rPh sb="5" eb="7">
      <t>たきのわき</t>
    </rPh>
    <phoneticPr fontId="21" type="Hiragana"/>
  </si>
  <si>
    <t>002332</t>
  </si>
  <si>
    <t>０３０４０４</t>
  </si>
  <si>
    <t>八尾町上黒瀬</t>
    <rPh sb="0" eb="3">
      <t>やつおまち</t>
    </rPh>
    <rPh sb="3" eb="4">
      <t>かみ</t>
    </rPh>
    <rPh sb="4" eb="6">
      <t>くろ　ぜ</t>
    </rPh>
    <phoneticPr fontId="21" type="Hiragana"/>
  </si>
  <si>
    <t>83403</t>
  </si>
  <si>
    <t>４７三郷</t>
    <rPh sb="2" eb="3">
      <t>さん</t>
    </rPh>
    <rPh sb="3" eb="4">
      <t>ごう</t>
    </rPh>
    <phoneticPr fontId="21" type="Hiragana" alignment="distributed"/>
  </si>
  <si>
    <t>八尾町掛畑</t>
    <rPh sb="0" eb="3">
      <t>やつおまち</t>
    </rPh>
    <rPh sb="3" eb="4">
      <t>かけ</t>
    </rPh>
    <rPh sb="4" eb="5">
      <t>はた</t>
    </rPh>
    <phoneticPr fontId="21" type="Hiragana"/>
  </si>
  <si>
    <t>八尾町下笹原</t>
    <rPh sb="0" eb="3">
      <t>やつおまち</t>
    </rPh>
    <rPh sb="3" eb="4">
      <t>しも</t>
    </rPh>
    <rPh sb="4" eb="5">
      <t>ささ</t>
    </rPh>
    <rPh sb="5" eb="6">
      <t>はら</t>
    </rPh>
    <phoneticPr fontId="21" type="Hiragana"/>
  </si>
  <si>
    <t>83101</t>
  </si>
  <si>
    <t>004715</t>
  </si>
  <si>
    <t>石屋</t>
    <rPh sb="0" eb="2">
      <t>いしや</t>
    </rPh>
    <phoneticPr fontId="21" type="Hiragana" alignment="distributed"/>
  </si>
  <si>
    <t>３杉原地区</t>
    <rPh sb="1" eb="3">
      <t>すぎはら</t>
    </rPh>
    <rPh sb="3" eb="5">
      <t>ちく</t>
    </rPh>
    <phoneticPr fontId="21" type="Hiragana"/>
  </si>
  <si>
    <t>八尾町井田</t>
    <rPh sb="0" eb="3">
      <t>やつおまち</t>
    </rPh>
    <rPh sb="3" eb="4">
      <t>い</t>
    </rPh>
    <rPh sb="4" eb="5">
      <t>だ</t>
    </rPh>
    <phoneticPr fontId="21" type="Hiragana"/>
  </si>
  <si>
    <t>０３０７０</t>
  </si>
  <si>
    <t>八尾町深谷</t>
    <rPh sb="0" eb="3">
      <t>やつおまち</t>
    </rPh>
    <rPh sb="3" eb="4">
      <t>ふか</t>
    </rPh>
    <rPh sb="4" eb="5">
      <t>だに</t>
    </rPh>
    <phoneticPr fontId="21" type="Hiragana"/>
  </si>
  <si>
    <t>004415</t>
  </si>
  <si>
    <t>83316</t>
  </si>
  <si>
    <t>八尾町深谷</t>
    <rPh sb="0" eb="3">
      <t>やつおまち</t>
    </rPh>
    <rPh sb="3" eb="5">
      <t>ふかだに</t>
    </rPh>
    <phoneticPr fontId="21" type="Hiragana" alignment="distributed"/>
  </si>
  <si>
    <t>０３０３１６</t>
  </si>
  <si>
    <t>八尾町井栗谷</t>
    <rPh sb="0" eb="3">
      <t>やつおまち</t>
    </rPh>
    <rPh sb="3" eb="4">
      <t>い</t>
    </rPh>
    <rPh sb="4" eb="5">
      <t>くり</t>
    </rPh>
    <rPh sb="5" eb="6">
      <t>だに</t>
    </rPh>
    <phoneticPr fontId="21" type="Hiragana" alignment="distributed"/>
  </si>
  <si>
    <t>柳町一丁目</t>
    <rPh sb="0" eb="2">
      <t>やなぎまち</t>
    </rPh>
    <phoneticPr fontId="21" type="Hiragana" alignment="distributed"/>
  </si>
  <si>
    <t>０３０３１５</t>
  </si>
  <si>
    <t>０３０３１４</t>
  </si>
  <si>
    <t>83313</t>
  </si>
  <si>
    <t>002215</t>
  </si>
  <si>
    <t>０３０３１２</t>
  </si>
  <si>
    <t>若竹町一丁目</t>
    <rPh sb="0" eb="3">
      <t>わかたけちょう</t>
    </rPh>
    <phoneticPr fontId="21" type="Hiragana" alignment="distributed"/>
  </si>
  <si>
    <t>八尾町野飼番外</t>
    <rPh sb="0" eb="3">
      <t>やつおまち</t>
    </rPh>
    <rPh sb="3" eb="4">
      <t>の</t>
    </rPh>
    <rPh sb="4" eb="5">
      <t>がい</t>
    </rPh>
    <rPh sb="5" eb="7">
      <t>ばんがい</t>
    </rPh>
    <phoneticPr fontId="21" type="Hiragana"/>
  </si>
  <si>
    <t>０２０４１６</t>
  </si>
  <si>
    <t>２３０１２</t>
  </si>
  <si>
    <t>83311</t>
  </si>
  <si>
    <t>八尾町野飼</t>
    <rPh sb="0" eb="3">
      <t>やつおまち</t>
    </rPh>
    <rPh sb="3" eb="4">
      <t>の</t>
    </rPh>
    <rPh sb="4" eb="5">
      <t>がい</t>
    </rPh>
    <phoneticPr fontId="21" type="Hiragana"/>
  </si>
  <si>
    <t>83310</t>
  </si>
  <si>
    <t>939-8213</t>
  </si>
  <si>
    <t>０３０３１１</t>
  </si>
  <si>
    <t>八尾町薄島</t>
    <rPh sb="0" eb="3">
      <t>やつおまち</t>
    </rPh>
    <rPh sb="3" eb="4">
      <t>うす</t>
    </rPh>
    <rPh sb="4" eb="5">
      <t>じま</t>
    </rPh>
    <phoneticPr fontId="21" type="Hiragana"/>
  </si>
  <si>
    <t>83309</t>
  </si>
  <si>
    <t>０２０７１</t>
  </si>
  <si>
    <t>八尾町滅鬼</t>
    <rPh sb="0" eb="3">
      <t>やつおまち</t>
    </rPh>
    <rPh sb="3" eb="4">
      <t>めっ</t>
    </rPh>
    <rPh sb="4" eb="5">
      <t>　き</t>
    </rPh>
    <phoneticPr fontId="21" type="Hiragana"/>
  </si>
  <si>
    <t>０３０３０９</t>
  </si>
  <si>
    <t>２００１０</t>
  </si>
  <si>
    <t>83307</t>
  </si>
  <si>
    <t>岩瀬天神町１区</t>
    <rPh sb="0" eb="5">
      <t>いわせてんじんまち</t>
    </rPh>
    <phoneticPr fontId="21" type="Hiragana" alignment="distributed"/>
  </si>
  <si>
    <t>西長江一丁目</t>
    <rPh sb="0" eb="1">
      <t>にし</t>
    </rPh>
    <rPh sb="1" eb="3">
      <t>ながえ</t>
    </rPh>
    <phoneticPr fontId="21" type="Hiragana" alignment="distributed"/>
  </si>
  <si>
    <t>０３０３０８</t>
  </si>
  <si>
    <t>３２１００</t>
  </si>
  <si>
    <t>ＣｌｏｖｅｒＷｏｒｋｓ</t>
  </si>
  <si>
    <t>八尾町杉田</t>
    <rPh sb="0" eb="3">
      <t>やつおまち</t>
    </rPh>
    <rPh sb="3" eb="4">
      <t>すぎ</t>
    </rPh>
    <rPh sb="4" eb="5">
      <t>た</t>
    </rPh>
    <phoneticPr fontId="21" type="Hiragana"/>
  </si>
  <si>
    <t>０３０３０７</t>
  </si>
  <si>
    <t>八尾町寺家</t>
    <rPh sb="0" eb="3">
      <t>やつおまち</t>
    </rPh>
    <rPh sb="3" eb="4">
      <t>じ</t>
    </rPh>
    <rPh sb="4" eb="5">
      <t>け</t>
    </rPh>
    <phoneticPr fontId="21" type="Hiragana"/>
  </si>
  <si>
    <t>０３０３０６</t>
  </si>
  <si>
    <t>八尾町井田新</t>
    <rPh sb="0" eb="3">
      <t>やつおまち</t>
    </rPh>
    <rPh sb="3" eb="5">
      <t>いだ</t>
    </rPh>
    <rPh sb="5" eb="6">
      <t>しん</t>
    </rPh>
    <phoneticPr fontId="21" type="Hiragana"/>
  </si>
  <si>
    <t>002551</t>
  </si>
  <si>
    <t>83304</t>
  </si>
  <si>
    <t>０３０３０５</t>
  </si>
  <si>
    <t>０３０３０４</t>
  </si>
  <si>
    <t>西小俣</t>
    <rPh sb="0" eb="1">
      <t>にし</t>
    </rPh>
    <rPh sb="1" eb="3">
      <t>おまた</t>
    </rPh>
    <phoneticPr fontId="21" type="Hiragana" alignment="center"/>
  </si>
  <si>
    <t>01富山地域</t>
  </si>
  <si>
    <t>０３０３０３</t>
  </si>
  <si>
    <t>０３０３０２</t>
  </si>
  <si>
    <t>本郷町５区</t>
    <rPh sb="0" eb="3">
      <t>ほんごうまち</t>
    </rPh>
    <phoneticPr fontId="21" type="Hiragana" alignment="distributed"/>
  </si>
  <si>
    <t>83302</t>
  </si>
  <si>
    <t>山室荒屋</t>
    <rPh sb="0" eb="4">
      <t>やまむろあらや</t>
    </rPh>
    <phoneticPr fontId="21" type="Hiragana" alignment="distributed"/>
  </si>
  <si>
    <t>八尾町黒田</t>
    <rPh sb="0" eb="3">
      <t>やつおまち</t>
    </rPh>
    <rPh sb="3" eb="4">
      <t>くろ</t>
    </rPh>
    <rPh sb="4" eb="5">
      <t>だ</t>
    </rPh>
    <phoneticPr fontId="21" type="Hiragana"/>
  </si>
  <si>
    <t>０３０３０１</t>
  </si>
  <si>
    <t>八尾町水谷</t>
    <rPh sb="0" eb="3">
      <t>やつおまち</t>
    </rPh>
    <rPh sb="3" eb="4">
      <t>みず</t>
    </rPh>
    <rPh sb="4" eb="5">
      <t>たに</t>
    </rPh>
    <phoneticPr fontId="21" type="Hiragana"/>
  </si>
  <si>
    <t>栄町二丁目</t>
    <rPh sb="0" eb="2">
      <t>さかえまち</t>
    </rPh>
    <phoneticPr fontId="21" type="Hiragana" alignment="distributed"/>
  </si>
  <si>
    <t>２保内地区</t>
    <rPh sb="1" eb="2">
      <t>ホ</t>
    </rPh>
    <rPh sb="2" eb="3">
      <t>ウチ</t>
    </rPh>
    <rPh sb="3" eb="5">
      <t>チク</t>
    </rPh>
    <phoneticPr fontId="21"/>
  </si>
  <si>
    <t>市場</t>
    <rPh sb="0" eb="1">
      <t>いち</t>
    </rPh>
    <rPh sb="1" eb="2">
      <t>ば</t>
    </rPh>
    <phoneticPr fontId="21" type="Hiragana"/>
  </si>
  <si>
    <t>八尾町水谷望岳台</t>
    <rPh sb="0" eb="3">
      <t>やつおまち</t>
    </rPh>
    <rPh sb="3" eb="5">
      <t>みずたに</t>
    </rPh>
    <rPh sb="5" eb="8">
      <t>ぼうがくだい</t>
    </rPh>
    <phoneticPr fontId="21" type="Hiragana"/>
  </si>
  <si>
    <t>森五丁目</t>
    <rPh sb="0" eb="1">
      <t>もり</t>
    </rPh>
    <phoneticPr fontId="21" type="Hiragana" alignment="distributed"/>
  </si>
  <si>
    <t>０３０２３４</t>
  </si>
  <si>
    <t>八尾町上高善寺</t>
    <rPh sb="0" eb="3">
      <t>やつおまち</t>
    </rPh>
    <rPh sb="3" eb="4">
      <t>かみ</t>
    </rPh>
    <rPh sb="4" eb="5">
      <t>こう</t>
    </rPh>
    <rPh sb="5" eb="6">
      <t>ぜん</t>
    </rPh>
    <rPh sb="6" eb="7">
      <t>じ</t>
    </rPh>
    <phoneticPr fontId="21" type="Hiragana"/>
  </si>
  <si>
    <t>003817</t>
  </si>
  <si>
    <t>83213</t>
  </si>
  <si>
    <t>八尾町テクノタウン</t>
    <rPh sb="0" eb="3">
      <t>やつおまち</t>
    </rPh>
    <phoneticPr fontId="21" type="Hiragana"/>
  </si>
  <si>
    <t>０３０２３２</t>
  </si>
  <si>
    <t>83217</t>
  </si>
  <si>
    <t>０３０２２９</t>
  </si>
  <si>
    <t>5大久保地区</t>
    <rPh sb="1" eb="4">
      <t>おおくぼ</t>
    </rPh>
    <rPh sb="4" eb="6">
      <t>ちく</t>
    </rPh>
    <phoneticPr fontId="21" type="Hiragana"/>
  </si>
  <si>
    <t>83216</t>
  </si>
  <si>
    <t>82415</t>
  </si>
  <si>
    <t>八尾町保内一丁目</t>
    <rPh sb="0" eb="3">
      <t>やつおまち</t>
    </rPh>
    <rPh sb="3" eb="4">
      <t>やす</t>
    </rPh>
    <rPh sb="4" eb="5">
      <t>うち</t>
    </rPh>
    <phoneticPr fontId="21" type="Hiragana"/>
  </si>
  <si>
    <t>１９１１４</t>
  </si>
  <si>
    <t>83215</t>
  </si>
  <si>
    <t>０４１５０</t>
  </si>
  <si>
    <t>八尾町保内一丁目</t>
    <rPh sb="0" eb="5">
      <t>やつおまちやすうち</t>
    </rPh>
    <phoneticPr fontId="21" type="Hiragana" alignment="distributed"/>
  </si>
  <si>
    <t>八尾町福島七丁目</t>
    <rPh sb="0" eb="3">
      <t>やつおまち</t>
    </rPh>
    <rPh sb="3" eb="4">
      <t>ふく</t>
    </rPh>
    <rPh sb="4" eb="5">
      <t>じま</t>
    </rPh>
    <rPh sb="5" eb="6">
      <t>なな</t>
    </rPh>
    <rPh sb="6" eb="8">
      <t>ちょうめ</t>
    </rPh>
    <phoneticPr fontId="21" type="Hiragana"/>
  </si>
  <si>
    <t>八尾町福島六丁目</t>
    <rPh sb="0" eb="3">
      <t>やつおまち</t>
    </rPh>
    <rPh sb="3" eb="4">
      <t>ふく</t>
    </rPh>
    <rPh sb="4" eb="5">
      <t>じま</t>
    </rPh>
    <rPh sb="5" eb="6">
      <t>ろく</t>
    </rPh>
    <rPh sb="6" eb="8">
      <t>ちょうめ</t>
    </rPh>
    <phoneticPr fontId="21" type="Hiragana"/>
  </si>
  <si>
    <t>83223</t>
  </si>
  <si>
    <t>八尾町福島五丁目</t>
    <rPh sb="0" eb="3">
      <t>やつおまち</t>
    </rPh>
    <rPh sb="3" eb="4">
      <t>ふく</t>
    </rPh>
    <rPh sb="4" eb="5">
      <t>じま</t>
    </rPh>
    <rPh sb="5" eb="6">
      <t>ご</t>
    </rPh>
    <rPh sb="6" eb="8">
      <t>ちょうめ</t>
    </rPh>
    <phoneticPr fontId="21" type="Hiragana"/>
  </si>
  <si>
    <t>５００７１</t>
  </si>
  <si>
    <t>83222</t>
  </si>
  <si>
    <t>八尾町福島四丁目</t>
    <rPh sb="0" eb="3">
      <t>やつおまち</t>
    </rPh>
    <rPh sb="3" eb="4">
      <t>ふく</t>
    </rPh>
    <rPh sb="4" eb="5">
      <t>じま</t>
    </rPh>
    <rPh sb="5" eb="6">
      <t>よん</t>
    </rPh>
    <rPh sb="6" eb="8">
      <t>ちょうめ</t>
    </rPh>
    <phoneticPr fontId="21" type="Hiragana"/>
  </si>
  <si>
    <t>83221</t>
  </si>
  <si>
    <t>２３０２１</t>
  </si>
  <si>
    <t>八尾町福島三丁目</t>
    <rPh sb="0" eb="3">
      <t>やつおまち</t>
    </rPh>
    <rPh sb="3" eb="4">
      <t>ふく</t>
    </rPh>
    <rPh sb="4" eb="5">
      <t>じま</t>
    </rPh>
    <rPh sb="5" eb="8">
      <t>さんちょうめ</t>
    </rPh>
    <phoneticPr fontId="21" type="Hiragana"/>
  </si>
  <si>
    <t>83220</t>
  </si>
  <si>
    <t>81412</t>
  </si>
  <si>
    <t>83214</t>
  </si>
  <si>
    <t>１００５１</t>
  </si>
  <si>
    <t>八尾町妙川寺</t>
    <rPh sb="0" eb="3">
      <t>やつおまち</t>
    </rPh>
    <rPh sb="3" eb="4">
      <t>みょう</t>
    </rPh>
    <rPh sb="4" eb="5">
      <t>　せん</t>
    </rPh>
    <rPh sb="5" eb="6">
      <t>　じ</t>
    </rPh>
    <phoneticPr fontId="21" type="Hiragana"/>
  </si>
  <si>
    <t>０３０２２１</t>
  </si>
  <si>
    <t>０２０２１５</t>
  </si>
  <si>
    <t>002807</t>
  </si>
  <si>
    <t>83211</t>
  </si>
  <si>
    <t>83212</t>
  </si>
  <si>
    <t>八尾町福島第二</t>
    <rPh sb="0" eb="3">
      <t>やつおまち</t>
    </rPh>
    <rPh sb="3" eb="5">
      <t>ふくじま</t>
    </rPh>
    <rPh sb="5" eb="7">
      <t>だいに</t>
    </rPh>
    <phoneticPr fontId="21" type="Hiragana"/>
  </si>
  <si>
    <t>０３０２２４</t>
  </si>
  <si>
    <t>０３０２２３</t>
  </si>
  <si>
    <t>2愛宕</t>
  </si>
  <si>
    <t>０３０２２０</t>
  </si>
  <si>
    <t>豊若町一丁目</t>
    <rPh sb="0" eb="3">
      <t>とよわかちょう</t>
    </rPh>
    <phoneticPr fontId="21" type="Hiragana" alignment="distributed"/>
  </si>
  <si>
    <t>０３０２１９</t>
  </si>
  <si>
    <t>０３０２１８</t>
  </si>
  <si>
    <t>八尾町妙川寺</t>
    <rPh sb="0" eb="3">
      <t>やつおまち</t>
    </rPh>
    <rPh sb="3" eb="6">
      <t>みょうせんじ</t>
    </rPh>
    <phoneticPr fontId="21" type="Hiragana"/>
  </si>
  <si>
    <t>001010</t>
  </si>
  <si>
    <t>八尾町妙川寺市営住宅</t>
    <rPh sb="0" eb="3">
      <t>やつおまち</t>
    </rPh>
    <rPh sb="3" eb="4">
      <t>みょう</t>
    </rPh>
    <rPh sb="4" eb="5">
      <t>　せん</t>
    </rPh>
    <rPh sb="5" eb="6">
      <t>　じ　</t>
    </rPh>
    <rPh sb="6" eb="8">
      <t>しえい</t>
    </rPh>
    <rPh sb="8" eb="10">
      <t>じゅうたく</t>
    </rPh>
    <phoneticPr fontId="21" type="Hiragana"/>
  </si>
  <si>
    <t>１４０３０</t>
  </si>
  <si>
    <t>000406</t>
  </si>
  <si>
    <t>０３０２１５</t>
  </si>
  <si>
    <t>０３０２１３</t>
  </si>
  <si>
    <t>４７１３０</t>
  </si>
  <si>
    <t>八尾町奥田</t>
    <rPh sb="0" eb="3">
      <t>やつおまち</t>
    </rPh>
    <rPh sb="3" eb="4">
      <t>おく</t>
    </rPh>
    <rPh sb="4" eb="5">
      <t>だ</t>
    </rPh>
    <phoneticPr fontId="21" type="Hiragana"/>
  </si>
  <si>
    <t>０３０２１１</t>
  </si>
  <si>
    <t>八尾町上新田</t>
    <rPh sb="0" eb="3">
      <t>やつおまち</t>
    </rPh>
    <rPh sb="3" eb="4">
      <t>かみ</t>
    </rPh>
    <rPh sb="4" eb="5">
      <t>しん</t>
    </rPh>
    <rPh sb="5" eb="6">
      <t>でん</t>
    </rPh>
    <phoneticPr fontId="21" type="Hiragana"/>
  </si>
  <si>
    <t>八尾町松原</t>
    <rPh sb="0" eb="3">
      <t>やつおまち</t>
    </rPh>
    <rPh sb="3" eb="4">
      <t>まつ</t>
    </rPh>
    <rPh sb="4" eb="5">
      <t>ばら</t>
    </rPh>
    <phoneticPr fontId="21" type="Hiragana"/>
  </si>
  <si>
    <t>83208</t>
  </si>
  <si>
    <t>恵風会グループホーム</t>
  </si>
  <si>
    <t>83207</t>
  </si>
  <si>
    <t>０３０２０８</t>
  </si>
  <si>
    <t>珠泉東町</t>
    <rPh sb="0" eb="4">
      <t>たまいずみひがしまち</t>
    </rPh>
    <phoneticPr fontId="21" type="Hiragana" alignment="distributed"/>
  </si>
  <si>
    <t>八尾町三田</t>
    <rPh sb="0" eb="3">
      <t>やつおまち</t>
    </rPh>
    <rPh sb="3" eb="4">
      <t>み</t>
    </rPh>
    <rPh sb="4" eb="5">
      <t>た</t>
    </rPh>
    <phoneticPr fontId="21" type="Hiragana"/>
  </si>
  <si>
    <t>０３０１０６</t>
  </si>
  <si>
    <t>15共同生活援助</t>
  </si>
  <si>
    <t>八尾町三田城が丘</t>
    <rPh sb="0" eb="8">
      <t>やつおまちみたじょうがおか</t>
    </rPh>
    <phoneticPr fontId="21" type="Hiragana" alignment="distributed"/>
  </si>
  <si>
    <t>２７山室</t>
    <rPh sb="2" eb="3">
      <t>やま</t>
    </rPh>
    <rPh sb="3" eb="4">
      <t>しつ</t>
    </rPh>
    <phoneticPr fontId="21" type="Hiragana" alignment="distributed"/>
  </si>
  <si>
    <t>001028</t>
  </si>
  <si>
    <t>０３０２３１</t>
  </si>
  <si>
    <t>002350</t>
  </si>
  <si>
    <t>０３０２０７</t>
  </si>
  <si>
    <t>０３０２３３</t>
  </si>
  <si>
    <t>０３０２３０</t>
  </si>
  <si>
    <t>001241</t>
  </si>
  <si>
    <t>０３０２０６</t>
  </si>
  <si>
    <t>003115</t>
  </si>
  <si>
    <t>83204</t>
  </si>
  <si>
    <t>八尾町田中</t>
    <rPh sb="0" eb="3">
      <t>やつおまち</t>
    </rPh>
    <rPh sb="3" eb="4">
      <t>た</t>
    </rPh>
    <rPh sb="4" eb="5">
      <t>なか</t>
    </rPh>
    <phoneticPr fontId="21" type="Hiragana"/>
  </si>
  <si>
    <t>83203</t>
  </si>
  <si>
    <t>83202</t>
  </si>
  <si>
    <t>002924</t>
  </si>
  <si>
    <t>八尾町本郷</t>
    <rPh sb="0" eb="3">
      <t>やつおまち</t>
    </rPh>
    <rPh sb="3" eb="4">
      <t>ほん</t>
    </rPh>
    <rPh sb="4" eb="5">
      <t>ごう</t>
    </rPh>
    <phoneticPr fontId="21" type="Hiragana"/>
  </si>
  <si>
    <t>０３０２０１</t>
  </si>
  <si>
    <t>１八尾地区</t>
    <rPh sb="1" eb="3">
      <t>ヤオ</t>
    </rPh>
    <rPh sb="3" eb="5">
      <t>チク</t>
    </rPh>
    <phoneticPr fontId="21"/>
  </si>
  <si>
    <t>大町１区中部</t>
    <rPh sb="0" eb="2">
      <t>おおまち</t>
    </rPh>
    <phoneticPr fontId="21" type="Hiragana" alignment="distributed"/>
  </si>
  <si>
    <t>八尾町天満町</t>
    <rPh sb="0" eb="3">
      <t>やつおまち</t>
    </rPh>
    <rPh sb="3" eb="5">
      <t>てんまん</t>
    </rPh>
    <rPh sb="5" eb="6">
      <t>ちょう</t>
    </rPh>
    <phoneticPr fontId="21" type="Hiragana"/>
  </si>
  <si>
    <t>犬島三丁目</t>
    <rPh sb="0" eb="2">
      <t>いぬじま</t>
    </rPh>
    <phoneticPr fontId="21" type="Hiragana" alignment="distributed"/>
  </si>
  <si>
    <t>83110</t>
  </si>
  <si>
    <t>０３０１１０</t>
  </si>
  <si>
    <t>002003</t>
  </si>
  <si>
    <t>八尾町下新町</t>
    <rPh sb="0" eb="3">
      <t>やつおまち</t>
    </rPh>
    <rPh sb="3" eb="6">
      <t>したしんまち</t>
    </rPh>
    <phoneticPr fontId="21" type="Hiragana"/>
  </si>
  <si>
    <t>０３０１０９</t>
  </si>
  <si>
    <t>八尾町今町</t>
    <rPh sb="0" eb="3">
      <t>やつおまち</t>
    </rPh>
    <rPh sb="3" eb="4">
      <t>いま</t>
    </rPh>
    <rPh sb="4" eb="5">
      <t>まち</t>
    </rPh>
    <phoneticPr fontId="21" type="Hiragana"/>
  </si>
  <si>
    <t>八尾町東新町</t>
    <rPh sb="0" eb="3">
      <t>やつおまち</t>
    </rPh>
    <rPh sb="3" eb="4">
      <t>ひがし</t>
    </rPh>
    <rPh sb="4" eb="6">
      <t>　しんまち　</t>
    </rPh>
    <phoneticPr fontId="21" type="Hiragana"/>
  </si>
  <si>
    <t>83107</t>
  </si>
  <si>
    <t>八尾町西新町</t>
    <rPh sb="0" eb="3">
      <t>やつおまち</t>
    </rPh>
    <rPh sb="3" eb="4">
      <t>にし</t>
    </rPh>
    <rPh sb="4" eb="5">
      <t>しん</t>
    </rPh>
    <rPh sb="5" eb="6">
      <t>まち</t>
    </rPh>
    <phoneticPr fontId="21" type="Hiragana"/>
  </si>
  <si>
    <t>83106</t>
  </si>
  <si>
    <t>長江１区</t>
    <rPh sb="0" eb="2">
      <t>ながえ</t>
    </rPh>
    <phoneticPr fontId="21" type="Hiragana" alignment="distributed"/>
  </si>
  <si>
    <t>八尾町諏訪町</t>
    <rPh sb="0" eb="3">
      <t>やつおまち</t>
    </rPh>
    <rPh sb="3" eb="6">
      <t>すわまち</t>
    </rPh>
    <phoneticPr fontId="21" type="Hiragana"/>
  </si>
  <si>
    <t>83105</t>
  </si>
  <si>
    <t>０８０６０</t>
  </si>
  <si>
    <t>０２１０２</t>
  </si>
  <si>
    <t>０３０１０５</t>
  </si>
  <si>
    <t>八尾町上新町</t>
    <rPh sb="0" eb="3">
      <t>やつおまち</t>
    </rPh>
    <rPh sb="3" eb="6">
      <t>かみしんまち</t>
    </rPh>
    <phoneticPr fontId="21" type="Hiragana" alignment="center"/>
  </si>
  <si>
    <t>7清水町</t>
    <rPh sb="1" eb="4">
      <t>しみずまち</t>
    </rPh>
    <phoneticPr fontId="21" type="Hiragana"/>
  </si>
  <si>
    <t>八尾町上新町</t>
    <rPh sb="0" eb="3">
      <t>やつおまち</t>
    </rPh>
    <rPh sb="3" eb="4">
      <t>かみ</t>
    </rPh>
    <rPh sb="4" eb="6">
      <t>しんまち</t>
    </rPh>
    <phoneticPr fontId="21" type="Hiragana"/>
  </si>
  <si>
    <t>０３０１０４</t>
  </si>
  <si>
    <t>八尾町上新町</t>
    <rPh sb="0" eb="3">
      <t>やつおまち</t>
    </rPh>
    <rPh sb="3" eb="6">
      <t>かみしんまち</t>
    </rPh>
    <phoneticPr fontId="21" type="Hiragana"/>
  </si>
  <si>
    <t>八尾町鏡町</t>
    <rPh sb="0" eb="3">
      <t>やつおまち</t>
    </rPh>
    <rPh sb="3" eb="4">
      <t>かがみ</t>
    </rPh>
    <rPh sb="4" eb="5">
      <t>まち</t>
    </rPh>
    <phoneticPr fontId="21" type="Hiragana"/>
  </si>
  <si>
    <t>０３０１０３</t>
  </si>
  <si>
    <t>０６０４２</t>
  </si>
  <si>
    <t>83102</t>
  </si>
  <si>
    <t>０３０１０２</t>
  </si>
  <si>
    <t>西荒屋［刑務所官舎］</t>
    <rPh sb="0" eb="3">
      <t>にしあらや</t>
    </rPh>
    <phoneticPr fontId="21" type="Hiragana" alignment="distributed"/>
  </si>
  <si>
    <t>０３０１０１</t>
  </si>
  <si>
    <t>奥山</t>
    <rPh sb="0" eb="1">
      <t>おくの</t>
    </rPh>
    <rPh sb="1" eb="2">
      <t>やま</t>
    </rPh>
    <phoneticPr fontId="21" type="Hiragana" alignment="center"/>
  </si>
  <si>
    <t>82420</t>
  </si>
  <si>
    <t>４９０３０</t>
  </si>
  <si>
    <t>０２０４３６</t>
  </si>
  <si>
    <t>82418</t>
  </si>
  <si>
    <t>０２１２０</t>
  </si>
  <si>
    <t>０２０４３４</t>
  </si>
  <si>
    <t>千長原</t>
    <rPh sb="0" eb="1">
      <t>せん</t>
    </rPh>
    <rPh sb="1" eb="3">
      <t>ながはら</t>
    </rPh>
    <phoneticPr fontId="21" type="Hiragana" alignment="center"/>
  </si>
  <si>
    <t>82401</t>
  </si>
  <si>
    <t>63卯花地区</t>
  </si>
  <si>
    <t>０２０４３１</t>
  </si>
  <si>
    <t>中央農高</t>
    <rPh sb="0" eb="2">
      <t>ちゅうおう</t>
    </rPh>
    <rPh sb="2" eb="3">
      <t>のう</t>
    </rPh>
    <rPh sb="3" eb="4">
      <t>こう</t>
    </rPh>
    <phoneticPr fontId="21" type="Hiragana" alignment="center"/>
  </si>
  <si>
    <t>０２０４３０</t>
  </si>
  <si>
    <t>82405</t>
  </si>
  <si>
    <t>山室</t>
    <rPh sb="0" eb="2">
      <t>やまむろ</t>
    </rPh>
    <phoneticPr fontId="21" type="Hiragana" alignment="distributed"/>
  </si>
  <si>
    <t>津毛</t>
    <rPh sb="0" eb="1">
      <t>つ</t>
    </rPh>
    <rPh sb="1" eb="2">
      <t>げ</t>
    </rPh>
    <phoneticPr fontId="21" type="Hiragana" alignment="center"/>
  </si>
  <si>
    <t>002537</t>
  </si>
  <si>
    <t>０２０４２８</t>
  </si>
  <si>
    <t>003904</t>
  </si>
  <si>
    <t>001031</t>
  </si>
  <si>
    <t>東福沢住宅団地</t>
    <rPh sb="0" eb="1">
      <t>ひがし</t>
    </rPh>
    <rPh sb="1" eb="3">
      <t>　　ふくさわ</t>
    </rPh>
    <rPh sb="3" eb="5">
      <t>　　じゅうたく</t>
    </rPh>
    <rPh sb="5" eb="7">
      <t>　　だんち</t>
    </rPh>
    <phoneticPr fontId="21" type="Hiragana" alignment="center"/>
  </si>
  <si>
    <t>０２０４２７</t>
  </si>
  <si>
    <t>０２０４２６</t>
  </si>
  <si>
    <t>折谷</t>
    <rPh sb="0" eb="1">
      <t>おり</t>
    </rPh>
    <rPh sb="1" eb="2">
      <t>たに</t>
    </rPh>
    <phoneticPr fontId="21" type="Hiragana" alignment="center"/>
  </si>
  <si>
    <t>82414</t>
  </si>
  <si>
    <t>０２０４２５</t>
  </si>
  <si>
    <t>000908</t>
  </si>
  <si>
    <t>大双嶺</t>
    <rPh sb="0" eb="1">
      <t>おお</t>
    </rPh>
    <rPh sb="1" eb="2">
      <t>そう</t>
    </rPh>
    <rPh sb="2" eb="3">
      <t>れい</t>
    </rPh>
    <phoneticPr fontId="21" type="Hiragana" alignment="center"/>
  </si>
  <si>
    <t>82416</t>
  </si>
  <si>
    <t>高屋敷</t>
    <rPh sb="0" eb="3">
      <t>たかやしき</t>
    </rPh>
    <phoneticPr fontId="21" type="Hiragana" alignment="distributed"/>
  </si>
  <si>
    <t>０２０４２４</t>
  </si>
  <si>
    <t>下双嶺</t>
    <rPh sb="0" eb="1">
      <t>しも</t>
    </rPh>
    <rPh sb="1" eb="2">
      <t>そう</t>
    </rPh>
    <rPh sb="2" eb="3">
      <t>れい</t>
    </rPh>
    <phoneticPr fontId="21" type="Hiragana" alignment="center"/>
  </si>
  <si>
    <t>82413</t>
  </si>
  <si>
    <t>０２０４２２</t>
  </si>
  <si>
    <t>82411</t>
  </si>
  <si>
    <t>０２０４２０</t>
  </si>
  <si>
    <t>瀬戸</t>
    <rPh sb="0" eb="1">
      <t>せ</t>
    </rPh>
    <rPh sb="1" eb="2">
      <t>と</t>
    </rPh>
    <phoneticPr fontId="21" type="Hiragana" alignment="center"/>
  </si>
  <si>
    <t>０２０４１９</t>
  </si>
  <si>
    <t>82408</t>
  </si>
  <si>
    <t>島田</t>
    <rPh sb="0" eb="2">
      <t>しまだ</t>
    </rPh>
    <phoneticPr fontId="21" type="Hiragana" alignment="distributed"/>
  </si>
  <si>
    <t>芋平</t>
    <rPh sb="0" eb="1">
      <t>いも</t>
    </rPh>
    <rPh sb="1" eb="2">
      <t>ひら</t>
    </rPh>
    <phoneticPr fontId="21" type="Hiragana" alignment="center"/>
  </si>
  <si>
    <t>０９０６２</t>
  </si>
  <si>
    <t>０２０４１５</t>
  </si>
  <si>
    <t>富山市金屋４１９８番地１</t>
  </si>
  <si>
    <t>楜ケ原</t>
    <rPh sb="0" eb="1">
      <t>くるみが</t>
    </rPh>
    <rPh sb="2" eb="3">
      <t>はら</t>
    </rPh>
    <phoneticPr fontId="21" type="Hiragana" alignment="center"/>
  </si>
  <si>
    <t>０２０４１４</t>
  </si>
  <si>
    <t>大山布目</t>
    <rPh sb="0" eb="2">
      <t>おおやま</t>
    </rPh>
    <rPh sb="2" eb="4">
      <t>ぬのめ</t>
    </rPh>
    <phoneticPr fontId="21" type="Hiragana" alignment="center"/>
  </si>
  <si>
    <t>002905</t>
  </si>
  <si>
    <t>82404</t>
  </si>
  <si>
    <t>月岡町四丁目</t>
    <rPh sb="0" eb="3">
      <t>つきおかまち</t>
    </rPh>
    <phoneticPr fontId="21" type="Hiragana" alignment="distributed"/>
  </si>
  <si>
    <t>牧野</t>
    <rPh sb="0" eb="1">
      <t>まき</t>
    </rPh>
    <rPh sb="1" eb="2">
      <t>の</t>
    </rPh>
    <phoneticPr fontId="21" type="Hiragana" alignment="center"/>
  </si>
  <si>
    <t>０２０１０７</t>
  </si>
  <si>
    <t>82403</t>
  </si>
  <si>
    <t>82402</t>
  </si>
  <si>
    <t>０２０３２０</t>
  </si>
  <si>
    <t>０２０４０９</t>
  </si>
  <si>
    <t>東福沢７区</t>
    <rPh sb="0" eb="1">
      <t>ひがし</t>
    </rPh>
    <rPh sb="1" eb="3">
      <t>　　ふくさわ</t>
    </rPh>
    <rPh sb="4" eb="5">
      <t>く</t>
    </rPh>
    <phoneticPr fontId="21" type="Hiragana" alignment="center"/>
  </si>
  <si>
    <t>０２０４０５</t>
  </si>
  <si>
    <t>１９０３２</t>
  </si>
  <si>
    <t>東福沢４区</t>
    <rPh sb="0" eb="1">
      <t>ひがし</t>
    </rPh>
    <rPh sb="1" eb="3">
      <t>　　ふくさわ</t>
    </rPh>
    <rPh sb="4" eb="5">
      <t>く</t>
    </rPh>
    <phoneticPr fontId="21" type="Hiragana" alignment="center"/>
  </si>
  <si>
    <t>003333</t>
  </si>
  <si>
    <t>２２０３０</t>
  </si>
  <si>
    <t>東福沢３区</t>
    <rPh sb="0" eb="1">
      <t>ひがし</t>
    </rPh>
    <rPh sb="1" eb="3">
      <t>　　ふくさわ</t>
    </rPh>
    <rPh sb="4" eb="5">
      <t>く</t>
    </rPh>
    <phoneticPr fontId="21" type="Hiragana" alignment="center"/>
  </si>
  <si>
    <t>０２０４０３</t>
  </si>
  <si>
    <t>２３０１５</t>
  </si>
  <si>
    <t>小泉町</t>
    <rPh sb="0" eb="3">
      <t>こいずみちょう</t>
    </rPh>
    <phoneticPr fontId="21" type="Hiragana" alignment="distributed"/>
  </si>
  <si>
    <t>０２０４０２</t>
  </si>
  <si>
    <t>０２０４０１</t>
  </si>
  <si>
    <t>大栗</t>
    <rPh sb="0" eb="1">
      <t>おお</t>
    </rPh>
    <rPh sb="1" eb="2">
      <t>ぐり</t>
    </rPh>
    <phoneticPr fontId="21" type="Hiragana" alignment="center"/>
  </si>
  <si>
    <t>82308</t>
  </si>
  <si>
    <t>０２０３２５</t>
  </si>
  <si>
    <t>82301</t>
  </si>
  <si>
    <t>水橋市田袋</t>
    <rPh sb="0" eb="5">
      <t>みずはしいちだぶくろ</t>
    </rPh>
    <phoneticPr fontId="21" type="Hiragana" alignment="distributed"/>
  </si>
  <si>
    <t>富山市二口町一丁目８番地１４</t>
    <rPh sb="0" eb="3">
      <t>トヤマシ</t>
    </rPh>
    <rPh sb="3" eb="5">
      <t>フタクチ</t>
    </rPh>
    <rPh sb="5" eb="6">
      <t>マチ</t>
    </rPh>
    <rPh sb="6" eb="9">
      <t>イッチョウメ</t>
    </rPh>
    <rPh sb="10" eb="12">
      <t>バンチ</t>
    </rPh>
    <phoneticPr fontId="21"/>
  </si>
  <si>
    <t>たばたけ寿町</t>
    <rPh sb="4" eb="5">
      <t>ことぶき</t>
    </rPh>
    <rPh sb="5" eb="6">
      <t>　　ちょう</t>
    </rPh>
    <phoneticPr fontId="21" type="Hiragana" alignment="center"/>
  </si>
  <si>
    <t>２５１５５</t>
  </si>
  <si>
    <t>下番</t>
    <rPh sb="0" eb="1">
      <t>しもの</t>
    </rPh>
    <rPh sb="1" eb="2">
      <t>ばん</t>
    </rPh>
    <phoneticPr fontId="21" type="Hiragana" alignment="center"/>
  </si>
  <si>
    <t>82303</t>
  </si>
  <si>
    <t>82302</t>
  </si>
  <si>
    <t>002351</t>
  </si>
  <si>
    <t>桑原</t>
    <rPh sb="0" eb="1">
      <t>くわ</t>
    </rPh>
    <rPh sb="1" eb="2">
      <t>はら</t>
    </rPh>
    <phoneticPr fontId="21" type="Hiragana" alignment="center"/>
  </si>
  <si>
    <t>グリーンコア大山</t>
    <rPh sb="6" eb="8">
      <t>おおやま</t>
    </rPh>
    <phoneticPr fontId="21" type="Hiragana" alignment="center"/>
  </si>
  <si>
    <t>０２０２２７</t>
  </si>
  <si>
    <t>０２０３２１</t>
  </si>
  <si>
    <t>０２０３１８</t>
  </si>
  <si>
    <t>82315</t>
  </si>
  <si>
    <t>０２０３１７</t>
  </si>
  <si>
    <t>中番</t>
    <rPh sb="0" eb="1">
      <t>なかの</t>
    </rPh>
    <rPh sb="1" eb="2">
      <t>ばん</t>
    </rPh>
    <phoneticPr fontId="21" type="Hiragana" alignment="center"/>
  </si>
  <si>
    <t>馬瀬口</t>
    <rPh sb="0" eb="3">
      <t>ませぐち</t>
    </rPh>
    <phoneticPr fontId="21" type="Hiragana" alignment="center"/>
  </si>
  <si>
    <t>高原町</t>
    <rPh sb="0" eb="3">
      <t>たかはらまち</t>
    </rPh>
    <phoneticPr fontId="21" type="Hiragana" alignment="distributed"/>
  </si>
  <si>
    <t>82304</t>
  </si>
  <si>
    <t>０２０３１６</t>
  </si>
  <si>
    <t>002006</t>
  </si>
  <si>
    <t>０２０３１５</t>
  </si>
  <si>
    <t>下大浦</t>
    <rPh sb="0" eb="1">
      <t>しも</t>
    </rPh>
    <rPh sb="1" eb="3">
      <t>おおうら</t>
    </rPh>
    <phoneticPr fontId="21" type="Hiragana" alignment="center"/>
  </si>
  <si>
    <t>000619</t>
  </si>
  <si>
    <t>82312</t>
  </si>
  <si>
    <t>005031</t>
  </si>
  <si>
    <t>上大浦</t>
    <rPh sb="0" eb="1">
      <t>かみ</t>
    </rPh>
    <rPh sb="1" eb="3">
      <t>おおうら</t>
    </rPh>
    <phoneticPr fontId="21" type="Hiragana" alignment="center"/>
  </si>
  <si>
    <t>安野屋町三丁目</t>
    <rPh sb="0" eb="4">
      <t>やすのやちょう</t>
    </rPh>
    <phoneticPr fontId="21" type="Hiragana" alignment="distributed"/>
  </si>
  <si>
    <t>82310</t>
  </si>
  <si>
    <t>０２０３１１</t>
  </si>
  <si>
    <t>０２０３０９</t>
  </si>
  <si>
    <t>３５０６０</t>
  </si>
  <si>
    <t>小原屋</t>
    <rPh sb="0" eb="2">
      <t>おはら</t>
    </rPh>
    <rPh sb="2" eb="3">
      <t>や</t>
    </rPh>
    <phoneticPr fontId="21" type="Hiragana" alignment="center"/>
  </si>
  <si>
    <t>82307</t>
  </si>
  <si>
    <t>０２０３０８</t>
  </si>
  <si>
    <t>旭ヶ丘</t>
    <rPh sb="0" eb="1">
      <t>あさひ</t>
    </rPh>
    <rPh sb="2" eb="3">
      <t>がおか</t>
    </rPh>
    <phoneticPr fontId="21" type="Hiragana" alignment="center"/>
  </si>
  <si>
    <t>003120</t>
  </si>
  <si>
    <t>０２０３０７</t>
  </si>
  <si>
    <t>０２０３０６</t>
  </si>
  <si>
    <t>０２０３０５</t>
  </si>
  <si>
    <t>下番新町</t>
    <rPh sb="0" eb="1">
      <t>しもの</t>
    </rPh>
    <rPh sb="1" eb="2">
      <t>　ばん</t>
    </rPh>
    <rPh sb="2" eb="4">
      <t>　　しんまち</t>
    </rPh>
    <phoneticPr fontId="21" type="Hiragana" alignment="center"/>
  </si>
  <si>
    <t>０２０３０３</t>
  </si>
  <si>
    <t>０２０３０２</t>
  </si>
  <si>
    <t>０２０３０１</t>
  </si>
  <si>
    <t>行政区</t>
    <rPh sb="0" eb="3">
      <t>ギョウセイク</t>
    </rPh>
    <phoneticPr fontId="21"/>
  </si>
  <si>
    <t>小見亀谷入会</t>
    <rPh sb="0" eb="1">
      <t>お</t>
    </rPh>
    <rPh sb="1" eb="2">
      <t>み</t>
    </rPh>
    <rPh sb="2" eb="4">
      <t>かめがい</t>
    </rPh>
    <rPh sb="4" eb="5">
      <t>いり</t>
    </rPh>
    <rPh sb="5" eb="6">
      <t>あい</t>
    </rPh>
    <phoneticPr fontId="21" type="Hiragana" alignment="center"/>
  </si>
  <si>
    <t>002728</t>
  </si>
  <si>
    <t>82226</t>
  </si>
  <si>
    <t>小見和田入会</t>
    <rPh sb="0" eb="1">
      <t>お</t>
    </rPh>
    <rPh sb="1" eb="2">
      <t>み</t>
    </rPh>
    <rPh sb="2" eb="4">
      <t>わだ</t>
    </rPh>
    <rPh sb="4" eb="5">
      <t>いり</t>
    </rPh>
    <rPh sb="5" eb="6">
      <t>あい</t>
    </rPh>
    <phoneticPr fontId="21" type="Hiragana" alignment="center"/>
  </si>
  <si>
    <t>０２０２３３</t>
  </si>
  <si>
    <t>82224</t>
  </si>
  <si>
    <t>82219</t>
  </si>
  <si>
    <t>０２０２３１</t>
  </si>
  <si>
    <t>呉羽町北</t>
    <rPh sb="0" eb="4">
      <t>くれはまちきた</t>
    </rPh>
    <phoneticPr fontId="21" type="Hiragana" alignment="distributed"/>
  </si>
  <si>
    <t>82221</t>
  </si>
  <si>
    <t>本宮はなきり</t>
    <rPh sb="0" eb="1">
      <t>ほん</t>
    </rPh>
    <rPh sb="1" eb="2">
      <t>ぐう</t>
    </rPh>
    <phoneticPr fontId="21" type="Hiragana" alignment="center"/>
  </si>
  <si>
    <t>０２０２２９</t>
  </si>
  <si>
    <t>原</t>
    <rPh sb="0" eb="1">
      <t>はら</t>
    </rPh>
    <phoneticPr fontId="21" type="Hiragana" alignment="center"/>
  </si>
  <si>
    <t>上飯野新町二丁目</t>
    <rPh sb="0" eb="5">
      <t>かみいいのしんまち</t>
    </rPh>
    <phoneticPr fontId="21" type="Hiragana" alignment="distributed"/>
  </si>
  <si>
    <t>82222</t>
  </si>
  <si>
    <t>本宮</t>
  </si>
  <si>
    <t>０２０２２５</t>
  </si>
  <si>
    <t>82223</t>
  </si>
  <si>
    <t>亀谷</t>
    <rPh sb="0" eb="1">
      <t>かめ</t>
    </rPh>
    <rPh sb="1" eb="2">
      <t>がい</t>
    </rPh>
    <phoneticPr fontId="21" type="Hiragana" alignment="center"/>
  </si>
  <si>
    <t>掛尾栄町</t>
    <rPh sb="0" eb="4">
      <t>かけおさかえまち</t>
    </rPh>
    <phoneticPr fontId="21" type="Hiragana" alignment="distributed"/>
  </si>
  <si>
    <t>合田</t>
    <rPh sb="0" eb="1">
      <t>ごう</t>
    </rPh>
    <rPh sb="1" eb="2">
      <t>だ</t>
    </rPh>
    <phoneticPr fontId="21" type="Hiragana" alignment="distributed"/>
  </si>
  <si>
    <t>０２０２２３</t>
  </si>
  <si>
    <t>３４０６０</t>
  </si>
  <si>
    <t>和田</t>
    <rPh sb="0" eb="1">
      <t>わ</t>
    </rPh>
    <rPh sb="1" eb="2">
      <t>だ</t>
    </rPh>
    <phoneticPr fontId="21" type="Hiragana" alignment="center"/>
  </si>
  <si>
    <t>82218</t>
  </si>
  <si>
    <t>訪問入浴サービス嬉浴</t>
    <rPh sb="0" eb="2">
      <t>ホウモン</t>
    </rPh>
    <rPh sb="2" eb="4">
      <t>ニュウヨク</t>
    </rPh>
    <rPh sb="8" eb="9">
      <t>キ</t>
    </rPh>
    <rPh sb="9" eb="10">
      <t>ヨク</t>
    </rPh>
    <phoneticPr fontId="21"/>
  </si>
  <si>
    <t>０２０２１８</t>
  </si>
  <si>
    <t>000607</t>
  </si>
  <si>
    <t>七軒町</t>
    <rPh sb="0" eb="1">
      <t>しち</t>
    </rPh>
    <rPh sb="1" eb="2">
      <t>けん</t>
    </rPh>
    <rPh sb="2" eb="3">
      <t>まち</t>
    </rPh>
    <phoneticPr fontId="21" type="Hiragana" alignment="distributed"/>
  </si>
  <si>
    <t>０２０２3０</t>
  </si>
  <si>
    <t>82217</t>
  </si>
  <si>
    <t>坂本（２６０７番地）</t>
    <rPh sb="0" eb="2">
      <t>さかもと</t>
    </rPh>
    <phoneticPr fontId="21" type="Hiragana"/>
  </si>
  <si>
    <t>０２０２１６</t>
  </si>
  <si>
    <t>水須</t>
    <rPh sb="0" eb="1">
      <t>みず</t>
    </rPh>
    <rPh sb="1" eb="2">
      <t>す</t>
    </rPh>
    <phoneticPr fontId="21" type="Hiragana" alignment="center"/>
  </si>
  <si>
    <t>82216</t>
  </si>
  <si>
    <t>才覚地</t>
    <rPh sb="0" eb="1">
      <t>さい</t>
    </rPh>
    <rPh sb="1" eb="2">
      <t>かく</t>
    </rPh>
    <rPh sb="2" eb="3">
      <t>ち</t>
    </rPh>
    <phoneticPr fontId="21" type="Hiragana" alignment="center"/>
  </si>
  <si>
    <t>２５０３１</t>
  </si>
  <si>
    <t>82215</t>
  </si>
  <si>
    <t>５００８０</t>
  </si>
  <si>
    <t>０２０２１４</t>
  </si>
  <si>
    <t>004102</t>
  </si>
  <si>
    <t>牧</t>
    <rPh sb="0" eb="1">
      <t>まき</t>
    </rPh>
    <phoneticPr fontId="21" type="Hiragana" alignment="center"/>
  </si>
  <si>
    <t>０２０２１３</t>
  </si>
  <si>
    <t>０２０２１２</t>
  </si>
  <si>
    <t>82212</t>
  </si>
  <si>
    <t>０２０２１１</t>
  </si>
  <si>
    <t>000409</t>
  </si>
  <si>
    <t>０２０２０９</t>
  </si>
  <si>
    <t>小原</t>
    <rPh sb="0" eb="1">
      <t>お</t>
    </rPh>
    <rPh sb="1" eb="2">
      <t>はら</t>
    </rPh>
    <phoneticPr fontId="21" type="Hiragana" alignment="center"/>
  </si>
  <si>
    <t>82208</t>
  </si>
  <si>
    <t>０８０７２</t>
  </si>
  <si>
    <t>０２０２０８</t>
  </si>
  <si>
    <t>大江干</t>
    <rPh sb="0" eb="3">
      <t>おおえぼし</t>
    </rPh>
    <phoneticPr fontId="21" type="Hiragana" alignment="distributed"/>
  </si>
  <si>
    <t>82207</t>
  </si>
  <si>
    <t>４５０２０</t>
  </si>
  <si>
    <t>１８０４０</t>
  </si>
  <si>
    <t>赤倉</t>
    <rPh sb="0" eb="1">
      <t>あか</t>
    </rPh>
    <rPh sb="1" eb="2">
      <t>くら</t>
    </rPh>
    <phoneticPr fontId="21" type="Hiragana" alignment="center"/>
  </si>
  <si>
    <t>82206</t>
  </si>
  <si>
    <t>003329</t>
  </si>
  <si>
    <t>０２０２０６</t>
  </si>
  <si>
    <t>003418</t>
  </si>
  <si>
    <t>手出</t>
    <rPh sb="0" eb="1">
      <t>てい</t>
    </rPh>
    <rPh sb="1" eb="2">
      <t>で</t>
    </rPh>
    <phoneticPr fontId="21" type="Hiragana" alignment="center"/>
  </si>
  <si>
    <t>西大沢３区</t>
    <rPh sb="0" eb="1">
      <t>にし</t>
    </rPh>
    <rPh sb="1" eb="3">
      <t>おおさわ</t>
    </rPh>
    <phoneticPr fontId="21" type="Hiragana"/>
  </si>
  <si>
    <t>82205</t>
  </si>
  <si>
    <t>０２０２０５</t>
  </si>
  <si>
    <t>長瀬</t>
    <rPh sb="0" eb="1">
      <t>なが</t>
    </rPh>
    <rPh sb="1" eb="2">
      <t>せ</t>
    </rPh>
    <phoneticPr fontId="21" type="Hiragana" alignment="center"/>
  </si>
  <si>
    <t>今泉西部町</t>
    <rPh sb="0" eb="5">
      <t>いまいずみせいぶまち</t>
    </rPh>
    <phoneticPr fontId="21" type="Hiragana" alignment="distributed"/>
  </si>
  <si>
    <t>０２０２０４</t>
  </si>
  <si>
    <t>82203</t>
  </si>
  <si>
    <t>大島新町</t>
    <rPh sb="0" eb="4">
      <t>おおしましんまち</t>
    </rPh>
    <phoneticPr fontId="21" type="Hiragana" alignment="distributed"/>
  </si>
  <si>
    <t>東小俣</t>
    <rPh sb="0" eb="1">
      <t>ひがし</t>
    </rPh>
    <rPh sb="1" eb="3">
      <t>　　おまた</t>
    </rPh>
    <phoneticPr fontId="21" type="Hiragana" alignment="center"/>
  </si>
  <si>
    <t>82202</t>
  </si>
  <si>
    <t>０２０２０２</t>
  </si>
  <si>
    <t>０１０５１４</t>
  </si>
  <si>
    <t>文珠寺</t>
    <rPh sb="0" eb="1">
      <t>もん</t>
    </rPh>
    <rPh sb="1" eb="2">
      <t>じゅ</t>
    </rPh>
    <rPh sb="2" eb="3">
      <t>じ</t>
    </rPh>
    <phoneticPr fontId="21" type="Hiragana" alignment="center"/>
  </si>
  <si>
    <t>82201</t>
  </si>
  <si>
    <t>０２０２０１</t>
  </si>
  <si>
    <t>３２２００</t>
  </si>
  <si>
    <t>中番</t>
    <rPh sb="0" eb="1">
      <t>なか</t>
    </rPh>
    <rPh sb="1" eb="2">
      <t>のばん</t>
    </rPh>
    <phoneticPr fontId="21" type="Hiragana" alignment="center"/>
  </si>
  <si>
    <t>新曙町</t>
    <rPh sb="0" eb="1">
      <t>しん</t>
    </rPh>
    <rPh sb="1" eb="2">
      <t>あけぼの</t>
    </rPh>
    <rPh sb="2" eb="3">
      <t>　ちょう</t>
    </rPh>
    <phoneticPr fontId="21" type="Hiragana"/>
  </si>
  <si>
    <t>三室荒屋</t>
    <rPh sb="0" eb="2">
      <t>みむろ</t>
    </rPh>
    <rPh sb="2" eb="4">
      <t>あらや</t>
    </rPh>
    <phoneticPr fontId="21" type="Hiragana" alignment="center"/>
  </si>
  <si>
    <t>０２０１１７</t>
  </si>
  <si>
    <t>中滝</t>
    <rPh sb="0" eb="1">
      <t>なか</t>
    </rPh>
    <rPh sb="1" eb="2">
      <t>だき</t>
    </rPh>
    <phoneticPr fontId="21" type="Hiragana" alignment="center"/>
  </si>
  <si>
    <t>82102</t>
  </si>
  <si>
    <t>４８１００</t>
  </si>
  <si>
    <t>三室荒屋</t>
    <rPh sb="0" eb="2">
      <t>みむろ</t>
    </rPh>
    <rPh sb="2" eb="4">
      <t>あらや</t>
    </rPh>
    <phoneticPr fontId="21" type="Hiragana"/>
  </si>
  <si>
    <t>２４０５１</t>
  </si>
  <si>
    <t>ぼらハートつくし</t>
  </si>
  <si>
    <t>中滝</t>
    <rPh sb="0" eb="1">
      <t>なか</t>
    </rPh>
    <rPh sb="1" eb="2">
      <t>だき</t>
    </rPh>
    <phoneticPr fontId="21" type="Hiragana"/>
  </si>
  <si>
    <t>上滝</t>
    <rPh sb="0" eb="1">
      <t>かみ</t>
    </rPh>
    <rPh sb="1" eb="2">
      <t>だき</t>
    </rPh>
    <phoneticPr fontId="21" type="Hiragana" alignment="center"/>
  </si>
  <si>
    <t>新庄北部第５</t>
    <rPh sb="0" eb="4">
      <t>しんじょうほくぶ</t>
    </rPh>
    <phoneticPr fontId="21" type="Hiragana" alignment="distributed"/>
  </si>
  <si>
    <t>82101</t>
  </si>
  <si>
    <t>川端町</t>
    <rPh sb="0" eb="2">
      <t>かわはた</t>
    </rPh>
    <rPh sb="2" eb="3">
      <t>まち</t>
    </rPh>
    <phoneticPr fontId="21" type="Hiragana"/>
  </si>
  <si>
    <t>０２０１１１</t>
  </si>
  <si>
    <t>82105</t>
  </si>
  <si>
    <t>０２０１１０</t>
  </si>
  <si>
    <t>上滝東町</t>
    <rPh sb="0" eb="2">
      <t>かみだき</t>
    </rPh>
    <rPh sb="2" eb="3">
      <t>ひがしまち</t>
    </rPh>
    <phoneticPr fontId="21" type="Hiragana"/>
  </si>
  <si>
    <t>０２０１０６</t>
  </si>
  <si>
    <t>上新町</t>
    <rPh sb="0" eb="1">
      <t>かみ</t>
    </rPh>
    <rPh sb="1" eb="3">
      <t>しんまち</t>
    </rPh>
    <phoneticPr fontId="21" type="Hiragana"/>
  </si>
  <si>
    <t>０２０１０５</t>
  </si>
  <si>
    <t>０２０１０４</t>
  </si>
  <si>
    <t>大山上野</t>
    <rPh sb="0" eb="2">
      <t>おおやま</t>
    </rPh>
    <rPh sb="2" eb="3">
      <t>うわ</t>
    </rPh>
    <rPh sb="3" eb="4">
      <t>の</t>
    </rPh>
    <phoneticPr fontId="21" type="Hiragana" alignment="center"/>
  </si>
  <si>
    <t>水橋柳寺</t>
    <rPh sb="0" eb="4">
      <t>みずはしやなぎでら</t>
    </rPh>
    <phoneticPr fontId="21" type="Hiragana" alignment="distributed"/>
  </si>
  <si>
    <t>82104</t>
  </si>
  <si>
    <t>０２０１０２</t>
  </si>
  <si>
    <t>４７１７０</t>
  </si>
  <si>
    <t>53船峅地区</t>
  </si>
  <si>
    <t>０２０１０１</t>
  </si>
  <si>
    <t>平岡</t>
    <rPh sb="0" eb="2">
      <t>ひらおか</t>
    </rPh>
    <phoneticPr fontId="21" type="Hiragana" alignment="distributed"/>
  </si>
  <si>
    <t>81502</t>
  </si>
  <si>
    <t>大久保新町</t>
    <rPh sb="0" eb="5">
      <t>おおくぼしんまち</t>
    </rPh>
    <phoneticPr fontId="21" type="Hiragana" alignment="distributed"/>
  </si>
  <si>
    <t>001315</t>
  </si>
  <si>
    <t>０１０５２０</t>
  </si>
  <si>
    <t>０１０５１９</t>
  </si>
  <si>
    <t>001610</t>
  </si>
  <si>
    <t>０９０４２</t>
  </si>
  <si>
    <t>塩</t>
    <rPh sb="0" eb="1">
      <t>しお</t>
    </rPh>
    <phoneticPr fontId="21" type="Hiragana"/>
  </si>
  <si>
    <t>81508</t>
  </si>
  <si>
    <t>神通</t>
    <rPh sb="0" eb="1">
      <t>じん</t>
    </rPh>
    <rPh sb="1" eb="2">
      <t>づう</t>
    </rPh>
    <phoneticPr fontId="21" type="Hiragana"/>
  </si>
  <si>
    <t>002201</t>
  </si>
  <si>
    <t>81507</t>
  </si>
  <si>
    <t>81506</t>
  </si>
  <si>
    <t>地区</t>
  </si>
  <si>
    <t>０１０５１５</t>
  </si>
  <si>
    <t>81504</t>
  </si>
  <si>
    <t>新村</t>
    <rPh sb="0" eb="1">
      <t>しん</t>
    </rPh>
    <rPh sb="1" eb="2">
      <t>むら</t>
    </rPh>
    <phoneticPr fontId="21" type="Hiragana"/>
  </si>
  <si>
    <t>３６０３０</t>
  </si>
  <si>
    <t>81503</t>
  </si>
  <si>
    <t>０１０５１３</t>
  </si>
  <si>
    <t>０１０５１２</t>
  </si>
  <si>
    <t>下大久保新町</t>
    <rPh sb="0" eb="1">
      <t>しも</t>
    </rPh>
    <rPh sb="1" eb="4">
      <t>おおくぼ</t>
    </rPh>
    <rPh sb="4" eb="6">
      <t>しんまち</t>
    </rPh>
    <phoneticPr fontId="21" type="Hiragana"/>
  </si>
  <si>
    <t>０１０５１１</t>
  </si>
  <si>
    <t>下大久保東ケ丘</t>
    <rPh sb="0" eb="4">
      <t>しもおおくぼ</t>
    </rPh>
    <rPh sb="4" eb="7">
      <t>ひがしがおか</t>
    </rPh>
    <phoneticPr fontId="21" type="Hiragana" alignment="center"/>
  </si>
  <si>
    <t>０１０５１０</t>
  </si>
  <si>
    <t>下大久保６区</t>
    <rPh sb="0" eb="1">
      <t>しも</t>
    </rPh>
    <rPh sb="1" eb="4">
      <t>おおくぼ</t>
    </rPh>
    <phoneticPr fontId="21" type="Hiragana"/>
  </si>
  <si>
    <t>下大久保５区</t>
    <rPh sb="0" eb="1">
      <t>しも</t>
    </rPh>
    <rPh sb="1" eb="4">
      <t>おおくぼ</t>
    </rPh>
    <rPh sb="5" eb="6">
      <t>く</t>
    </rPh>
    <phoneticPr fontId="21" type="Hiragana"/>
  </si>
  <si>
    <t>０１０５０８</t>
  </si>
  <si>
    <t>000513</t>
  </si>
  <si>
    <t>下大久保４区</t>
    <rPh sb="0" eb="1">
      <t>しも</t>
    </rPh>
    <rPh sb="1" eb="4">
      <t>おおくぼ</t>
    </rPh>
    <phoneticPr fontId="21" type="Hiragana"/>
  </si>
  <si>
    <t>西長江三丁目</t>
    <rPh sb="0" eb="1">
      <t>にし</t>
    </rPh>
    <rPh sb="1" eb="3">
      <t>ながえ</t>
    </rPh>
    <phoneticPr fontId="21" type="Hiragana" alignment="distributed"/>
  </si>
  <si>
    <t>下大久保３区</t>
    <rPh sb="0" eb="1">
      <t>しも</t>
    </rPh>
    <rPh sb="1" eb="4">
      <t>おおくぼ</t>
    </rPh>
    <phoneticPr fontId="21" type="Hiragana"/>
  </si>
  <si>
    <t>上大久保</t>
    <rPh sb="0" eb="1">
      <t>かみ</t>
    </rPh>
    <rPh sb="1" eb="4">
      <t>おおくぼ</t>
    </rPh>
    <phoneticPr fontId="21" type="Hiragana"/>
  </si>
  <si>
    <t>２４１２２</t>
  </si>
  <si>
    <t>81501</t>
  </si>
  <si>
    <t>下大久保１区</t>
    <rPh sb="0" eb="1">
      <t>しも</t>
    </rPh>
    <rPh sb="1" eb="4">
      <t>おおくぼ</t>
    </rPh>
    <phoneticPr fontId="21" type="Hiragana"/>
  </si>
  <si>
    <t>大町１区南部</t>
    <rPh sb="0" eb="2">
      <t>おおまち</t>
    </rPh>
    <phoneticPr fontId="21" type="Hiragana" alignment="distributed"/>
  </si>
  <si>
    <t>０１０５０４</t>
  </si>
  <si>
    <t>０１０６０</t>
  </si>
  <si>
    <t>上大久保泉町</t>
  </si>
  <si>
    <t>81109</t>
  </si>
  <si>
    <t>０１０５０３</t>
  </si>
  <si>
    <t>上大久保６区</t>
    <rPh sb="0" eb="1">
      <t>かみ</t>
    </rPh>
    <rPh sb="1" eb="4">
      <t>おおくぼ</t>
    </rPh>
    <phoneticPr fontId="21" type="Hiragana"/>
  </si>
  <si>
    <t>上大久保</t>
    <rPh sb="0" eb="4">
      <t>かみおおくぼ</t>
    </rPh>
    <phoneticPr fontId="21" type="Hiragana"/>
  </si>
  <si>
    <t>稲代</t>
    <rPh sb="0" eb="1">
      <t>いな</t>
    </rPh>
    <rPh sb="1" eb="2">
      <t>しろ</t>
    </rPh>
    <phoneticPr fontId="21" type="Hiragana"/>
  </si>
  <si>
    <t>81411</t>
  </si>
  <si>
    <t>4大沢野地区（１）</t>
    <rPh sb="1" eb="4">
      <t>おおさわの</t>
    </rPh>
    <rPh sb="4" eb="6">
      <t>ちく</t>
    </rPh>
    <phoneticPr fontId="21" type="Hiragana"/>
  </si>
  <si>
    <t>81407</t>
  </si>
  <si>
    <t>高内</t>
    <rPh sb="0" eb="1">
      <t>たか</t>
    </rPh>
    <rPh sb="1" eb="2">
      <t>うち</t>
    </rPh>
    <phoneticPr fontId="21" type="Hiragana"/>
  </si>
  <si>
    <t>81409</t>
  </si>
  <si>
    <t>０１０４５０</t>
  </si>
  <si>
    <t>３００７０</t>
  </si>
  <si>
    <t>１８岩瀬</t>
    <rPh sb="2" eb="3">
      <t>いわ</t>
    </rPh>
    <rPh sb="3" eb="4">
      <t>せ</t>
    </rPh>
    <phoneticPr fontId="21" type="Hiragana" alignment="distributed"/>
  </si>
  <si>
    <t>001015</t>
  </si>
  <si>
    <t>上二杉</t>
    <rPh sb="0" eb="1">
      <t>かみ</t>
    </rPh>
    <rPh sb="1" eb="2">
      <t>　ふた</t>
    </rPh>
    <rPh sb="2" eb="3">
      <t>　すぎ</t>
    </rPh>
    <phoneticPr fontId="21" type="Hiragana"/>
  </si>
  <si>
    <t>003603</t>
  </si>
  <si>
    <t>新庄町第２</t>
    <rPh sb="0" eb="3">
      <t>しんじょうまち</t>
    </rPh>
    <phoneticPr fontId="21" type="Hiragana" alignment="distributed"/>
  </si>
  <si>
    <t>富山市太田口通り二丁目２番１６号</t>
    <rPh sb="3" eb="5">
      <t>オオタ</t>
    </rPh>
    <rPh sb="5" eb="6">
      <t>クチ</t>
    </rPh>
    <rPh sb="6" eb="7">
      <t>トオ</t>
    </rPh>
    <rPh sb="8" eb="11">
      <t>ニチョウメ</t>
    </rPh>
    <rPh sb="12" eb="13">
      <t>バン</t>
    </rPh>
    <rPh sb="15" eb="16">
      <t>ゴウ</t>
    </rPh>
    <phoneticPr fontId="21"/>
  </si>
  <si>
    <t>０１０４４６</t>
  </si>
  <si>
    <t>０１０４４５</t>
  </si>
  <si>
    <t>上二杉１区</t>
    <rPh sb="0" eb="1">
      <t>かみ</t>
    </rPh>
    <rPh sb="1" eb="2">
      <t>ふた</t>
    </rPh>
    <rPh sb="2" eb="3">
      <t>すぎ</t>
    </rPh>
    <phoneticPr fontId="21" type="Hiragana"/>
  </si>
  <si>
    <t>南央町</t>
    <rPh sb="0" eb="3">
      <t>なんおうちょう</t>
    </rPh>
    <phoneticPr fontId="21" type="Hiragana" alignment="distributed"/>
  </si>
  <si>
    <t>81419</t>
  </si>
  <si>
    <t>向新庄町六丁目</t>
    <rPh sb="0" eb="4">
      <t>むかいしんじょうまち</t>
    </rPh>
    <phoneticPr fontId="21" type="Hiragana" alignment="distributed"/>
  </si>
  <si>
    <t>０１０４４３</t>
  </si>
  <si>
    <t>81418</t>
  </si>
  <si>
    <t>004515</t>
  </si>
  <si>
    <t>西塩野</t>
    <rPh sb="0" eb="1">
      <t>にし</t>
    </rPh>
    <rPh sb="1" eb="3">
      <t>しおの</t>
    </rPh>
    <phoneticPr fontId="21" type="Hiragana"/>
  </si>
  <si>
    <t>81417</t>
  </si>
  <si>
    <t>加納</t>
    <rPh sb="0" eb="1">
      <t>　か</t>
    </rPh>
    <rPh sb="1" eb="2">
      <t>　のう</t>
    </rPh>
    <phoneticPr fontId="21" type="Hiragana"/>
  </si>
  <si>
    <t>81416</t>
  </si>
  <si>
    <t>81413</t>
  </si>
  <si>
    <t>南花園町</t>
    <rPh sb="0" eb="1">
      <t>みなみ</t>
    </rPh>
    <rPh sb="1" eb="3">
      <t>はなぞの</t>
    </rPh>
    <rPh sb="3" eb="4">
      <t>ちょう</t>
    </rPh>
    <phoneticPr fontId="21" type="Hiragana"/>
  </si>
  <si>
    <t>長附７区</t>
    <rPh sb="0" eb="1">
      <t>ながつき</t>
    </rPh>
    <phoneticPr fontId="21" type="Hiragana"/>
  </si>
  <si>
    <t>０１０４５２</t>
  </si>
  <si>
    <t>002315</t>
  </si>
  <si>
    <t>水橋西天神町</t>
    <rPh sb="0" eb="6">
      <t>みずはしにしてんじんまち</t>
    </rPh>
    <phoneticPr fontId="21" type="Hiragana" alignment="distributed"/>
  </si>
  <si>
    <t>０１０４４９</t>
  </si>
  <si>
    <t>日本ウェルフェア合同会社</t>
    <rPh sb="0" eb="2">
      <t>ニホン</t>
    </rPh>
    <rPh sb="8" eb="12">
      <t>ゴウドウガイシャ</t>
    </rPh>
    <phoneticPr fontId="21"/>
  </si>
  <si>
    <t>長附５区</t>
    <rPh sb="0" eb="1">
      <t>ながつき</t>
    </rPh>
    <phoneticPr fontId="21" type="Hiragana"/>
  </si>
  <si>
    <t>５００７３</t>
  </si>
  <si>
    <t>長附３区</t>
    <rPh sb="0" eb="1">
      <t>ながつき</t>
    </rPh>
    <phoneticPr fontId="21" type="Hiragana"/>
  </si>
  <si>
    <t>長附２区</t>
    <rPh sb="0" eb="1">
      <t>ながつき</t>
    </rPh>
    <phoneticPr fontId="21" type="Hiragana"/>
  </si>
  <si>
    <t>０１０４３６</t>
  </si>
  <si>
    <t>水橋伊勢領</t>
    <rPh sb="0" eb="5">
      <t>みずはしいせりょう</t>
    </rPh>
    <phoneticPr fontId="21" type="Hiragana" alignment="distributed"/>
  </si>
  <si>
    <t>長附１区</t>
    <rPh sb="0" eb="1">
      <t>ながつき</t>
    </rPh>
    <phoneticPr fontId="21" type="Hiragana"/>
  </si>
  <si>
    <t>002734</t>
  </si>
  <si>
    <t>０１０４３４</t>
  </si>
  <si>
    <t>上大久保栄町</t>
  </si>
  <si>
    <t>０１０４３２</t>
  </si>
  <si>
    <t>東大久保</t>
    <rPh sb="0" eb="1">
      <t>ひがし</t>
    </rPh>
    <rPh sb="1" eb="4">
      <t>　おおくぼ</t>
    </rPh>
    <phoneticPr fontId="21" type="Hiragana"/>
  </si>
  <si>
    <t>000511</t>
  </si>
  <si>
    <t>81408</t>
  </si>
  <si>
    <t>上大久保４区</t>
    <rPh sb="0" eb="4">
      <t>かみおおくぼ</t>
    </rPh>
    <phoneticPr fontId="21" type="Hiragana" alignment="distributed"/>
  </si>
  <si>
    <t>０１０４３１</t>
  </si>
  <si>
    <t>０１０４２９</t>
  </si>
  <si>
    <t>石倉町</t>
    <rPh sb="0" eb="3">
      <t>いしくらまち</t>
    </rPh>
    <phoneticPr fontId="21" type="Hiragana" alignment="distributed"/>
  </si>
  <si>
    <t>076-438-7218</t>
  </si>
  <si>
    <t>上大久保１区</t>
    <rPh sb="0" eb="1">
      <t>かみ</t>
    </rPh>
    <rPh sb="1" eb="4">
      <t>おおくぼ</t>
    </rPh>
    <phoneticPr fontId="21" type="Hiragana"/>
  </si>
  <si>
    <t>０１０４２７</t>
  </si>
  <si>
    <t>八木山２区</t>
    <rPh sb="0" eb="3">
      <t>やきやま</t>
    </rPh>
    <phoneticPr fontId="21" type="Hiragana"/>
  </si>
  <si>
    <t>八木山１区</t>
    <rPh sb="0" eb="3">
      <t>やきやま</t>
    </rPh>
    <phoneticPr fontId="21" type="Hiragana"/>
  </si>
  <si>
    <t>０１０４２５</t>
  </si>
  <si>
    <t>森住町</t>
    <rPh sb="0" eb="3">
      <t>もりずみちょう</t>
    </rPh>
    <phoneticPr fontId="21" type="Hiragana" alignment="distributed"/>
  </si>
  <si>
    <t>000616</t>
  </si>
  <si>
    <t>幸町２区</t>
    <rPh sb="0" eb="2">
      <t>さいわいちょう</t>
    </rPh>
    <phoneticPr fontId="21" type="Hiragana"/>
  </si>
  <si>
    <t>幸町１区</t>
    <rPh sb="0" eb="4">
      <t>さいわいちょう</t>
    </rPh>
    <phoneticPr fontId="21" type="Hiragana"/>
  </si>
  <si>
    <t>０１０４２２</t>
  </si>
  <si>
    <t>カーボン２区</t>
    <rPh sb="5" eb="6">
      <t>く</t>
    </rPh>
    <phoneticPr fontId="21" type="Hiragana"/>
  </si>
  <si>
    <t>002621</t>
  </si>
  <si>
    <t>０１０４２１</t>
  </si>
  <si>
    <t>西田地方町一丁目</t>
    <rPh sb="0" eb="5">
      <t>にしでんぢがたまち</t>
    </rPh>
    <phoneticPr fontId="21" type="Hiragana" alignment="distributed"/>
  </si>
  <si>
    <t>高内２区</t>
    <rPh sb="0" eb="1">
      <t>たか</t>
    </rPh>
    <rPh sb="1" eb="2">
      <t>うち</t>
    </rPh>
    <phoneticPr fontId="21" type="Hiragana"/>
  </si>
  <si>
    <t>０４０５０</t>
  </si>
  <si>
    <t>58大庄地区</t>
  </si>
  <si>
    <t>０１０４１８</t>
  </si>
  <si>
    <t>高内</t>
  </si>
  <si>
    <t>０１０３０８</t>
  </si>
  <si>
    <t>敷紡寮</t>
    <rPh sb="0" eb="1">
      <t>しき</t>
    </rPh>
    <rPh sb="1" eb="2">
      <t>ぼう</t>
    </rPh>
    <rPh sb="2" eb="3">
      <t>りょう</t>
    </rPh>
    <phoneticPr fontId="21" type="Hiragana"/>
  </si>
  <si>
    <t>０１０４１６</t>
  </si>
  <si>
    <t>０１０４１１</t>
  </si>
  <si>
    <t>１７０６０</t>
  </si>
  <si>
    <t>呉羽新富田町</t>
    <rPh sb="0" eb="6">
      <t>くれはしんとみたまち</t>
    </rPh>
    <phoneticPr fontId="21" type="Hiragana" alignment="distributed"/>
  </si>
  <si>
    <t>長走</t>
  </si>
  <si>
    <t>001629</t>
  </si>
  <si>
    <t>笹津</t>
    <rPh sb="0" eb="1">
      <t>ささ</t>
    </rPh>
    <rPh sb="1" eb="2">
      <t>づ</t>
    </rPh>
    <phoneticPr fontId="21" type="Hiragana"/>
  </si>
  <si>
    <t>笹津7区</t>
    <rPh sb="0" eb="1">
      <t>ささ</t>
    </rPh>
    <rPh sb="1" eb="2">
      <t>づ</t>
    </rPh>
    <phoneticPr fontId="21" type="Hiragana"/>
  </si>
  <si>
    <t>水橋桜木</t>
    <rPh sb="0" eb="4">
      <t>みずはしさくらぎ</t>
    </rPh>
    <phoneticPr fontId="21" type="Hiragana" alignment="distributed"/>
  </si>
  <si>
    <t>０１０４０８</t>
  </si>
  <si>
    <t>笹津4区</t>
    <rPh sb="0" eb="1">
      <t>ささ</t>
    </rPh>
    <rPh sb="1" eb="2">
      <t>づ</t>
    </rPh>
    <phoneticPr fontId="21" type="Hiragana"/>
  </si>
  <si>
    <t>４６１４０</t>
  </si>
  <si>
    <t>０１０４０５</t>
  </si>
  <si>
    <t>稲荷町一丁目</t>
    <rPh sb="0" eb="3">
      <t>いなりまち</t>
    </rPh>
    <phoneticPr fontId="21" type="Hiragana" alignment="distributed"/>
  </si>
  <si>
    <t>笹津3区</t>
    <rPh sb="0" eb="1">
      <t>ささ</t>
    </rPh>
    <rPh sb="1" eb="2">
      <t>づ</t>
    </rPh>
    <phoneticPr fontId="21" type="Hiragana"/>
  </si>
  <si>
    <t>０１０４０４</t>
  </si>
  <si>
    <t>003318</t>
  </si>
  <si>
    <t>笹津2区</t>
    <rPh sb="0" eb="1">
      <t>ささ</t>
    </rPh>
    <rPh sb="1" eb="2">
      <t>づ</t>
    </rPh>
    <phoneticPr fontId="21" type="Hiragana"/>
  </si>
  <si>
    <t>新園町</t>
    <rPh sb="0" eb="3">
      <t>しんそのまち</t>
    </rPh>
    <phoneticPr fontId="21" type="Hiragana" alignment="distributed"/>
  </si>
  <si>
    <t>０１０４０３</t>
  </si>
  <si>
    <t>003509</t>
  </si>
  <si>
    <t>笹津１区</t>
    <rPh sb="0" eb="1">
      <t>ささ</t>
    </rPh>
    <rPh sb="1" eb="2">
      <t>づ</t>
    </rPh>
    <phoneticPr fontId="21" type="Hiragana"/>
  </si>
  <si>
    <t>０１０４０２</t>
  </si>
  <si>
    <t>002911</t>
  </si>
  <si>
    <t>81315</t>
  </si>
  <si>
    <t>０１０３１４</t>
  </si>
  <si>
    <t>松野</t>
    <rPh sb="0" eb="1">
      <t>まつ</t>
    </rPh>
    <rPh sb="1" eb="2">
      <t>の</t>
    </rPh>
    <phoneticPr fontId="21" type="Hiragana"/>
  </si>
  <si>
    <t>０１０３１３</t>
  </si>
  <si>
    <t>０１０３１２</t>
  </si>
  <si>
    <t>０１０３１１</t>
  </si>
  <si>
    <t>０１０９０</t>
  </si>
  <si>
    <t>０１０３１０</t>
  </si>
  <si>
    <t>坂本</t>
    <rPh sb="0" eb="1">
      <t>さか</t>
    </rPh>
    <rPh sb="1" eb="2">
      <t>もと</t>
    </rPh>
    <phoneticPr fontId="21" type="Hiragana"/>
  </si>
  <si>
    <t>セーナー苑</t>
    <rPh sb="4" eb="5">
      <t>えん</t>
    </rPh>
    <phoneticPr fontId="21" type="Hiragana"/>
  </si>
  <si>
    <t>０１０３０９</t>
  </si>
  <si>
    <t>坂本２区</t>
    <rPh sb="0" eb="2">
      <t>さかもと</t>
    </rPh>
    <phoneticPr fontId="21" type="Hiragana"/>
  </si>
  <si>
    <t>大野</t>
    <rPh sb="0" eb="1">
      <t>おお</t>
    </rPh>
    <rPh sb="1" eb="2">
      <t>の</t>
    </rPh>
    <phoneticPr fontId="21" type="Hiragana"/>
  </si>
  <si>
    <t>81308</t>
  </si>
  <si>
    <t>004617</t>
  </si>
  <si>
    <t>野沢</t>
    <rPh sb="0" eb="1">
      <t>の</t>
    </rPh>
    <rPh sb="1" eb="2">
      <t>ざわ</t>
    </rPh>
    <phoneticPr fontId="21" type="Hiragana"/>
  </si>
  <si>
    <t>五福４区</t>
    <rPh sb="0" eb="2">
      <t>ごふく</t>
    </rPh>
    <phoneticPr fontId="21" type="Hiragana" alignment="distributed"/>
  </si>
  <si>
    <t>81310</t>
  </si>
  <si>
    <t>３１１２０</t>
  </si>
  <si>
    <t>南野田</t>
    <rPh sb="0" eb="1">
      <t>みなみ</t>
    </rPh>
    <rPh sb="1" eb="2">
      <t>の</t>
    </rPh>
    <rPh sb="2" eb="3">
      <t>だ</t>
    </rPh>
    <phoneticPr fontId="21" type="Hiragana"/>
  </si>
  <si>
    <t>000602</t>
  </si>
  <si>
    <t>０１０３０５</t>
  </si>
  <si>
    <t>水橋下段</t>
    <rPh sb="0" eb="4">
      <t>みずはししただん</t>
    </rPh>
    <phoneticPr fontId="21" type="Hiragana" alignment="distributed"/>
  </si>
  <si>
    <t>０１０３０４</t>
  </si>
  <si>
    <t>２２０２０</t>
  </si>
  <si>
    <t>81306</t>
  </si>
  <si>
    <t>０１０３０３</t>
  </si>
  <si>
    <t>中野</t>
    <rPh sb="0" eb="1">
      <t>なか</t>
    </rPh>
    <rPh sb="1" eb="2">
      <t>の</t>
    </rPh>
    <phoneticPr fontId="21" type="Hiragana"/>
  </si>
  <si>
    <t>81305</t>
  </si>
  <si>
    <t>81304</t>
  </si>
  <si>
    <t>005019</t>
  </si>
  <si>
    <t>舟新</t>
    <rPh sb="0" eb="1">
      <t>ふな</t>
    </rPh>
    <rPh sb="1" eb="2">
      <t>しん</t>
    </rPh>
    <phoneticPr fontId="21" type="Hiragana"/>
  </si>
  <si>
    <t>舟倉</t>
    <rPh sb="0" eb="1">
      <t>ふな</t>
    </rPh>
    <rPh sb="1" eb="2">
      <t>くら</t>
    </rPh>
    <phoneticPr fontId="21" type="Hiragana"/>
  </si>
  <si>
    <t>０１０３０１</t>
  </si>
  <si>
    <t>根上</t>
    <rPh sb="0" eb="1">
      <t>ねの</t>
    </rPh>
    <rPh sb="1" eb="2">
      <t>うえ</t>
    </rPh>
    <phoneticPr fontId="21" type="Hiragana"/>
  </si>
  <si>
    <t>０１０２０７</t>
  </si>
  <si>
    <t>０１０２０６</t>
  </si>
  <si>
    <t>下伏</t>
    <rPh sb="0" eb="1">
      <t>げ</t>
    </rPh>
    <rPh sb="1" eb="2">
      <t>ぶぜ</t>
    </rPh>
    <phoneticPr fontId="21" type="Hiragana"/>
  </si>
  <si>
    <t>81205</t>
  </si>
  <si>
    <t>株式会社嬉浴</t>
    <rPh sb="0" eb="4">
      <t>カブシキカイシャ</t>
    </rPh>
    <rPh sb="4" eb="5">
      <t>キ</t>
    </rPh>
    <rPh sb="5" eb="6">
      <t>ヨク</t>
    </rPh>
    <phoneticPr fontId="21"/>
  </si>
  <si>
    <t>０１０２０５</t>
  </si>
  <si>
    <t>四方新</t>
    <rPh sb="0" eb="3">
      <t>よかたしん</t>
    </rPh>
    <phoneticPr fontId="21" type="Hiragana" alignment="distributed"/>
  </si>
  <si>
    <t>ひよどり南台</t>
    <rPh sb="4" eb="6">
      <t>みなみだい</t>
    </rPh>
    <phoneticPr fontId="21" type="Hiragana" alignment="distributed"/>
  </si>
  <si>
    <t>81204</t>
  </si>
  <si>
    <t>小羽</t>
    <rPh sb="0" eb="1">
      <t>　こ</t>
    </rPh>
    <rPh sb="1" eb="2">
      <t>　ば</t>
    </rPh>
    <phoneticPr fontId="21" type="Hiragana"/>
  </si>
  <si>
    <t>長川原</t>
    <rPh sb="0" eb="1">
      <t>なん</t>
    </rPh>
    <rPh sb="1" eb="3">
      <t>から</t>
    </rPh>
    <phoneticPr fontId="21" type="Hiragana"/>
  </si>
  <si>
    <t>81202</t>
  </si>
  <si>
    <t>須原</t>
    <rPh sb="0" eb="1">
      <t>す</t>
    </rPh>
    <rPh sb="1" eb="2">
      <t>わら</t>
    </rPh>
    <phoneticPr fontId="21" type="Hiragana" alignment="center"/>
  </si>
  <si>
    <t>０１０１１０</t>
  </si>
  <si>
    <t>今生津</t>
    <rPh sb="0" eb="1">
      <t>い</t>
    </rPh>
    <rPh sb="1" eb="2">
      <t>も</t>
    </rPh>
    <rPh sb="2" eb="3">
      <t>　づ</t>
    </rPh>
    <phoneticPr fontId="21" type="Hiragana"/>
  </si>
  <si>
    <t>桜橋通り</t>
    <rPh sb="0" eb="3">
      <t>さくらばしどお</t>
    </rPh>
    <phoneticPr fontId="21" type="Hiragana" alignment="distributed"/>
  </si>
  <si>
    <t>布尻</t>
    <rPh sb="0" eb="1">
      <t>ぬの</t>
    </rPh>
    <rPh sb="1" eb="2">
      <t>しり</t>
    </rPh>
    <phoneticPr fontId="21" type="Hiragana"/>
  </si>
  <si>
    <t>005005</t>
  </si>
  <si>
    <t>81108</t>
  </si>
  <si>
    <t>０１０１０８</t>
  </si>
  <si>
    <t>町長</t>
    <rPh sb="0" eb="1">
      <t>まち</t>
    </rPh>
    <rPh sb="1" eb="2">
      <t>なが</t>
    </rPh>
    <phoneticPr fontId="21" type="Hiragana"/>
  </si>
  <si>
    <t>寺津</t>
    <rPh sb="0" eb="1">
      <t>てら</t>
    </rPh>
    <rPh sb="1" eb="2">
      <t>づ</t>
    </rPh>
    <phoneticPr fontId="21" type="Hiragana"/>
  </si>
  <si>
    <t>吉野</t>
    <rPh sb="0" eb="1">
      <t>よし</t>
    </rPh>
    <rPh sb="1" eb="2">
      <t>の</t>
    </rPh>
    <phoneticPr fontId="21" type="Hiragana"/>
  </si>
  <si>
    <t>000401</t>
  </si>
  <si>
    <t>81105</t>
  </si>
  <si>
    <t>005020</t>
  </si>
  <si>
    <t>０１０１０５</t>
  </si>
  <si>
    <t>伏木</t>
    <rPh sb="0" eb="1">
      <t>ふし</t>
    </rPh>
    <rPh sb="1" eb="2">
      <t>き</t>
    </rPh>
    <phoneticPr fontId="21" type="Hiragana"/>
  </si>
  <si>
    <t>高木南</t>
    <rPh sb="0" eb="3">
      <t>たかぎみなみ</t>
    </rPh>
    <phoneticPr fontId="21" type="Hiragana" alignment="distributed"/>
  </si>
  <si>
    <t>81104</t>
  </si>
  <si>
    <t>中島三丁目</t>
    <rPh sb="0" eb="2">
      <t>なかじま</t>
    </rPh>
    <phoneticPr fontId="21" type="Hiragana" alignment="distributed"/>
  </si>
  <si>
    <t>000910</t>
  </si>
  <si>
    <t>小糸</t>
    <rPh sb="0" eb="1">
      <t>　こ</t>
    </rPh>
    <rPh sb="1" eb="2">
      <t>いと</t>
    </rPh>
    <phoneticPr fontId="21" type="Hiragana"/>
  </si>
  <si>
    <t>931-8345</t>
  </si>
  <si>
    <t>81103</t>
  </si>
  <si>
    <t>３７０３０</t>
  </si>
  <si>
    <t>東中野町二丁目</t>
    <rPh sb="0" eb="4">
      <t>ひがしなかのまち</t>
    </rPh>
    <phoneticPr fontId="21" type="Hiragana" alignment="distributed"/>
  </si>
  <si>
    <t>０１０１０３</t>
  </si>
  <si>
    <t>81102</t>
  </si>
  <si>
    <t>050-6883-8176</t>
  </si>
  <si>
    <t>０１０１０２</t>
  </si>
  <si>
    <t>81101</t>
  </si>
  <si>
    <t>000923</t>
  </si>
  <si>
    <t>０１０１０１</t>
  </si>
  <si>
    <t>２５１３１</t>
  </si>
  <si>
    <t>湊入船町</t>
    <rPh sb="0" eb="4">
      <t>みなといりふねちょう</t>
    </rPh>
    <phoneticPr fontId="21" type="Hiragana" alignment="distributed"/>
  </si>
  <si>
    <t>５０新庄北</t>
    <rPh sb="2" eb="3">
      <t>しん</t>
    </rPh>
    <rPh sb="3" eb="4">
      <t>しょう</t>
    </rPh>
    <rPh sb="4" eb="5">
      <t>きた</t>
    </rPh>
    <phoneticPr fontId="21" type="Hiragana" alignment="distributed"/>
  </si>
  <si>
    <t>上飯野新町五丁目</t>
    <rPh sb="0" eb="5">
      <t>かみいいのしんまち</t>
    </rPh>
    <phoneticPr fontId="21" type="Hiragana" alignment="distributed"/>
  </si>
  <si>
    <t>上飯野新町四丁目</t>
    <rPh sb="0" eb="5">
      <t>かみいいのしんまち</t>
    </rPh>
    <phoneticPr fontId="21" type="Hiragana" alignment="distributed"/>
  </si>
  <si>
    <t>５００３４</t>
  </si>
  <si>
    <t>005044</t>
  </si>
  <si>
    <t>上飯野新町三丁目</t>
    <rPh sb="0" eb="5">
      <t>かみいいのしんまち</t>
    </rPh>
    <phoneticPr fontId="21" type="Hiragana" alignment="distributed"/>
  </si>
  <si>
    <t>上飯野新町一丁目</t>
    <rPh sb="0" eb="5">
      <t>かみいいのしんまち</t>
    </rPh>
    <phoneticPr fontId="21" type="Hiragana" alignment="distributed"/>
  </si>
  <si>
    <t>飯野</t>
    <rPh sb="0" eb="2">
      <t>いいの</t>
    </rPh>
    <phoneticPr fontId="21" type="Hiragana" alignment="distributed"/>
  </si>
  <si>
    <t>新庄町</t>
    <rPh sb="0" eb="2">
      <t>しんじょうまち</t>
    </rPh>
    <phoneticPr fontId="21" type="Hiragana" alignment="distributed"/>
  </si>
  <si>
    <t>２５０３２</t>
  </si>
  <si>
    <t>大泉</t>
    <rPh sb="0" eb="2">
      <t>おおいずみ</t>
    </rPh>
    <phoneticPr fontId="21" type="Hiragana" alignment="distributed"/>
  </si>
  <si>
    <t>５００２０</t>
  </si>
  <si>
    <t>000936</t>
  </si>
  <si>
    <t>新庄町</t>
    <rPh sb="0" eb="3">
      <t>しんじょうまち</t>
    </rPh>
    <phoneticPr fontId="21" type="Hiragana" alignment="distributed"/>
  </si>
  <si>
    <t>003103</t>
  </si>
  <si>
    <t>005039</t>
  </si>
  <si>
    <t>新庄本町二丁目</t>
    <rPh sb="0" eb="4">
      <t>しんじょうほんまち</t>
    </rPh>
    <phoneticPr fontId="21" type="Hiragana" alignment="distributed"/>
  </si>
  <si>
    <t>005037</t>
  </si>
  <si>
    <t>中間島二丁目</t>
    <rPh sb="0" eb="3">
      <t>ちゅうげんじま</t>
    </rPh>
    <phoneticPr fontId="21" type="Hiragana" alignment="distributed"/>
  </si>
  <si>
    <t>０６０５０</t>
  </si>
  <si>
    <t>005036</t>
  </si>
  <si>
    <t>新庄北町</t>
    <rPh sb="0" eb="4">
      <t>しんじょうきたまち</t>
    </rPh>
    <phoneticPr fontId="21" type="Hiragana" alignment="distributed"/>
  </si>
  <si>
    <t>５０１２０</t>
  </si>
  <si>
    <t>新庄北町</t>
    <rPh sb="0" eb="4">
      <t>しんじょうきたまち</t>
    </rPh>
    <phoneticPr fontId="21" type="Hiragana"/>
  </si>
  <si>
    <t>005034</t>
  </si>
  <si>
    <t>五本榎</t>
    <rPh sb="0" eb="3">
      <t>ごほんえのき</t>
    </rPh>
    <phoneticPr fontId="21" type="Hiragana" alignment="distributed"/>
  </si>
  <si>
    <t>新庄銀座三丁目</t>
    <rPh sb="0" eb="4">
      <t>しんじょうぎんざ</t>
    </rPh>
    <phoneticPr fontId="21" type="Hiragana" alignment="distributed"/>
  </si>
  <si>
    <t>５００６３</t>
  </si>
  <si>
    <t>005033</t>
  </si>
  <si>
    <t>５００６２</t>
  </si>
  <si>
    <t>005032</t>
  </si>
  <si>
    <t>新庄銀座一丁目</t>
    <rPh sb="0" eb="4">
      <t>しんじょうぎんざ</t>
    </rPh>
    <phoneticPr fontId="21" type="Hiragana" alignment="distributed"/>
  </si>
  <si>
    <t>向新庄町八丁目</t>
    <rPh sb="0" eb="4">
      <t>むかいしんじょうまち</t>
    </rPh>
    <phoneticPr fontId="21" type="Hiragana" alignment="distributed"/>
  </si>
  <si>
    <t>005028</t>
  </si>
  <si>
    <t>５０１０７</t>
  </si>
  <si>
    <t>005027</t>
  </si>
  <si>
    <t>向新庄町五丁目</t>
    <rPh sb="0" eb="4">
      <t>むかいしんじょうまち</t>
    </rPh>
    <phoneticPr fontId="21" type="Hiragana" alignment="distributed"/>
  </si>
  <si>
    <t>０６１４１</t>
  </si>
  <si>
    <t>富山市中島五丁目３番１５号</t>
    <rPh sb="0" eb="3">
      <t>トヤマシ</t>
    </rPh>
    <rPh sb="3" eb="5">
      <t>ナカジマ</t>
    </rPh>
    <rPh sb="5" eb="8">
      <t>ゴチョウメ</t>
    </rPh>
    <rPh sb="9" eb="10">
      <t>バン</t>
    </rPh>
    <rPh sb="12" eb="13">
      <t>ゴウ</t>
    </rPh>
    <phoneticPr fontId="21"/>
  </si>
  <si>
    <t>５０１０５</t>
  </si>
  <si>
    <t>005025</t>
  </si>
  <si>
    <t>向新庄町四丁目</t>
    <rPh sb="0" eb="4">
      <t>むかいしんじょうまち</t>
    </rPh>
    <phoneticPr fontId="21" type="Hiragana" alignment="distributed"/>
  </si>
  <si>
    <t>005024</t>
  </si>
  <si>
    <t>２３１６３</t>
  </si>
  <si>
    <t>５０１０３</t>
  </si>
  <si>
    <t>005023</t>
  </si>
  <si>
    <t>向新庄町二丁目</t>
    <rPh sb="0" eb="4">
      <t>むかいしんじょうまち</t>
    </rPh>
    <phoneticPr fontId="21" type="Hiragana" alignment="distributed"/>
  </si>
  <si>
    <t>今泉北部町</t>
    <rPh sb="0" eb="5">
      <t>いまいずみほくぶまち</t>
    </rPh>
    <phoneticPr fontId="21" type="Hiragana" alignment="distributed"/>
  </si>
  <si>
    <t>５０１０２</t>
  </si>
  <si>
    <t>005022</t>
  </si>
  <si>
    <t>向新庄町一丁目</t>
    <rPh sb="0" eb="4">
      <t>むかいしんじょうまち</t>
    </rPh>
    <phoneticPr fontId="21" type="Hiragana" alignment="distributed"/>
  </si>
  <si>
    <t>５０１０１</t>
  </si>
  <si>
    <t>向新庄</t>
    <rPh sb="0" eb="3">
      <t>むかいしんじょう</t>
    </rPh>
    <phoneticPr fontId="21" type="Hiragana" alignment="distributed"/>
  </si>
  <si>
    <t>003818</t>
  </si>
  <si>
    <t>５０１００</t>
  </si>
  <si>
    <t>１９１０２</t>
  </si>
  <si>
    <t>桜木町</t>
    <rPh sb="0" eb="2">
      <t>さくらぎ</t>
    </rPh>
    <rPh sb="2" eb="3">
      <t>ちょう</t>
    </rPh>
    <phoneticPr fontId="21" type="Hiragana" alignment="distributed"/>
  </si>
  <si>
    <t>向新庄第４</t>
    <rPh sb="0" eb="3">
      <t>むかいしんじょう</t>
    </rPh>
    <phoneticPr fontId="21" type="Hiragana" alignment="distributed"/>
  </si>
  <si>
    <t>手屋三丁目</t>
    <rPh sb="0" eb="2">
      <t>たや</t>
    </rPh>
    <phoneticPr fontId="21" type="Hiragana" alignment="distributed"/>
  </si>
  <si>
    <t>手屋二丁目</t>
    <rPh sb="0" eb="2">
      <t>たや</t>
    </rPh>
    <phoneticPr fontId="21" type="Hiragana" alignment="distributed"/>
  </si>
  <si>
    <t>５００７２</t>
  </si>
  <si>
    <t>手屋一丁目</t>
    <rPh sb="0" eb="2">
      <t>たや</t>
    </rPh>
    <phoneticPr fontId="21" type="Hiragana" alignment="distributed"/>
  </si>
  <si>
    <t>10光陽</t>
  </si>
  <si>
    <t>一本木</t>
    <rPh sb="0" eb="3">
      <t>いっぽんぎ</t>
    </rPh>
    <phoneticPr fontId="21" type="Hiragana" alignment="distributed"/>
  </si>
  <si>
    <t>５００１０</t>
  </si>
  <si>
    <t>宮成新</t>
    <rPh sb="0" eb="3">
      <t>みやなりしん</t>
    </rPh>
    <phoneticPr fontId="21" type="Hiragana" alignment="distributed"/>
  </si>
  <si>
    <t>中野新</t>
    <rPh sb="0" eb="3">
      <t>なかのしん</t>
    </rPh>
    <phoneticPr fontId="21" type="Hiragana" alignment="distributed"/>
  </si>
  <si>
    <t>上今町</t>
    <rPh sb="0" eb="3">
      <t>かみいままち</t>
    </rPh>
    <phoneticPr fontId="21" type="Hiragana" alignment="distributed"/>
  </si>
  <si>
    <t>005004</t>
  </si>
  <si>
    <t>005003</t>
  </si>
  <si>
    <t>針原中町</t>
    <rPh sb="0" eb="1">
      <t>はりわら</t>
    </rPh>
    <rPh sb="2" eb="4">
      <t>なかまち</t>
    </rPh>
    <phoneticPr fontId="21" type="Hiragana" alignment="distributed"/>
  </si>
  <si>
    <t>２２０９０</t>
  </si>
  <si>
    <t>新庄北部第２</t>
    <rPh sb="0" eb="4">
      <t>しんじょうほくぶ</t>
    </rPh>
    <phoneticPr fontId="21" type="Hiragana" alignment="distributed"/>
  </si>
  <si>
    <t>005002</t>
  </si>
  <si>
    <t>新庄北部第１</t>
    <rPh sb="0" eb="4">
      <t>しんじょうほくぶ</t>
    </rPh>
    <phoneticPr fontId="21" type="Hiragana" alignment="distributed"/>
  </si>
  <si>
    <t>新根塚町一丁目</t>
    <rPh sb="0" eb="4">
      <t>しんねづかまち</t>
    </rPh>
    <phoneticPr fontId="21" type="Hiragana" alignment="distributed"/>
  </si>
  <si>
    <t>経力</t>
    <rPh sb="0" eb="2">
      <t>きょうりき</t>
    </rPh>
    <phoneticPr fontId="21" type="Hiragana" alignment="distributed"/>
  </si>
  <si>
    <t>０９０３１</t>
  </si>
  <si>
    <t>掛尾町</t>
    <rPh sb="0" eb="3">
      <t>かけおまち</t>
    </rPh>
    <phoneticPr fontId="21" type="Hiragana" alignment="distributed"/>
  </si>
  <si>
    <t>１００７０</t>
  </si>
  <si>
    <t>掛尾町</t>
    <rPh sb="0" eb="2">
      <t>かけお</t>
    </rPh>
    <rPh sb="2" eb="3">
      <t>まち</t>
    </rPh>
    <phoneticPr fontId="21" type="Hiragana" alignment="distributed"/>
  </si>
  <si>
    <t>４９０２０</t>
  </si>
  <si>
    <t>004922</t>
  </si>
  <si>
    <t>４９０１０</t>
  </si>
  <si>
    <t>004921</t>
  </si>
  <si>
    <t>四方田町</t>
    <rPh sb="0" eb="4">
      <t>よかたたまち</t>
    </rPh>
    <phoneticPr fontId="21" type="Hiragana" alignment="distributed"/>
  </si>
  <si>
    <t>黒瀬北町二丁目</t>
    <rPh sb="0" eb="4">
      <t>くろせきたまち</t>
    </rPh>
    <phoneticPr fontId="21" type="Hiragana" alignment="distributed"/>
  </si>
  <si>
    <t>４９０３２</t>
  </si>
  <si>
    <t>黒瀬北町一丁目</t>
    <rPh sb="0" eb="4">
      <t>くろせきたまち</t>
    </rPh>
    <phoneticPr fontId="21" type="Hiragana" alignment="distributed"/>
  </si>
  <si>
    <t>003223</t>
  </si>
  <si>
    <t>004919</t>
  </si>
  <si>
    <t>松浦町</t>
    <rPh sb="0" eb="3">
      <t>まつうらちょう</t>
    </rPh>
    <phoneticPr fontId="21" type="Hiragana" alignment="distributed"/>
  </si>
  <si>
    <t>二口町五丁目</t>
    <rPh sb="0" eb="3">
      <t>ふたくちまち</t>
    </rPh>
    <phoneticPr fontId="21" type="Hiragana" alignment="distributed"/>
  </si>
  <si>
    <t>４９０８５</t>
  </si>
  <si>
    <t>004917</t>
  </si>
  <si>
    <t>４９０８４</t>
  </si>
  <si>
    <t>二口町三丁目</t>
    <rPh sb="0" eb="3">
      <t>ふたくちまち</t>
    </rPh>
    <phoneticPr fontId="21" type="Hiragana" alignment="distributed"/>
  </si>
  <si>
    <t>004906</t>
  </si>
  <si>
    <t>004915</t>
  </si>
  <si>
    <t>０２０９２</t>
  </si>
  <si>
    <t>４９０８２</t>
  </si>
  <si>
    <t>004914</t>
  </si>
  <si>
    <t>４９０８１</t>
  </si>
  <si>
    <t>新根塚町三丁目</t>
    <rPh sb="0" eb="4">
      <t>しんねづかまち</t>
    </rPh>
    <phoneticPr fontId="21" type="Hiragana" alignment="distributed"/>
  </si>
  <si>
    <t>004910</t>
  </si>
  <si>
    <t>４９０４２</t>
  </si>
  <si>
    <t>４９０７４</t>
  </si>
  <si>
    <t>４０１２０</t>
  </si>
  <si>
    <t>根塚町三丁目</t>
    <rPh sb="0" eb="3">
      <t>ねづかまち</t>
    </rPh>
    <phoneticPr fontId="21" type="Hiragana" alignment="distributed"/>
  </si>
  <si>
    <t>076-471-7949</t>
  </si>
  <si>
    <t>根塚町一丁目</t>
    <rPh sb="0" eb="3">
      <t>ねづかまち</t>
    </rPh>
    <phoneticPr fontId="21" type="Hiragana" alignment="distributed"/>
  </si>
  <si>
    <t>１８１４０</t>
  </si>
  <si>
    <t>004905</t>
  </si>
  <si>
    <t>３３１７６</t>
  </si>
  <si>
    <t>布瀬町南三丁目</t>
    <rPh sb="0" eb="4">
      <t>ぬのせまちみなみ</t>
    </rPh>
    <phoneticPr fontId="21" type="Hiragana" alignment="distributed"/>
  </si>
  <si>
    <t>４９０６３</t>
  </si>
  <si>
    <t>004903</t>
  </si>
  <si>
    <t>004902</t>
  </si>
  <si>
    <t>４９０６０</t>
  </si>
  <si>
    <t>004901</t>
  </si>
  <si>
    <t>yoshimoto@y-motors.com</t>
  </si>
  <si>
    <t>水橋上条新町</t>
    <rPh sb="0" eb="6">
      <t>みずはしじょうじょうしんまち</t>
    </rPh>
    <phoneticPr fontId="21" type="Hiragana" alignment="distributed"/>
  </si>
  <si>
    <t>水橋新大町</t>
    <rPh sb="0" eb="5">
      <t>みずはししんおおまち</t>
    </rPh>
    <phoneticPr fontId="21" type="Hiragana" alignment="distributed"/>
  </si>
  <si>
    <t>004818</t>
  </si>
  <si>
    <t>宮保</t>
    <rPh sb="0" eb="2">
      <t>みやのほ</t>
    </rPh>
    <phoneticPr fontId="21" type="Hiragana" alignment="distributed"/>
  </si>
  <si>
    <t>水橋佐野竹</t>
    <rPh sb="0" eb="5">
      <t>みずはしさのたけ</t>
    </rPh>
    <phoneticPr fontId="21" type="Hiragana" alignment="distributed"/>
  </si>
  <si>
    <t>４８０５０</t>
  </si>
  <si>
    <t>水橋市江</t>
    <rPh sb="0" eb="4">
      <t>みずはしいちえ</t>
    </rPh>
    <phoneticPr fontId="21" type="Hiragana" alignment="distributed"/>
  </si>
  <si>
    <t>004816</t>
  </si>
  <si>
    <t>004815</t>
  </si>
  <si>
    <t>水橋石割</t>
    <rPh sb="0" eb="4">
      <t>みずはしいしわり</t>
    </rPh>
    <phoneticPr fontId="21" type="Hiragana" alignment="distributed"/>
  </si>
  <si>
    <t>北陸メディカルサービス株式会社八尾営業所（休止）</t>
    <rPh sb="21" eb="23">
      <t>キュウシ</t>
    </rPh>
    <phoneticPr fontId="21"/>
  </si>
  <si>
    <t>004814</t>
  </si>
  <si>
    <t>004616</t>
  </si>
  <si>
    <t>水橋高寺</t>
    <rPh sb="0" eb="4">
      <t>みずはしたかでら</t>
    </rPh>
    <phoneticPr fontId="21" type="Hiragana" alignment="distributed"/>
  </si>
  <si>
    <t>004707</t>
  </si>
  <si>
    <t>４８０９０</t>
  </si>
  <si>
    <t>004813</t>
  </si>
  <si>
    <t>音羽町一丁目</t>
    <rPh sb="0" eb="3">
      <t>おとわちょう</t>
    </rPh>
    <phoneticPr fontId="21" type="Hiragana" alignment="distributed"/>
  </si>
  <si>
    <t>水橋専光寺</t>
    <rPh sb="0" eb="5">
      <t>みずはしせんこうじ</t>
    </rPh>
    <phoneticPr fontId="21" type="Hiragana" alignment="distributed"/>
  </si>
  <si>
    <t>002007</t>
  </si>
  <si>
    <t>４８０７０</t>
  </si>
  <si>
    <t>004812</t>
  </si>
  <si>
    <t>４８０４０</t>
  </si>
  <si>
    <t>水橋小出表坪</t>
    <rPh sb="0" eb="6">
      <t>みずはしこいでおもてつぼ</t>
    </rPh>
    <phoneticPr fontId="21" type="Hiragana" alignment="distributed"/>
  </si>
  <si>
    <t>004811</t>
  </si>
  <si>
    <t>水橋小出東町</t>
    <rPh sb="0" eb="6">
      <t>みずはしこいでひがしまち</t>
    </rPh>
    <phoneticPr fontId="21" type="Hiragana" alignment="distributed"/>
  </si>
  <si>
    <t>０４０１０</t>
  </si>
  <si>
    <t>004810</t>
  </si>
  <si>
    <t>004808</t>
  </si>
  <si>
    <t>002017</t>
  </si>
  <si>
    <t>水橋金広</t>
    <rPh sb="0" eb="4">
      <t>みずはしかねひろ</t>
    </rPh>
    <phoneticPr fontId="21" type="Hiragana" alignment="distributed"/>
  </si>
  <si>
    <t>004807</t>
  </si>
  <si>
    <t>水橋中馬場</t>
    <rPh sb="0" eb="5">
      <t>みずはしなかばんば</t>
    </rPh>
    <phoneticPr fontId="21" type="Hiragana" alignment="distributed"/>
  </si>
  <si>
    <t>000630</t>
  </si>
  <si>
    <t>４８１１０</t>
  </si>
  <si>
    <t>問屋町二丁目</t>
    <rPh sb="0" eb="3">
      <t>といやまち</t>
    </rPh>
    <phoneticPr fontId="21" type="Hiragana" alignment="distributed"/>
  </si>
  <si>
    <t>水橋北馬場</t>
    <rPh sb="0" eb="5">
      <t>みずはしきたばんば</t>
    </rPh>
    <phoneticPr fontId="21" type="Hiragana" alignment="distributed"/>
  </si>
  <si>
    <t>４８０３０</t>
  </si>
  <si>
    <t>水橋平塚</t>
    <rPh sb="0" eb="4">
      <t>みずはしひらつか</t>
    </rPh>
    <phoneticPr fontId="21" type="Hiragana" alignment="distributed"/>
  </si>
  <si>
    <t>２５１５１</t>
  </si>
  <si>
    <t>４８１２０</t>
  </si>
  <si>
    <t>004804</t>
  </si>
  <si>
    <t>水橋曲淵</t>
    <rPh sb="0" eb="4">
      <t>みずはしまがりぶち</t>
    </rPh>
    <phoneticPr fontId="21" type="Hiragana" alignment="distributed"/>
  </si>
  <si>
    <t>004803</t>
  </si>
  <si>
    <t>水橋大正</t>
    <rPh sb="0" eb="4">
      <t>みずはしたいしょう</t>
    </rPh>
    <phoneticPr fontId="21" type="Hiragana" alignment="distributed"/>
  </si>
  <si>
    <t>水橋大正北部</t>
    <rPh sb="0" eb="6">
      <t>みずはしたいしょうほくぶ</t>
    </rPh>
    <phoneticPr fontId="21" type="Hiragana" alignment="distributed"/>
  </si>
  <si>
    <t>004801</t>
  </si>
  <si>
    <t>水橋肘崎</t>
    <rPh sb="0" eb="4">
      <t>みずはしかいなざき</t>
    </rPh>
    <phoneticPr fontId="21" type="Hiragana" alignment="distributed"/>
  </si>
  <si>
    <t>４７０７０</t>
  </si>
  <si>
    <t>上冨居二丁目</t>
    <rPh sb="0" eb="3">
      <t>かみふご</t>
    </rPh>
    <phoneticPr fontId="21" type="Hiragana" alignment="distributed"/>
  </si>
  <si>
    <t>水橋中村</t>
    <rPh sb="0" eb="4">
      <t>みずはしなかむら</t>
    </rPh>
    <phoneticPr fontId="21" type="Hiragana" alignment="distributed"/>
  </si>
  <si>
    <t>４７１９０</t>
  </si>
  <si>
    <t>水橋開発</t>
    <rPh sb="0" eb="4">
      <t>みずはしかいほつ</t>
    </rPh>
    <phoneticPr fontId="21" type="Hiragana" alignment="distributed"/>
  </si>
  <si>
    <t>水橋常願寺</t>
    <rPh sb="0" eb="5">
      <t>みずはしじょうがんじ</t>
    </rPh>
    <phoneticPr fontId="21" type="Hiragana" alignment="distributed"/>
  </si>
  <si>
    <t>水橋新堀</t>
    <rPh sb="0" eb="4">
      <t>みずはししんぼり</t>
    </rPh>
    <phoneticPr fontId="21" type="Hiragana" alignment="distributed"/>
  </si>
  <si>
    <t>４７１６０</t>
  </si>
  <si>
    <t>田中町三丁目</t>
    <rPh sb="0" eb="3">
      <t>たなかまち</t>
    </rPh>
    <phoneticPr fontId="21" type="Hiragana" alignment="distributed"/>
  </si>
  <si>
    <t>０２１０１</t>
  </si>
  <si>
    <t>４７１００</t>
  </si>
  <si>
    <t>３８１００</t>
  </si>
  <si>
    <t>001314</t>
  </si>
  <si>
    <t>000718</t>
  </si>
  <si>
    <t>水橋高堂</t>
    <rPh sb="0" eb="4">
      <t>みずはしたかどう</t>
    </rPh>
    <phoneticPr fontId="21" type="Hiragana" alignment="distributed"/>
  </si>
  <si>
    <t>水橋金尾</t>
    <rPh sb="0" eb="4">
      <t>みずはしかなお</t>
    </rPh>
    <phoneticPr fontId="21" type="Hiragana" alignment="distributed"/>
  </si>
  <si>
    <t>４７０９０</t>
  </si>
  <si>
    <t>２５０７０</t>
  </si>
  <si>
    <t>004718</t>
  </si>
  <si>
    <t>４７２１０</t>
  </si>
  <si>
    <t>004717</t>
  </si>
  <si>
    <t>４７２３０</t>
  </si>
  <si>
    <t>水橋池田町</t>
    <rPh sb="0" eb="5">
      <t>みずはしいけだまち</t>
    </rPh>
    <phoneticPr fontId="21" type="Hiragana" alignment="distributed"/>
  </si>
  <si>
    <t>４７０２０</t>
  </si>
  <si>
    <t>野口</t>
    <rPh sb="0" eb="2">
      <t>のぐち</t>
    </rPh>
    <phoneticPr fontId="21" type="Hiragana" alignment="distributed"/>
  </si>
  <si>
    <t>076-464-0093</t>
  </si>
  <si>
    <t>４７０１０</t>
  </si>
  <si>
    <t>004714</t>
  </si>
  <si>
    <t>イフディケアとやま南</t>
  </si>
  <si>
    <t>004713</t>
  </si>
  <si>
    <t>水橋入江</t>
    <rPh sb="0" eb="4">
      <t>みずはしいりえ</t>
    </rPh>
    <phoneticPr fontId="21" type="Hiragana" alignment="distributed"/>
  </si>
  <si>
    <t>水橋入部町</t>
    <rPh sb="0" eb="5">
      <t>みずはしにゅうぶまち</t>
    </rPh>
    <phoneticPr fontId="21" type="Hiragana" alignment="distributed"/>
  </si>
  <si>
    <t>２００７０</t>
  </si>
  <si>
    <t>４７２００</t>
  </si>
  <si>
    <t>東流杉</t>
    <rPh sb="0" eb="3">
      <t>ひがしながれすぎ</t>
    </rPh>
    <phoneticPr fontId="21" type="Hiragana" alignment="distributed"/>
  </si>
  <si>
    <t>004711</t>
  </si>
  <si>
    <t>水橋二杉</t>
    <rPh sb="0" eb="4">
      <t>みずはしふたすぎ</t>
    </rPh>
    <phoneticPr fontId="21" type="Hiragana" alignment="distributed"/>
  </si>
  <si>
    <t>67仁歩地区</t>
  </si>
  <si>
    <t>004710</t>
  </si>
  <si>
    <t>004401</t>
  </si>
  <si>
    <t>004709</t>
  </si>
  <si>
    <t>４７０６０</t>
  </si>
  <si>
    <t>４７０４０</t>
  </si>
  <si>
    <t>０７０７４</t>
  </si>
  <si>
    <t>004708</t>
  </si>
  <si>
    <t>水橋小路</t>
    <rPh sb="0" eb="4">
      <t>みずはししょうじ</t>
    </rPh>
    <phoneticPr fontId="21" type="Hiragana" alignment="distributed"/>
  </si>
  <si>
    <t>４７１５０</t>
  </si>
  <si>
    <t>水橋小路</t>
    <rPh sb="0" eb="4">
      <t>みずはしょうじ</t>
    </rPh>
    <phoneticPr fontId="21" type="Hiragana" alignment="distributed"/>
  </si>
  <si>
    <t>１５０８２</t>
  </si>
  <si>
    <t>４７２４０</t>
  </si>
  <si>
    <t>水橋上的場</t>
    <rPh sb="0" eb="5">
      <t>みずはしかみまとば</t>
    </rPh>
    <phoneticPr fontId="21" type="Hiragana" alignment="distributed"/>
  </si>
  <si>
    <t>004705</t>
  </si>
  <si>
    <t>004703</t>
  </si>
  <si>
    <t>２２１６０</t>
  </si>
  <si>
    <t>000308</t>
  </si>
  <si>
    <t>002608</t>
  </si>
  <si>
    <t>004702</t>
  </si>
  <si>
    <t>太郎丸本町二丁目</t>
    <rPh sb="0" eb="5">
      <t>たろうまるほんまち</t>
    </rPh>
    <phoneticPr fontId="21" type="Hiragana" alignment="distributed"/>
  </si>
  <si>
    <t>４７０３０</t>
  </si>
  <si>
    <t>004701</t>
  </si>
  <si>
    <t>25広田</t>
  </si>
  <si>
    <t>４６０８０</t>
  </si>
  <si>
    <t>安養寺</t>
    <rPh sb="0" eb="3">
      <t>あんようじ</t>
    </rPh>
    <phoneticPr fontId="21" type="Hiragana" alignment="distributed"/>
  </si>
  <si>
    <t>水橋高志園町</t>
    <rPh sb="0" eb="6">
      <t>みずはしこしぞのちょう</t>
    </rPh>
    <phoneticPr fontId="21" type="Hiragana" alignment="distributed"/>
  </si>
  <si>
    <t>３００２０</t>
  </si>
  <si>
    <t>４６水橋東部</t>
    <rPh sb="2" eb="3">
      <t>みず</t>
    </rPh>
    <rPh sb="3" eb="4">
      <t>ばし</t>
    </rPh>
    <rPh sb="4" eb="6">
      <t>とうぶ</t>
    </rPh>
    <phoneticPr fontId="21" type="Hiragana" alignment="distributed"/>
  </si>
  <si>
    <t>鵯島</t>
    <rPh sb="0" eb="2">
      <t>ひよどりじま</t>
    </rPh>
    <phoneticPr fontId="21" type="Hiragana" alignment="distributed"/>
  </si>
  <si>
    <t>水橋上砂子坂</t>
    <rPh sb="0" eb="6">
      <t>みずはしかみすなござか</t>
    </rPh>
    <phoneticPr fontId="21" type="Hiragana" alignment="distributed"/>
  </si>
  <si>
    <t>82細入南部地区</t>
  </si>
  <si>
    <t>４６０７０</t>
  </si>
  <si>
    <t>水橋下砂子坂</t>
    <rPh sb="0" eb="6">
      <t>みずはししもすなござか</t>
    </rPh>
    <phoneticPr fontId="21" type="Hiragana" alignment="distributed"/>
  </si>
  <si>
    <t>４６１３０</t>
  </si>
  <si>
    <t>水橋下砂子坂新</t>
    <rPh sb="0" eb="7">
      <t>みずはししもすなござかしん</t>
    </rPh>
    <phoneticPr fontId="21" type="Hiragana" alignment="distributed"/>
  </si>
  <si>
    <t>000808</t>
  </si>
  <si>
    <t>４６０２０</t>
  </si>
  <si>
    <t>004613</t>
  </si>
  <si>
    <t>水橋五郎丸</t>
    <rPh sb="0" eb="5">
      <t>みずはしごろうまる</t>
    </rPh>
    <phoneticPr fontId="21" type="Hiragana" alignment="distributed"/>
  </si>
  <si>
    <t>003006</t>
  </si>
  <si>
    <t>八川</t>
    <rPh sb="0" eb="2">
      <t>はちかわ</t>
    </rPh>
    <phoneticPr fontId="21" type="Hiragana" alignment="distributed"/>
  </si>
  <si>
    <t>４６１１０</t>
  </si>
  <si>
    <t>寺島</t>
    <rPh sb="0" eb="2">
      <t>てらしま</t>
    </rPh>
    <phoneticPr fontId="21" type="Hiragana" alignment="distributed"/>
  </si>
  <si>
    <t>004612</t>
  </si>
  <si>
    <t>水橋小池</t>
    <rPh sb="0" eb="4">
      <t>みずはしこいけ</t>
    </rPh>
    <phoneticPr fontId="21" type="Hiragana" alignment="distributed"/>
  </si>
  <si>
    <t>水橋堅田</t>
    <rPh sb="0" eb="4">
      <t>みずはしかただ</t>
    </rPh>
    <phoneticPr fontId="21" type="Hiragana" alignment="distributed"/>
  </si>
  <si>
    <t>４６０４０</t>
  </si>
  <si>
    <t>003414</t>
  </si>
  <si>
    <t>004609</t>
  </si>
  <si>
    <t>004007</t>
  </si>
  <si>
    <t>４６１２０</t>
  </si>
  <si>
    <t>水橋上桜木</t>
    <rPh sb="0" eb="5">
      <t>みずはしかみさくらぎ</t>
    </rPh>
    <phoneticPr fontId="21" type="Hiragana" alignment="distributed"/>
  </si>
  <si>
    <t>４６０６０</t>
  </si>
  <si>
    <t>花木</t>
    <rPh sb="0" eb="2">
      <t>はなのき</t>
    </rPh>
    <phoneticPr fontId="21" type="Hiragana" alignment="distributed"/>
  </si>
  <si>
    <t>004607</t>
  </si>
  <si>
    <t>004606</t>
  </si>
  <si>
    <t>水橋石政</t>
    <rPh sb="0" eb="4">
      <t>みずはしいしまさ</t>
    </rPh>
    <phoneticPr fontId="21" type="Hiragana" alignment="distributed"/>
  </si>
  <si>
    <t>４６０１０</t>
  </si>
  <si>
    <t>４６１６０</t>
  </si>
  <si>
    <t>004604</t>
  </si>
  <si>
    <t>080-4255-7835</t>
  </si>
  <si>
    <t>１８０２０</t>
  </si>
  <si>
    <t>004603</t>
  </si>
  <si>
    <t>２９０９０</t>
  </si>
  <si>
    <t>水橋開発町</t>
    <rPh sb="0" eb="5">
      <t>みずはしかいほつまち</t>
    </rPh>
    <phoneticPr fontId="21" type="Hiragana" alignment="distributed"/>
  </si>
  <si>
    <t>４６０３０</t>
  </si>
  <si>
    <t>004602</t>
  </si>
  <si>
    <t>水橋畠等</t>
    <rPh sb="0" eb="4">
      <t>みずはしはたけら</t>
    </rPh>
    <phoneticPr fontId="21" type="Hiragana" alignment="distributed"/>
  </si>
  <si>
    <t>２３０２２</t>
  </si>
  <si>
    <t>076-461-4331</t>
  </si>
  <si>
    <t>４５０７０</t>
  </si>
  <si>
    <t>４５０５０</t>
  </si>
  <si>
    <t>水橋昭和町</t>
    <rPh sb="0" eb="5">
      <t>みずはししょうわまち</t>
    </rPh>
    <phoneticPr fontId="21" type="Hiragana" alignment="distributed"/>
  </si>
  <si>
    <t>水橋畠等町</t>
    <rPh sb="0" eb="5">
      <t>みずはしはたけらまち</t>
    </rPh>
    <phoneticPr fontId="21" type="Hiragana" alignment="distributed"/>
  </si>
  <si>
    <t>水橋花の井町</t>
    <rPh sb="0" eb="3">
      <t>みずはしはな</t>
    </rPh>
    <rPh sb="4" eb="6">
      <t>いちょう</t>
    </rPh>
    <phoneticPr fontId="21" type="Hiragana" alignment="distributed"/>
  </si>
  <si>
    <t>１９０３０</t>
  </si>
  <si>
    <t>水橋川原町</t>
    <rPh sb="0" eb="5">
      <t>みずはしかわらまち</t>
    </rPh>
    <phoneticPr fontId="21" type="Hiragana" alignment="distributed"/>
  </si>
  <si>
    <t>004514</t>
  </si>
  <si>
    <t>水橋中町</t>
    <rPh sb="0" eb="4">
      <t>みずはしなかまち</t>
    </rPh>
    <phoneticPr fontId="21" type="Hiragana" alignment="distributed"/>
  </si>
  <si>
    <t>清水町五丁目</t>
    <rPh sb="0" eb="3">
      <t>しみずまち</t>
    </rPh>
    <phoneticPr fontId="21" type="Hiragana" alignment="distributed"/>
  </si>
  <si>
    <t>水橋山王町</t>
    <rPh sb="0" eb="5">
      <t>みずはしさんのうまち</t>
    </rPh>
    <phoneticPr fontId="21" type="Hiragana" alignment="distributed"/>
  </si>
  <si>
    <t>004510</t>
  </si>
  <si>
    <t>000604</t>
  </si>
  <si>
    <t>水橋浜町</t>
    <rPh sb="0" eb="4">
      <t>みずはしはままち</t>
    </rPh>
    <phoneticPr fontId="21" type="Hiragana" alignment="distributed"/>
  </si>
  <si>
    <t>下冨居一丁目</t>
    <rPh sb="0" eb="3">
      <t>しもふご</t>
    </rPh>
    <phoneticPr fontId="21" type="Hiragana" alignment="distributed"/>
  </si>
  <si>
    <t>１２０６４</t>
  </si>
  <si>
    <t>004508</t>
  </si>
  <si>
    <t>水橋西大町</t>
    <rPh sb="0" eb="5">
      <t>みずはしにしおおまち</t>
    </rPh>
    <phoneticPr fontId="21" type="Hiragana" alignment="distributed"/>
  </si>
  <si>
    <t>004507</t>
  </si>
  <si>
    <t>000613</t>
  </si>
  <si>
    <t>水橋大正町</t>
    <rPh sb="0" eb="5">
      <t>みずはしたいしょうまち</t>
    </rPh>
    <phoneticPr fontId="21" type="Hiragana" alignment="distributed"/>
  </si>
  <si>
    <t>004505</t>
  </si>
  <si>
    <t>004503</t>
  </si>
  <si>
    <t>４５０４０</t>
  </si>
  <si>
    <t>上赤江</t>
    <rPh sb="0" eb="3">
      <t>かみあかえ</t>
    </rPh>
    <phoneticPr fontId="21" type="Hiragana" alignment="distributed"/>
  </si>
  <si>
    <t>水橋新保新町</t>
    <rPh sb="0" eb="6">
      <t>みずはししんぼしんまち</t>
    </rPh>
    <phoneticPr fontId="21" type="Hiragana" alignment="distributed"/>
  </si>
  <si>
    <t>０６０８２</t>
  </si>
  <si>
    <t>４５０９０</t>
  </si>
  <si>
    <t>004501</t>
  </si>
  <si>
    <t>水橋舘町</t>
    <rPh sb="0" eb="4">
      <t>みずはしたちまち</t>
    </rPh>
    <phoneticPr fontId="21" type="Hiragana" alignment="distributed"/>
  </si>
  <si>
    <t>２９０５０</t>
  </si>
  <si>
    <t>４４０１０</t>
  </si>
  <si>
    <t>004423</t>
  </si>
  <si>
    <t>４４０６０</t>
  </si>
  <si>
    <t>076-411-7631</t>
  </si>
  <si>
    <t>水橋中村栄町</t>
    <rPh sb="0" eb="6">
      <t>みずはしなかむらさかえまち</t>
    </rPh>
    <phoneticPr fontId="21" type="Hiragana" alignment="distributed"/>
  </si>
  <si>
    <t>富山市金泉寺４００番地１</t>
  </si>
  <si>
    <t>004422</t>
  </si>
  <si>
    <t>001235</t>
  </si>
  <si>
    <t>水橋新舘町</t>
    <rPh sb="0" eb="5">
      <t>みずはししんたちまち</t>
    </rPh>
    <phoneticPr fontId="21" type="Hiragana" alignment="distributed"/>
  </si>
  <si>
    <t>004420</t>
  </si>
  <si>
    <t>水橋市江新町</t>
    <rPh sb="0" eb="6">
      <t>みずはしいちえしんまち</t>
    </rPh>
    <phoneticPr fontId="21" type="Hiragana" alignment="distributed"/>
  </si>
  <si>
    <t>３６０１０</t>
  </si>
  <si>
    <t>水橋中村新町</t>
    <rPh sb="0" eb="2">
      <t>みずはし</t>
    </rPh>
    <rPh sb="2" eb="4">
      <t>なかむら</t>
    </rPh>
    <rPh sb="4" eb="5">
      <t>しん</t>
    </rPh>
    <rPh sb="5" eb="6">
      <t>まち</t>
    </rPh>
    <phoneticPr fontId="21" type="Hiragana" alignment="distributed"/>
  </si>
  <si>
    <t>004418</t>
  </si>
  <si>
    <t>４４０３０</t>
  </si>
  <si>
    <t>004416</t>
  </si>
  <si>
    <t>水橋町</t>
    <rPh sb="0" eb="3">
      <t>みずはしまち</t>
    </rPh>
    <phoneticPr fontId="21" type="Hiragana" alignment="distributed"/>
  </si>
  <si>
    <t>４４０７０</t>
  </si>
  <si>
    <t>004414</t>
  </si>
  <si>
    <t>水橋魚躬</t>
    <rPh sb="0" eb="4">
      <t>みずはしうおのみ</t>
    </rPh>
    <phoneticPr fontId="21" type="Hiragana" alignment="distributed"/>
  </si>
  <si>
    <t>61保内地区</t>
  </si>
  <si>
    <t>４４０２０</t>
  </si>
  <si>
    <t>000706</t>
  </si>
  <si>
    <t>水橋朝日町</t>
    <rPh sb="0" eb="5">
      <t>みずはしあさひまち</t>
    </rPh>
    <phoneticPr fontId="21" type="Hiragana" alignment="distributed"/>
  </si>
  <si>
    <t>磯部町一丁目</t>
    <rPh sb="0" eb="2">
      <t>いそべ</t>
    </rPh>
    <rPh sb="2" eb="3">
      <t>まち</t>
    </rPh>
    <phoneticPr fontId="21" type="Hiragana" alignment="distributed"/>
  </si>
  <si>
    <t>４４０４０</t>
  </si>
  <si>
    <t>004410</t>
  </si>
  <si>
    <t>004409</t>
  </si>
  <si>
    <t>鶴ヶ丘町</t>
    <rPh sb="0" eb="4">
      <t>つるがおかまち</t>
    </rPh>
    <phoneticPr fontId="21" type="Hiragana" alignment="distributed"/>
  </si>
  <si>
    <t>水橋田町</t>
    <rPh sb="0" eb="4">
      <t>みずはしたまち</t>
    </rPh>
    <phoneticPr fontId="21" type="Hiragana" alignment="distributed"/>
  </si>
  <si>
    <t>004408</t>
  </si>
  <si>
    <t>004407</t>
  </si>
  <si>
    <t>水橋稲荷町</t>
    <rPh sb="0" eb="5">
      <t>みずはしいなりまち</t>
    </rPh>
    <phoneticPr fontId="21" type="Hiragana" alignment="distributed"/>
  </si>
  <si>
    <t>004307</t>
  </si>
  <si>
    <t>004406</t>
  </si>
  <si>
    <t>富山市本郷中部４４０番地</t>
  </si>
  <si>
    <t>丸の内二丁目</t>
    <rPh sb="0" eb="1">
      <t>まる</t>
    </rPh>
    <rPh sb="2" eb="3">
      <t>うち</t>
    </rPh>
    <phoneticPr fontId="21" type="Hiragana" alignment="distributed"/>
  </si>
  <si>
    <t>水橋中大町</t>
    <rPh sb="0" eb="5">
      <t>みずはしなかおおまち</t>
    </rPh>
    <phoneticPr fontId="21" type="Hiragana" alignment="distributed"/>
  </si>
  <si>
    <t>水橋明治町</t>
    <rPh sb="0" eb="5">
      <t>みずはしめいじちょう</t>
    </rPh>
    <phoneticPr fontId="21" type="Hiragana" alignment="distributed"/>
  </si>
  <si>
    <t>水橋新町</t>
    <rPh sb="0" eb="4">
      <t>みずはししんまち</t>
    </rPh>
    <phoneticPr fontId="21" type="Hiragana" alignment="distributed"/>
  </si>
  <si>
    <t>４３０１０</t>
  </si>
  <si>
    <t>４３池多</t>
    <rPh sb="2" eb="3">
      <t>いけ</t>
    </rPh>
    <rPh sb="3" eb="4">
      <t>た</t>
    </rPh>
    <phoneticPr fontId="21" type="Hiragana" alignment="distributed"/>
  </si>
  <si>
    <t>４３０６０</t>
  </si>
  <si>
    <t>002809</t>
  </si>
  <si>
    <t>65黒瀬谷地区</t>
  </si>
  <si>
    <t>坂下新</t>
    <rPh sb="0" eb="3">
      <t>さかしたしん</t>
    </rPh>
    <phoneticPr fontId="21" type="Hiragana" alignment="distributed"/>
  </si>
  <si>
    <t>004306</t>
  </si>
  <si>
    <t>山本</t>
    <rPh sb="0" eb="2">
      <t>やまもと</t>
    </rPh>
    <phoneticPr fontId="21" type="Hiragana" alignment="distributed"/>
  </si>
  <si>
    <t>開ヶ丘</t>
    <rPh sb="0" eb="3">
      <t>ひらきがおか</t>
    </rPh>
    <phoneticPr fontId="21" type="Hiragana" alignment="distributed"/>
  </si>
  <si>
    <t>４３０９０</t>
  </si>
  <si>
    <t>004303</t>
  </si>
  <si>
    <t>西押川</t>
    <rPh sb="0" eb="3">
      <t>にしおしかわ</t>
    </rPh>
    <phoneticPr fontId="21" type="Hiragana" alignment="distributed"/>
  </si>
  <si>
    <t>004302</t>
  </si>
  <si>
    <t>２４０５２</t>
  </si>
  <si>
    <t>001628</t>
  </si>
  <si>
    <t>北押川</t>
    <rPh sb="0" eb="3">
      <t>きたおしかわ</t>
    </rPh>
    <phoneticPr fontId="21" type="Hiragana" alignment="distributed"/>
  </si>
  <si>
    <t>４３０２０</t>
  </si>
  <si>
    <t>上新保</t>
    <rPh sb="0" eb="3">
      <t>かみしんぼ</t>
    </rPh>
    <phoneticPr fontId="21" type="Hiragana" alignment="distributed"/>
  </si>
  <si>
    <t>願海寺</t>
    <rPh sb="0" eb="3">
      <t>がんかいじ</t>
    </rPh>
    <phoneticPr fontId="21" type="Hiragana" alignment="distributed"/>
  </si>
  <si>
    <t>004206</t>
  </si>
  <si>
    <t>４２老田</t>
  </si>
  <si>
    <t>004205</t>
  </si>
  <si>
    <t>４２０７０</t>
  </si>
  <si>
    <t>004203</t>
  </si>
  <si>
    <t>001607</t>
  </si>
  <si>
    <t>004202</t>
  </si>
  <si>
    <t>寺町１区</t>
    <rPh sb="0" eb="2">
      <t>てらまち</t>
    </rPh>
    <phoneticPr fontId="21" type="Hiragana" alignment="distributed"/>
  </si>
  <si>
    <t>４２０８０</t>
  </si>
  <si>
    <t>境野新</t>
    <rPh sb="0" eb="3">
      <t>さかいのしん</t>
    </rPh>
    <phoneticPr fontId="21" type="Hiragana" alignment="distributed"/>
  </si>
  <si>
    <t>４１０１０</t>
  </si>
  <si>
    <t>杉谷</t>
    <rPh sb="0" eb="2">
      <t>すぎたに</t>
    </rPh>
    <phoneticPr fontId="21" type="Hiragana" alignment="distributed"/>
  </si>
  <si>
    <t>４１０２０</t>
  </si>
  <si>
    <t>針原新町４区南部</t>
    <rPh sb="0" eb="4">
      <t>はりわらしんまち</t>
    </rPh>
    <phoneticPr fontId="21" type="Hiragana" alignment="distributed"/>
  </si>
  <si>
    <t>004103</t>
  </si>
  <si>
    <t>45池多</t>
  </si>
  <si>
    <t>西金屋</t>
    <rPh sb="0" eb="3">
      <t>にしかなや</t>
    </rPh>
    <phoneticPr fontId="21" type="Hiragana" alignment="distributed"/>
  </si>
  <si>
    <t>小泉町南部</t>
    <rPh sb="0" eb="5">
      <t>こいずみちょうなんぶ</t>
    </rPh>
    <phoneticPr fontId="21" type="Hiragana" alignment="distributed"/>
  </si>
  <si>
    <t>004101</t>
  </si>
  <si>
    <t>北二ッ屋</t>
    <rPh sb="0" eb="4">
      <t>きたふたつや</t>
    </rPh>
    <phoneticPr fontId="21" type="Hiragana" alignment="distributed"/>
  </si>
  <si>
    <t>002630</t>
  </si>
  <si>
    <t>４００７０</t>
  </si>
  <si>
    <t>076-464-3359</t>
  </si>
  <si>
    <t>岩瀬新町１区</t>
    <rPh sb="0" eb="4">
      <t>いわせしんまち</t>
    </rPh>
    <phoneticPr fontId="21" type="Hiragana" alignment="distributed"/>
  </si>
  <si>
    <t>４０寒江</t>
    <rPh sb="2" eb="3">
      <t>かん</t>
    </rPh>
    <rPh sb="3" eb="4">
      <t>え</t>
    </rPh>
    <phoneticPr fontId="21" type="Hiragana" alignment="distributed"/>
  </si>
  <si>
    <t>金屋１区</t>
    <rPh sb="0" eb="2">
      <t>かなや</t>
    </rPh>
    <phoneticPr fontId="21" type="Hiragana" alignment="distributed"/>
  </si>
  <si>
    <t>野口北部</t>
    <rPh sb="0" eb="4">
      <t>のぐちほくぶ</t>
    </rPh>
    <phoneticPr fontId="21" type="Hiragana" alignment="distributed"/>
  </si>
  <si>
    <t>押上</t>
    <rPh sb="0" eb="2">
      <t>おしあげ</t>
    </rPh>
    <phoneticPr fontId="21" type="Hiragana" alignment="distributed"/>
  </si>
  <si>
    <t>野口南部</t>
    <rPh sb="0" eb="4">
      <t>のぐちなんぶ</t>
    </rPh>
    <phoneticPr fontId="21" type="Hiragana" alignment="distributed"/>
  </si>
  <si>
    <t>004005</t>
  </si>
  <si>
    <t>000402</t>
  </si>
  <si>
    <t>本郷北部</t>
    <rPh sb="0" eb="4">
      <t>ほんごうほくぶ</t>
    </rPh>
    <phoneticPr fontId="21" type="Hiragana" alignment="distributed"/>
  </si>
  <si>
    <t>４０１９０</t>
  </si>
  <si>
    <t>本郷東部</t>
    <rPh sb="0" eb="4">
      <t>ほんごうとうぶ</t>
    </rPh>
    <phoneticPr fontId="21" type="Hiragana" alignment="distributed"/>
  </si>
  <si>
    <t>西公文名町</t>
    <rPh sb="0" eb="5">
      <t>にしくもんみょうまち</t>
    </rPh>
    <phoneticPr fontId="21" type="Hiragana" alignment="distributed"/>
  </si>
  <si>
    <t>４０１８０</t>
  </si>
  <si>
    <t>本郷中部</t>
    <rPh sb="0" eb="4">
      <t>ほんごうちゅうぶ</t>
    </rPh>
    <phoneticPr fontId="21" type="Hiragana" alignment="distributed"/>
  </si>
  <si>
    <t>４０１７０</t>
  </si>
  <si>
    <t>本郷西部</t>
    <rPh sb="0" eb="4">
      <t>ほんごうせいぶ</t>
    </rPh>
    <phoneticPr fontId="21" type="Hiragana" alignment="distributed"/>
  </si>
  <si>
    <t>４０１５０</t>
  </si>
  <si>
    <t>004004</t>
  </si>
  <si>
    <t>長江一丁目</t>
    <rPh sb="0" eb="2">
      <t>ながえ</t>
    </rPh>
    <phoneticPr fontId="21" type="Hiragana" alignment="distributed"/>
  </si>
  <si>
    <t>呉羽野田</t>
    <rPh sb="0" eb="4">
      <t>くれはのだ</t>
    </rPh>
    <phoneticPr fontId="21" type="Hiragana" alignment="distributed"/>
  </si>
  <si>
    <t>004003</t>
  </si>
  <si>
    <t>大塚東</t>
    <rPh sb="0" eb="3">
      <t>おおつかひがし</t>
    </rPh>
    <phoneticPr fontId="21" type="Hiragana" alignment="distributed"/>
  </si>
  <si>
    <t>４００４０</t>
  </si>
  <si>
    <t>４００３０</t>
  </si>
  <si>
    <t>大塚</t>
    <rPh sb="0" eb="2">
      <t>おおつか</t>
    </rPh>
    <phoneticPr fontId="21" type="Hiragana" alignment="distributed"/>
  </si>
  <si>
    <t>４００１０</t>
  </si>
  <si>
    <t>004001</t>
  </si>
  <si>
    <t>北代</t>
    <rPh sb="0" eb="2">
      <t>きただい</t>
    </rPh>
    <phoneticPr fontId="21" type="Hiragana" alignment="distributed"/>
  </si>
  <si>
    <t>３９０１０</t>
  </si>
  <si>
    <t>布目東町</t>
    <rPh sb="0" eb="4">
      <t>ぬのめひがしまち</t>
    </rPh>
    <phoneticPr fontId="21" type="Hiragana" alignment="distributed"/>
  </si>
  <si>
    <t>北代６区</t>
    <rPh sb="0" eb="2">
      <t>きただい</t>
    </rPh>
    <phoneticPr fontId="21" type="Hiragana" alignment="distributed"/>
  </si>
  <si>
    <t>003911</t>
  </si>
  <si>
    <t>太田中区</t>
    <rPh sb="0" eb="4">
      <t>おおたなかく</t>
    </rPh>
    <phoneticPr fontId="21" type="Hiragana" alignment="distributed"/>
  </si>
  <si>
    <t>北代５区</t>
    <rPh sb="0" eb="2">
      <t>きただい</t>
    </rPh>
    <phoneticPr fontId="21" type="Hiragana" alignment="distributed"/>
  </si>
  <si>
    <t>長岡</t>
    <rPh sb="0" eb="2">
      <t>ながおか</t>
    </rPh>
    <phoneticPr fontId="21" type="Hiragana" alignment="distributed"/>
  </si>
  <si>
    <t>梅沢町三丁目</t>
    <rPh sb="0" eb="1">
      <t>うめ</t>
    </rPh>
    <rPh sb="1" eb="2">
      <t>ざわちょう</t>
    </rPh>
    <phoneticPr fontId="21" type="Hiragana" alignment="distributed"/>
  </si>
  <si>
    <t>003909</t>
  </si>
  <si>
    <t>１９０４５</t>
  </si>
  <si>
    <t>北代新</t>
    <rPh sb="0" eb="3">
      <t>きただいしん</t>
    </rPh>
    <phoneticPr fontId="21" type="Hiragana" alignment="distributed"/>
  </si>
  <si>
    <t>五福５区</t>
    <rPh sb="0" eb="2">
      <t>ごふく</t>
    </rPh>
    <phoneticPr fontId="21" type="Hiragana" alignment="distributed"/>
  </si>
  <si>
    <t>３９０２０</t>
  </si>
  <si>
    <t>北代３区</t>
    <rPh sb="0" eb="2">
      <t>きただい</t>
    </rPh>
    <phoneticPr fontId="21" type="Hiragana" alignment="distributed"/>
  </si>
  <si>
    <t>１８２００</t>
  </si>
  <si>
    <t>003908</t>
  </si>
  <si>
    <t>北代２区</t>
    <rPh sb="0" eb="2">
      <t>きただい</t>
    </rPh>
    <phoneticPr fontId="21" type="Hiragana" alignment="distributed"/>
  </si>
  <si>
    <t>北代１区</t>
    <rPh sb="0" eb="2">
      <t>きただい</t>
    </rPh>
    <phoneticPr fontId="21" type="Hiragana" alignment="distributed"/>
  </si>
  <si>
    <t>003905</t>
  </si>
  <si>
    <t>長岡新</t>
    <rPh sb="0" eb="3">
      <t>ながおかしん</t>
    </rPh>
    <phoneticPr fontId="21" type="Hiragana" alignment="distributed"/>
  </si>
  <si>
    <t>青柳</t>
    <rPh sb="0" eb="2">
      <t>あおやなぎ</t>
    </rPh>
    <phoneticPr fontId="21" type="Hiragana" alignment="distributed"/>
  </si>
  <si>
    <t>３９０７０</t>
  </si>
  <si>
    <t>003903</t>
  </si>
  <si>
    <t>３８１１０</t>
  </si>
  <si>
    <t>呉羽町</t>
    <rPh sb="0" eb="3">
      <t>くれはまち</t>
    </rPh>
    <phoneticPr fontId="21" type="Hiragana" alignment="distributed"/>
  </si>
  <si>
    <t>003823</t>
  </si>
  <si>
    <t>呉羽水上町</t>
    <rPh sb="0" eb="5">
      <t>くれはみずかみちょう</t>
    </rPh>
    <phoneticPr fontId="21" type="Hiragana" alignment="distributed"/>
  </si>
  <si>
    <t>003503</t>
  </si>
  <si>
    <t>930-0231</t>
  </si>
  <si>
    <t>吉作</t>
    <rPh sb="0" eb="2">
      <t>よしづくり</t>
    </rPh>
    <phoneticPr fontId="21" type="Hiragana" alignment="distributed"/>
  </si>
  <si>
    <t>吉作新町</t>
    <rPh sb="0" eb="4">
      <t>よしづくりしんまち</t>
    </rPh>
    <phoneticPr fontId="21" type="Hiragana" alignment="distributed"/>
  </si>
  <si>
    <t>呉羽苑</t>
    <rPh sb="0" eb="3">
      <t>くれはえん</t>
    </rPh>
    <phoneticPr fontId="21" type="Hiragana" alignment="distributed"/>
  </si>
  <si>
    <t>003820</t>
  </si>
  <si>
    <t>000702</t>
  </si>
  <si>
    <t>003819</t>
  </si>
  <si>
    <t>１３２２０</t>
  </si>
  <si>
    <t>住吉</t>
    <rPh sb="0" eb="2">
      <t>すみよし</t>
    </rPh>
    <phoneticPr fontId="21" type="Hiragana" alignment="distributed"/>
  </si>
  <si>
    <t>３８０５０</t>
  </si>
  <si>
    <t>３８０６０</t>
  </si>
  <si>
    <t>追分茶屋</t>
    <rPh sb="0" eb="4">
      <t>おいわけちゃや</t>
    </rPh>
    <phoneticPr fontId="21" type="Hiragana" alignment="distributed"/>
  </si>
  <si>
    <t>３８０１０</t>
  </si>
  <si>
    <t>中島一丁目</t>
    <rPh sb="0" eb="2">
      <t>なかじま</t>
    </rPh>
    <phoneticPr fontId="21" type="Hiragana" alignment="distributed"/>
  </si>
  <si>
    <t>003816</t>
  </si>
  <si>
    <t>茶屋町</t>
    <rPh sb="0" eb="3">
      <t>ちゃやまち</t>
    </rPh>
    <phoneticPr fontId="21" type="Hiragana" alignment="distributed"/>
  </si>
  <si>
    <t>003815</t>
  </si>
  <si>
    <t>003814</t>
  </si>
  <si>
    <t>000803</t>
  </si>
  <si>
    <t>呉羽富田町</t>
    <rPh sb="0" eb="5">
      <t>くれはとみたまち</t>
    </rPh>
    <phoneticPr fontId="21" type="Hiragana" alignment="distributed"/>
  </si>
  <si>
    <t>002005</t>
  </si>
  <si>
    <t>003811</t>
  </si>
  <si>
    <t>久郷</t>
    <rPh sb="0" eb="2">
      <t>くごう</t>
    </rPh>
    <phoneticPr fontId="21" type="Hiragana" alignment="distributed"/>
  </si>
  <si>
    <t>呉羽丸富町</t>
    <rPh sb="0" eb="5">
      <t>くれはまるとみちょう</t>
    </rPh>
    <phoneticPr fontId="21" type="Hiragana" alignment="distributed"/>
  </si>
  <si>
    <t>２２１３０</t>
  </si>
  <si>
    <t>０９０２３</t>
  </si>
  <si>
    <t>呉羽東町</t>
    <rPh sb="0" eb="4">
      <t>くれはひがしまち</t>
    </rPh>
    <phoneticPr fontId="21" type="Hiragana" alignment="distributed"/>
  </si>
  <si>
    <t>003807</t>
  </si>
  <si>
    <t>003806</t>
  </si>
  <si>
    <t>１０１３０</t>
  </si>
  <si>
    <t>003804</t>
  </si>
  <si>
    <t>呉羽姫本</t>
    <rPh sb="0" eb="4">
      <t>くれはひめもと</t>
    </rPh>
    <phoneticPr fontId="21" type="Hiragana" alignment="distributed"/>
  </si>
  <si>
    <t>003803</t>
  </si>
  <si>
    <t>003802</t>
  </si>
  <si>
    <t>千歳町二丁目</t>
    <rPh sb="0" eb="3">
      <t>ちとせまち</t>
    </rPh>
    <phoneticPr fontId="21" type="Hiragana" alignment="distributed"/>
  </si>
  <si>
    <t>高木東</t>
    <rPh sb="0" eb="3">
      <t>たかぎひがし</t>
    </rPh>
    <phoneticPr fontId="21" type="Hiragana" alignment="distributed"/>
  </si>
  <si>
    <t>３８０８０</t>
  </si>
  <si>
    <t>３８０７０</t>
  </si>
  <si>
    <t>003801</t>
  </si>
  <si>
    <t>001623</t>
  </si>
  <si>
    <t>つばめ野一丁目</t>
    <rPh sb="3" eb="4">
      <t>の</t>
    </rPh>
    <rPh sb="4" eb="7">
      <t>いちちょうめ</t>
    </rPh>
    <phoneticPr fontId="21" type="Hiragana" alignment="distributed"/>
  </si>
  <si>
    <t>本丸</t>
    <rPh sb="0" eb="1">
      <t>ほん</t>
    </rPh>
    <rPh sb="1" eb="2">
      <t>まる</t>
    </rPh>
    <phoneticPr fontId="21" type="Hiragana" alignment="distributed"/>
  </si>
  <si>
    <t>003708</t>
  </si>
  <si>
    <t>003505</t>
  </si>
  <si>
    <t>打出</t>
    <rPh sb="0" eb="2">
      <t>うちいで</t>
    </rPh>
    <phoneticPr fontId="21" type="Hiragana" alignment="distributed"/>
  </si>
  <si>
    <t>３７０１０</t>
  </si>
  <si>
    <t>町新</t>
    <rPh sb="0" eb="2">
      <t>まちしん</t>
    </rPh>
    <phoneticPr fontId="21" type="Hiragana" alignment="distributed"/>
  </si>
  <si>
    <t>00370７</t>
  </si>
  <si>
    <t>四方</t>
    <rPh sb="0" eb="2">
      <t>よかた</t>
    </rPh>
    <phoneticPr fontId="21" type="Hiragana" alignment="distributed"/>
  </si>
  <si>
    <t>３４０１０</t>
  </si>
  <si>
    <t>布目</t>
    <rPh sb="0" eb="2">
      <t>ぬのめ</t>
    </rPh>
    <phoneticPr fontId="21" type="Hiragana" alignment="distributed"/>
  </si>
  <si>
    <t>003706</t>
  </si>
  <si>
    <t>鹿島町二丁目</t>
    <rPh sb="0" eb="2">
      <t>かしま</t>
    </rPh>
    <rPh sb="2" eb="3">
      <t>ちょう</t>
    </rPh>
    <phoneticPr fontId="21" type="Hiragana" alignment="distributed"/>
  </si>
  <si>
    <t>003704</t>
  </si>
  <si>
    <t>003703</t>
  </si>
  <si>
    <t>002902</t>
  </si>
  <si>
    <t>１３１７０</t>
  </si>
  <si>
    <t>001321</t>
  </si>
  <si>
    <t>布目北</t>
    <rPh sb="0" eb="3">
      <t>ぬのめきた</t>
    </rPh>
    <phoneticPr fontId="21" type="Hiragana" alignment="distributed"/>
  </si>
  <si>
    <t>０８０１２</t>
  </si>
  <si>
    <t>布目旭</t>
    <rPh sb="0" eb="3">
      <t>ぬのめあさひ</t>
    </rPh>
    <phoneticPr fontId="21" type="Hiragana" alignment="distributed"/>
  </si>
  <si>
    <t>003702</t>
  </si>
  <si>
    <t>２３豊田</t>
    <rPh sb="2" eb="3">
      <t>ゆたか</t>
    </rPh>
    <rPh sb="3" eb="4">
      <t>た</t>
    </rPh>
    <phoneticPr fontId="21" type="Hiragana" alignment="distributed"/>
  </si>
  <si>
    <t>４八人町</t>
    <rPh sb="1" eb="4">
      <t>ハチニンマチ</t>
    </rPh>
    <phoneticPr fontId="21"/>
  </si>
  <si>
    <t>３７０５０</t>
  </si>
  <si>
    <t>003701</t>
  </si>
  <si>
    <t>３６０８０</t>
  </si>
  <si>
    <t>草島新町</t>
    <rPh sb="0" eb="4">
      <t>くさじましんまち</t>
    </rPh>
    <phoneticPr fontId="21" type="Hiragana" alignment="distributed"/>
  </si>
  <si>
    <t>003606</t>
  </si>
  <si>
    <t>金山新桜ヶ丘</t>
    <rPh sb="0" eb="6">
      <t>かなやましんさくらがおか</t>
    </rPh>
    <phoneticPr fontId="21" type="Hiragana" alignment="distributed"/>
  </si>
  <si>
    <t>003605</t>
  </si>
  <si>
    <t>草島[火力発電社宅]</t>
    <rPh sb="0" eb="2">
      <t>くさじま</t>
    </rPh>
    <phoneticPr fontId="21" type="Hiragana" alignment="distributed"/>
  </si>
  <si>
    <t>金山新</t>
    <rPh sb="0" eb="3">
      <t>かなやましん</t>
    </rPh>
    <phoneticPr fontId="21" type="Hiragana" alignment="distributed"/>
  </si>
  <si>
    <t>富浦町</t>
    <rPh sb="0" eb="3">
      <t>とみうらまち</t>
    </rPh>
    <phoneticPr fontId="21" type="Hiragana" alignment="distributed"/>
  </si>
  <si>
    <t>富山市経田１２３１番地</t>
    <rPh sb="0" eb="3">
      <t>トヤマシ</t>
    </rPh>
    <phoneticPr fontId="21"/>
  </si>
  <si>
    <t>３６０９０</t>
  </si>
  <si>
    <t>金山新南</t>
    <rPh sb="0" eb="4">
      <t>かなやましんみなみ</t>
    </rPh>
    <phoneticPr fontId="21" type="Hiragana" alignment="distributed"/>
  </si>
  <si>
    <t>001826</t>
  </si>
  <si>
    <t>３６０７０</t>
  </si>
  <si>
    <t>３６０４０</t>
  </si>
  <si>
    <t>３６０２０</t>
  </si>
  <si>
    <t>003601</t>
  </si>
  <si>
    <t>田尻南</t>
    <rPh sb="0" eb="2">
      <t>たのしり</t>
    </rPh>
    <rPh sb="2" eb="3">
      <t>みなみ</t>
    </rPh>
    <phoneticPr fontId="21" type="Hiragana" alignment="distributed"/>
  </si>
  <si>
    <t>３５０５０</t>
  </si>
  <si>
    <t>０９１１１</t>
  </si>
  <si>
    <t>003512</t>
  </si>
  <si>
    <t>野田</t>
    <rPh sb="0" eb="2">
      <t>のだ</t>
    </rPh>
    <phoneticPr fontId="21" type="Hiragana" alignment="distributed"/>
  </si>
  <si>
    <t>八町東</t>
    <rPh sb="0" eb="3">
      <t>はっちょうひがし</t>
    </rPh>
    <phoneticPr fontId="21" type="Hiragana" alignment="distributed"/>
  </si>
  <si>
    <t>３５１２０</t>
  </si>
  <si>
    <t>八幡</t>
    <rPh sb="0" eb="2">
      <t>やはた</t>
    </rPh>
    <phoneticPr fontId="21" type="Hiragana" alignment="distributed"/>
  </si>
  <si>
    <t>09西田地方</t>
  </si>
  <si>
    <t>３５２００</t>
  </si>
  <si>
    <t>八町</t>
    <rPh sb="0" eb="2">
      <t>はっちょう</t>
    </rPh>
    <phoneticPr fontId="21" type="Hiragana" alignment="distributed"/>
  </si>
  <si>
    <t>太郎丸本町一丁目</t>
    <rPh sb="0" eb="5">
      <t>たろうまるほんまち</t>
    </rPh>
    <phoneticPr fontId="21" type="Hiragana" alignment="distributed"/>
  </si>
  <si>
    <t>富山市中川原１４３番地５</t>
    <rPh sb="0" eb="3">
      <t>トヤマシ</t>
    </rPh>
    <rPh sb="3" eb="6">
      <t>ナカガワラ</t>
    </rPh>
    <rPh sb="9" eb="11">
      <t>バンチ</t>
    </rPh>
    <phoneticPr fontId="21"/>
  </si>
  <si>
    <t>八幡新町</t>
    <rPh sb="0" eb="4">
      <t>やはたしんまち</t>
    </rPh>
    <phoneticPr fontId="21" type="Hiragana" alignment="distributed"/>
  </si>
  <si>
    <t>山岸</t>
    <rPh sb="0" eb="2">
      <t>やまぎし</t>
    </rPh>
    <phoneticPr fontId="21" type="Hiragana" alignment="distributed"/>
  </si>
  <si>
    <t>001928</t>
  </si>
  <si>
    <t>百塚</t>
    <rPh sb="0" eb="2">
      <t>ひゃくづか</t>
    </rPh>
    <phoneticPr fontId="21" type="Hiragana" alignment="distributed"/>
  </si>
  <si>
    <t>３５１８０</t>
  </si>
  <si>
    <t>松木</t>
    <rPh sb="0" eb="2">
      <t>まつのき</t>
    </rPh>
    <phoneticPr fontId="21" type="Hiragana" alignment="distributed"/>
  </si>
  <si>
    <t>002914</t>
  </si>
  <si>
    <t>３５１７０</t>
  </si>
  <si>
    <t>若竹町六丁目</t>
    <rPh sb="0" eb="3">
      <t>わかたけちょう</t>
    </rPh>
    <phoneticPr fontId="21" type="Hiragana" alignment="distributed"/>
  </si>
  <si>
    <t>スポーツコミュニケーションスクールカラフル富山けやき通り校</t>
  </si>
  <si>
    <t>003508</t>
  </si>
  <si>
    <t>000925</t>
  </si>
  <si>
    <t>宮尾</t>
    <rPh sb="0" eb="2">
      <t>みやお</t>
    </rPh>
    <phoneticPr fontId="21" type="Hiragana" alignment="distributed"/>
  </si>
  <si>
    <t>003205</t>
  </si>
  <si>
    <t>003507</t>
  </si>
  <si>
    <t>田尻西</t>
    <rPh sb="0" eb="3">
      <t>たのしりにし</t>
    </rPh>
    <phoneticPr fontId="21" type="Hiragana" alignment="distributed"/>
  </si>
  <si>
    <t>田尻</t>
    <rPh sb="0" eb="2">
      <t>たのしり</t>
    </rPh>
    <phoneticPr fontId="21" type="Hiragana" alignment="distributed"/>
  </si>
  <si>
    <t>003506</t>
  </si>
  <si>
    <t>八町南</t>
    <rPh sb="0" eb="3">
      <t>はっちょうみなみ</t>
    </rPh>
    <phoneticPr fontId="21" type="Hiragana" alignment="distributed"/>
  </si>
  <si>
    <t>３５１３０</t>
  </si>
  <si>
    <t>001410</t>
  </si>
  <si>
    <t>003502</t>
  </si>
  <si>
    <t>001318</t>
  </si>
  <si>
    <t>３５０７０</t>
  </si>
  <si>
    <t>003501</t>
  </si>
  <si>
    <t>003419</t>
  </si>
  <si>
    <t>四方新出町</t>
    <rPh sb="0" eb="5">
      <t>よかたしんでまち</t>
    </rPh>
    <phoneticPr fontId="21" type="Hiragana" alignment="distributed"/>
  </si>
  <si>
    <t>四方茶園町</t>
    <rPh sb="0" eb="5">
      <t>よかたちゃえんまち</t>
    </rPh>
    <phoneticPr fontId="21" type="Hiragana" alignment="distributed"/>
  </si>
  <si>
    <t>３４０９０</t>
  </si>
  <si>
    <t>南田町二丁目</t>
    <rPh sb="0" eb="3">
      <t>みなみだまち</t>
    </rPh>
    <phoneticPr fontId="21" type="Hiragana" alignment="distributed"/>
  </si>
  <si>
    <t>003416</t>
  </si>
  <si>
    <t>３４０５０</t>
  </si>
  <si>
    <t>003413</t>
  </si>
  <si>
    <t>003207</t>
  </si>
  <si>
    <t>四方西岩瀬</t>
    <rPh sb="0" eb="5">
      <t>よかたにしいわせ</t>
    </rPh>
    <phoneticPr fontId="21" type="Hiragana" alignment="distributed"/>
  </si>
  <si>
    <t>３４１１０</t>
  </si>
  <si>
    <t>003412</t>
  </si>
  <si>
    <t>四方南町</t>
    <rPh sb="0" eb="4">
      <t>よかたみなみちょう</t>
    </rPh>
    <phoneticPr fontId="21" type="Hiragana" alignment="distributed"/>
  </si>
  <si>
    <t>003411</t>
  </si>
  <si>
    <t>003410</t>
  </si>
  <si>
    <t>四方二番町</t>
    <rPh sb="0" eb="5">
      <t>よかたにばんまち</t>
    </rPh>
    <phoneticPr fontId="21" type="Hiragana" alignment="distributed"/>
  </si>
  <si>
    <t>３４１２０</t>
  </si>
  <si>
    <t>四方一番町</t>
    <rPh sb="0" eb="5">
      <t>よかたいちばんまち</t>
    </rPh>
    <phoneticPr fontId="21" type="Hiragana" alignment="distributed"/>
  </si>
  <si>
    <t>３４０３０</t>
  </si>
  <si>
    <t>000903</t>
  </si>
  <si>
    <t>四方西港町</t>
    <rPh sb="0" eb="5">
      <t>よかたにしみなとまち</t>
    </rPh>
    <phoneticPr fontId="21" type="Hiragana" alignment="distributed"/>
  </si>
  <si>
    <t>四方恵比須町</t>
    <rPh sb="0" eb="6">
      <t>よかたえびすまち</t>
    </rPh>
    <phoneticPr fontId="21" type="Hiragana" alignment="distributed"/>
  </si>
  <si>
    <t>四方東港町</t>
    <rPh sb="0" eb="5">
      <t>よかたひがしみなとまち</t>
    </rPh>
    <phoneticPr fontId="21" type="Hiragana" alignment="distributed"/>
  </si>
  <si>
    <t>000305</t>
  </si>
  <si>
    <t>003408</t>
  </si>
  <si>
    <t>003220</t>
  </si>
  <si>
    <t>四方野割町</t>
    <rPh sb="0" eb="5">
      <t>よかたのわりまち</t>
    </rPh>
    <phoneticPr fontId="21" type="Hiragana" alignment="distributed"/>
  </si>
  <si>
    <t>四方西野割町</t>
    <rPh sb="0" eb="6">
      <t>よかたにしのわりまち</t>
    </rPh>
    <phoneticPr fontId="21" type="Hiragana" alignment="distributed"/>
  </si>
  <si>
    <t>003407</t>
  </si>
  <si>
    <t>003406</t>
  </si>
  <si>
    <t>003402</t>
  </si>
  <si>
    <t>002731</t>
  </si>
  <si>
    <t>003401</t>
  </si>
  <si>
    <t>３３１４０</t>
  </si>
  <si>
    <t>下冨居二丁目</t>
    <rPh sb="0" eb="3">
      <t>しもふご</t>
    </rPh>
    <phoneticPr fontId="21" type="Hiragana" alignment="distributed"/>
  </si>
  <si>
    <t>３３０６０</t>
  </si>
  <si>
    <t>002543</t>
  </si>
  <si>
    <t>003334</t>
  </si>
  <si>
    <t>月岡町六丁目</t>
    <rPh sb="0" eb="3">
      <t>つきおかまち</t>
    </rPh>
    <phoneticPr fontId="21" type="Hiragana" alignment="distributed"/>
  </si>
  <si>
    <t>３３１６５</t>
  </si>
  <si>
    <t>南中田</t>
    <rPh sb="0" eb="3">
      <t>みなみなかだ</t>
    </rPh>
    <phoneticPr fontId="21" type="Hiragana" alignment="distributed"/>
  </si>
  <si>
    <t>003331</t>
  </si>
  <si>
    <t>003330</t>
  </si>
  <si>
    <t>３３１６３</t>
  </si>
  <si>
    <t>３３１６１</t>
  </si>
  <si>
    <t>月岡東緑町四丁目</t>
    <rPh sb="0" eb="5">
      <t>つきおかひがしみどりちょう</t>
    </rPh>
    <phoneticPr fontId="21" type="Hiragana" alignment="distributed"/>
  </si>
  <si>
    <t>３３１５４</t>
  </si>
  <si>
    <t>003326</t>
  </si>
  <si>
    <t>月岡東緑町三丁目</t>
    <rPh sb="0" eb="5">
      <t>つきおかひがしみどりちょう</t>
    </rPh>
    <phoneticPr fontId="21" type="Hiragana" alignment="distributed"/>
  </si>
  <si>
    <t>３３１５３</t>
  </si>
  <si>
    <t>002920</t>
  </si>
  <si>
    <t>003325</t>
  </si>
  <si>
    <t>月岡東緑町二丁目</t>
    <rPh sb="0" eb="5">
      <t>つきおかひがしみどりちょう</t>
    </rPh>
    <phoneticPr fontId="21" type="Hiragana" alignment="distributed"/>
  </si>
  <si>
    <t>小中</t>
    <rPh sb="0" eb="2">
      <t>こなか</t>
    </rPh>
    <phoneticPr fontId="21" type="Hiragana" alignment="distributed"/>
  </si>
  <si>
    <t>03大山地域</t>
  </si>
  <si>
    <t>003324</t>
  </si>
  <si>
    <t>月岡東緑町一丁目</t>
    <rPh sb="0" eb="5">
      <t>つきおかひがしみどりちょう</t>
    </rPh>
    <phoneticPr fontId="21" type="Hiragana" alignment="distributed"/>
  </si>
  <si>
    <t>３３１５１</t>
  </si>
  <si>
    <t>003323</t>
  </si>
  <si>
    <t>月見町七丁目</t>
    <rPh sb="0" eb="3">
      <t>つきみちょう</t>
    </rPh>
    <phoneticPr fontId="21" type="Hiragana" alignment="distributed"/>
  </si>
  <si>
    <t>003320</t>
  </si>
  <si>
    <t>木場町</t>
    <rPh sb="0" eb="3">
      <t>きばまち</t>
    </rPh>
    <phoneticPr fontId="21" type="Hiragana" alignment="distributed"/>
  </si>
  <si>
    <t>月見町四丁目</t>
    <rPh sb="0" eb="3">
      <t>つきみちょう</t>
    </rPh>
    <phoneticPr fontId="21" type="Hiragana" alignment="distributed"/>
  </si>
  <si>
    <t>３３１７４</t>
  </si>
  <si>
    <t>０１０２０</t>
  </si>
  <si>
    <t>003319</t>
  </si>
  <si>
    <t>３３１７３</t>
  </si>
  <si>
    <t>月見町二丁目</t>
    <rPh sb="0" eb="3">
      <t>つきみちょう</t>
    </rPh>
    <phoneticPr fontId="21" type="Hiragana" alignment="distributed"/>
  </si>
  <si>
    <t>002348</t>
  </si>
  <si>
    <t>003317</t>
  </si>
  <si>
    <t>３３１７１</t>
  </si>
  <si>
    <t>003316</t>
  </si>
  <si>
    <t>牛島町</t>
    <rPh sb="0" eb="3">
      <t>うしじまちょう</t>
    </rPh>
    <phoneticPr fontId="21" type="Hiragana" alignment="distributed"/>
  </si>
  <si>
    <t>総曲輪四丁目</t>
    <rPh sb="0" eb="3">
      <t>そうがわ</t>
    </rPh>
    <phoneticPr fontId="21" type="Hiragana" alignment="distributed"/>
  </si>
  <si>
    <t>大井</t>
    <rPh sb="0" eb="2">
      <t>おおい</t>
    </rPh>
    <phoneticPr fontId="21" type="Hiragana" alignment="distributed"/>
  </si>
  <si>
    <t>３３０２０</t>
  </si>
  <si>
    <t>003311</t>
  </si>
  <si>
    <t>中布目</t>
    <rPh sb="0" eb="3">
      <t>なかぬのめ</t>
    </rPh>
    <phoneticPr fontId="21" type="Hiragana" alignment="distributed"/>
  </si>
  <si>
    <t>３３０７０</t>
  </si>
  <si>
    <t>３２１４０</t>
  </si>
  <si>
    <t>３３０３０</t>
  </si>
  <si>
    <t>３２２６０</t>
  </si>
  <si>
    <t>000207</t>
  </si>
  <si>
    <t>射水万葉会天正寺サポートセンター</t>
  </si>
  <si>
    <t>003236</t>
  </si>
  <si>
    <t>003235</t>
  </si>
  <si>
    <t>３２２４０</t>
  </si>
  <si>
    <t>003234</t>
  </si>
  <si>
    <t>石田万葉台</t>
    <rPh sb="0" eb="5">
      <t>いしだまんようだい</t>
    </rPh>
    <phoneticPr fontId="21" type="Hiragana" alignment="distributed"/>
  </si>
  <si>
    <t>３２０５０</t>
  </si>
  <si>
    <t>高園町</t>
    <rPh sb="0" eb="3">
      <t>たかぞのちょう</t>
    </rPh>
    <phoneticPr fontId="21" type="Hiragana" alignment="distributed"/>
  </si>
  <si>
    <t>上野南町</t>
    <rPh sb="0" eb="4">
      <t>うわのみなみまち</t>
    </rPh>
    <phoneticPr fontId="21" type="Hiragana" alignment="distributed"/>
  </si>
  <si>
    <t>西番第３</t>
    <rPh sb="0" eb="2">
      <t>にしのばん</t>
    </rPh>
    <phoneticPr fontId="21" type="Hiragana" alignment="distributed"/>
  </si>
  <si>
    <t>003231</t>
  </si>
  <si>
    <t>001510</t>
  </si>
  <si>
    <t>003230</t>
  </si>
  <si>
    <t>003229</t>
  </si>
  <si>
    <t>３２１７０</t>
  </si>
  <si>
    <t>003228</t>
  </si>
  <si>
    <t>五福３区</t>
    <rPh sb="0" eb="2">
      <t>ごふく</t>
    </rPh>
    <phoneticPr fontId="21" type="Hiragana" alignment="distributed"/>
  </si>
  <si>
    <t>３２１８０</t>
  </si>
  <si>
    <t>森田</t>
    <rPh sb="0" eb="2">
      <t>もりた</t>
    </rPh>
    <phoneticPr fontId="21" type="Hiragana" alignment="distributed"/>
  </si>
  <si>
    <t>003224</t>
  </si>
  <si>
    <t>２１１１０</t>
  </si>
  <si>
    <t>上熊野</t>
    <rPh sb="0" eb="3">
      <t>かみくまの</t>
    </rPh>
    <phoneticPr fontId="21" type="Hiragana" alignment="distributed"/>
  </si>
  <si>
    <t>001412</t>
  </si>
  <si>
    <t>３２０７０</t>
  </si>
  <si>
    <t>辰尾</t>
    <rPh sb="0" eb="2">
      <t>たつお</t>
    </rPh>
    <phoneticPr fontId="21" type="Hiragana" alignment="distributed"/>
  </si>
  <si>
    <t>３２１６０</t>
  </si>
  <si>
    <t>003222</t>
  </si>
  <si>
    <t>003221</t>
  </si>
  <si>
    <t>３２２３６</t>
  </si>
  <si>
    <t>若竹町五丁目</t>
    <rPh sb="0" eb="3">
      <t>わかたけちょう</t>
    </rPh>
    <phoneticPr fontId="21" type="Hiragana" alignment="distributed"/>
  </si>
  <si>
    <t>３２２３５</t>
  </si>
  <si>
    <t>若竹町四丁目</t>
    <rPh sb="0" eb="3">
      <t>わかたけちょう</t>
    </rPh>
    <phoneticPr fontId="21" type="Hiragana" alignment="distributed"/>
  </si>
  <si>
    <t>３２２３４</t>
  </si>
  <si>
    <t>003215</t>
  </si>
  <si>
    <t>３２２３３</t>
  </si>
  <si>
    <t>３２２３２</t>
  </si>
  <si>
    <t>003211</t>
  </si>
  <si>
    <t>悪王寺</t>
    <rPh sb="0" eb="3">
      <t>あくおうじ</t>
    </rPh>
    <phoneticPr fontId="21" type="Hiragana" alignment="distributed"/>
  </si>
  <si>
    <t>吉岡</t>
    <rPh sb="0" eb="2">
      <t>よしおか</t>
    </rPh>
    <phoneticPr fontId="21" type="Hiragana" alignment="distributed"/>
  </si>
  <si>
    <t>３２０８０</t>
  </si>
  <si>
    <t>003208</t>
  </si>
  <si>
    <t>牛島本町一丁目</t>
    <rPh sb="0" eb="4">
      <t>うしじまほんまち</t>
    </rPh>
    <phoneticPr fontId="21" type="Hiragana" alignment="distributed"/>
  </si>
  <si>
    <t>南金屋</t>
    <rPh sb="0" eb="3">
      <t>みなみかなや</t>
    </rPh>
    <phoneticPr fontId="21" type="Hiragana" alignment="distributed"/>
  </si>
  <si>
    <t>古志町二丁目</t>
    <rPh sb="0" eb="3">
      <t>こしまち</t>
    </rPh>
    <phoneticPr fontId="21" type="Hiragana" alignment="distributed"/>
  </si>
  <si>
    <t>１２０８３</t>
  </si>
  <si>
    <t>３２１９０</t>
  </si>
  <si>
    <t>003203</t>
  </si>
  <si>
    <t>下熊野</t>
    <rPh sb="0" eb="3">
      <t>しもくまの</t>
    </rPh>
    <phoneticPr fontId="21" type="Hiragana" alignment="distributed"/>
  </si>
  <si>
    <t>３２１２０</t>
  </si>
  <si>
    <t>３２１１０</t>
  </si>
  <si>
    <t>３１１７０</t>
  </si>
  <si>
    <t>002108</t>
  </si>
  <si>
    <t>３１新保</t>
    <rPh sb="2" eb="3">
      <t>しん</t>
    </rPh>
    <rPh sb="3" eb="4">
      <t>ほ</t>
    </rPh>
    <phoneticPr fontId="21" type="Hiragana" alignment="distributed"/>
  </si>
  <si>
    <t>西荒屋</t>
    <rPh sb="0" eb="3">
      <t>にしあらや</t>
    </rPh>
    <phoneticPr fontId="21" type="Hiragana" alignment="distributed"/>
  </si>
  <si>
    <t>南栗山</t>
    <rPh sb="0" eb="3">
      <t>みなみくりやま</t>
    </rPh>
    <phoneticPr fontId="21" type="Hiragana" alignment="distributed"/>
  </si>
  <si>
    <t>001937</t>
  </si>
  <si>
    <t>３１２２０</t>
  </si>
  <si>
    <t>17相談（地域移行・地域定着）</t>
  </si>
  <si>
    <t>上栗山</t>
    <rPh sb="0" eb="3">
      <t>かみくりやま</t>
    </rPh>
    <phoneticPr fontId="21" type="Hiragana" alignment="distributed"/>
  </si>
  <si>
    <t>下栗山</t>
    <rPh sb="0" eb="3">
      <t>しもくりやま</t>
    </rPh>
    <phoneticPr fontId="21" type="Hiragana" alignment="distributed"/>
  </si>
  <si>
    <t>惣在寺</t>
    <rPh sb="0" eb="3">
      <t>そうざいじ</t>
    </rPh>
    <phoneticPr fontId="21" type="Hiragana" alignment="distributed"/>
  </si>
  <si>
    <t>福居</t>
    <rPh sb="0" eb="2">
      <t>ふくい</t>
    </rPh>
    <phoneticPr fontId="21" type="Hiragana" alignment="distributed"/>
  </si>
  <si>
    <t>３１０２０</t>
  </si>
  <si>
    <t>吉倉</t>
    <rPh sb="0" eb="2">
      <t>よしくら</t>
    </rPh>
    <phoneticPr fontId="21" type="Hiragana" alignment="distributed"/>
  </si>
  <si>
    <t>新保</t>
    <rPh sb="0" eb="2">
      <t>しんぼ</t>
    </rPh>
    <phoneticPr fontId="21" type="Hiragana" alignment="distributed"/>
  </si>
  <si>
    <t>３１０９０</t>
  </si>
  <si>
    <t>003111</t>
  </si>
  <si>
    <t>003110</t>
  </si>
  <si>
    <t>３１１６０</t>
  </si>
  <si>
    <t>003109</t>
  </si>
  <si>
    <t>003108</t>
  </si>
  <si>
    <t>３１０１０</t>
  </si>
  <si>
    <t>上八日町</t>
    <rPh sb="0" eb="4">
      <t>かみようかまち</t>
    </rPh>
    <phoneticPr fontId="21" type="Hiragana" alignment="distributed"/>
  </si>
  <si>
    <t>朝菜町２丁目</t>
    <rPh sb="0" eb="3">
      <t>あさなちょう</t>
    </rPh>
    <phoneticPr fontId="21" type="Hiragana" alignment="distributed"/>
  </si>
  <si>
    <t>３１０３０</t>
  </si>
  <si>
    <t>003106</t>
  </si>
  <si>
    <t>大町</t>
    <rPh sb="0" eb="2">
      <t>おおまち</t>
    </rPh>
    <phoneticPr fontId="21" type="Hiragana" alignment="distributed"/>
  </si>
  <si>
    <t>003105</t>
  </si>
  <si>
    <t>経田</t>
    <rPh sb="0" eb="2">
      <t>きょうでん</t>
    </rPh>
    <phoneticPr fontId="21" type="Hiragana" alignment="distributed"/>
  </si>
  <si>
    <t>３１０４０</t>
  </si>
  <si>
    <t>003104</t>
  </si>
  <si>
    <t>０７０４１</t>
  </si>
  <si>
    <t>３１０６０</t>
  </si>
  <si>
    <t>000214</t>
  </si>
  <si>
    <t>３１１４０</t>
  </si>
  <si>
    <t>萩原</t>
    <rPh sb="0" eb="2">
      <t>はぎはら</t>
    </rPh>
    <phoneticPr fontId="21" type="Hiragana" alignment="distributed"/>
  </si>
  <si>
    <t>布市新町</t>
    <rPh sb="0" eb="4">
      <t>ぬのいちしんまち</t>
    </rPh>
    <phoneticPr fontId="21" type="Hiragana" alignment="distributed"/>
  </si>
  <si>
    <t>３０１１０</t>
  </si>
  <si>
    <t>002204</t>
  </si>
  <si>
    <t>３０蜷川</t>
    <rPh sb="2" eb="3">
      <t>にな</t>
    </rPh>
    <rPh sb="3" eb="4">
      <t>かわ</t>
    </rPh>
    <phoneticPr fontId="21" type="Hiragana" alignment="distributed"/>
  </si>
  <si>
    <t>003018</t>
  </si>
  <si>
    <t>小杉</t>
    <rPh sb="0" eb="2">
      <t>こすぎ</t>
    </rPh>
    <phoneticPr fontId="21" type="Hiragana" alignment="distributed"/>
  </si>
  <si>
    <t>３００５０</t>
  </si>
  <si>
    <t>赤田</t>
    <rPh sb="0" eb="2">
      <t>あかだ</t>
    </rPh>
    <phoneticPr fontId="21" type="Hiragana" alignment="distributed"/>
  </si>
  <si>
    <t>０２０２２</t>
  </si>
  <si>
    <t>赤田新町</t>
    <rPh sb="0" eb="4">
      <t>あかだしんまち</t>
    </rPh>
    <phoneticPr fontId="21" type="Hiragana" alignment="distributed"/>
  </si>
  <si>
    <t>003017</t>
  </si>
  <si>
    <t>フレアスヘルパーステーション富山３ｒｄ</t>
  </si>
  <si>
    <t>002421</t>
  </si>
  <si>
    <t>上堀南町</t>
    <rPh sb="0" eb="4">
      <t>かみほりみなみちょう</t>
    </rPh>
    <phoneticPr fontId="21" type="Hiragana" alignment="distributed"/>
  </si>
  <si>
    <t>３００６０</t>
  </si>
  <si>
    <t>001808</t>
  </si>
  <si>
    <t>003016</t>
  </si>
  <si>
    <t>安田町</t>
    <rPh sb="0" eb="3">
      <t>やすだまち</t>
    </rPh>
    <phoneticPr fontId="21" type="Hiragana" alignment="distributed"/>
  </si>
  <si>
    <t>二俣</t>
    <rPh sb="0" eb="2">
      <t>ふたまた</t>
    </rPh>
    <phoneticPr fontId="21" type="Hiragana" alignment="distributed"/>
  </si>
  <si>
    <t>003015</t>
  </si>
  <si>
    <t>０８０１１</t>
  </si>
  <si>
    <t>布市</t>
    <rPh sb="0" eb="2">
      <t>ぬのいち</t>
    </rPh>
    <phoneticPr fontId="21" type="Hiragana" alignment="distributed"/>
  </si>
  <si>
    <t>003014</t>
  </si>
  <si>
    <t>堀</t>
    <rPh sb="0" eb="1">
      <t>ほり</t>
    </rPh>
    <phoneticPr fontId="21" type="Hiragana" alignment="distributed"/>
  </si>
  <si>
    <t>新堀町</t>
    <rPh sb="0" eb="3">
      <t>しんぼりちょう</t>
    </rPh>
    <phoneticPr fontId="21" type="Hiragana" alignment="distributed"/>
  </si>
  <si>
    <t>003013</t>
  </si>
  <si>
    <t>003012</t>
  </si>
  <si>
    <t>上袋</t>
    <rPh sb="0" eb="2">
      <t>かみふくろ</t>
    </rPh>
    <phoneticPr fontId="21" type="Hiragana" alignment="distributed"/>
  </si>
  <si>
    <t>堀川町</t>
    <rPh sb="0" eb="3">
      <t>ほりかわまち</t>
    </rPh>
    <phoneticPr fontId="21" type="Hiragana" alignment="distributed"/>
  </si>
  <si>
    <t>１１０５０</t>
  </si>
  <si>
    <t>003011</t>
  </si>
  <si>
    <t>003010</t>
  </si>
  <si>
    <t>朝菜町４丁目</t>
    <rPh sb="0" eb="3">
      <t>あさなちょう</t>
    </rPh>
    <phoneticPr fontId="21" type="Hiragana" alignment="distributed"/>
  </si>
  <si>
    <t>003009</t>
  </si>
  <si>
    <t>003008</t>
  </si>
  <si>
    <t>003007</t>
  </si>
  <si>
    <t>003005</t>
  </si>
  <si>
    <t>003004</t>
  </si>
  <si>
    <t>黒崎</t>
    <rPh sb="0" eb="2">
      <t>くろさき</t>
    </rPh>
    <phoneticPr fontId="21" type="Hiragana" alignment="distributed"/>
  </si>
  <si>
    <t>３００３０</t>
  </si>
  <si>
    <t>003003</t>
  </si>
  <si>
    <t>八日町</t>
    <rPh sb="0" eb="3">
      <t>ようかまち</t>
    </rPh>
    <phoneticPr fontId="21" type="Hiragana" alignment="distributed"/>
  </si>
  <si>
    <t>002024</t>
  </si>
  <si>
    <t>002928</t>
  </si>
  <si>
    <t>城村新町</t>
    <rPh sb="0" eb="4">
      <t>じょうむらしんまち</t>
    </rPh>
    <phoneticPr fontId="21" type="Hiragana" alignment="distributed"/>
  </si>
  <si>
    <t>城村</t>
    <rPh sb="0" eb="2">
      <t>じょうむら</t>
    </rPh>
    <phoneticPr fontId="21" type="Hiragana" alignment="distributed"/>
  </si>
  <si>
    <t>002927</t>
  </si>
  <si>
    <t>２００８２</t>
  </si>
  <si>
    <t>２９１４０</t>
  </si>
  <si>
    <t>城若町</t>
    <rPh sb="0" eb="3">
      <t>じょうわかまち</t>
    </rPh>
    <phoneticPr fontId="21" type="Hiragana" alignment="distributed"/>
  </si>
  <si>
    <t>０１１０２</t>
  </si>
  <si>
    <t>002925</t>
  </si>
  <si>
    <t>002202</t>
  </si>
  <si>
    <t>大場</t>
    <rPh sb="0" eb="2">
      <t>おおば</t>
    </rPh>
    <phoneticPr fontId="21" type="Hiragana" alignment="distributed"/>
  </si>
  <si>
    <t>関</t>
    <rPh sb="0" eb="1">
      <t>せき</t>
    </rPh>
    <phoneticPr fontId="21" type="Hiragana" alignment="distributed"/>
  </si>
  <si>
    <t>２９１００</t>
  </si>
  <si>
    <t>002923</t>
  </si>
  <si>
    <t>002921</t>
  </si>
  <si>
    <t>西番第１</t>
    <rPh sb="0" eb="2">
      <t>にしのばん</t>
    </rPh>
    <phoneticPr fontId="21" type="Hiragana" alignment="distributed"/>
  </si>
  <si>
    <t>002918</t>
  </si>
  <si>
    <t>城ヶ丘５区</t>
    <rPh sb="0" eb="3">
      <t>じょうがおか</t>
    </rPh>
    <phoneticPr fontId="21" type="Hiragana" alignment="distributed"/>
  </si>
  <si>
    <t>城ヶ丘４区</t>
    <rPh sb="0" eb="3">
      <t>じょうがおか</t>
    </rPh>
    <phoneticPr fontId="21" type="Hiragana" alignment="distributed"/>
  </si>
  <si>
    <t>城ヶ丘３区</t>
    <rPh sb="0" eb="3">
      <t>じょうがおか</t>
    </rPh>
    <phoneticPr fontId="21" type="Hiragana" alignment="distributed"/>
  </si>
  <si>
    <t>城ヶ丘２区</t>
    <rPh sb="0" eb="3">
      <t>じょうがおか</t>
    </rPh>
    <phoneticPr fontId="21" type="Hiragana" alignment="distributed"/>
  </si>
  <si>
    <t>城ヶ丘１区</t>
    <rPh sb="0" eb="3">
      <t>じょうがおか</t>
    </rPh>
    <phoneticPr fontId="21" type="Hiragana" alignment="distributed"/>
  </si>
  <si>
    <t>002912</t>
  </si>
  <si>
    <t>002909</t>
  </si>
  <si>
    <t>２４１２１</t>
  </si>
  <si>
    <t>002908</t>
  </si>
  <si>
    <t>横内第３</t>
    <rPh sb="0" eb="2">
      <t>よこうち</t>
    </rPh>
    <phoneticPr fontId="21" type="Hiragana" alignment="distributed"/>
  </si>
  <si>
    <t>中新川郡立山町前沢新町１６３番地</t>
    <rPh sb="0" eb="4">
      <t>ナカニイカワグン</t>
    </rPh>
    <rPh sb="4" eb="7">
      <t>タテヤママチ</t>
    </rPh>
    <rPh sb="7" eb="11">
      <t>マエザワシンマチ</t>
    </rPh>
    <rPh sb="14" eb="16">
      <t>バンチ</t>
    </rPh>
    <phoneticPr fontId="21"/>
  </si>
  <si>
    <t>002907</t>
  </si>
  <si>
    <t>大宮町</t>
    <rPh sb="0" eb="3">
      <t>おおみやちょう</t>
    </rPh>
    <phoneticPr fontId="21" type="Hiragana" alignment="distributed"/>
  </si>
  <si>
    <t>002904</t>
  </si>
  <si>
    <t>太田南町</t>
    <rPh sb="0" eb="4">
      <t>おおたみなみちょう</t>
    </rPh>
    <phoneticPr fontId="21" type="Hiragana" alignment="distributed"/>
  </si>
  <si>
    <t>002903</t>
  </si>
  <si>
    <t>太田北区</t>
    <rPh sb="0" eb="4">
      <t>おおたきたく</t>
    </rPh>
    <phoneticPr fontId="21" type="Hiragana" alignment="distributed"/>
  </si>
  <si>
    <t>002901</t>
  </si>
  <si>
    <t>002716</t>
  </si>
  <si>
    <t>002819</t>
  </si>
  <si>
    <t>002818</t>
  </si>
  <si>
    <t>町村一丁目</t>
    <rPh sb="0" eb="2">
      <t>まちむら</t>
    </rPh>
    <phoneticPr fontId="21" type="Hiragana" alignment="distributed"/>
  </si>
  <si>
    <t>002817</t>
  </si>
  <si>
    <t>０９１３２</t>
  </si>
  <si>
    <t>２８０１０</t>
  </si>
  <si>
    <t>２７０６０</t>
  </si>
  <si>
    <t>高屋敷２区</t>
    <rPh sb="0" eb="3">
      <t>たかやしき</t>
    </rPh>
    <phoneticPr fontId="21" type="Hiragana" alignment="distributed"/>
  </si>
  <si>
    <t>０５０９０</t>
  </si>
  <si>
    <t>２８０９０</t>
  </si>
  <si>
    <t>２８０２０</t>
  </si>
  <si>
    <t>若葉台</t>
    <rPh sb="0" eb="3">
      <t>わかばだい</t>
    </rPh>
    <phoneticPr fontId="21" type="Hiragana" alignment="distributed"/>
  </si>
  <si>
    <t>１１０７０</t>
  </si>
  <si>
    <t>中川原台二丁目</t>
    <rPh sb="0" eb="4">
      <t>なかがわらだい</t>
    </rPh>
    <phoneticPr fontId="21" type="Hiragana" alignment="distributed"/>
  </si>
  <si>
    <t>２８０３２</t>
  </si>
  <si>
    <t>002813</t>
  </si>
  <si>
    <t>中田二丁目</t>
    <rPh sb="0" eb="2">
      <t>なかだ</t>
    </rPh>
    <phoneticPr fontId="21" type="Hiragana" alignment="distributed"/>
  </si>
  <si>
    <t>中川原台一丁目</t>
    <rPh sb="0" eb="4">
      <t>なかがわらだい</t>
    </rPh>
    <phoneticPr fontId="21" type="Hiragana" alignment="distributed"/>
  </si>
  <si>
    <t>２８０３１</t>
  </si>
  <si>
    <t>002812</t>
  </si>
  <si>
    <t>２８０５０</t>
  </si>
  <si>
    <t>002811</t>
  </si>
  <si>
    <t>２８０４０</t>
  </si>
  <si>
    <t>002810</t>
  </si>
  <si>
    <t>２８０６０</t>
  </si>
  <si>
    <t>002808</t>
  </si>
  <si>
    <t>町村</t>
    <rPh sb="0" eb="2">
      <t>まちむら</t>
    </rPh>
    <phoneticPr fontId="21" type="Hiragana" alignment="distributed"/>
  </si>
  <si>
    <t>001053</t>
  </si>
  <si>
    <t>天正寺</t>
    <rPh sb="0" eb="3">
      <t>てんしょうじ</t>
    </rPh>
    <phoneticPr fontId="21" type="Hiragana" alignment="distributed"/>
  </si>
  <si>
    <t>富山市上袋６０５番地それいゆｉビル３－Ｂ</t>
    <rPh sb="0" eb="3">
      <t>トヤマシ</t>
    </rPh>
    <rPh sb="3" eb="5">
      <t>カミブクロ</t>
    </rPh>
    <rPh sb="8" eb="10">
      <t>バンチ</t>
    </rPh>
    <phoneticPr fontId="21"/>
  </si>
  <si>
    <t>２７０３０</t>
  </si>
  <si>
    <t>001403</t>
  </si>
  <si>
    <t>002806</t>
  </si>
  <si>
    <t>002804</t>
  </si>
  <si>
    <t>不二栄町３区</t>
    <rPh sb="0" eb="4">
      <t>ふじさかえまち</t>
    </rPh>
    <phoneticPr fontId="21" type="Hiragana" alignment="distributed"/>
  </si>
  <si>
    <t>002802</t>
  </si>
  <si>
    <t>002316</t>
  </si>
  <si>
    <t>不二栄町１区</t>
    <rPh sb="0" eb="4">
      <t>ふじさかえまち</t>
    </rPh>
    <phoneticPr fontId="21" type="Hiragana" alignment="distributed"/>
  </si>
  <si>
    <t>中市二丁目</t>
    <rPh sb="0" eb="2">
      <t>なかいち</t>
    </rPh>
    <phoneticPr fontId="21" type="Hiragana" alignment="distributed"/>
  </si>
  <si>
    <t>２７０４２</t>
  </si>
  <si>
    <t>39倉垣</t>
  </si>
  <si>
    <t>中市一丁目</t>
    <rPh sb="0" eb="2">
      <t>なかいち</t>
    </rPh>
    <phoneticPr fontId="21" type="Hiragana" alignment="distributed"/>
  </si>
  <si>
    <t>２７０４１</t>
  </si>
  <si>
    <t>002626</t>
  </si>
  <si>
    <t>002733</t>
  </si>
  <si>
    <t>窪本町</t>
    <rPh sb="0" eb="3">
      <t>くぼもとまち</t>
    </rPh>
    <phoneticPr fontId="21" type="Hiragana" alignment="distributed"/>
  </si>
  <si>
    <t>秋吉新町</t>
    <rPh sb="0" eb="4">
      <t>あきよししんまち</t>
    </rPh>
    <phoneticPr fontId="21" type="Hiragana" alignment="distributed"/>
  </si>
  <si>
    <t>002732</t>
  </si>
  <si>
    <t>不二越本町二丁目</t>
    <rPh sb="0" eb="5">
      <t>ふじこしほんまち</t>
    </rPh>
    <phoneticPr fontId="21" type="Hiragana" alignment="distributed"/>
  </si>
  <si>
    <t>１２１４２</t>
  </si>
  <si>
    <t>不二越町</t>
    <rPh sb="0" eb="4">
      <t>ふじこしまち</t>
    </rPh>
    <phoneticPr fontId="21" type="Hiragana" alignment="distributed"/>
  </si>
  <si>
    <t>１２１３０</t>
  </si>
  <si>
    <t>長江本町</t>
    <rPh sb="0" eb="4">
      <t>ながえほんまち</t>
    </rPh>
    <phoneticPr fontId="21" type="Hiragana" alignment="distributed"/>
  </si>
  <si>
    <t>２４０１０</t>
  </si>
  <si>
    <t>西中野町一丁目</t>
    <rPh sb="0" eb="4">
      <t>にしなかのまち</t>
    </rPh>
    <phoneticPr fontId="21" type="Hiragana" alignment="distributed"/>
  </si>
  <si>
    <t>１２１２０</t>
  </si>
  <si>
    <t>１２１１０</t>
  </si>
  <si>
    <t>コペルプラス富山中央教室</t>
    <rPh sb="6" eb="8">
      <t>トヤマ</t>
    </rPh>
    <rPh sb="8" eb="12">
      <t>チュウオウキョウシツ</t>
    </rPh>
    <phoneticPr fontId="21"/>
  </si>
  <si>
    <t>高屋敷１区</t>
    <rPh sb="0" eb="3">
      <t>たかやしき</t>
    </rPh>
    <phoneticPr fontId="21" type="Hiragana" alignment="distributed"/>
  </si>
  <si>
    <t>002726</t>
  </si>
  <si>
    <t>山室向陽台</t>
    <rPh sb="0" eb="5">
      <t>やまむろこうようだい</t>
    </rPh>
    <phoneticPr fontId="21" type="Hiragana" alignment="distributed"/>
  </si>
  <si>
    <t>002724</t>
  </si>
  <si>
    <t>岩瀬諏訪町</t>
    <rPh sb="0" eb="5">
      <t>いわせすわまち</t>
    </rPh>
    <phoneticPr fontId="21" type="Hiragana" alignment="distributed"/>
  </si>
  <si>
    <t>１５０１０</t>
  </si>
  <si>
    <t>000626</t>
  </si>
  <si>
    <t>002722</t>
  </si>
  <si>
    <t>高原本町</t>
    <rPh sb="0" eb="4">
      <t>たかはらほんまち</t>
    </rPh>
    <phoneticPr fontId="21" type="Hiragana" alignment="distributed"/>
  </si>
  <si>
    <t>山室２区</t>
    <rPh sb="0" eb="2">
      <t>やまむろ</t>
    </rPh>
    <phoneticPr fontId="21" type="Hiragana" alignment="distributed"/>
  </si>
  <si>
    <t>002715</t>
  </si>
  <si>
    <t>002705</t>
  </si>
  <si>
    <t>２５２２０</t>
  </si>
  <si>
    <t>公文名</t>
    <rPh sb="0" eb="3">
      <t>くもんみょう</t>
    </rPh>
    <phoneticPr fontId="21" type="Hiragana" alignment="distributed"/>
  </si>
  <si>
    <t>２７０２０</t>
  </si>
  <si>
    <t>２７０５０</t>
  </si>
  <si>
    <t>002612</t>
  </si>
  <si>
    <t>002704</t>
  </si>
  <si>
    <t>青葉町</t>
    <rPh sb="0" eb="3">
      <t>あおばちょう</t>
    </rPh>
    <phoneticPr fontId="21" type="Hiragana" alignment="distributed"/>
  </si>
  <si>
    <t>002702</t>
  </si>
  <si>
    <t>２６藤ノ木</t>
    <rPh sb="2" eb="3">
      <t>ふじ</t>
    </rPh>
    <rPh sb="4" eb="5">
      <t>き</t>
    </rPh>
    <phoneticPr fontId="21" type="Hiragana" alignment="distributed"/>
  </si>
  <si>
    <t>大島三丁目</t>
    <rPh sb="0" eb="2">
      <t>おおしま</t>
    </rPh>
    <phoneticPr fontId="21" type="Hiragana" alignment="distributed"/>
  </si>
  <si>
    <t>２６０５３</t>
  </si>
  <si>
    <t>002426</t>
  </si>
  <si>
    <t>002625</t>
  </si>
  <si>
    <t>野中新</t>
    <rPh sb="0" eb="3">
      <t>のなかしん</t>
    </rPh>
    <phoneticPr fontId="21" type="Hiragana" alignment="distributed"/>
  </si>
  <si>
    <t>002624</t>
  </si>
  <si>
    <t>２６０５１</t>
  </si>
  <si>
    <t>002623</t>
  </si>
  <si>
    <t>藤の木園町</t>
    <rPh sb="0" eb="1">
      <t>ふじ</t>
    </rPh>
    <rPh sb="2" eb="5">
      <t>きそのまち</t>
    </rPh>
    <phoneticPr fontId="21" type="Hiragana" alignment="distributed"/>
  </si>
  <si>
    <t>藤の木園町</t>
    <rPh sb="0" eb="5">
      <t>ふじのきそのまち</t>
    </rPh>
    <phoneticPr fontId="21" type="Hiragana" alignment="distributed"/>
  </si>
  <si>
    <t>富山型デイサービスまたこられ～</t>
  </si>
  <si>
    <t>002622</t>
  </si>
  <si>
    <t>新金代二丁目</t>
    <rPh sb="0" eb="3">
      <t>しんかなだい</t>
    </rPh>
    <phoneticPr fontId="21" type="Hiragana" alignment="distributed"/>
  </si>
  <si>
    <t>２６０７０</t>
  </si>
  <si>
    <t>新金代一丁目</t>
    <rPh sb="0" eb="3">
      <t>しんかなだい</t>
    </rPh>
    <phoneticPr fontId="21" type="Hiragana" alignment="distributed"/>
  </si>
  <si>
    <t>002620</t>
  </si>
  <si>
    <t>２６１９１</t>
  </si>
  <si>
    <t>002617</t>
  </si>
  <si>
    <t>002616</t>
  </si>
  <si>
    <t>001814</t>
  </si>
  <si>
    <t>藤木中町</t>
    <rPh sb="0" eb="4">
      <t>ふじのきなかまち</t>
    </rPh>
    <phoneticPr fontId="21" type="Hiragana" alignment="distributed"/>
  </si>
  <si>
    <t>横樋</t>
    <rPh sb="0" eb="1">
      <t>よこ</t>
    </rPh>
    <rPh sb="1" eb="2">
      <t>どい</t>
    </rPh>
    <phoneticPr fontId="21" type="Hiragana"/>
  </si>
  <si>
    <t>002613</t>
  </si>
  <si>
    <t>向新庄町三丁目</t>
    <rPh sb="0" eb="1">
      <t>むかい</t>
    </rPh>
    <rPh sb="1" eb="3">
      <t>しんじょう</t>
    </rPh>
    <rPh sb="3" eb="4">
      <t>まち</t>
    </rPh>
    <phoneticPr fontId="21" type="Hiragana" alignment="distributed"/>
  </si>
  <si>
    <t>002632</t>
  </si>
  <si>
    <t>開</t>
    <rPh sb="0" eb="1">
      <t>ひらき</t>
    </rPh>
    <phoneticPr fontId="21" type="Hiragana" alignment="distributed"/>
  </si>
  <si>
    <t>１６０２０</t>
  </si>
  <si>
    <t>930-0813</t>
  </si>
  <si>
    <t>２６１４０</t>
  </si>
  <si>
    <t>002631</t>
  </si>
  <si>
    <t>中間島一丁目</t>
    <rPh sb="0" eb="3">
      <t>ちゅうげんじま</t>
    </rPh>
    <phoneticPr fontId="21" type="Hiragana" alignment="distributed"/>
  </si>
  <si>
    <t>２６１１１</t>
  </si>
  <si>
    <t>002629</t>
  </si>
  <si>
    <t>１４０９２</t>
  </si>
  <si>
    <t>米田</t>
    <rPh sb="0" eb="2">
      <t>よねだ</t>
    </rPh>
    <phoneticPr fontId="21" type="Hiragana" alignment="distributed"/>
  </si>
  <si>
    <t>大江干新町</t>
    <rPh sb="0" eb="5">
      <t>おおえぼししんまち</t>
    </rPh>
    <phoneticPr fontId="21" type="Hiragana" alignment="distributed"/>
  </si>
  <si>
    <t>001009</t>
  </si>
  <si>
    <t>002628</t>
  </si>
  <si>
    <t>２６０１０</t>
  </si>
  <si>
    <t>株式会社ヒロックス</t>
    <rPh sb="0" eb="4">
      <t>カブシキガイシャ</t>
    </rPh>
    <phoneticPr fontId="21"/>
  </si>
  <si>
    <t>002611</t>
  </si>
  <si>
    <t>２６１３０</t>
  </si>
  <si>
    <t>002610</t>
  </si>
  <si>
    <t>中間島</t>
    <rPh sb="0" eb="3">
      <t>ちゅうげんじま</t>
    </rPh>
    <phoneticPr fontId="21" type="Hiragana" alignment="distributed"/>
  </si>
  <si>
    <t>２６０３０</t>
  </si>
  <si>
    <t>荏原新町</t>
    <rPh sb="0" eb="4">
      <t>えばらしんまち</t>
    </rPh>
    <phoneticPr fontId="21" type="Hiragana" alignment="distributed"/>
  </si>
  <si>
    <t>豊田本町一丁目</t>
    <rPh sb="0" eb="4">
      <t>とよたほんまち</t>
    </rPh>
    <phoneticPr fontId="21" type="Hiragana" alignment="distributed"/>
  </si>
  <si>
    <t>富岡町</t>
    <rPh sb="0" eb="3">
      <t>とみおかちょう</t>
    </rPh>
    <phoneticPr fontId="21" type="Hiragana" alignment="distributed"/>
  </si>
  <si>
    <t>２６１２０</t>
  </si>
  <si>
    <t>002606</t>
  </si>
  <si>
    <t>002605</t>
  </si>
  <si>
    <t>002604</t>
  </si>
  <si>
    <t>栄新町</t>
    <rPh sb="0" eb="3">
      <t>さかえしんまち</t>
    </rPh>
    <phoneticPr fontId="21" type="Hiragana" alignment="distributed"/>
  </si>
  <si>
    <t>桃井町一丁目</t>
    <rPh sb="0" eb="3">
      <t>もものいちょう</t>
    </rPh>
    <phoneticPr fontId="21" type="Hiragana" alignment="distributed"/>
  </si>
  <si>
    <t>002602</t>
  </si>
  <si>
    <t>002601</t>
  </si>
  <si>
    <t>五福６区</t>
    <rPh sb="0" eb="2">
      <t>ごふく</t>
    </rPh>
    <phoneticPr fontId="21" type="Hiragana" alignment="distributed"/>
  </si>
  <si>
    <t>西田地方町三丁目</t>
    <rPh sb="0" eb="5">
      <t>にしでんぢがたまち</t>
    </rPh>
    <phoneticPr fontId="21" type="Hiragana" alignment="distributed"/>
  </si>
  <si>
    <t>２５２５０</t>
  </si>
  <si>
    <t>丸の内一丁目</t>
    <rPh sb="0" eb="1">
      <t>まる</t>
    </rPh>
    <rPh sb="2" eb="3">
      <t>うち</t>
    </rPh>
    <phoneticPr fontId="21" type="Hiragana" alignment="distributed"/>
  </si>
  <si>
    <t>002592</t>
  </si>
  <si>
    <t>２５新庄</t>
    <rPh sb="2" eb="3">
      <t>しん</t>
    </rPh>
    <rPh sb="3" eb="4">
      <t>しょう</t>
    </rPh>
    <phoneticPr fontId="21" type="Hiragana" alignment="distributed"/>
  </si>
  <si>
    <t>002562</t>
  </si>
  <si>
    <t>２５２３３</t>
  </si>
  <si>
    <t>002584</t>
  </si>
  <si>
    <t>常盤台</t>
    <rPh sb="0" eb="3">
      <t>ときわだい</t>
    </rPh>
    <phoneticPr fontId="21" type="Hiragana" alignment="distributed"/>
  </si>
  <si>
    <t>新庄町四丁目</t>
    <rPh sb="0" eb="3">
      <t>しんじょうまち</t>
    </rPh>
    <phoneticPr fontId="21" type="Hiragana" alignment="distributed"/>
  </si>
  <si>
    <t>001249</t>
  </si>
  <si>
    <t>２５１３４</t>
  </si>
  <si>
    <t>002574</t>
  </si>
  <si>
    <t>２５０８４</t>
  </si>
  <si>
    <t>神通本町二丁目</t>
    <rPh sb="0" eb="2">
      <t>じんづう</t>
    </rPh>
    <rPh sb="2" eb="4">
      <t>ほんまち</t>
    </rPh>
    <phoneticPr fontId="21" type="Hiragana" alignment="distributed"/>
  </si>
  <si>
    <t>002573</t>
  </si>
  <si>
    <t>荒川新町</t>
    <rPh sb="0" eb="4">
      <t>あらかわしんまち</t>
    </rPh>
    <phoneticPr fontId="21" type="Hiragana" alignment="distributed"/>
  </si>
  <si>
    <t>２５０３６</t>
  </si>
  <si>
    <t>荒川五丁目</t>
    <rPh sb="0" eb="2">
      <t>あらかわ</t>
    </rPh>
    <phoneticPr fontId="21" type="Hiragana" alignment="distributed"/>
  </si>
  <si>
    <t>２５０３５</t>
  </si>
  <si>
    <t>002571</t>
  </si>
  <si>
    <t>２５０３３</t>
  </si>
  <si>
    <t>002569</t>
  </si>
  <si>
    <t>０２０５２</t>
  </si>
  <si>
    <t>002565</t>
  </si>
  <si>
    <t>０５０２３</t>
  </si>
  <si>
    <t>新庄町二丁目</t>
    <rPh sb="0" eb="3">
      <t>しんじょうまち</t>
    </rPh>
    <phoneticPr fontId="21" type="Hiragana" alignment="distributed"/>
  </si>
  <si>
    <t>002564</t>
  </si>
  <si>
    <t>経堂三丁目</t>
    <rPh sb="0" eb="2">
      <t>きょうどう</t>
    </rPh>
    <phoneticPr fontId="21" type="Hiragana" alignment="distributed"/>
  </si>
  <si>
    <t>荒川一丁目</t>
    <rPh sb="0" eb="2">
      <t>あらかわ</t>
    </rPh>
    <phoneticPr fontId="21" type="Hiragana" alignment="distributed"/>
  </si>
  <si>
    <t>002560</t>
  </si>
  <si>
    <t>002559</t>
  </si>
  <si>
    <t>２５１５４</t>
  </si>
  <si>
    <t>002557</t>
  </si>
  <si>
    <t>２５１５２</t>
  </si>
  <si>
    <t>２４１２３</t>
  </si>
  <si>
    <t>002556</t>
  </si>
  <si>
    <t>50上条</t>
  </si>
  <si>
    <t>002554</t>
  </si>
  <si>
    <t>２５０２２</t>
  </si>
  <si>
    <t>002552</t>
  </si>
  <si>
    <t>０９０６１</t>
  </si>
  <si>
    <t>綾田町一丁目</t>
    <rPh sb="0" eb="3">
      <t>あいでんまち</t>
    </rPh>
    <phoneticPr fontId="21" type="Hiragana" alignment="distributed"/>
  </si>
  <si>
    <t>２５０２１</t>
  </si>
  <si>
    <t>２５０８２</t>
  </si>
  <si>
    <t>２５０８０</t>
  </si>
  <si>
    <t>荒川</t>
    <rPh sb="0" eb="2">
      <t>あらかわ</t>
    </rPh>
    <phoneticPr fontId="21" type="Hiragana" alignment="distributed"/>
  </si>
  <si>
    <t>経堂一丁目</t>
    <rPh sb="0" eb="2">
      <t>きょうどう</t>
    </rPh>
    <phoneticPr fontId="21" type="Hiragana" alignment="distributed"/>
  </si>
  <si>
    <t>002548</t>
  </si>
  <si>
    <t>上庄町</t>
    <rPh sb="0" eb="3">
      <t>かみしょうまち</t>
    </rPh>
    <phoneticPr fontId="21" type="Hiragana" alignment="distributed"/>
  </si>
  <si>
    <t>経堂</t>
    <rPh sb="0" eb="2">
      <t>きょうどう</t>
    </rPh>
    <phoneticPr fontId="21" type="Hiragana"/>
  </si>
  <si>
    <t>常盤台２区</t>
    <rPh sb="0" eb="3">
      <t>ときわだい</t>
    </rPh>
    <phoneticPr fontId="21" type="Hiragana" alignment="distributed"/>
  </si>
  <si>
    <t>新庄町第１</t>
    <rPh sb="0" eb="3">
      <t>しんじょうまち</t>
    </rPh>
    <phoneticPr fontId="21" type="Hiragana" alignment="distributed"/>
  </si>
  <si>
    <t>002519</t>
  </si>
  <si>
    <t>２４０３０</t>
  </si>
  <si>
    <t>001627</t>
  </si>
  <si>
    <t>002425</t>
  </si>
  <si>
    <t>柳町二丁目</t>
    <rPh sb="0" eb="2">
      <t>やなぎまち</t>
    </rPh>
    <phoneticPr fontId="21" type="Hiragana" alignment="distributed"/>
  </si>
  <si>
    <t>上冨居三丁目</t>
    <rPh sb="0" eb="3">
      <t>かみふご</t>
    </rPh>
    <phoneticPr fontId="21" type="Hiragana" alignment="distributed"/>
  </si>
  <si>
    <t>002420</t>
  </si>
  <si>
    <t>002419</t>
  </si>
  <si>
    <t>002418</t>
  </si>
  <si>
    <t>２４０８０</t>
  </si>
  <si>
    <t>元町一丁目</t>
    <rPh sb="0" eb="1">
      <t>もと</t>
    </rPh>
    <rPh sb="1" eb="2">
      <t>まち</t>
    </rPh>
    <phoneticPr fontId="21" type="Hiragana" alignment="distributed"/>
  </si>
  <si>
    <t>千成町</t>
    <rPh sb="0" eb="2">
      <t>せんなり</t>
    </rPh>
    <rPh sb="2" eb="3">
      <t>まち</t>
    </rPh>
    <phoneticPr fontId="21" type="Hiragana" alignment="distributed"/>
  </si>
  <si>
    <t>中冨居</t>
    <rPh sb="0" eb="3">
      <t>なかふご</t>
    </rPh>
    <phoneticPr fontId="21" type="Hiragana" alignment="distributed"/>
  </si>
  <si>
    <t>２４０９０</t>
  </si>
  <si>
    <t>002416</t>
  </si>
  <si>
    <t>２３１３０</t>
  </si>
  <si>
    <t>下冨居</t>
    <rPh sb="0" eb="3">
      <t>しもふご</t>
    </rPh>
    <phoneticPr fontId="21" type="Hiragana" alignment="distributed"/>
  </si>
  <si>
    <t>２５０５０</t>
  </si>
  <si>
    <t>冨居栄町</t>
    <rPh sb="0" eb="4">
      <t>ふ　　ご　さかえまち</t>
    </rPh>
    <phoneticPr fontId="21" type="Hiragana" alignment="distributed"/>
  </si>
  <si>
    <t>上冨居</t>
    <rPh sb="0" eb="3">
      <t>かみふご</t>
    </rPh>
    <phoneticPr fontId="21" type="Hiragana" alignment="distributed"/>
  </si>
  <si>
    <t>２４０５０</t>
  </si>
  <si>
    <t>下赤江町二丁目</t>
    <rPh sb="0" eb="4">
      <t>しもあかえまち</t>
    </rPh>
    <phoneticPr fontId="21" type="Hiragana" alignment="distributed"/>
  </si>
  <si>
    <t>上赤江町二丁目</t>
    <rPh sb="0" eb="4">
      <t>かみあかえまち</t>
    </rPh>
    <phoneticPr fontId="21" type="Hiragana" alignment="distributed"/>
  </si>
  <si>
    <t>２４０４２</t>
  </si>
  <si>
    <t>１３奥田</t>
    <rPh sb="2" eb="3">
      <t>オク</t>
    </rPh>
    <rPh sb="3" eb="4">
      <t>タ</t>
    </rPh>
    <phoneticPr fontId="21"/>
  </si>
  <si>
    <t>002411</t>
  </si>
  <si>
    <t>中冨居</t>
    <rPh sb="0" eb="3">
      <t>　なかふご</t>
    </rPh>
    <phoneticPr fontId="21" type="Hiragana" alignment="distributed"/>
  </si>
  <si>
    <t>002407</t>
  </si>
  <si>
    <t>002406</t>
  </si>
  <si>
    <t>２４１０１</t>
  </si>
  <si>
    <t>002404</t>
  </si>
  <si>
    <t>総曲輪一丁目</t>
    <rPh sb="0" eb="3">
      <t>そうがわ</t>
    </rPh>
    <phoneticPr fontId="21" type="Hiragana" alignment="distributed"/>
  </si>
  <si>
    <t>新屋</t>
    <rPh sb="0" eb="2">
      <t>あらや</t>
    </rPh>
    <phoneticPr fontId="21" type="Hiragana" alignment="distributed"/>
  </si>
  <si>
    <t>新屋新町</t>
    <rPh sb="0" eb="4">
      <t>あらやしんまち</t>
    </rPh>
    <phoneticPr fontId="21" type="Hiragana" alignment="distributed"/>
  </si>
  <si>
    <t>002401</t>
  </si>
  <si>
    <t>２３１７１</t>
  </si>
  <si>
    <t>豊田本町四丁目</t>
    <rPh sb="0" eb="4">
      <t>とよたほんまち</t>
    </rPh>
    <phoneticPr fontId="21" type="Hiragana" alignment="distributed"/>
  </si>
  <si>
    <t>２３１４４</t>
  </si>
  <si>
    <t>002356</t>
  </si>
  <si>
    <t>２３２０３</t>
  </si>
  <si>
    <t>002355</t>
  </si>
  <si>
    <t>000623</t>
  </si>
  <si>
    <t>豊田本町三丁目</t>
    <rPh sb="0" eb="4">
      <t>とよたほんまち</t>
    </rPh>
    <phoneticPr fontId="21" type="Hiragana" alignment="distributed"/>
  </si>
  <si>
    <t>000212</t>
  </si>
  <si>
    <t>豊田本町二丁目</t>
    <rPh sb="0" eb="4">
      <t>とよたほんまち</t>
    </rPh>
    <phoneticPr fontId="21" type="Hiragana" alignment="distributed"/>
  </si>
  <si>
    <t>002353</t>
  </si>
  <si>
    <t>米田町二丁目</t>
    <rPh sb="0" eb="3">
      <t>よねだまち</t>
    </rPh>
    <phoneticPr fontId="21" type="Hiragana" alignment="distributed"/>
  </si>
  <si>
    <t>000620</t>
  </si>
  <si>
    <t>２３２０２</t>
  </si>
  <si>
    <t>１８１８０</t>
  </si>
  <si>
    <t>米田町一丁目</t>
    <rPh sb="0" eb="3">
      <t>よねだまち</t>
    </rPh>
    <phoneticPr fontId="21" type="Hiragana" alignment="distributed"/>
  </si>
  <si>
    <t>犬島七丁目</t>
    <rPh sb="0" eb="2">
      <t>いぬじま</t>
    </rPh>
    <phoneticPr fontId="21" type="Hiragana" alignment="distributed"/>
  </si>
  <si>
    <t>犬島六丁目</t>
    <rPh sb="0" eb="2">
      <t>いぬじま</t>
    </rPh>
    <phoneticPr fontId="21" type="Hiragana" alignment="distributed"/>
  </si>
  <si>
    <t>２３０１６</t>
  </si>
  <si>
    <t>犬島五丁目</t>
    <rPh sb="0" eb="2">
      <t>いぬじま</t>
    </rPh>
    <phoneticPr fontId="21" type="Hiragana" alignment="distributed"/>
  </si>
  <si>
    <t>002346</t>
  </si>
  <si>
    <t>犬島二丁目</t>
    <rPh sb="0" eb="2">
      <t>いぬじま</t>
    </rPh>
    <phoneticPr fontId="21" type="Hiragana" alignment="distributed"/>
  </si>
  <si>
    <t>002343</t>
  </si>
  <si>
    <t>２３０１１</t>
  </si>
  <si>
    <t>２３０７３</t>
  </si>
  <si>
    <t>002340</t>
  </si>
  <si>
    <t>城川原二丁目</t>
    <rPh sb="0" eb="3">
      <t>じょうがわら</t>
    </rPh>
    <phoneticPr fontId="21" type="Hiragana" alignment="distributed"/>
  </si>
  <si>
    <t>２３０７２</t>
  </si>
  <si>
    <t>002339</t>
  </si>
  <si>
    <t>小島町</t>
    <rPh sb="0" eb="3">
      <t>こじまちょう</t>
    </rPh>
    <phoneticPr fontId="21" type="Hiragana" alignment="distributed"/>
  </si>
  <si>
    <t>城川原一丁目</t>
    <rPh sb="0" eb="3">
      <t>じょうがわら</t>
    </rPh>
    <phoneticPr fontId="21" type="Hiragana" alignment="distributed"/>
  </si>
  <si>
    <t>002337</t>
  </si>
  <si>
    <t>米田すずかけ台三丁目</t>
    <rPh sb="0" eb="2">
      <t>よねだ</t>
    </rPh>
    <rPh sb="6" eb="7">
      <t>だい</t>
    </rPh>
    <phoneticPr fontId="21" type="Hiragana" alignment="distributed"/>
  </si>
  <si>
    <t>002336</t>
  </si>
  <si>
    <t>002333</t>
  </si>
  <si>
    <t>豊若町二丁目</t>
    <rPh sb="0" eb="3">
      <t>とよわかちょう</t>
    </rPh>
    <phoneticPr fontId="21" type="Hiragana" alignment="distributed"/>
  </si>
  <si>
    <t>002327</t>
  </si>
  <si>
    <t>２３１６１</t>
  </si>
  <si>
    <t>米田すずかけ台二丁目</t>
    <rPh sb="0" eb="2">
      <t>よねだ</t>
    </rPh>
    <rPh sb="6" eb="7">
      <t>だい</t>
    </rPh>
    <phoneticPr fontId="21" type="Hiragana" alignment="distributed"/>
  </si>
  <si>
    <t>２３１９２</t>
  </si>
  <si>
    <t>２３１９１</t>
  </si>
  <si>
    <t>002324</t>
  </si>
  <si>
    <t>豊島町</t>
    <rPh sb="0" eb="3">
      <t>とよしまちょう</t>
    </rPh>
    <phoneticPr fontId="21" type="Hiragana" alignment="distributed"/>
  </si>
  <si>
    <t>002323</t>
  </si>
  <si>
    <t>水落</t>
    <rPh sb="0" eb="2">
      <t>みずおち</t>
    </rPh>
    <phoneticPr fontId="21" type="Hiragana" alignment="distributed"/>
  </si>
  <si>
    <t>２３１７０</t>
  </si>
  <si>
    <t>002322</t>
  </si>
  <si>
    <t>２３０６２</t>
  </si>
  <si>
    <t>001828</t>
  </si>
  <si>
    <t>002317</t>
  </si>
  <si>
    <t>２３１５１</t>
  </si>
  <si>
    <t>富山市安養坊５８２番地１</t>
  </si>
  <si>
    <t>002311</t>
  </si>
  <si>
    <t>豊城町</t>
    <rPh sb="0" eb="3">
      <t>とよしろちょう</t>
    </rPh>
    <phoneticPr fontId="21" type="Hiragana" alignment="distributed"/>
  </si>
  <si>
    <t>豊丘町</t>
    <rPh sb="0" eb="3">
      <t>とよおかちょう</t>
    </rPh>
    <phoneticPr fontId="21" type="Hiragana" alignment="distributed"/>
  </si>
  <si>
    <t>２３０９０</t>
  </si>
  <si>
    <t>那智町</t>
    <rPh sb="0" eb="3">
      <t>なちまち</t>
    </rPh>
    <phoneticPr fontId="21" type="Hiragana" alignment="distributed"/>
  </si>
  <si>
    <t>２３１８０</t>
  </si>
  <si>
    <t>002302</t>
  </si>
  <si>
    <t>002301</t>
  </si>
  <si>
    <t>宮園町</t>
    <rPh sb="0" eb="3">
      <t>みやぞのちょう</t>
    </rPh>
    <phoneticPr fontId="21" type="Hiragana" alignment="distributed"/>
  </si>
  <si>
    <t>２２針原</t>
    <rPh sb="2" eb="3">
      <t>はり</t>
    </rPh>
    <rPh sb="3" eb="4">
      <t>はら</t>
    </rPh>
    <phoneticPr fontId="21" type="Hiragana" alignment="distributed"/>
  </si>
  <si>
    <t>宮成</t>
    <rPh sb="0" eb="2">
      <t>みやなり</t>
    </rPh>
    <phoneticPr fontId="21" type="Hiragana" alignment="distributed"/>
  </si>
  <si>
    <t>宮成中部</t>
    <rPh sb="0" eb="4">
      <t>みやなりちゅうぶ</t>
    </rPh>
    <phoneticPr fontId="21" type="Hiragana" alignment="distributed"/>
  </si>
  <si>
    <t>002220</t>
  </si>
  <si>
    <t>宮成新</t>
    <rPh sb="0" eb="2">
      <t>みやなり</t>
    </rPh>
    <rPh sb="2" eb="3">
      <t>しん</t>
    </rPh>
    <phoneticPr fontId="21" type="Hiragana" alignment="distributed"/>
  </si>
  <si>
    <t>２５２００</t>
  </si>
  <si>
    <t>針原中</t>
    <rPh sb="0" eb="3">
      <t>はりわらなか</t>
    </rPh>
    <phoneticPr fontId="21" type="Hiragana" alignment="distributed"/>
  </si>
  <si>
    <t>２２０８０</t>
  </si>
  <si>
    <t>002218</t>
  </si>
  <si>
    <t>２２１１０</t>
  </si>
  <si>
    <t>002217</t>
  </si>
  <si>
    <t>２５１６０</t>
  </si>
  <si>
    <t>中野新町一丁目</t>
    <rPh sb="0" eb="4">
      <t>なかのしんまち</t>
    </rPh>
    <phoneticPr fontId="21" type="Hiragana" alignment="distributed"/>
  </si>
  <si>
    <t>宮条</t>
    <rPh sb="0" eb="2">
      <t>みやじょう</t>
    </rPh>
    <phoneticPr fontId="21" type="Hiragana" alignment="distributed"/>
  </si>
  <si>
    <t>針原新町５区</t>
    <rPh sb="0" eb="4">
      <t>はりわらしんまち</t>
    </rPh>
    <phoneticPr fontId="21" type="Hiragana" alignment="distributed"/>
  </si>
  <si>
    <t>002216</t>
  </si>
  <si>
    <t>針原新町４区北部</t>
    <rPh sb="0" eb="4">
      <t>はりわらしんまち</t>
    </rPh>
    <phoneticPr fontId="21" type="Hiragana" alignment="distributed"/>
  </si>
  <si>
    <t>002214</t>
  </si>
  <si>
    <t>002213</t>
  </si>
  <si>
    <t>針原新町２区</t>
    <rPh sb="0" eb="4">
      <t>はりわらしんまち</t>
    </rPh>
    <phoneticPr fontId="21" type="Hiragana" alignment="distributed"/>
  </si>
  <si>
    <t>050-1725-3700</t>
  </si>
  <si>
    <t>002212</t>
  </si>
  <si>
    <t>２２０７０</t>
  </si>
  <si>
    <t>１９０４３</t>
  </si>
  <si>
    <t>002210</t>
  </si>
  <si>
    <t>２２０６０</t>
  </si>
  <si>
    <t>２２０４０</t>
  </si>
  <si>
    <t>002208</t>
  </si>
  <si>
    <t>１３０５０</t>
  </si>
  <si>
    <t>三上</t>
    <rPh sb="0" eb="2">
      <t>みかみ</t>
    </rPh>
    <phoneticPr fontId="21" type="Hiragana" alignment="distributed"/>
  </si>
  <si>
    <t>０９１０２</t>
  </si>
  <si>
    <t>小西</t>
    <rPh sb="0" eb="2">
      <t>こにし</t>
    </rPh>
    <phoneticPr fontId="21" type="Hiragana" alignment="distributed"/>
  </si>
  <si>
    <t>002206</t>
  </si>
  <si>
    <t>002205</t>
  </si>
  <si>
    <t>楠木</t>
    <rPh sb="0" eb="2">
      <t>くすのき</t>
    </rPh>
    <phoneticPr fontId="21" type="Hiragana" alignment="distributed"/>
  </si>
  <si>
    <t>２２０１０</t>
  </si>
  <si>
    <t>長江新町二丁目</t>
    <rPh sb="0" eb="4">
      <t>ながえしんまち</t>
    </rPh>
    <phoneticPr fontId="21" type="Hiragana" alignment="distributed"/>
  </si>
  <si>
    <t>道正</t>
    <rPh sb="0" eb="2">
      <t>どうしょう</t>
    </rPh>
    <phoneticPr fontId="21" type="Hiragana" alignment="distributed"/>
  </si>
  <si>
    <t>田畑</t>
    <rPh sb="0" eb="2">
      <t>たばた</t>
    </rPh>
    <phoneticPr fontId="21" type="Hiragana" alignment="distributed"/>
  </si>
  <si>
    <t>２００４０</t>
  </si>
  <si>
    <t>東ヶ丘</t>
    <rPh sb="0" eb="3">
      <t>ひがしがおか</t>
    </rPh>
    <phoneticPr fontId="21" type="Hiragana" alignment="distributed"/>
  </si>
  <si>
    <t>000719</t>
  </si>
  <si>
    <t>002203</t>
  </si>
  <si>
    <t>浜黒崎</t>
    <rPh sb="0" eb="3">
      <t>はまくろさき</t>
    </rPh>
    <phoneticPr fontId="21" type="Hiragana" alignment="distributed"/>
  </si>
  <si>
    <t>０１０４０</t>
  </si>
  <si>
    <t>浜黒崎本町</t>
    <rPh sb="0" eb="3">
      <t>はまくろさき</t>
    </rPh>
    <rPh sb="3" eb="5">
      <t>ほんまち</t>
    </rPh>
    <phoneticPr fontId="21" type="Hiragana" alignment="distributed"/>
  </si>
  <si>
    <t>２１浜黒崎</t>
    <rPh sb="2" eb="3">
      <t>はま</t>
    </rPh>
    <rPh sb="3" eb="5">
      <t>くろさき</t>
    </rPh>
    <phoneticPr fontId="21" type="Hiragana" alignment="distributed"/>
  </si>
  <si>
    <t>16桜谷</t>
  </si>
  <si>
    <t>浜黒崎浜通り</t>
    <rPh sb="0" eb="6">
      <t>はまくろさきはまどおり</t>
    </rPh>
    <phoneticPr fontId="21" type="Hiragana" alignment="distributed"/>
  </si>
  <si>
    <t>001801</t>
  </si>
  <si>
    <t>002120</t>
  </si>
  <si>
    <t>古志町六丁目</t>
    <rPh sb="0" eb="3">
      <t>こしまち</t>
    </rPh>
    <phoneticPr fontId="21" type="Hiragana" alignment="distributed"/>
  </si>
  <si>
    <t>２１０３６</t>
  </si>
  <si>
    <t>002119</t>
  </si>
  <si>
    <t>２１０３５</t>
  </si>
  <si>
    <t>002118</t>
  </si>
  <si>
    <t>002117</t>
  </si>
  <si>
    <t>古志町三丁目</t>
    <rPh sb="0" eb="3">
      <t>こしまち</t>
    </rPh>
    <phoneticPr fontId="21" type="Hiragana" alignment="distributed"/>
  </si>
  <si>
    <t>２１０３２</t>
  </si>
  <si>
    <t>002115</t>
  </si>
  <si>
    <t>18神明</t>
  </si>
  <si>
    <t>古志町一丁目</t>
    <rPh sb="0" eb="3">
      <t>こしまち</t>
    </rPh>
    <phoneticPr fontId="21" type="Hiragana" alignment="distributed"/>
  </si>
  <si>
    <t>002114</t>
  </si>
  <si>
    <t>平榎</t>
    <rPh sb="0" eb="2">
      <t>ひらえのき</t>
    </rPh>
    <phoneticPr fontId="21" type="Hiragana" alignment="distributed"/>
  </si>
  <si>
    <t>２１１００</t>
  </si>
  <si>
    <t>２１０５０</t>
  </si>
  <si>
    <t>002113</t>
  </si>
  <si>
    <t>002112</t>
  </si>
  <si>
    <t>永楽町</t>
    <rPh sb="0" eb="3">
      <t>えいらくちょう</t>
    </rPh>
    <phoneticPr fontId="21" type="Hiragana" alignment="distributed"/>
  </si>
  <si>
    <t>高来</t>
    <rPh sb="0" eb="2">
      <t>こうらい</t>
    </rPh>
    <phoneticPr fontId="21" type="Hiragana" alignment="distributed"/>
  </si>
  <si>
    <t>002111</t>
  </si>
  <si>
    <t>002110</t>
  </si>
  <si>
    <t>２０１２０</t>
  </si>
  <si>
    <t>002027</t>
  </si>
  <si>
    <t>２０大広田</t>
    <rPh sb="2" eb="5">
      <t>おおひろた</t>
    </rPh>
    <phoneticPr fontId="21" type="Hiragana" alignment="distributed"/>
  </si>
  <si>
    <t>002026</t>
  </si>
  <si>
    <t>中田三丁目</t>
    <rPh sb="0" eb="2">
      <t>なかだ</t>
    </rPh>
    <phoneticPr fontId="21" type="Hiragana" alignment="distributed"/>
  </si>
  <si>
    <t>東富山寿町三丁目</t>
    <rPh sb="0" eb="5">
      <t>ひがしとやまことぶきちょう</t>
    </rPh>
    <phoneticPr fontId="21" type="Hiragana" alignment="distributed"/>
  </si>
  <si>
    <t>２０１１３</t>
  </si>
  <si>
    <t>２０１１１</t>
  </si>
  <si>
    <t>２０１００</t>
  </si>
  <si>
    <t>076-471-5125</t>
  </si>
  <si>
    <t>くらぱれ奥田</t>
    <rPh sb="4" eb="6">
      <t>オクダ</t>
    </rPh>
    <phoneticPr fontId="21"/>
  </si>
  <si>
    <t>永久町</t>
    <rPh sb="0" eb="3">
      <t>とわまち</t>
    </rPh>
    <phoneticPr fontId="21" type="Hiragana" alignment="distributed"/>
  </si>
  <si>
    <t>２００９０</t>
  </si>
  <si>
    <t>１８０７０</t>
  </si>
  <si>
    <t>グループホームかがやき</t>
  </si>
  <si>
    <t>002019</t>
  </si>
  <si>
    <t>中田一丁目</t>
    <rPh sb="0" eb="2">
      <t>なかだ</t>
    </rPh>
    <phoneticPr fontId="21" type="Hiragana" alignment="distributed"/>
  </si>
  <si>
    <t>000517</t>
  </si>
  <si>
    <t>森三丁目</t>
    <rPh sb="0" eb="1">
      <t>もり</t>
    </rPh>
    <phoneticPr fontId="21" type="Hiragana" alignment="distributed"/>
  </si>
  <si>
    <t>１９１１３</t>
  </si>
  <si>
    <t>１３２１０</t>
  </si>
  <si>
    <t>002016</t>
  </si>
  <si>
    <t>57大山地区</t>
  </si>
  <si>
    <t>晴海台</t>
    <rPh sb="0" eb="3">
      <t>はるみだい</t>
    </rPh>
    <phoneticPr fontId="21" type="Hiragana" alignment="distributed"/>
  </si>
  <si>
    <t>１５０５０</t>
  </si>
  <si>
    <t>海岸通</t>
    <rPh sb="0" eb="3">
      <t>かいがんどおり</t>
    </rPh>
    <phoneticPr fontId="21" type="Hiragana" alignment="distributed"/>
  </si>
  <si>
    <t>１９０２０</t>
  </si>
  <si>
    <t>002010</t>
  </si>
  <si>
    <t>中田</t>
    <rPh sb="0" eb="2">
      <t>なかだ</t>
    </rPh>
    <phoneticPr fontId="21" type="Hiragana" alignment="distributed"/>
  </si>
  <si>
    <t>２００６０</t>
  </si>
  <si>
    <t>000717</t>
  </si>
  <si>
    <t>田畑南部</t>
    <rPh sb="0" eb="4">
      <t>たばたなんぶ</t>
    </rPh>
    <phoneticPr fontId="21" type="Hiragana" alignment="distributed"/>
  </si>
  <si>
    <t>２０130</t>
  </si>
  <si>
    <t>２００３０</t>
  </si>
  <si>
    <t>海岸通新町</t>
    <rPh sb="0" eb="5">
      <t>かいがんどおりしんまち</t>
    </rPh>
    <phoneticPr fontId="21" type="Hiragana" alignment="distributed"/>
  </si>
  <si>
    <t>002004</t>
  </si>
  <si>
    <t>海岸通字那智町</t>
    <rPh sb="0" eb="7">
      <t>かいがんどおりあざなちまち</t>
    </rPh>
    <phoneticPr fontId="21" type="Hiragana" alignment="distributed"/>
  </si>
  <si>
    <t>１９萩浦</t>
    <rPh sb="2" eb="3">
      <t>はぎ</t>
    </rPh>
    <rPh sb="3" eb="4">
      <t>うら</t>
    </rPh>
    <phoneticPr fontId="21" type="Hiragana" alignment="distributed"/>
  </si>
  <si>
    <t>１９１１５</t>
  </si>
  <si>
    <t>森四丁目</t>
    <rPh sb="0" eb="1">
      <t>もり</t>
    </rPh>
    <phoneticPr fontId="21" type="Hiragana" alignment="distributed"/>
  </si>
  <si>
    <t>森二丁目</t>
    <rPh sb="0" eb="1">
      <t>もり</t>
    </rPh>
    <phoneticPr fontId="21" type="Hiragana" alignment="distributed"/>
  </si>
  <si>
    <t>１９１１２</t>
  </si>
  <si>
    <t>001935</t>
  </si>
  <si>
    <t>森一丁目</t>
    <rPh sb="0" eb="1">
      <t>もり</t>
    </rPh>
    <phoneticPr fontId="21" type="Hiragana" alignment="distributed"/>
  </si>
  <si>
    <t>羽根３区</t>
    <rPh sb="0" eb="2">
      <t>はね</t>
    </rPh>
    <phoneticPr fontId="21" type="Hiragana" alignment="distributed"/>
  </si>
  <si>
    <t>高畠町一丁目</t>
    <rPh sb="0" eb="3">
      <t>たかばたけまち</t>
    </rPh>
    <phoneticPr fontId="21" type="Hiragana" alignment="distributed"/>
  </si>
  <si>
    <t>001932</t>
  </si>
  <si>
    <t>001931</t>
  </si>
  <si>
    <t>１９０４４</t>
  </si>
  <si>
    <t>001930</t>
  </si>
  <si>
    <t>001929</t>
  </si>
  <si>
    <t>千原崎二丁目</t>
    <rPh sb="0" eb="3">
      <t>ちはらざき</t>
    </rPh>
    <phoneticPr fontId="21" type="Hiragana" alignment="distributed"/>
  </si>
  <si>
    <t>千原崎一丁目</t>
    <rPh sb="0" eb="3">
      <t>ちはらざき</t>
    </rPh>
    <phoneticPr fontId="21" type="Hiragana" alignment="distributed"/>
  </si>
  <si>
    <t>１９０３１</t>
  </si>
  <si>
    <t>001925</t>
  </si>
  <si>
    <t>001924</t>
  </si>
  <si>
    <t>001921</t>
  </si>
  <si>
    <t>森若町</t>
    <rPh sb="0" eb="3">
      <t>もりわかちょう</t>
    </rPh>
    <phoneticPr fontId="21" type="Hiragana" alignment="distributed"/>
  </si>
  <si>
    <t>１９１２０</t>
  </si>
  <si>
    <t>001906</t>
  </si>
  <si>
    <t>岩瀬松原町</t>
    <rPh sb="0" eb="5">
      <t>いわせまつばらちょう</t>
    </rPh>
    <phoneticPr fontId="21" type="Hiragana" alignment="distributed"/>
  </si>
  <si>
    <t>001004</t>
  </si>
  <si>
    <t>１８１６０</t>
  </si>
  <si>
    <t>一般社団法人シェアリングケア</t>
    <rPh sb="0" eb="6">
      <t>イッパンシャダンホウジン</t>
    </rPh>
    <phoneticPr fontId="21"/>
  </si>
  <si>
    <t>１８１３０</t>
  </si>
  <si>
    <t>１８１１０</t>
  </si>
  <si>
    <t>001829</t>
  </si>
  <si>
    <t>１８０９０</t>
  </si>
  <si>
    <t>岩瀬天神町２区</t>
    <rPh sb="0" eb="5">
      <t>いわせてんじんまち</t>
    </rPh>
    <phoneticPr fontId="21" type="Hiragana" alignment="distributed"/>
  </si>
  <si>
    <t>東岩瀬村</t>
    <rPh sb="0" eb="4">
      <t>ひがしいわせむら</t>
    </rPh>
    <phoneticPr fontId="21" type="Hiragana" alignment="distributed"/>
  </si>
  <si>
    <t>001823</t>
  </si>
  <si>
    <t>１８１９０</t>
  </si>
  <si>
    <t>岩瀬港町</t>
    <rPh sb="0" eb="4">
      <t>いわせみなとまち</t>
    </rPh>
    <phoneticPr fontId="21" type="Hiragana" alignment="distributed"/>
  </si>
  <si>
    <t>001822</t>
  </si>
  <si>
    <t>岩瀬梅本町</t>
    <rPh sb="0" eb="5">
      <t>いわせうめもとちょう</t>
    </rPh>
    <phoneticPr fontId="21" type="Hiragana" alignment="distributed"/>
  </si>
  <si>
    <t>１８０５０</t>
  </si>
  <si>
    <t>堀川小泉町２区</t>
    <rPh sb="0" eb="5">
      <t>ほりかわこいずみちょう</t>
    </rPh>
    <phoneticPr fontId="21" type="Hiragana" alignment="distributed"/>
  </si>
  <si>
    <t>001821</t>
  </si>
  <si>
    <t>五福２区</t>
    <rPh sb="0" eb="2">
      <t>ごふく</t>
    </rPh>
    <phoneticPr fontId="21" type="Hiragana" alignment="distributed"/>
  </si>
  <si>
    <t>岩瀬表町</t>
    <rPh sb="0" eb="4">
      <t>いわせおもてまち</t>
    </rPh>
    <phoneticPr fontId="21" type="Hiragana" alignment="distributed"/>
  </si>
  <si>
    <t>001820</t>
  </si>
  <si>
    <t>岩瀬高畠町</t>
    <rPh sb="0" eb="5">
      <t>いわせたかばたけまち</t>
    </rPh>
    <phoneticPr fontId="21" type="Hiragana" alignment="distributed"/>
  </si>
  <si>
    <t>長江新町四丁目</t>
    <rPh sb="0" eb="4">
      <t>ながえしんまち</t>
    </rPh>
    <phoneticPr fontId="21" type="Hiragana" alignment="distributed"/>
  </si>
  <si>
    <t>岩瀬赤田町２区</t>
    <rPh sb="0" eb="5">
      <t>いわせあかだまち</t>
    </rPh>
    <phoneticPr fontId="21" type="Hiragana" alignment="distributed"/>
  </si>
  <si>
    <t>001303</t>
  </si>
  <si>
    <t>岩瀬赤田町１区</t>
    <rPh sb="0" eb="5">
      <t>いわせあかだまち</t>
    </rPh>
    <phoneticPr fontId="21" type="Hiragana" alignment="distributed"/>
  </si>
  <si>
    <t>001818</t>
  </si>
  <si>
    <t>001816</t>
  </si>
  <si>
    <t>001815</t>
  </si>
  <si>
    <t>岩瀬池田町</t>
    <rPh sb="0" eb="5">
      <t>いわせいけだまち</t>
    </rPh>
    <phoneticPr fontId="21" type="Hiragana" alignment="distributed"/>
  </si>
  <si>
    <t>１８０３０</t>
  </si>
  <si>
    <t>岩瀬白山町１区</t>
    <rPh sb="0" eb="5">
      <t>いわせはくさんまち</t>
    </rPh>
    <phoneticPr fontId="21" type="Hiragana" alignment="distributed"/>
  </si>
  <si>
    <t>001813</t>
  </si>
  <si>
    <t>岩瀬堺町</t>
    <rPh sb="0" eb="4">
      <t>いわせさかいまち</t>
    </rPh>
    <phoneticPr fontId="21" type="Hiragana" alignment="distributed"/>
  </si>
  <si>
    <t>岩瀬土場町</t>
    <rPh sb="0" eb="5">
      <t>いわせどばまち</t>
    </rPh>
    <phoneticPr fontId="21" type="Hiragana" alignment="distributed"/>
  </si>
  <si>
    <t>000219</t>
  </si>
  <si>
    <t>001811</t>
  </si>
  <si>
    <t>岩瀬大町</t>
    <rPh sb="0" eb="4">
      <t>いわせおおまち</t>
    </rPh>
    <phoneticPr fontId="21" type="Hiragana" alignment="distributed"/>
  </si>
  <si>
    <t>001805</t>
  </si>
  <si>
    <t>岩瀬幸町</t>
    <rPh sb="0" eb="4">
      <t>いわせさいわいちょう</t>
    </rPh>
    <phoneticPr fontId="21" type="Hiragana" alignment="distributed"/>
  </si>
  <si>
    <t>001311</t>
  </si>
  <si>
    <t>001802</t>
  </si>
  <si>
    <t>有沢新町</t>
    <rPh sb="0" eb="4">
      <t>ありさわしんまち</t>
    </rPh>
    <phoneticPr fontId="21" type="Hiragana" alignment="distributed"/>
  </si>
  <si>
    <t>１７神明</t>
    <rPh sb="2" eb="3">
      <t>かみ</t>
    </rPh>
    <rPh sb="3" eb="4">
      <t>めい</t>
    </rPh>
    <phoneticPr fontId="21" type="Hiragana" alignment="distributed"/>
  </si>
  <si>
    <t>富山市北代字田淵４９５６番地１ＷＥＳＴＨＩＬＬＳⅡ１０２号室</t>
    <rPh sb="29" eb="30">
      <t>シツ</t>
    </rPh>
    <phoneticPr fontId="21"/>
  </si>
  <si>
    <t>001712</t>
  </si>
  <si>
    <t>001711</t>
  </si>
  <si>
    <t>羽根１区</t>
    <rPh sb="0" eb="2">
      <t>はね</t>
    </rPh>
    <phoneticPr fontId="21" type="Hiragana" alignment="distributed"/>
  </si>
  <si>
    <t>大泉町二丁目</t>
    <rPh sb="0" eb="3">
      <t>おおいずみまち</t>
    </rPh>
    <phoneticPr fontId="21" type="Hiragana" alignment="distributed"/>
  </si>
  <si>
    <t>有沢</t>
    <rPh sb="0" eb="2">
      <t>ありさわ</t>
    </rPh>
    <phoneticPr fontId="21" type="Hiragana" alignment="distributed"/>
  </si>
  <si>
    <t>076-482-6697</t>
  </si>
  <si>
    <t>001709</t>
  </si>
  <si>
    <t>有明町２区</t>
    <rPh sb="0" eb="3">
      <t>ありあけちょう</t>
    </rPh>
    <phoneticPr fontId="21" type="Hiragana" alignment="distributed"/>
  </si>
  <si>
    <t>001708</t>
  </si>
  <si>
    <t>001707</t>
  </si>
  <si>
    <t>下野</t>
    <rPh sb="0" eb="2">
      <t>しもの</t>
    </rPh>
    <phoneticPr fontId="21" type="Hiragana" alignment="distributed"/>
  </si>
  <si>
    <t>１７０４０</t>
  </si>
  <si>
    <t>001704</t>
  </si>
  <si>
    <t>高田</t>
    <rPh sb="0" eb="2">
      <t>たかた</t>
    </rPh>
    <phoneticPr fontId="21" type="Hiragana" alignment="distributed"/>
  </si>
  <si>
    <t>１７０５０</t>
  </si>
  <si>
    <t>１３１５０</t>
  </si>
  <si>
    <t>001701</t>
  </si>
  <si>
    <t>五福１区の１</t>
    <rPh sb="0" eb="2">
      <t>ごふく</t>
    </rPh>
    <phoneticPr fontId="21" type="Hiragana" alignment="distributed"/>
  </si>
  <si>
    <t>001631</t>
  </si>
  <si>
    <t>１６五福</t>
    <rPh sb="2" eb="3">
      <t>ご</t>
    </rPh>
    <rPh sb="3" eb="4">
      <t>ふく</t>
    </rPh>
    <phoneticPr fontId="21" type="Hiragana" alignment="distributed"/>
  </si>
  <si>
    <t>長柄町二丁目</t>
    <rPh sb="0" eb="3">
      <t>ながえまち</t>
    </rPh>
    <phoneticPr fontId="21" type="Hiragana" alignment="distributed"/>
  </si>
  <si>
    <t>文京町二丁目</t>
    <rPh sb="0" eb="3">
      <t>ぶんきょうまち</t>
    </rPh>
    <phoneticPr fontId="21" type="Hiragana" alignment="distributed"/>
  </si>
  <si>
    <t>１６０９２</t>
  </si>
  <si>
    <t>001630</t>
  </si>
  <si>
    <t>文京町一丁目</t>
    <rPh sb="0" eb="3">
      <t>ぶんきょうまち</t>
    </rPh>
    <phoneticPr fontId="21" type="Hiragana" alignment="distributed"/>
  </si>
  <si>
    <t>寺町けや木台</t>
    <rPh sb="0" eb="1">
      <t>てら</t>
    </rPh>
    <rPh sb="1" eb="2">
      <t>まち</t>
    </rPh>
    <rPh sb="4" eb="5">
      <t>き</t>
    </rPh>
    <rPh sb="5" eb="6">
      <t>だい</t>
    </rPh>
    <phoneticPr fontId="21" type="Hiragana" alignment="distributed"/>
  </si>
  <si>
    <t>000315</t>
  </si>
  <si>
    <t>１６０５０</t>
  </si>
  <si>
    <t>１６０６０</t>
  </si>
  <si>
    <t>001626</t>
  </si>
  <si>
    <t>001625</t>
  </si>
  <si>
    <t>金屋</t>
    <rPh sb="0" eb="2">
      <t>かなや</t>
    </rPh>
    <phoneticPr fontId="21" type="Hiragana" alignment="distributed"/>
  </si>
  <si>
    <t>001624</t>
  </si>
  <si>
    <t>001621</t>
  </si>
  <si>
    <t>001620</t>
  </si>
  <si>
    <t>１６０４０</t>
  </si>
  <si>
    <t>001619</t>
  </si>
  <si>
    <t>001618</t>
  </si>
  <si>
    <t>五福</t>
    <rPh sb="0" eb="2">
      <t>ごふく</t>
    </rPh>
    <phoneticPr fontId="21" type="Hiragana" alignment="distributed"/>
  </si>
  <si>
    <t>001617</t>
  </si>
  <si>
    <t>001616</t>
  </si>
  <si>
    <t>001615</t>
  </si>
  <si>
    <t>001614</t>
  </si>
  <si>
    <t>五福新町</t>
    <rPh sb="0" eb="4">
      <t>ごふくしんまち</t>
    </rPh>
    <phoneticPr fontId="21" type="Hiragana" alignment="distributed"/>
  </si>
  <si>
    <t>０６１３４</t>
  </si>
  <si>
    <t>001612</t>
  </si>
  <si>
    <t>001608</t>
  </si>
  <si>
    <t>安養坊</t>
    <rPh sb="0" eb="1">
      <t>あん</t>
    </rPh>
    <rPh sb="1" eb="2">
      <t>よう</t>
    </rPh>
    <rPh sb="2" eb="3">
      <t>ぼう</t>
    </rPh>
    <phoneticPr fontId="21" type="Hiragana" alignment="distributed"/>
  </si>
  <si>
    <t>安養坊</t>
    <rPh sb="0" eb="3">
      <t>あんようぼう</t>
    </rPh>
    <phoneticPr fontId="21" type="Hiragana" alignment="distributed"/>
  </si>
  <si>
    <t>五艘</t>
    <rPh sb="0" eb="2">
      <t>ごそう</t>
    </rPh>
    <phoneticPr fontId="21" type="Hiragana" alignment="distributed"/>
  </si>
  <si>
    <t>桜谷みどり町二丁目</t>
    <rPh sb="0" eb="2">
      <t>さくらだに</t>
    </rPh>
    <rPh sb="5" eb="6">
      <t>ちょう</t>
    </rPh>
    <phoneticPr fontId="21" type="Hiragana" alignment="distributed"/>
  </si>
  <si>
    <t>001509</t>
  </si>
  <si>
    <t>桜谷みどり町一丁目</t>
    <rPh sb="0" eb="2">
      <t>さくらだに</t>
    </rPh>
    <rPh sb="5" eb="6">
      <t>ちょう</t>
    </rPh>
    <phoneticPr fontId="21" type="Hiragana" alignment="distributed"/>
  </si>
  <si>
    <t>001508</t>
  </si>
  <si>
    <t>001506</t>
  </si>
  <si>
    <t>１５０７０</t>
  </si>
  <si>
    <t>１５０６０</t>
  </si>
  <si>
    <t>住吉町二丁目</t>
    <rPh sb="0" eb="3">
      <t>すみよしちょう</t>
    </rPh>
    <phoneticPr fontId="21" type="Hiragana" alignment="distributed"/>
  </si>
  <si>
    <t>１５０４０</t>
  </si>
  <si>
    <t>田刈屋新町</t>
    <rPh sb="0" eb="5">
      <t>たかりやしんまち</t>
    </rPh>
    <phoneticPr fontId="21" type="Hiragana" alignment="distributed"/>
  </si>
  <si>
    <t>001504</t>
  </si>
  <si>
    <t>000516</t>
  </si>
  <si>
    <t>001502</t>
  </si>
  <si>
    <t>石坂</t>
    <rPh sb="0" eb="1">
      <t>いし</t>
    </rPh>
    <rPh sb="1" eb="2">
      <t>さか</t>
    </rPh>
    <phoneticPr fontId="21" type="Hiragana" alignment="distributed"/>
  </si>
  <si>
    <t>１５０２０</t>
  </si>
  <si>
    <t>001501</t>
  </si>
  <si>
    <t>下新日曹町</t>
    <rPh sb="0" eb="5">
      <t>しもしんにっそうまち</t>
    </rPh>
    <phoneticPr fontId="21" type="Hiragana" alignment="distributed"/>
  </si>
  <si>
    <t>１４０６０</t>
  </si>
  <si>
    <t>001415</t>
  </si>
  <si>
    <t>１４０２３</t>
  </si>
  <si>
    <t>001413</t>
  </si>
  <si>
    <t>粟島町二丁目</t>
    <rPh sb="0" eb="3">
      <t>あわじままち</t>
    </rPh>
    <phoneticPr fontId="21" type="Hiragana" alignment="distributed"/>
  </si>
  <si>
    <t>粟島町一丁目</t>
    <rPh sb="0" eb="3">
      <t>あわじままち</t>
    </rPh>
    <phoneticPr fontId="21" type="Hiragana" alignment="distributed"/>
  </si>
  <si>
    <t>１２０１２</t>
  </si>
  <si>
    <t>千代田町</t>
    <rPh sb="0" eb="4">
      <t>ちよだまち</t>
    </rPh>
    <phoneticPr fontId="21" type="Hiragana" alignment="distributed"/>
  </si>
  <si>
    <t>松若町</t>
    <rPh sb="0" eb="3">
      <t>まつわかちょう</t>
    </rPh>
    <phoneticPr fontId="21" type="Hiragana" alignment="distributed"/>
  </si>
  <si>
    <t>001409</t>
  </si>
  <si>
    <t>１４０９５</t>
  </si>
  <si>
    <t>中島四丁目</t>
    <rPh sb="0" eb="2">
      <t>なかじま</t>
    </rPh>
    <phoneticPr fontId="21" type="Hiragana" alignment="distributed"/>
  </si>
  <si>
    <t>001407</t>
  </si>
  <si>
    <t>中島二丁目</t>
    <rPh sb="0" eb="2">
      <t>なかじま</t>
    </rPh>
    <phoneticPr fontId="21" type="Hiragana" alignment="distributed"/>
  </si>
  <si>
    <t>１４０９１</t>
  </si>
  <si>
    <t>001404</t>
  </si>
  <si>
    <t>下新本町</t>
    <rPh sb="0" eb="4">
      <t>しもしんほんまち</t>
    </rPh>
    <phoneticPr fontId="21" type="Hiragana" alignment="distributed"/>
  </si>
  <si>
    <t>下新北町</t>
    <rPh sb="0" eb="4">
      <t>しもしんきたまち</t>
    </rPh>
    <phoneticPr fontId="21" type="Hiragana" alignment="distributed"/>
  </si>
  <si>
    <t>１４０４０</t>
  </si>
  <si>
    <t>下新西町</t>
    <rPh sb="0" eb="4">
      <t>しもしんにしちょう</t>
    </rPh>
    <phoneticPr fontId="21" type="Hiragana" alignment="distributed"/>
  </si>
  <si>
    <t>000304</t>
  </si>
  <si>
    <t>１４０５０</t>
  </si>
  <si>
    <t>１３０８０</t>
  </si>
  <si>
    <t>１３１３０</t>
  </si>
  <si>
    <t>奥田双葉町</t>
    <rPh sb="0" eb="5">
      <t>おくだふたばちょう</t>
    </rPh>
    <phoneticPr fontId="21" type="Hiragana" alignment="distributed"/>
  </si>
  <si>
    <t>001319</t>
  </si>
  <si>
    <t>１３１４０</t>
  </si>
  <si>
    <t>001317</t>
  </si>
  <si>
    <t>１３１８０</t>
  </si>
  <si>
    <t>001316</t>
  </si>
  <si>
    <t>下奥井一丁目</t>
    <rPh sb="0" eb="3">
      <t>しもおくい</t>
    </rPh>
    <phoneticPr fontId="21" type="Hiragana" alignment="distributed"/>
  </si>
  <si>
    <t>001312</t>
  </si>
  <si>
    <t>城北町</t>
    <rPh sb="0" eb="3">
      <t>じょうほくまち</t>
    </rPh>
    <phoneticPr fontId="21" type="Hiragana" alignment="distributed"/>
  </si>
  <si>
    <t>１３０６０</t>
  </si>
  <si>
    <t>001309</t>
  </si>
  <si>
    <t>001308</t>
  </si>
  <si>
    <t>奥田新町</t>
    <rPh sb="0" eb="4">
      <t>おくだしんまち</t>
    </rPh>
    <phoneticPr fontId="21" type="Hiragana" alignment="distributed"/>
  </si>
  <si>
    <t>赤江町</t>
    <rPh sb="0" eb="3">
      <t>あかえまち</t>
    </rPh>
    <phoneticPr fontId="21" type="Hiragana" alignment="distributed"/>
  </si>
  <si>
    <t>001306</t>
  </si>
  <si>
    <t>001305</t>
  </si>
  <si>
    <t>１２東部</t>
  </si>
  <si>
    <t>001258</t>
  </si>
  <si>
    <t>不二越本町一丁目</t>
    <rPh sb="0" eb="5">
      <t>ふじこしほんまち</t>
    </rPh>
    <phoneticPr fontId="21" type="Hiragana" alignment="distributed"/>
  </si>
  <si>
    <t>001256</t>
  </si>
  <si>
    <t>１２０６５</t>
  </si>
  <si>
    <t>001253</t>
  </si>
  <si>
    <t>長江二丁目</t>
    <rPh sb="0" eb="2">
      <t>ながえ</t>
    </rPh>
    <phoneticPr fontId="21" type="Hiragana" alignment="distributed"/>
  </si>
  <si>
    <t>１２０６２</t>
  </si>
  <si>
    <t>001250</t>
  </si>
  <si>
    <t>１２０９４</t>
  </si>
  <si>
    <t>001248</t>
  </si>
  <si>
    <t>001247</t>
  </si>
  <si>
    <t>１２０９２</t>
  </si>
  <si>
    <t>001246</t>
  </si>
  <si>
    <t>西長江本町</t>
    <rPh sb="0" eb="5">
      <t>にしながえほんまち</t>
    </rPh>
    <phoneticPr fontId="21" type="Hiragana" alignment="distributed"/>
  </si>
  <si>
    <t>001243</t>
  </si>
  <si>
    <t>石金一丁目</t>
    <rPh sb="0" eb="2">
      <t>いしがね</t>
    </rPh>
    <phoneticPr fontId="21" type="Hiragana" alignment="distributed"/>
  </si>
  <si>
    <t>000807</t>
  </si>
  <si>
    <t>天正寺</t>
    <rPh sb="0" eb="1">
      <t>てん</t>
    </rPh>
    <rPh sb="1" eb="2">
      <t>しょう</t>
    </rPh>
    <rPh sb="2" eb="3">
      <t>じ</t>
    </rPh>
    <phoneticPr fontId="21" type="Hiragana" alignment="distributed"/>
  </si>
  <si>
    <t>長江東町三丁目</t>
    <rPh sb="0" eb="4">
      <t>ながえひがしまち</t>
    </rPh>
    <phoneticPr fontId="21" type="Hiragana" alignment="distributed"/>
  </si>
  <si>
    <t>001239</t>
  </si>
  <si>
    <t>１２０７４</t>
  </si>
  <si>
    <t>１２０７３</t>
  </si>
  <si>
    <t>1総曲輪</t>
    <rPh sb="1" eb="4">
      <t>ソウガワ</t>
    </rPh>
    <phoneticPr fontId="21"/>
  </si>
  <si>
    <t>001236</t>
  </si>
  <si>
    <t>１２０７２</t>
  </si>
  <si>
    <t>001234</t>
  </si>
  <si>
    <t>001233</t>
  </si>
  <si>
    <t>１２０５１</t>
  </si>
  <si>
    <t>諏訪川原二丁目</t>
    <rPh sb="0" eb="2">
      <t>すわの</t>
    </rPh>
    <rPh sb="2" eb="4">
      <t>かわら</t>
    </rPh>
    <phoneticPr fontId="21" type="Hiragana" alignment="distributed"/>
  </si>
  <si>
    <t>001232</t>
  </si>
  <si>
    <t>栄町三丁目</t>
    <rPh sb="0" eb="2">
      <t>さかえまち</t>
    </rPh>
    <phoneticPr fontId="21" type="Hiragana" alignment="distributed"/>
  </si>
  <si>
    <t>１２０２３</t>
  </si>
  <si>
    <t>０７０９２</t>
  </si>
  <si>
    <t>001227</t>
  </si>
  <si>
    <t>堀川本郷</t>
    <rPh sb="0" eb="2">
      <t>ほりかわ</t>
    </rPh>
    <rPh sb="2" eb="4">
      <t>ほんごう</t>
    </rPh>
    <phoneticPr fontId="21" type="Hiragana" alignment="distributed"/>
  </si>
  <si>
    <t>１１０８０</t>
  </si>
  <si>
    <t>１１０１０</t>
  </si>
  <si>
    <t>001118</t>
  </si>
  <si>
    <t>１１０２０</t>
  </si>
  <si>
    <t>001116</t>
  </si>
  <si>
    <t>上堀町</t>
    <rPh sb="0" eb="3">
      <t>かみほりまち</t>
    </rPh>
    <phoneticPr fontId="21" type="Hiragana" alignment="distributed"/>
  </si>
  <si>
    <t>001114</t>
  </si>
  <si>
    <t>001113</t>
  </si>
  <si>
    <t>堀川天山町</t>
    <rPh sb="0" eb="5">
      <t>ほりかわてんざんまち</t>
    </rPh>
    <phoneticPr fontId="21" type="Hiragana" alignment="distributed"/>
  </si>
  <si>
    <t>清住町</t>
    <rPh sb="0" eb="3">
      <t>きよずみちょう</t>
    </rPh>
    <phoneticPr fontId="21" type="Hiragana" alignment="distributed"/>
  </si>
  <si>
    <t>１００６０</t>
  </si>
  <si>
    <t>001107</t>
  </si>
  <si>
    <t>001106</t>
  </si>
  <si>
    <t>001105</t>
  </si>
  <si>
    <t>花園町二丁目</t>
    <rPh sb="0" eb="3">
      <t>はなぞのちょう</t>
    </rPh>
    <phoneticPr fontId="21" type="Hiragana" alignment="distributed"/>
  </si>
  <si>
    <t>本郷町４区</t>
    <rPh sb="0" eb="3">
      <t>ほんごうまち</t>
    </rPh>
    <phoneticPr fontId="21" type="Hiragana" alignment="distributed"/>
  </si>
  <si>
    <t>本郷町２区</t>
    <rPh sb="0" eb="3">
      <t>ほんごうまち</t>
    </rPh>
    <phoneticPr fontId="21" type="Hiragana" alignment="distributed"/>
  </si>
  <si>
    <t>001102</t>
  </si>
  <si>
    <t>001055</t>
  </si>
  <si>
    <t>１０堀川</t>
    <rPh sb="2" eb="4">
      <t>ホリカワ</t>
    </rPh>
    <phoneticPr fontId="21"/>
  </si>
  <si>
    <t>１００１１</t>
  </si>
  <si>
    <t>太郎丸本町四丁目</t>
    <rPh sb="0" eb="5">
      <t>たろうまるほんまち</t>
    </rPh>
    <phoneticPr fontId="21" type="Hiragana" alignment="distributed"/>
  </si>
  <si>
    <t>001046</t>
  </si>
  <si>
    <t>001044</t>
  </si>
  <si>
    <t>１００２０</t>
  </si>
  <si>
    <t>大泉中部</t>
    <rPh sb="0" eb="4">
      <t>おおいずみちゅうぶ</t>
    </rPh>
    <phoneticPr fontId="21" type="Hiragana" alignment="distributed"/>
  </si>
  <si>
    <t>西中野本町</t>
    <rPh sb="0" eb="5">
      <t>にしなかのほんまち</t>
    </rPh>
    <phoneticPr fontId="21" type="Hiragana" alignment="distributed"/>
  </si>
  <si>
    <t>０８０７１</t>
  </si>
  <si>
    <t>大泉東町二丁目</t>
    <rPh sb="0" eb="4">
      <t>おおいずみひがしまち</t>
    </rPh>
    <phoneticPr fontId="21" type="Hiragana" alignment="distributed"/>
  </si>
  <si>
    <t>１００４２</t>
  </si>
  <si>
    <t>１００４１</t>
  </si>
  <si>
    <t>１０１３２</t>
  </si>
  <si>
    <t>堀川小泉町一丁目</t>
    <rPh sb="0" eb="5">
      <t>ほりかわこいずみちょう</t>
    </rPh>
    <phoneticPr fontId="21" type="Hiragana" alignment="distributed"/>
  </si>
  <si>
    <t>３安野屋</t>
    <rPh sb="1" eb="4">
      <t>ヤスノヤ</t>
    </rPh>
    <phoneticPr fontId="21"/>
  </si>
  <si>
    <t>076-407-5198</t>
  </si>
  <si>
    <t>１０１３１</t>
  </si>
  <si>
    <t>堀川小泉町</t>
    <rPh sb="0" eb="5">
      <t>ほりかわこいずみちょう</t>
    </rPh>
    <phoneticPr fontId="21" type="Hiragana" alignment="distributed"/>
  </si>
  <si>
    <t>０５０７１</t>
  </si>
  <si>
    <t>大泉中町</t>
    <rPh sb="0" eb="4">
      <t>おおいずみなかまち</t>
    </rPh>
    <phoneticPr fontId="21" type="Hiragana" alignment="distributed"/>
  </si>
  <si>
    <t>太郎丸２区</t>
    <rPh sb="0" eb="3">
      <t>たろうまる</t>
    </rPh>
    <phoneticPr fontId="21" type="Hiragana" alignment="distributed"/>
  </si>
  <si>
    <t>１００３０</t>
  </si>
  <si>
    <t>太郎丸</t>
    <rPh sb="0" eb="3">
      <t>たろうまる</t>
    </rPh>
    <phoneticPr fontId="21" type="Hiragana" alignment="distributed"/>
  </si>
  <si>
    <t>１００８０</t>
  </si>
  <si>
    <t>001023</t>
  </si>
  <si>
    <t>001022</t>
  </si>
  <si>
    <t>001019</t>
  </si>
  <si>
    <t>太郎丸１区</t>
    <rPh sb="0" eb="3">
      <t>たろうまる</t>
    </rPh>
    <phoneticPr fontId="21" type="Hiragana" alignment="distributed"/>
  </si>
  <si>
    <t>大泉東部</t>
    <rPh sb="0" eb="4">
      <t>おおいずみとうぶ</t>
    </rPh>
    <phoneticPr fontId="21" type="Hiragana" alignment="distributed"/>
  </si>
  <si>
    <t>001017</t>
  </si>
  <si>
    <t>１００５２</t>
  </si>
  <si>
    <t>001014</t>
  </si>
  <si>
    <t>大泉町一丁目</t>
    <rPh sb="0" eb="3">
      <t>おおいずみまち</t>
    </rPh>
    <phoneticPr fontId="21" type="Hiragana" alignment="distributed"/>
  </si>
  <si>
    <t>001013</t>
  </si>
  <si>
    <t>東中野町三丁目</t>
    <rPh sb="0" eb="4">
      <t>ひがしなかのまち</t>
    </rPh>
    <phoneticPr fontId="21" type="Hiragana" alignment="distributed"/>
  </si>
  <si>
    <t>１０１１３</t>
  </si>
  <si>
    <t>076-462-0888</t>
  </si>
  <si>
    <t>東中野町一丁目</t>
    <rPh sb="0" eb="4">
      <t>ひがしなかのまち</t>
    </rPh>
    <phoneticPr fontId="21" type="Hiragana" alignment="distributed"/>
  </si>
  <si>
    <t>１０１１１</t>
  </si>
  <si>
    <t>001008</t>
  </si>
  <si>
    <t>０８０２０</t>
  </si>
  <si>
    <t>001007</t>
  </si>
  <si>
    <t>堀川町</t>
    <rPh sb="0" eb="2">
      <t>ほりかわ</t>
    </rPh>
    <rPh sb="2" eb="3">
      <t>まち</t>
    </rPh>
    <phoneticPr fontId="21" type="Hiragana" alignment="distributed"/>
  </si>
  <si>
    <t>堀川小泉町１区</t>
    <rPh sb="0" eb="5">
      <t>ほりかわこいずみちょう</t>
    </rPh>
    <phoneticPr fontId="21" type="Hiragana" alignment="distributed"/>
  </si>
  <si>
    <t>大町２区</t>
    <rPh sb="0" eb="2">
      <t>おおまち</t>
    </rPh>
    <phoneticPr fontId="21" type="Hiragana" alignment="distributed"/>
  </si>
  <si>
    <t>001003</t>
  </si>
  <si>
    <t>000937</t>
  </si>
  <si>
    <t>９西田地方</t>
    <rPh sb="1" eb="5">
      <t>ニシデンジガタ</t>
    </rPh>
    <phoneticPr fontId="21"/>
  </si>
  <si>
    <t>布瀬町二丁目</t>
    <rPh sb="0" eb="1">
      <t>ぬの</t>
    </rPh>
    <rPh sb="1" eb="2">
      <t>せ</t>
    </rPh>
    <rPh sb="2" eb="3">
      <t>まち</t>
    </rPh>
    <phoneticPr fontId="21" type="Hiragana" alignment="distributed"/>
  </si>
  <si>
    <t>０９１１２</t>
  </si>
  <si>
    <t>076-782-5021</t>
  </si>
  <si>
    <t>000935</t>
  </si>
  <si>
    <t>000934</t>
  </si>
  <si>
    <t>70鵜坂地区</t>
  </si>
  <si>
    <t>花園町四丁目</t>
    <rPh sb="0" eb="3">
      <t>はなぞのちょう</t>
    </rPh>
    <phoneticPr fontId="21" type="Hiragana" alignment="distributed"/>
  </si>
  <si>
    <t>０９１３４</t>
  </si>
  <si>
    <t>000933</t>
  </si>
  <si>
    <t>花園町三丁目</t>
    <rPh sb="0" eb="3">
      <t>はなぞのちょう</t>
    </rPh>
    <phoneticPr fontId="21" type="Hiragana" alignment="distributed"/>
  </si>
  <si>
    <t>０４０２０</t>
  </si>
  <si>
    <t>０９１３３</t>
  </si>
  <si>
    <t>000924</t>
  </si>
  <si>
    <t>000625</t>
  </si>
  <si>
    <t>花園町一丁目</t>
    <rPh sb="0" eb="3">
      <t>はなぞのちょう</t>
    </rPh>
    <phoneticPr fontId="21" type="Hiragana" alignment="distributed"/>
  </si>
  <si>
    <t>０９０４６</t>
  </si>
  <si>
    <t>000922</t>
  </si>
  <si>
    <t>千石町五丁目</t>
    <rPh sb="0" eb="3">
      <t>せんごくまち</t>
    </rPh>
    <phoneticPr fontId="21" type="Hiragana" alignment="distributed"/>
  </si>
  <si>
    <t>０９０４５</t>
  </si>
  <si>
    <t>千石町四丁目</t>
    <rPh sb="0" eb="3">
      <t>せんごくまち</t>
    </rPh>
    <phoneticPr fontId="21" type="Hiragana" alignment="distributed"/>
  </si>
  <si>
    <t>０９０４４</t>
  </si>
  <si>
    <t>000920</t>
  </si>
  <si>
    <t>０２０８２</t>
  </si>
  <si>
    <t>000919</t>
  </si>
  <si>
    <t>千石町二丁目</t>
    <rPh sb="0" eb="3">
      <t>せんごくまち</t>
    </rPh>
    <phoneticPr fontId="21" type="Hiragana" alignment="distributed"/>
  </si>
  <si>
    <t>０９０４１</t>
  </si>
  <si>
    <t>000917</t>
  </si>
  <si>
    <t>西田地方町二丁目</t>
    <rPh sb="0" eb="5">
      <t>にしでんぢがたまち</t>
    </rPh>
    <phoneticPr fontId="21" type="Hiragana" alignment="distributed"/>
  </si>
  <si>
    <t>000916</t>
  </si>
  <si>
    <t>000309</t>
  </si>
  <si>
    <t>０９０６３</t>
  </si>
  <si>
    <t>000913</t>
  </si>
  <si>
    <t>長柄町一丁目</t>
    <rPh sb="0" eb="3">
      <t>ながえまち</t>
    </rPh>
    <phoneticPr fontId="21" type="Hiragana" alignment="distributed"/>
  </si>
  <si>
    <t>相生町</t>
    <rPh sb="0" eb="2">
      <t>あいおい</t>
    </rPh>
    <rPh sb="2" eb="3">
      <t>ちょう</t>
    </rPh>
    <phoneticPr fontId="21" type="Hiragana" alignment="distributed"/>
  </si>
  <si>
    <t>堀端町</t>
    <rPh sb="0" eb="3">
      <t>ほりはたまち</t>
    </rPh>
    <phoneticPr fontId="21" type="Hiragana" alignment="distributed"/>
  </si>
  <si>
    <t>０９１４０</t>
  </si>
  <si>
    <t>000909</t>
  </si>
  <si>
    <t>０９０７０</t>
  </si>
  <si>
    <t>000907</t>
  </si>
  <si>
    <t>桃井町二丁目</t>
    <rPh sb="0" eb="3">
      <t>もものいちょう</t>
    </rPh>
    <phoneticPr fontId="21" type="Hiragana" alignment="distributed"/>
  </si>
  <si>
    <t>０９１５２</t>
  </si>
  <si>
    <t>000902</t>
  </si>
  <si>
    <t>000901</t>
  </si>
  <si>
    <t>小泉町</t>
    <rPh sb="0" eb="3">
      <t>こいずみまち</t>
    </rPh>
    <phoneticPr fontId="21" type="Hiragana" alignment="distributed"/>
  </si>
  <si>
    <t>小泉町中部</t>
    <rPh sb="0" eb="5">
      <t>こいずみちょうちゅうぶ</t>
    </rPh>
    <phoneticPr fontId="21" type="Hiragana" alignment="distributed"/>
  </si>
  <si>
    <t>000819</t>
  </si>
  <si>
    <t>西中野町二丁目</t>
    <rPh sb="0" eb="4">
      <t>にしなかのまち</t>
    </rPh>
    <phoneticPr fontId="21" type="Hiragana" alignment="distributed"/>
  </si>
  <si>
    <t>000811</t>
  </si>
  <si>
    <t>000810</t>
  </si>
  <si>
    <t>０８０４２</t>
  </si>
  <si>
    <t>000809</t>
  </si>
  <si>
    <t>０８０４１</t>
  </si>
  <si>
    <t>０８０１３</t>
  </si>
  <si>
    <t>000806</t>
  </si>
  <si>
    <t>太田口通り一丁目</t>
    <rPh sb="0" eb="4">
      <t>おおたぐちどお</t>
    </rPh>
    <phoneticPr fontId="21" type="Hiragana" alignment="distributed"/>
  </si>
  <si>
    <t>000805</t>
  </si>
  <si>
    <t>000804</t>
  </si>
  <si>
    <t>０８０８２</t>
  </si>
  <si>
    <t>000801</t>
  </si>
  <si>
    <t>大泉東町一丁目</t>
    <rPh sb="0" eb="4">
      <t>おおいずみひがしまち</t>
    </rPh>
    <phoneticPr fontId="21" type="Hiragana" alignment="distributed"/>
  </si>
  <si>
    <t>０７０３１</t>
  </si>
  <si>
    <t>大泉北町</t>
    <rPh sb="0" eb="4">
      <t>おおいずみきたまち</t>
    </rPh>
    <phoneticPr fontId="21" type="Hiragana" alignment="distributed"/>
  </si>
  <si>
    <t>０７０２０</t>
  </si>
  <si>
    <t>000716</t>
  </si>
  <si>
    <t>大泉町三丁目</t>
    <rPh sb="0" eb="3">
      <t>おおいずみまち</t>
    </rPh>
    <phoneticPr fontId="21" type="Hiragana" alignment="distributed"/>
  </si>
  <si>
    <t>１００５３</t>
  </si>
  <si>
    <t>000715</t>
  </si>
  <si>
    <t>舟橋北町</t>
    <rPh sb="0" eb="4">
      <t>ふなはしきたまち</t>
    </rPh>
    <phoneticPr fontId="21" type="Hiragana" alignment="distributed"/>
  </si>
  <si>
    <t>雄山町</t>
    <rPh sb="0" eb="3">
      <t>おやまちょう</t>
    </rPh>
    <phoneticPr fontId="21" type="Hiragana" alignment="distributed"/>
  </si>
  <si>
    <t>０７０５０</t>
  </si>
  <si>
    <t>000714</t>
  </si>
  <si>
    <t>旭町</t>
    <rPh sb="0" eb="2">
      <t>あさひまち</t>
    </rPh>
    <phoneticPr fontId="21" type="Hiragana" alignment="distributed"/>
  </si>
  <si>
    <t>000713</t>
  </si>
  <si>
    <t>清水中町</t>
    <rPh sb="0" eb="2">
      <t>しみず</t>
    </rPh>
    <rPh sb="2" eb="4">
      <t>なかまち</t>
    </rPh>
    <phoneticPr fontId="21" type="Hiragana" alignment="distributed"/>
  </si>
  <si>
    <t>000712</t>
  </si>
  <si>
    <t>０７０９１</t>
  </si>
  <si>
    <t>000711</t>
  </si>
  <si>
    <t>000710</t>
  </si>
  <si>
    <t>神通本町一丁目</t>
    <rPh sb="0" eb="2">
      <t>じんづう</t>
    </rPh>
    <rPh sb="2" eb="4">
      <t>ほんまち</t>
    </rPh>
    <phoneticPr fontId="21" type="Hiragana" alignment="distributed"/>
  </si>
  <si>
    <t>清水町九丁目</t>
    <rPh sb="0" eb="3">
      <t>しみずまち</t>
    </rPh>
    <phoneticPr fontId="21" type="Hiragana" alignment="distributed"/>
  </si>
  <si>
    <t>０７０７９</t>
  </si>
  <si>
    <t>000709</t>
  </si>
  <si>
    <t>清水町七丁目</t>
    <rPh sb="0" eb="3">
      <t>しみずまち</t>
    </rPh>
    <phoneticPr fontId="21" type="Hiragana" alignment="distributed"/>
  </si>
  <si>
    <t>０７０７７</t>
  </si>
  <si>
    <t>清水町六丁目</t>
    <rPh sb="0" eb="3">
      <t>しみずまち</t>
    </rPh>
    <phoneticPr fontId="21" type="Hiragana" alignment="distributed"/>
  </si>
  <si>
    <t>０７０７６</t>
  </si>
  <si>
    <t>０７０７５</t>
  </si>
  <si>
    <t>000705</t>
  </si>
  <si>
    <t>清水町四丁目</t>
    <rPh sb="0" eb="3">
      <t>しみずまち</t>
    </rPh>
    <phoneticPr fontId="21" type="Hiragana" alignment="distributed"/>
  </si>
  <si>
    <t>清水町三丁目</t>
    <rPh sb="0" eb="3">
      <t>しみずまち</t>
    </rPh>
    <phoneticPr fontId="21" type="Hiragana" alignment="distributed"/>
  </si>
  <si>
    <t>０７０７３</t>
  </si>
  <si>
    <t>71朝日地区</t>
  </si>
  <si>
    <t>000703</t>
  </si>
  <si>
    <t>０７０７２</t>
  </si>
  <si>
    <t>清水町一丁目</t>
    <rPh sb="0" eb="3">
      <t>しみずまち</t>
    </rPh>
    <phoneticPr fontId="21" type="Hiragana" alignment="distributed"/>
  </si>
  <si>
    <t>０７０７１</t>
  </si>
  <si>
    <t>000632</t>
  </si>
  <si>
    <t>０６１５０</t>
  </si>
  <si>
    <t>000631</t>
  </si>
  <si>
    <t>000629</t>
  </si>
  <si>
    <t>東町三丁目</t>
    <rPh sb="0" eb="2">
      <t>ひがしまち</t>
    </rPh>
    <phoneticPr fontId="21" type="Hiragana" alignment="distributed"/>
  </si>
  <si>
    <t>富山市南新町３番２号</t>
    <rPh sb="0" eb="3">
      <t>トヤマシ</t>
    </rPh>
    <rPh sb="3" eb="6">
      <t>ミナミシンマチ</t>
    </rPh>
    <rPh sb="7" eb="8">
      <t>バン</t>
    </rPh>
    <rPh sb="9" eb="10">
      <t>ゴウ</t>
    </rPh>
    <phoneticPr fontId="21"/>
  </si>
  <si>
    <t>０６１０３</t>
  </si>
  <si>
    <t>000628</t>
  </si>
  <si>
    <t>東町二丁目</t>
    <rPh sb="0" eb="2">
      <t>ひがしまち</t>
    </rPh>
    <phoneticPr fontId="21" type="Hiragana" alignment="distributed"/>
  </si>
  <si>
    <t>076-464-9717</t>
  </si>
  <si>
    <t>０６１０２</t>
  </si>
  <si>
    <t>館出町一丁目</t>
    <rPh sb="0" eb="3">
      <t>たちいでまち</t>
    </rPh>
    <phoneticPr fontId="21" type="Hiragana" alignment="distributed"/>
  </si>
  <si>
    <t>０６０８１</t>
  </si>
  <si>
    <t>於保多町</t>
    <rPh sb="0" eb="4">
      <t>おおたまち</t>
    </rPh>
    <phoneticPr fontId="21" type="Hiragana" alignment="distributed"/>
  </si>
  <si>
    <t>０６０３２</t>
  </si>
  <si>
    <t>０６０３１</t>
  </si>
  <si>
    <t>稲荷元町三丁目</t>
    <rPh sb="0" eb="4">
      <t>いなりもとまち</t>
    </rPh>
    <phoneticPr fontId="21" type="Hiragana" alignment="distributed"/>
  </si>
  <si>
    <t>稲荷元町一丁目</t>
    <rPh sb="0" eb="4">
      <t>いなりもとまち</t>
    </rPh>
    <phoneticPr fontId="21" type="Hiragana" alignment="distributed"/>
  </si>
  <si>
    <t>０６０４１</t>
  </si>
  <si>
    <t>０６１４２</t>
  </si>
  <si>
    <t>000614</t>
  </si>
  <si>
    <t>０４１０３</t>
  </si>
  <si>
    <t>泉町二丁目</t>
    <rPh sb="0" eb="2">
      <t>いずみちょう</t>
    </rPh>
    <phoneticPr fontId="21" type="Hiragana" alignment="distributed"/>
  </si>
  <si>
    <t>０６０１１</t>
  </si>
  <si>
    <t>000610</t>
  </si>
  <si>
    <t>岩瀬祗園町１</t>
    <rPh sb="0" eb="2">
      <t>いわせ</t>
    </rPh>
    <rPh sb="2" eb="4">
      <t>ぎおん</t>
    </rPh>
    <rPh sb="4" eb="5">
      <t>まち</t>
    </rPh>
    <phoneticPr fontId="21" type="Hiragana" alignment="distributed"/>
  </si>
  <si>
    <t>000609</t>
  </si>
  <si>
    <t>柳町四丁目</t>
    <rPh sb="0" eb="2">
      <t>やなぎまち</t>
    </rPh>
    <phoneticPr fontId="21" type="Hiragana" alignment="distributed"/>
  </si>
  <si>
    <t>柳町三丁目</t>
    <rPh sb="0" eb="2">
      <t>やなぎまち</t>
    </rPh>
    <phoneticPr fontId="21" type="Hiragana" alignment="distributed"/>
  </si>
  <si>
    <t>０６１３３</t>
  </si>
  <si>
    <t>000606</t>
  </si>
  <si>
    <t>０６１３１</t>
  </si>
  <si>
    <t>北新町一丁目</t>
    <rPh sb="0" eb="1">
      <t>きた</t>
    </rPh>
    <rPh sb="1" eb="2">
      <t>しん</t>
    </rPh>
    <rPh sb="2" eb="3">
      <t>まち</t>
    </rPh>
    <phoneticPr fontId="21" type="Hiragana" alignment="distributed"/>
  </si>
  <si>
    <t>000603</t>
  </si>
  <si>
    <t>東田地方町二丁目</t>
    <rPh sb="0" eb="1">
      <t>ひがしでんぢがたまち</t>
    </rPh>
    <phoneticPr fontId="21" type="Hiragana" alignment="distributed"/>
  </si>
  <si>
    <t>東田地方町一丁目</t>
    <rPh sb="0" eb="1">
      <t>ひがしでんぢがたまち</t>
    </rPh>
    <phoneticPr fontId="21" type="Hiragana" alignment="distributed"/>
  </si>
  <si>
    <t>000601</t>
  </si>
  <si>
    <t>０５０６２</t>
  </si>
  <si>
    <t>５五番町</t>
    <rPh sb="1" eb="4">
      <t>ゴバンチョウ</t>
    </rPh>
    <phoneticPr fontId="21"/>
  </si>
  <si>
    <t>辰巳町一丁目</t>
    <rPh sb="0" eb="2">
      <t>たつみ</t>
    </rPh>
    <rPh sb="2" eb="3">
      <t>ちょう</t>
    </rPh>
    <phoneticPr fontId="21" type="Hiragana" alignment="distributed"/>
  </si>
  <si>
    <t>０５０６１</t>
  </si>
  <si>
    <t>０５０２２</t>
  </si>
  <si>
    <t>梅沢町二丁目</t>
    <rPh sb="0" eb="1">
      <t>うめ</t>
    </rPh>
    <rPh sb="1" eb="2">
      <t>ざわ</t>
    </rPh>
    <rPh sb="2" eb="3">
      <t>ちょう</t>
    </rPh>
    <phoneticPr fontId="21" type="Hiragana" alignment="distributed"/>
  </si>
  <si>
    <t>０５０２１</t>
  </si>
  <si>
    <t>南田町一丁目</t>
    <rPh sb="0" eb="3">
      <t>みなみだまち</t>
    </rPh>
    <phoneticPr fontId="21" type="Hiragana" alignment="distributed"/>
  </si>
  <si>
    <t>南新町</t>
    <rPh sb="0" eb="3">
      <t>みなみしんまち</t>
    </rPh>
    <phoneticPr fontId="21" type="Hiragana" alignment="distributed"/>
  </si>
  <si>
    <t>０５１００</t>
  </si>
  <si>
    <t>五番町</t>
    <rPh sb="0" eb="3">
      <t>ごばんまち</t>
    </rPh>
    <phoneticPr fontId="21" type="Hiragana" alignment="distributed"/>
  </si>
  <si>
    <t>000510</t>
  </si>
  <si>
    <t>室町通り一丁目</t>
    <rPh sb="0" eb="2">
      <t>むろまち</t>
    </rPh>
    <rPh sb="2" eb="3">
      <t>どお</t>
    </rPh>
    <phoneticPr fontId="21" type="Hiragana" alignment="distributed"/>
  </si>
  <si>
    <t>０５０５０</t>
  </si>
  <si>
    <t>000508</t>
  </si>
  <si>
    <t>上本町</t>
    <rPh sb="0" eb="3">
      <t>かみほんまち</t>
    </rPh>
    <phoneticPr fontId="21" type="Hiragana" alignment="distributed"/>
  </si>
  <si>
    <t>０５０３０</t>
  </si>
  <si>
    <t>000507</t>
  </si>
  <si>
    <t>堤町通り二丁目</t>
    <rPh sb="0" eb="2">
      <t>つつみちょうどお</t>
    </rPh>
    <rPh sb="2" eb="3">
      <t xml:space="preserve">        </t>
    </rPh>
    <phoneticPr fontId="21" type="Hiragana" alignment="distributed"/>
  </si>
  <si>
    <t>０５０８２</t>
  </si>
  <si>
    <t>000506</t>
  </si>
  <si>
    <t>０５０１０</t>
  </si>
  <si>
    <t>０５０７３</t>
  </si>
  <si>
    <t>000503</t>
  </si>
  <si>
    <t>０５０７２</t>
  </si>
  <si>
    <t>090-1457-2255</t>
  </si>
  <si>
    <t>000501</t>
  </si>
  <si>
    <t>000416</t>
  </si>
  <si>
    <t>千歳町一丁目</t>
    <rPh sb="0" eb="3">
      <t>ちとせまち</t>
    </rPh>
    <phoneticPr fontId="21" type="Hiragana" alignment="distributed"/>
  </si>
  <si>
    <t>000415</t>
  </si>
  <si>
    <t>株式会社東の郷</t>
    <rPh sb="0" eb="4">
      <t>カブシキガイシャ</t>
    </rPh>
    <rPh sb="4" eb="5">
      <t>ヒガシ</t>
    </rPh>
    <rPh sb="6" eb="7">
      <t>サト</t>
    </rPh>
    <phoneticPr fontId="21"/>
  </si>
  <si>
    <t>砂町</t>
    <rPh sb="0" eb="1">
      <t>すな</t>
    </rPh>
    <rPh sb="1" eb="2">
      <t>まち</t>
    </rPh>
    <phoneticPr fontId="21" type="Hiragana" alignment="distributed"/>
  </si>
  <si>
    <t>０４１２０</t>
  </si>
  <si>
    <t>000114</t>
  </si>
  <si>
    <t>000413</t>
  </si>
  <si>
    <t>越前町</t>
    <rPh sb="0" eb="2">
      <t>えちぜん</t>
    </rPh>
    <rPh sb="2" eb="3">
      <t>まち</t>
    </rPh>
    <phoneticPr fontId="21" type="Hiragana" alignment="distributed"/>
  </si>
  <si>
    <t>常盤町</t>
    <rPh sb="0" eb="3">
      <t>ときわちょう</t>
    </rPh>
    <phoneticPr fontId="21" type="Hiragana" alignment="distributed"/>
  </si>
  <si>
    <t>０４１１０</t>
  </si>
  <si>
    <t>白銀町</t>
    <rPh sb="0" eb="2">
      <t>しろがね</t>
    </rPh>
    <rPh sb="2" eb="3">
      <t>ちょう</t>
    </rPh>
    <phoneticPr fontId="21" type="Hiragana" alignment="distributed"/>
  </si>
  <si>
    <t>０４０７０</t>
  </si>
  <si>
    <t>蛯町</t>
    <rPh sb="0" eb="1">
      <t>えび</t>
    </rPh>
    <rPh sb="1" eb="2">
      <t>ちょう</t>
    </rPh>
    <phoneticPr fontId="21" type="Hiragana" alignment="distributed"/>
  </si>
  <si>
    <t>０４０３０</t>
  </si>
  <si>
    <t>荒町</t>
    <rPh sb="0" eb="1">
      <t>あら</t>
    </rPh>
    <rPh sb="1" eb="2">
      <t>まち</t>
    </rPh>
    <phoneticPr fontId="21" type="Hiragana" alignment="distributed"/>
  </si>
  <si>
    <t>富山市奥田双葉町１５番３２号奥田双葉町ハイツＩ</t>
  </si>
  <si>
    <t>０４０４０</t>
  </si>
  <si>
    <t>000407</t>
  </si>
  <si>
    <t>０４０８０</t>
  </si>
  <si>
    <t>八人町</t>
    <rPh sb="0" eb="2">
      <t>はちにん</t>
    </rPh>
    <rPh sb="2" eb="3">
      <t>まち</t>
    </rPh>
    <phoneticPr fontId="21" type="Hiragana" alignment="distributed"/>
  </si>
  <si>
    <t>０４１３０</t>
  </si>
  <si>
    <t>本町</t>
    <rPh sb="0" eb="1">
      <t>ほん</t>
    </rPh>
    <rPh sb="1" eb="2">
      <t>まち</t>
    </rPh>
    <phoneticPr fontId="21" type="Hiragana" alignment="distributed"/>
  </si>
  <si>
    <t>000403</t>
  </si>
  <si>
    <t>０９０２１</t>
  </si>
  <si>
    <t>０３０１１</t>
  </si>
  <si>
    <t>000314</t>
  </si>
  <si>
    <t>平吹町</t>
    <rPh sb="0" eb="3">
      <t>ひらきまち</t>
    </rPh>
    <phoneticPr fontId="21" type="Hiragana" alignment="distributed"/>
  </si>
  <si>
    <t>０３０５０</t>
  </si>
  <si>
    <t>諏訪川原三丁目</t>
    <rPh sb="0" eb="2">
      <t>すわの</t>
    </rPh>
    <rPh sb="2" eb="4">
      <t>かわら</t>
    </rPh>
    <phoneticPr fontId="21" type="Hiragana" alignment="distributed"/>
  </si>
  <si>
    <t>０３０４３</t>
  </si>
  <si>
    <t>000312</t>
  </si>
  <si>
    <t>０３０４２</t>
  </si>
  <si>
    <t>０３０４１</t>
  </si>
  <si>
    <t>０３０８３</t>
  </si>
  <si>
    <t>０３０８１</t>
  </si>
  <si>
    <t>舟橋南町</t>
    <rPh sb="0" eb="4">
      <t>ふなはしみなみちょう</t>
    </rPh>
    <phoneticPr fontId="21" type="Hiragana" alignment="distributed"/>
  </si>
  <si>
    <t>芝園町三丁目</t>
    <rPh sb="0" eb="3">
      <t>しばぞのちょう</t>
    </rPh>
    <phoneticPr fontId="21" type="Hiragana" alignment="distributed"/>
  </si>
  <si>
    <t>０３０３３</t>
  </si>
  <si>
    <t>000303</t>
  </si>
  <si>
    <t>芝園町二丁目</t>
    <rPh sb="0" eb="3">
      <t>しばぞのちょう</t>
    </rPh>
    <phoneticPr fontId="21" type="Hiragana" alignment="distributed"/>
  </si>
  <si>
    <t>000301</t>
  </si>
  <si>
    <t>000217</t>
  </si>
  <si>
    <t>000216</t>
  </si>
  <si>
    <t>舟橋今町</t>
    <rPh sb="0" eb="4">
      <t>ふなはしいままち</t>
    </rPh>
    <phoneticPr fontId="21" type="Hiragana" alignment="distributed"/>
  </si>
  <si>
    <t>０２１１０</t>
  </si>
  <si>
    <t>000215</t>
  </si>
  <si>
    <t>愛宕町二丁目</t>
    <rPh sb="0" eb="3">
      <t>あたごまち</t>
    </rPh>
    <phoneticPr fontId="21" type="Hiragana" alignment="distributed"/>
  </si>
  <si>
    <t>000213</t>
  </si>
  <si>
    <t>000211</t>
  </si>
  <si>
    <t>神通町三丁目</t>
    <rPh sb="0" eb="2">
      <t>じんづう</t>
    </rPh>
    <rPh sb="2" eb="3">
      <t>まち</t>
    </rPh>
    <phoneticPr fontId="21" type="Hiragana" alignment="distributed"/>
  </si>
  <si>
    <t>000209</t>
  </si>
  <si>
    <t>神通町一丁目</t>
    <rPh sb="0" eb="2">
      <t>じんづう</t>
    </rPh>
    <rPh sb="2" eb="3">
      <t>まち</t>
    </rPh>
    <phoneticPr fontId="21" type="Hiragana" alignment="distributed"/>
  </si>
  <si>
    <t>０２０９１</t>
  </si>
  <si>
    <t>000208</t>
  </si>
  <si>
    <t>000206</t>
  </si>
  <si>
    <t>宝町二丁目</t>
    <rPh sb="0" eb="2">
      <t>たからまち</t>
    </rPh>
    <phoneticPr fontId="21" type="Hiragana" alignment="distributed"/>
  </si>
  <si>
    <t>000205</t>
  </si>
  <si>
    <t>新富町一丁目</t>
    <rPh sb="0" eb="2">
      <t>しんとみ</t>
    </rPh>
    <rPh sb="2" eb="3">
      <t>ちょう</t>
    </rPh>
    <phoneticPr fontId="21" type="Hiragana" alignment="distributed"/>
  </si>
  <si>
    <t>明輪町</t>
    <rPh sb="0" eb="1">
      <t>めい</t>
    </rPh>
    <rPh sb="1" eb="2">
      <t>りん</t>
    </rPh>
    <rPh sb="2" eb="3">
      <t>ちょう</t>
    </rPh>
    <phoneticPr fontId="21" type="Hiragana" alignment="distributed"/>
  </si>
  <si>
    <t>丸の内三丁目</t>
    <rPh sb="0" eb="1">
      <t>まる</t>
    </rPh>
    <rPh sb="2" eb="3">
      <t>うち</t>
    </rPh>
    <phoneticPr fontId="21" type="Hiragana" alignment="distributed"/>
  </si>
  <si>
    <t>000117</t>
  </si>
  <si>
    <t>000116</t>
  </si>
  <si>
    <t>０１１０１</t>
  </si>
  <si>
    <t>０１０３０</t>
  </si>
  <si>
    <t>一番町</t>
    <rPh sb="0" eb="2">
      <t>いちばん</t>
    </rPh>
    <rPh sb="2" eb="3">
      <t>まち</t>
    </rPh>
    <phoneticPr fontId="21" type="Hiragana" alignment="distributed"/>
  </si>
  <si>
    <t>000113</t>
  </si>
  <si>
    <t>ＡＬＳＩＡ富山</t>
  </si>
  <si>
    <t>000110</t>
  </si>
  <si>
    <t>０１０８３</t>
  </si>
  <si>
    <t>000107</t>
  </si>
  <si>
    <t>０１１１０</t>
  </si>
  <si>
    <t>000106</t>
  </si>
  <si>
    <t>０１０１０</t>
  </si>
  <si>
    <t>新総曲輪</t>
    <rPh sb="0" eb="4">
      <t>しんそうがわ</t>
    </rPh>
    <phoneticPr fontId="21" type="Hiragana" alignment="distributed"/>
  </si>
  <si>
    <t>000103</t>
  </si>
  <si>
    <t>０１０５２</t>
  </si>
  <si>
    <t>桜町一丁目</t>
    <rPh sb="0" eb="2">
      <t>さくらまち</t>
    </rPh>
    <phoneticPr fontId="21" type="Hiragana" alignment="distributed"/>
  </si>
  <si>
    <t>公称名</t>
    <rPh sb="2" eb="3">
      <t>メイ</t>
    </rPh>
    <phoneticPr fontId="21"/>
  </si>
  <si>
    <t>地区</t>
    <rPh sb="0" eb="2">
      <t>チク</t>
    </rPh>
    <phoneticPr fontId="21"/>
  </si>
  <si>
    <t>八尾町福島字牧野</t>
  </si>
  <si>
    <t>金屋字古屋敷</t>
    <rPh sb="0" eb="2">
      <t>かなや</t>
    </rPh>
    <rPh sb="3" eb="6">
      <t>ふるやしき</t>
    </rPh>
    <phoneticPr fontId="21" type="Hiragana" alignment="distributed"/>
  </si>
  <si>
    <t>蓮町四丁目</t>
    <rPh sb="0" eb="1">
      <t>はす</t>
    </rPh>
    <rPh sb="1" eb="2">
      <t>まち</t>
    </rPh>
    <phoneticPr fontId="21" type="Hiragana" alignment="distributed"/>
  </si>
  <si>
    <t>婦中町蓮花寺</t>
    <rPh sb="0" eb="3">
      <t>ふちゅうまち</t>
    </rPh>
    <rPh sb="3" eb="4">
      <t>れんげ</t>
    </rPh>
    <rPh sb="5" eb="6">
      <t>じ</t>
    </rPh>
    <phoneticPr fontId="21" type="Hiragana" alignment="center"/>
  </si>
  <si>
    <t>太田字住吉割</t>
    <rPh sb="0" eb="2">
      <t>おおた</t>
    </rPh>
    <rPh sb="2" eb="3">
      <t>あざ</t>
    </rPh>
    <rPh sb="3" eb="5">
      <t>すみよし</t>
    </rPh>
    <rPh sb="5" eb="6">
      <t>わり</t>
    </rPh>
    <phoneticPr fontId="21" type="Hiragana" alignment="distributed"/>
  </si>
  <si>
    <t>富山市東岩瀬町（岩瀬土場町）３９２番地１</t>
  </si>
  <si>
    <t>東岩瀬町（岩瀬土場町）</t>
    <rPh sb="0" eb="4">
      <t>ひがしいわせまち</t>
    </rPh>
    <rPh sb="5" eb="7">
      <t>いわせ</t>
    </rPh>
    <rPh sb="7" eb="9">
      <t>どば</t>
    </rPh>
    <rPh sb="9" eb="10">
      <t>まち</t>
    </rPh>
    <phoneticPr fontId="21" type="Hiragana" alignment="distributed"/>
  </si>
  <si>
    <t>地域</t>
    <rPh sb="0" eb="2">
      <t>チイキ</t>
    </rPh>
    <phoneticPr fontId="21"/>
  </si>
  <si>
    <t>02大沢野地域</t>
  </si>
  <si>
    <t>04八尾地域</t>
  </si>
  <si>
    <t>06山田地域</t>
  </si>
  <si>
    <t>03安野屋</t>
  </si>
  <si>
    <t>04八人町</t>
  </si>
  <si>
    <t>05五番町</t>
  </si>
  <si>
    <t>06柳町</t>
  </si>
  <si>
    <t>07清水町</t>
  </si>
  <si>
    <t>11堀川</t>
  </si>
  <si>
    <t>13東部</t>
  </si>
  <si>
    <t>32蜷川</t>
  </si>
  <si>
    <t>15奥田北</t>
  </si>
  <si>
    <t>19岩瀬</t>
  </si>
  <si>
    <t>22浜黒崎</t>
  </si>
  <si>
    <t>29山室</t>
  </si>
  <si>
    <t>31太田</t>
  </si>
  <si>
    <t>34熊野</t>
  </si>
  <si>
    <t>35月岡</t>
  </si>
  <si>
    <t>37八幡</t>
  </si>
  <si>
    <t>38草島</t>
  </si>
  <si>
    <t>43古沢</t>
  </si>
  <si>
    <t>生活介護あゆみの郷</t>
    <rPh sb="0" eb="4">
      <t>セイカツカイゴ</t>
    </rPh>
    <phoneticPr fontId="21"/>
  </si>
  <si>
    <t>46水橋中部</t>
  </si>
  <si>
    <t>47水橋西部</t>
  </si>
  <si>
    <t>まる経堂</t>
    <rPh sb="2" eb="4">
      <t>キョウドウ</t>
    </rPh>
    <phoneticPr fontId="21"/>
  </si>
  <si>
    <t>49三郷</t>
  </si>
  <si>
    <t>27新庄北</t>
  </si>
  <si>
    <t>富山市八尾町水口１６２４番地</t>
  </si>
  <si>
    <t>54大沢野地区</t>
  </si>
  <si>
    <t>56上滝地区</t>
  </si>
  <si>
    <t>68大長谷地区</t>
  </si>
  <si>
    <t>72宮川地区</t>
  </si>
  <si>
    <t>73婦中熊野地区</t>
  </si>
  <si>
    <t>74古里地区</t>
  </si>
  <si>
    <t>78山田中部地区</t>
  </si>
  <si>
    <t>80山田東部地区</t>
  </si>
  <si>
    <t>81細入北部地区</t>
  </si>
  <si>
    <t>14自立生活援助</t>
  </si>
  <si>
    <t>18相談（特定）</t>
  </si>
  <si>
    <t>19相談（障害児）</t>
  </si>
  <si>
    <t>22放課後等デイのみ</t>
  </si>
  <si>
    <t>23保育所訪問</t>
  </si>
  <si>
    <t>25移動支援</t>
  </si>
  <si>
    <t>080-6358-1232</t>
  </si>
  <si>
    <t>26日中一時支援</t>
  </si>
  <si>
    <t>その他</t>
  </si>
  <si>
    <t>02大沢野地域 集計</t>
  </si>
  <si>
    <t>05婦中地域 集計</t>
  </si>
  <si>
    <t>06山田地域 集計</t>
  </si>
  <si>
    <t>その他 集計</t>
  </si>
  <si>
    <t>富山市呉羽町７２７６番地３</t>
    <rPh sb="3" eb="6">
      <t>クレハマチ</t>
    </rPh>
    <phoneticPr fontId="21"/>
  </si>
  <si>
    <t>076-461-4555</t>
  </si>
  <si>
    <t>076-461-4556</t>
  </si>
  <si>
    <t>一般社団法人Ｂｅ．カラフル</t>
    <rPh sb="0" eb="6">
      <t>イッパンシャダンホウジン</t>
    </rPh>
    <phoneticPr fontId="21"/>
  </si>
  <si>
    <t>076-482-6698</t>
  </si>
  <si>
    <t>ヴィストカレッジ富山駅北</t>
    <rPh sb="8" eb="10">
      <t>トヤマ</t>
    </rPh>
    <rPh sb="10" eb="12">
      <t>エキキタ</t>
    </rPh>
    <phoneticPr fontId="21"/>
  </si>
  <si>
    <t>有限会社アロマ</t>
    <rPh sb="0" eb="4">
      <t>ユウゲンカイシャ</t>
    </rPh>
    <phoneticPr fontId="21"/>
  </si>
  <si>
    <t>076-462-0777</t>
  </si>
  <si>
    <t>富山市掛尾町２４３番地６</t>
    <rPh sb="0" eb="3">
      <t>トヤマシ</t>
    </rPh>
    <rPh sb="3" eb="6">
      <t>カケオマチ</t>
    </rPh>
    <rPh sb="9" eb="11">
      <t>バンチ</t>
    </rPh>
    <phoneticPr fontId="21"/>
  </si>
  <si>
    <t>有限会社アクセス</t>
    <rPh sb="0" eb="4">
      <t>ユウゲンカイシャ</t>
    </rPh>
    <phoneticPr fontId="21"/>
  </si>
  <si>
    <t>富山市牛島本町二丁目７番８号</t>
    <rPh sb="0" eb="3">
      <t>トヤマシ</t>
    </rPh>
    <rPh sb="3" eb="7">
      <t>ウシジマホンマチ</t>
    </rPh>
    <rPh sb="7" eb="10">
      <t>ニチョウメ</t>
    </rPh>
    <rPh sb="11" eb="12">
      <t>バン</t>
    </rPh>
    <rPh sb="13" eb="14">
      <t>ゴウ</t>
    </rPh>
    <phoneticPr fontId="21"/>
  </si>
  <si>
    <t>富山市堀川小泉７９７番地１北野ハイツ１階</t>
    <rPh sb="3" eb="7">
      <t>ホリカワコイズミ</t>
    </rPh>
    <rPh sb="10" eb="12">
      <t>バンチ</t>
    </rPh>
    <rPh sb="13" eb="15">
      <t>キタノ</t>
    </rPh>
    <rPh sb="19" eb="20">
      <t>カイ</t>
    </rPh>
    <phoneticPr fontId="21"/>
  </si>
  <si>
    <t>930-1332</t>
  </si>
  <si>
    <t>デイサービス花みずき弐番館</t>
  </si>
  <si>
    <t>グループホームゆいゆい</t>
  </si>
  <si>
    <t>富山市婦中町中名９０３番地３３</t>
    <rPh sb="0" eb="3">
      <t>トヤマシ</t>
    </rPh>
    <rPh sb="3" eb="6">
      <t>フチュウマチ</t>
    </rPh>
    <rPh sb="6" eb="8">
      <t>ナカナ</t>
    </rPh>
    <rPh sb="11" eb="13">
      <t>バンチ</t>
    </rPh>
    <phoneticPr fontId="21"/>
  </si>
  <si>
    <t>076-465-1218</t>
  </si>
  <si>
    <t>ゆくる</t>
  </si>
  <si>
    <t>富山市婦中町中名９０３番地４０</t>
  </si>
  <si>
    <t>株式会社ＦＬＣ</t>
  </si>
  <si>
    <t>076-471-0798</t>
  </si>
  <si>
    <t>r-fujioka@toyama.coop</t>
  </si>
  <si>
    <t>k-miyajima@toyama.coop</t>
  </si>
  <si>
    <t>076-464-9884</t>
  </si>
  <si>
    <t>076-464-5468</t>
  </si>
  <si>
    <t>ゆりの木の里就労継続支援B型事業所</t>
  </si>
  <si>
    <t>滑川市横道３４１８番地</t>
  </si>
  <si>
    <t>相談支援事業所ソワン</t>
  </si>
  <si>
    <t>富山市西荒屋５４６番地スカイビル１０２号</t>
  </si>
  <si>
    <t>株式会社イン・ケアメント</t>
  </si>
  <si>
    <t>相談支援事業所愛の家</t>
    <rPh sb="0" eb="4">
      <t>ソウダンシエン</t>
    </rPh>
    <rPh sb="4" eb="7">
      <t>ジギョウショ</t>
    </rPh>
    <rPh sb="7" eb="8">
      <t>アイ</t>
    </rPh>
    <rPh sb="9" eb="10">
      <t>イエ</t>
    </rPh>
    <phoneticPr fontId="21"/>
  </si>
  <si>
    <t>グループホームニューリーフ</t>
  </si>
  <si>
    <t>富山市五福３４１５番地２２</t>
    <rPh sb="0" eb="3">
      <t>トヤマシ</t>
    </rPh>
    <rPh sb="3" eb="5">
      <t>ゴフク</t>
    </rPh>
    <rPh sb="9" eb="11">
      <t>バンチ</t>
    </rPh>
    <phoneticPr fontId="21"/>
  </si>
  <si>
    <t>076-493-5345</t>
  </si>
  <si>
    <t>デイサービスすまいる</t>
  </si>
  <si>
    <t>株式会社染屋</t>
    <rPh sb="0" eb="4">
      <t>カブシキガイシャ</t>
    </rPh>
    <rPh sb="4" eb="6">
      <t>ソメヤ</t>
    </rPh>
    <phoneticPr fontId="21"/>
  </si>
  <si>
    <t>ディサービス地球の子（休止）</t>
    <rPh sb="11" eb="13">
      <t>キュウシ</t>
    </rPh>
    <phoneticPr fontId="21"/>
  </si>
  <si>
    <t>障害福祉サービス事業所萌黄（休止）</t>
    <rPh sb="14" eb="16">
      <t>キュウシ</t>
    </rPh>
    <phoneticPr fontId="21"/>
  </si>
  <si>
    <t>指定生活介護事業所富山県リハビリテーション病院・こども支援センター（休止）</t>
    <rPh sb="34" eb="36">
      <t>キュウシ</t>
    </rPh>
    <phoneticPr fontId="21"/>
  </si>
  <si>
    <t>富山市婦中町分田１７５番地３</t>
    <rPh sb="0" eb="3">
      <t>トヤマシ</t>
    </rPh>
    <rPh sb="3" eb="6">
      <t>フチュウマチ</t>
    </rPh>
    <rPh sb="6" eb="8">
      <t>ブンデン</t>
    </rPh>
    <rPh sb="11" eb="13">
      <t>バンチ</t>
    </rPh>
    <phoneticPr fontId="21"/>
  </si>
  <si>
    <t>ケアサポートアイリス</t>
  </si>
  <si>
    <t>つなぎ</t>
  </si>
  <si>
    <t>株式会社Ｊｕｓｔｌｉｖｅ</t>
  </si>
  <si>
    <t>ウィズステーションさくら相談支援事業所</t>
    <rPh sb="12" eb="14">
      <t>ソウダン</t>
    </rPh>
    <rPh sb="14" eb="16">
      <t>シエン</t>
    </rPh>
    <rPh sb="16" eb="19">
      <t>ジギョウショ</t>
    </rPh>
    <phoneticPr fontId="21"/>
  </si>
  <si>
    <t>株式会社タカギコーポレーション</t>
    <rPh sb="0" eb="4">
      <t>カブシキガイシャ</t>
    </rPh>
    <phoneticPr fontId="21"/>
  </si>
  <si>
    <t>monolith_biscuit@outlook.jp</t>
  </si>
  <si>
    <t>taku.miyamoto@cubicnetworks.co.jp</t>
  </si>
  <si>
    <t>ウィズステーションさくら相談支援事業所</t>
  </si>
  <si>
    <t>グループホームひとつだけの花</t>
    <rPh sb="13" eb="14">
      <t>ハナ</t>
    </rPh>
    <phoneticPr fontId="21"/>
  </si>
  <si>
    <t>富山市東老田８１２番地</t>
    <rPh sb="0" eb="3">
      <t>トヤマシ</t>
    </rPh>
    <rPh sb="3" eb="6">
      <t>ヒガシオイダ</t>
    </rPh>
    <rPh sb="9" eb="11">
      <t>バンチ</t>
    </rPh>
    <phoneticPr fontId="21"/>
  </si>
  <si>
    <t>076-464-6107</t>
  </si>
  <si>
    <t>一般社団法人アシスト</t>
    <rPh sb="0" eb="6">
      <t>イッパンシャダンホウジン</t>
    </rPh>
    <phoneticPr fontId="21"/>
  </si>
  <si>
    <t>ＤＸスクールカラフル富山</t>
  </si>
  <si>
    <t>076-425-5151</t>
  </si>
  <si>
    <t>さくらグループホーム向新庄</t>
    <rPh sb="10" eb="11">
      <t>ムケ</t>
    </rPh>
    <rPh sb="11" eb="13">
      <t>シンジョウ</t>
    </rPh>
    <phoneticPr fontId="21"/>
  </si>
  <si>
    <t>富山市向新庄２３２番地１</t>
    <rPh sb="0" eb="3">
      <t>トヤマシ</t>
    </rPh>
    <rPh sb="3" eb="6">
      <t>ムカイシンジョウ</t>
    </rPh>
    <rPh sb="9" eb="11">
      <t>バンチ</t>
    </rPh>
    <phoneticPr fontId="21"/>
  </si>
  <si>
    <t>076-461-4970</t>
  </si>
  <si>
    <t>076-461-4971</t>
  </si>
  <si>
    <t>076-464-5616</t>
  </si>
  <si>
    <t>076-420-6830</t>
  </si>
  <si>
    <t>090-5236-8091</t>
  </si>
  <si>
    <t>富山市堀端町４番３０号</t>
    <rPh sb="0" eb="3">
      <t>トヤマシ</t>
    </rPh>
    <rPh sb="3" eb="6">
      <t>ホリバタチョウ</t>
    </rPh>
    <rPh sb="7" eb="8">
      <t>バン</t>
    </rPh>
    <rPh sb="10" eb="11">
      <t>ゴウ</t>
    </rPh>
    <phoneticPr fontId="21"/>
  </si>
  <si>
    <t>sy0ta.1337.1192@gmail.com</t>
  </si>
  <si>
    <t>富山市大町１０番地５</t>
    <rPh sb="3" eb="5">
      <t>オオマチ</t>
    </rPh>
    <rPh sb="7" eb="9">
      <t>バンチ</t>
    </rPh>
    <phoneticPr fontId="21"/>
  </si>
  <si>
    <t>富山市古川８番地</t>
    <rPh sb="3" eb="5">
      <t>フルカワ</t>
    </rPh>
    <rPh sb="6" eb="8">
      <t>バンチ</t>
    </rPh>
    <phoneticPr fontId="21"/>
  </si>
  <si>
    <t>contact@gal-group.jp</t>
  </si>
  <si>
    <t>アクア富山訪問介護</t>
    <rPh sb="3" eb="9">
      <t>トヤマホウモンカイゴ</t>
    </rPh>
    <phoneticPr fontId="21"/>
  </si>
  <si>
    <t>930-0832</t>
  </si>
  <si>
    <t>富山市中冨居１５番７３号</t>
    <rPh sb="0" eb="3">
      <t>トヤマシ</t>
    </rPh>
    <rPh sb="3" eb="6">
      <t>ナカフゴ</t>
    </rPh>
    <rPh sb="8" eb="9">
      <t>バン</t>
    </rPh>
    <rPh sb="11" eb="12">
      <t>ゴウ</t>
    </rPh>
    <phoneticPr fontId="21"/>
  </si>
  <si>
    <t>076-471-8944</t>
  </si>
  <si>
    <t>富山市上赤江町一丁目７番３号</t>
    <rPh sb="0" eb="3">
      <t>トヤマシ</t>
    </rPh>
    <rPh sb="3" eb="7">
      <t>カミアカエマチ</t>
    </rPh>
    <rPh sb="7" eb="10">
      <t>イッチョウメ</t>
    </rPh>
    <rPh sb="11" eb="12">
      <t>バン</t>
    </rPh>
    <rPh sb="13" eb="14">
      <t>ゴウ</t>
    </rPh>
    <phoneticPr fontId="21"/>
  </si>
  <si>
    <t>076-432-3199</t>
  </si>
  <si>
    <t>キッズホームリリーフ</t>
  </si>
  <si>
    <t>076-407-5199</t>
  </si>
  <si>
    <t>富山市水橋辻ヶ堂６９９番地２</t>
    <rPh sb="5" eb="8">
      <t>ツジガドウ</t>
    </rPh>
    <phoneticPr fontId="21"/>
  </si>
  <si>
    <t>富山市高島６９番地８</t>
  </si>
  <si>
    <t>富山市奥田新町８番１号ボルファートとやま１００８号</t>
  </si>
  <si>
    <t>富山市総曲輪四丁目４番３号</t>
  </si>
  <si>
    <t>930-2208</t>
  </si>
  <si>
    <t>コペルプラス富山中央教室</t>
    <rPh sb="8" eb="10">
      <t>チュウオウ</t>
    </rPh>
    <phoneticPr fontId="21"/>
  </si>
  <si>
    <t>富山市堀川小泉町４９３番地</t>
    <rPh sb="0" eb="3">
      <t>トヤマシ</t>
    </rPh>
    <rPh sb="3" eb="8">
      <t>ホリカワコイズミチョウ</t>
    </rPh>
    <rPh sb="11" eb="13">
      <t>バンチ</t>
    </rPh>
    <phoneticPr fontId="21"/>
  </si>
  <si>
    <t>株式会社つくし工房</t>
    <rPh sb="0" eb="4">
      <t>カブシキガイシャ</t>
    </rPh>
    <rPh sb="7" eb="9">
      <t>コウボウ</t>
    </rPh>
    <phoneticPr fontId="21"/>
  </si>
  <si>
    <t>076-413-4603</t>
  </si>
  <si>
    <t>富山オレンジ</t>
    <rPh sb="0" eb="2">
      <t>トヤマ</t>
    </rPh>
    <phoneticPr fontId="21"/>
  </si>
  <si>
    <t>合同会社ウエルト</t>
    <rPh sb="0" eb="4">
      <t>ゴウドウガイシャ</t>
    </rPh>
    <phoneticPr fontId="21"/>
  </si>
  <si>
    <t>パーソルネクステージ富山</t>
  </si>
  <si>
    <t>930-0057</t>
  </si>
  <si>
    <t>富山市上本町３番１６号上本町ビル５階</t>
    <rPh sb="0" eb="3">
      <t>トヤマシ</t>
    </rPh>
    <phoneticPr fontId="21"/>
  </si>
  <si>
    <t>939-0306</t>
  </si>
  <si>
    <t>射水市手崎１８２番地１</t>
    <rPh sb="0" eb="3">
      <t>イミズシ</t>
    </rPh>
    <rPh sb="3" eb="5">
      <t>テサキ</t>
    </rPh>
    <rPh sb="8" eb="10">
      <t>バンチ</t>
    </rPh>
    <phoneticPr fontId="21"/>
  </si>
  <si>
    <t>0766-50-8269</t>
  </si>
  <si>
    <t>0766-50-8279</t>
  </si>
  <si>
    <t>富山市粟島町二丁目１番４２号</t>
    <rPh sb="0" eb="3">
      <t>トヤマシ</t>
    </rPh>
    <rPh sb="3" eb="6">
      <t>アワシママチ</t>
    </rPh>
    <rPh sb="6" eb="9">
      <t>ニチョウメ</t>
    </rPh>
    <rPh sb="10" eb="11">
      <t>バン</t>
    </rPh>
    <rPh sb="13" eb="14">
      <t>ゴウ</t>
    </rPh>
    <phoneticPr fontId="21"/>
  </si>
  <si>
    <t>株式会社ＫＯＫＩＡ</t>
    <rPh sb="0" eb="4">
      <t>カブシキガイシャ</t>
    </rPh>
    <phoneticPr fontId="21"/>
  </si>
  <si>
    <t>多機能型施設ＳＡＣＣＡ豊田</t>
  </si>
  <si>
    <t>パレット</t>
  </si>
  <si>
    <t>076-461-6211</t>
  </si>
  <si>
    <t>こころの学校八尾</t>
  </si>
  <si>
    <t>ひまわりルーム</t>
  </si>
  <si>
    <t>富山市藤木４２２番地１</t>
    <rPh sb="0" eb="3">
      <t>トヤマシ</t>
    </rPh>
    <rPh sb="3" eb="4">
      <t>フジ</t>
    </rPh>
    <rPh sb="4" eb="5">
      <t>キ</t>
    </rPh>
    <rPh sb="8" eb="10">
      <t>バンチ</t>
    </rPh>
    <phoneticPr fontId="21"/>
  </si>
  <si>
    <t>かえでデイサービス黒崎</t>
  </si>
  <si>
    <t>ディーエンカレッジ富山キャンパス</t>
    <rPh sb="9" eb="11">
      <t>トヤマ</t>
    </rPh>
    <phoneticPr fontId="21"/>
  </si>
  <si>
    <t>935-0031</t>
  </si>
  <si>
    <t>076-481-8090</t>
  </si>
  <si>
    <t>株式会社福榮</t>
    <rPh sb="0" eb="2">
      <t>カブシキ</t>
    </rPh>
    <rPh sb="2" eb="4">
      <t>カイシャ</t>
    </rPh>
    <rPh sb="4" eb="6">
      <t>フクエイ</t>
    </rPh>
    <phoneticPr fontId="21"/>
  </si>
  <si>
    <t>パーソルネクステージ株式会社</t>
  </si>
  <si>
    <t>076-464-3757</t>
  </si>
  <si>
    <t>076-461-8782</t>
  </si>
  <si>
    <t>076-407-5078</t>
  </si>
  <si>
    <t>076-407-5079</t>
  </si>
  <si>
    <t>一般社団法人Ｂｅ．カラフル</t>
  </si>
  <si>
    <t>社会福祉法人秀愛会</t>
    <rPh sb="0" eb="2">
      <t>シャカイ</t>
    </rPh>
    <rPh sb="2" eb="4">
      <t>フクシ</t>
    </rPh>
    <rPh sb="4" eb="6">
      <t>ホウジン</t>
    </rPh>
    <rPh sb="6" eb="9">
      <t>シュウアイカイ</t>
    </rPh>
    <phoneticPr fontId="21"/>
  </si>
  <si>
    <t>富山市月見町四丁目４６番地</t>
  </si>
  <si>
    <t>多機能型施設ＳＡＣＣＡ豊田</t>
    <rPh sb="0" eb="4">
      <t>タキノウガタ</t>
    </rPh>
    <rPh sb="4" eb="6">
      <t>シセツ</t>
    </rPh>
    <rPh sb="11" eb="13">
      <t>トヨタ</t>
    </rPh>
    <phoneticPr fontId="21"/>
  </si>
  <si>
    <t>合同会社Ｌｉｖ</t>
    <rPh sb="0" eb="4">
      <t>ゴウドウガイシャ</t>
    </rPh>
    <phoneticPr fontId="21"/>
  </si>
  <si>
    <t>富山市新桜町２番２４号トミ第一ビル３階</t>
    <rPh sb="0" eb="3">
      <t>トヤマシ</t>
    </rPh>
    <rPh sb="3" eb="6">
      <t>シンサクラマチ</t>
    </rPh>
    <rPh sb="7" eb="8">
      <t>バン</t>
    </rPh>
    <rPh sb="10" eb="11">
      <t>ゴウ</t>
    </rPh>
    <rPh sb="13" eb="15">
      <t>ダイイチ</t>
    </rPh>
    <rPh sb="18" eb="19">
      <t>カイ</t>
    </rPh>
    <phoneticPr fontId="21"/>
  </si>
  <si>
    <t>076-413-3221</t>
  </si>
  <si>
    <t>076-413-3226</t>
  </si>
  <si>
    <t>グループホームいいね土場町</t>
    <rPh sb="10" eb="13">
      <t>ドバマチ</t>
    </rPh>
    <phoneticPr fontId="33"/>
  </si>
  <si>
    <t>一般企業等での就労が困難な人に、働く場を提供するとともに、知識及び能力の向上のために必要な訓練を行います。(雇用型・・雇用契約を結ぶ)</t>
    <rPh sb="59" eb="63">
      <t>コヨウケイヤク</t>
    </rPh>
    <rPh sb="64" eb="65">
      <t>ムス</t>
    </rPh>
    <phoneticPr fontId="21"/>
  </si>
  <si>
    <t>一般企業等での就労が困難な人に、働く場を提供するとともに、知識及び能力の向上のために必要な訓練を行います。（非雇用型・・契約を結ばない）</t>
    <rPh sb="0" eb="2">
      <t>イッパン</t>
    </rPh>
    <rPh sb="2" eb="4">
      <t>キギョウ</t>
    </rPh>
    <rPh sb="4" eb="5">
      <t>トウ</t>
    </rPh>
    <rPh sb="7" eb="9">
      <t>シュウロウ</t>
    </rPh>
    <rPh sb="10" eb="12">
      <t>コンナン</t>
    </rPh>
    <rPh sb="13" eb="14">
      <t>ヒト</t>
    </rPh>
    <rPh sb="16" eb="17">
      <t>ハタラ</t>
    </rPh>
    <rPh sb="18" eb="19">
      <t>バ</t>
    </rPh>
    <rPh sb="20" eb="22">
      <t>テイキョウ</t>
    </rPh>
    <rPh sb="29" eb="31">
      <t>チシキ</t>
    </rPh>
    <rPh sb="31" eb="32">
      <t>オヨ</t>
    </rPh>
    <rPh sb="33" eb="35">
      <t>ノウリョク</t>
    </rPh>
    <rPh sb="36" eb="38">
      <t>コウジョウ</t>
    </rPh>
    <rPh sb="42" eb="44">
      <t>ヒツヨウ</t>
    </rPh>
    <rPh sb="45" eb="47">
      <t>クンレン</t>
    </rPh>
    <rPh sb="48" eb="49">
      <t>オコナ</t>
    </rPh>
    <rPh sb="54" eb="55">
      <t>ヒ</t>
    </rPh>
    <rPh sb="55" eb="58">
      <t>コヨウガタ</t>
    </rPh>
    <rPh sb="60" eb="62">
      <t>ケイヤク</t>
    </rPh>
    <rPh sb="63" eb="64">
      <t>ムス</t>
    </rPh>
    <phoneticPr fontId="21"/>
  </si>
  <si>
    <t>フラフィー</t>
  </si>
  <si>
    <t>富山市堀川町４０８番地</t>
    <rPh sb="0" eb="3">
      <t>トヤマシ</t>
    </rPh>
    <rPh sb="3" eb="5">
      <t>ホリカワ</t>
    </rPh>
    <rPh sb="5" eb="6">
      <t>マチ</t>
    </rPh>
    <rPh sb="9" eb="11">
      <t>バンチ</t>
    </rPh>
    <phoneticPr fontId="21"/>
  </si>
  <si>
    <t>070-9224-2597</t>
  </si>
  <si>
    <t>ソワン自立生活援助事業所</t>
  </si>
  <si>
    <t>富山市太郎丸西町一丁目２番地３</t>
  </si>
  <si>
    <t>就労継続支援Ｂ型事業所清琉</t>
  </si>
  <si>
    <t>富山市藤木１６３２番地</t>
  </si>
  <si>
    <t>076-492-8841</t>
  </si>
  <si>
    <t>株式会社ＹＵＵ</t>
  </si>
  <si>
    <t>相談支援事業所おうちへ帰ろう</t>
    <rPh sb="0" eb="4">
      <t>ソウダンシエン</t>
    </rPh>
    <rPh sb="4" eb="7">
      <t>ジギョウショ</t>
    </rPh>
    <rPh sb="11" eb="12">
      <t>カエ</t>
    </rPh>
    <phoneticPr fontId="21"/>
  </si>
  <si>
    <t>富山市藤木１６３２番地</t>
    <rPh sb="0" eb="3">
      <t>トヤマシ</t>
    </rPh>
    <rPh sb="3" eb="5">
      <t>フジノキ</t>
    </rPh>
    <rPh sb="9" eb="11">
      <t>バンチ</t>
    </rPh>
    <phoneticPr fontId="21"/>
  </si>
  <si>
    <t>株式会社ミチルワグループ</t>
    <rPh sb="0" eb="4">
      <t>カブシキガイシャ</t>
    </rPh>
    <phoneticPr fontId="21"/>
  </si>
  <si>
    <t>939-8134</t>
  </si>
  <si>
    <t>076-413-6002</t>
  </si>
  <si>
    <t>シェアハウス笑美寿</t>
    <rPh sb="6" eb="7">
      <t>ワライ</t>
    </rPh>
    <rPh sb="7" eb="8">
      <t>ウツク</t>
    </rPh>
    <rPh sb="8" eb="9">
      <t>コトブキ</t>
    </rPh>
    <phoneticPr fontId="21"/>
  </si>
  <si>
    <t>076-431-7751</t>
  </si>
  <si>
    <t>富山市中島一丁目１４番４７号</t>
    <rPh sb="0" eb="3">
      <t>トヤマシ</t>
    </rPh>
    <rPh sb="3" eb="4">
      <t>ナカ</t>
    </rPh>
    <rPh sb="4" eb="5">
      <t>シマ</t>
    </rPh>
    <rPh sb="5" eb="8">
      <t>イッチョウメ</t>
    </rPh>
    <rPh sb="10" eb="11">
      <t>バン</t>
    </rPh>
    <rPh sb="13" eb="14">
      <t>ゴウ</t>
    </rPh>
    <phoneticPr fontId="21"/>
  </si>
  <si>
    <t>しおんの家</t>
  </si>
  <si>
    <t>多機能型重症児デイサービスユリシーズ</t>
    <rPh sb="0" eb="4">
      <t>タキノウガタ</t>
    </rPh>
    <rPh sb="4" eb="7">
      <t>ジュウショウジ</t>
    </rPh>
    <phoneticPr fontId="21"/>
  </si>
  <si>
    <t>939-2718</t>
  </si>
  <si>
    <t>076-413-5746</t>
  </si>
  <si>
    <t>特定非営利活動法人シャフト</t>
    <rPh sb="0" eb="9">
      <t>トクテイヒエイリカツドウホウジン</t>
    </rPh>
    <phoneticPr fontId="21"/>
  </si>
  <si>
    <t>076-481-7751</t>
  </si>
  <si>
    <t>株式会社ナチュラル</t>
  </si>
  <si>
    <t>クローバー</t>
  </si>
  <si>
    <t>931-8312</t>
  </si>
  <si>
    <t>076-411-6799</t>
  </si>
  <si>
    <t>富山市経堂一丁目１３５番地１</t>
    <rPh sb="0" eb="3">
      <t>トヤマシ</t>
    </rPh>
    <rPh sb="3" eb="5">
      <t>キョウドウ</t>
    </rPh>
    <rPh sb="5" eb="6">
      <t>イチ</t>
    </rPh>
    <rPh sb="11" eb="13">
      <t>バンチ</t>
    </rPh>
    <phoneticPr fontId="21"/>
  </si>
  <si>
    <t>076-460-4058</t>
  </si>
  <si>
    <t>076-452-4025</t>
  </si>
  <si>
    <t>スカイワーク月岡</t>
  </si>
  <si>
    <t>939-8151</t>
  </si>
  <si>
    <t>080-4818-5501</t>
  </si>
  <si>
    <t>日本ウェルフェア合同会社</t>
  </si>
  <si>
    <t>富山市新庄本町三丁目２番２号</t>
  </si>
  <si>
    <t>富山市上栄６２８番地３</t>
  </si>
  <si>
    <t>富山市豊田本町三丁目１番３号</t>
  </si>
  <si>
    <t>ＬＩＦＥＴＡＳＫ月岡</t>
    <rPh sb="8" eb="10">
      <t>ツキオカ</t>
    </rPh>
    <phoneticPr fontId="21"/>
  </si>
  <si>
    <t>フールケア訪問介護事業所</t>
    <rPh sb="5" eb="12">
      <t>ホウモンカイゴジギョウショ</t>
    </rPh>
    <phoneticPr fontId="21"/>
  </si>
  <si>
    <t>富山市新庄町二丁目７番１０号</t>
    <rPh sb="0" eb="3">
      <t>トヤマシ</t>
    </rPh>
    <rPh sb="3" eb="6">
      <t>シンジョウマチ</t>
    </rPh>
    <rPh sb="6" eb="9">
      <t>ニチョウメ</t>
    </rPh>
    <rPh sb="10" eb="11">
      <t>バン</t>
    </rPh>
    <rPh sb="13" eb="14">
      <t>ゴウ</t>
    </rPh>
    <phoneticPr fontId="21"/>
  </si>
  <si>
    <t>076-443-1062</t>
  </si>
  <si>
    <t>株式会社フールケア</t>
    <rPh sb="0" eb="4">
      <t>カブシキガイシャ</t>
    </rPh>
    <phoneticPr fontId="21"/>
  </si>
  <si>
    <t>富山市新桜町２番２１号ＭＫＤ．９富山ビル１階</t>
  </si>
  <si>
    <t>076-411-7835</t>
  </si>
  <si>
    <t>076-411-7836</t>
  </si>
  <si>
    <t>ウェルビー株式会社</t>
  </si>
  <si>
    <t>就労定着支援事業所ウェルビー富山センター</t>
    <rPh sb="0" eb="9">
      <t>シュウロウテイチャクシエンジギョウショ</t>
    </rPh>
    <phoneticPr fontId="21"/>
  </si>
  <si>
    <t>フォース蜷川</t>
    <rPh sb="4" eb="6">
      <t>ニナガワ</t>
    </rPh>
    <phoneticPr fontId="21"/>
  </si>
  <si>
    <t>訪問介護ステーション東の郷</t>
    <rPh sb="0" eb="4">
      <t>ホウモンカイゴ</t>
    </rPh>
    <rPh sb="7" eb="11">
      <t>ションヒガシ</t>
    </rPh>
    <rPh sb="12" eb="13">
      <t>サト</t>
    </rPh>
    <phoneticPr fontId="21"/>
  </si>
  <si>
    <t>富山市中川原５番地４</t>
    <rPh sb="0" eb="3">
      <t>トヤマシ</t>
    </rPh>
    <rPh sb="3" eb="6">
      <t>ナカガワラ</t>
    </rPh>
    <rPh sb="7" eb="9">
      <t>バンチ</t>
    </rPh>
    <phoneticPr fontId="21"/>
  </si>
  <si>
    <t>076-493-7008</t>
  </si>
  <si>
    <t>076-493-7009</t>
  </si>
  <si>
    <t>富山市針原中町２８７番地７</t>
    <rPh sb="0" eb="3">
      <t>トヤマシ</t>
    </rPh>
    <rPh sb="3" eb="5">
      <t>ハリハラ</t>
    </rPh>
    <rPh sb="5" eb="7">
      <t>ナカマチ</t>
    </rPh>
    <rPh sb="10" eb="12">
      <t>バンチ</t>
    </rPh>
    <phoneticPr fontId="21"/>
  </si>
  <si>
    <t>076-413-6444</t>
  </si>
  <si>
    <t>930-0072</t>
  </si>
  <si>
    <t>株式会社アールエス・ケア</t>
    <rPh sb="0" eb="4">
      <t>カブシキガイシャ</t>
    </rPh>
    <phoneticPr fontId="21"/>
  </si>
  <si>
    <t>富山市総曲輪一丁目５番２４号リアライズ富山城址公園４階</t>
  </si>
  <si>
    <t>障害支援事業所ラピス</t>
  </si>
  <si>
    <t>930-0904</t>
  </si>
  <si>
    <t>富山市一本木１０８番地１アンベルジュ２０２号</t>
  </si>
  <si>
    <t>080-4250-5483</t>
  </si>
  <si>
    <t>合同会社ラピス</t>
  </si>
  <si>
    <t>076-460-3322</t>
  </si>
  <si>
    <t>株式会社ＩＮＧ</t>
    <rPh sb="0" eb="4">
      <t>カブシキガイシャ</t>
    </rPh>
    <phoneticPr fontId="21"/>
  </si>
  <si>
    <t>訪問介護ステーションぽかぽか</t>
  </si>
  <si>
    <t>939-3502</t>
  </si>
  <si>
    <t>富山市水橋川原町６３番地</t>
    <rPh sb="0" eb="3">
      <t>トヤマシ</t>
    </rPh>
    <rPh sb="3" eb="5">
      <t>ミズハシ</t>
    </rPh>
    <rPh sb="5" eb="8">
      <t>カワラマチ</t>
    </rPh>
    <rPh sb="10" eb="12">
      <t>バンチ</t>
    </rPh>
    <phoneticPr fontId="21"/>
  </si>
  <si>
    <t>合同会社安寧</t>
  </si>
  <si>
    <t>医心館訪問介護ステーション富山</t>
  </si>
  <si>
    <t>076-413-5330</t>
  </si>
  <si>
    <t>076-413-5331</t>
  </si>
  <si>
    <t>株式会社アンビス</t>
  </si>
  <si>
    <t>株式会社ＩＮＧ</t>
  </si>
  <si>
    <t>富山市月岡西緑町３３９番地</t>
  </si>
  <si>
    <t>児童発達支援・放課後等デイサービスＨｕｇ－ｒｅｅｎ</t>
    <rPh sb="0" eb="6">
      <t>ジドウハッタツシエン</t>
    </rPh>
    <rPh sb="7" eb="11">
      <t>ホウカゴトウ</t>
    </rPh>
    <phoneticPr fontId="21"/>
  </si>
  <si>
    <t>930-0862</t>
  </si>
  <si>
    <t>富山市有沢２４０５番地１</t>
    <rPh sb="0" eb="3">
      <t>トヤマシ</t>
    </rPh>
    <rPh sb="3" eb="5">
      <t>アリサワ</t>
    </rPh>
    <rPh sb="9" eb="11">
      <t>バンチ</t>
    </rPh>
    <phoneticPr fontId="21"/>
  </si>
  <si>
    <t>076-464-0094</t>
  </si>
  <si>
    <t>じゅのー</t>
  </si>
  <si>
    <t>富山市五福５０８２番地１０</t>
    <rPh sb="0" eb="3">
      <t>トヤマシ</t>
    </rPh>
    <rPh sb="3" eb="5">
      <t>ゴフク</t>
    </rPh>
    <rPh sb="9" eb="11">
      <t>バンチ</t>
    </rPh>
    <phoneticPr fontId="21"/>
  </si>
  <si>
    <t>076-460-4762</t>
  </si>
  <si>
    <t>ユノ・ホープ株式会社</t>
    <rPh sb="6" eb="10">
      <t>カブシキガイシャ</t>
    </rPh>
    <phoneticPr fontId="21"/>
  </si>
  <si>
    <t>サンウェルズ西荒屋ヘルパーステーション
（居宅介護のみ）</t>
  </si>
  <si>
    <t>グループホーム「つくしん坊」（休止中）</t>
    <rPh sb="15" eb="17">
      <t>キュウシ</t>
    </rPh>
    <rPh sb="17" eb="18">
      <t>チュウ</t>
    </rPh>
    <phoneticPr fontId="21"/>
  </si>
  <si>
    <t>ムーライズ株式会社</t>
  </si>
  <si>
    <t>富山市天正寺４８４番地１
（富山市五福４５４８番地リズエールウエスト２０１号）</t>
    <rPh sb="37" eb="38">
      <t>ゴウ</t>
    </rPh>
    <phoneticPr fontId="21"/>
  </si>
  <si>
    <t>076-461-5511</t>
  </si>
  <si>
    <t>トータルサポートライトブレイン堀川校</t>
    <rPh sb="17" eb="18">
      <t>コウ</t>
    </rPh>
    <phoneticPr fontId="21"/>
  </si>
  <si>
    <t>ジョブステーションさくら町村事業所</t>
  </si>
  <si>
    <t>930-0952</t>
  </si>
  <si>
    <t>富山市町村二丁目２３２番地</t>
  </si>
  <si>
    <t>076-413-5141</t>
  </si>
  <si>
    <t>富山市二口町二丁目１４番地７メゾンエスポワールⅡ１０１</t>
    <rPh sb="0" eb="3">
      <t>トヤマシ</t>
    </rPh>
    <phoneticPr fontId="21"/>
  </si>
  <si>
    <t>富山市二口町二丁目１４番地７メゾンエスポワールⅡ１０１</t>
  </si>
  <si>
    <t>フレアスヘルパーステーション富山１ｓｔ</t>
  </si>
  <si>
    <t>939-2713</t>
  </si>
  <si>
    <t>076-461-3057</t>
  </si>
  <si>
    <t>株式会社フレアス</t>
  </si>
  <si>
    <t>939-8264</t>
  </si>
  <si>
    <t>富山市町村６９番地５</t>
    <rPh sb="0" eb="3">
      <t>トヤマシ</t>
    </rPh>
    <phoneticPr fontId="21"/>
  </si>
  <si>
    <t>076-413-8555</t>
  </si>
  <si>
    <t>障がい者グループホームユニティ向新庄</t>
    <rPh sb="0" eb="1">
      <t>ショウ</t>
    </rPh>
    <rPh sb="3" eb="4">
      <t>シャ</t>
    </rPh>
    <rPh sb="15" eb="16">
      <t>ムカイ</t>
    </rPh>
    <rPh sb="16" eb="18">
      <t>シンジョウ</t>
    </rPh>
    <phoneticPr fontId="21"/>
  </si>
  <si>
    <t>930-0914</t>
  </si>
  <si>
    <t>富山市向新庄５３番８５号</t>
    <rPh sb="0" eb="3">
      <t>トヤマシ</t>
    </rPh>
    <rPh sb="3" eb="4">
      <t>ムカイ</t>
    </rPh>
    <rPh sb="4" eb="6">
      <t>シンジョウ</t>
    </rPh>
    <rPh sb="8" eb="9">
      <t>バン</t>
    </rPh>
    <rPh sb="11" eb="12">
      <t>ゴウ</t>
    </rPh>
    <phoneticPr fontId="21"/>
  </si>
  <si>
    <t>ＬＮＯＡＨ合同会社</t>
    <rPh sb="5" eb="9">
      <t>ゴウドウガイシャ</t>
    </rPh>
    <phoneticPr fontId="21"/>
  </si>
  <si>
    <t>富山市婦中町小倉８１番地</t>
    <rPh sb="0" eb="3">
      <t>トヤマシ</t>
    </rPh>
    <rPh sb="3" eb="6">
      <t>フチュウマチ</t>
    </rPh>
    <rPh sb="6" eb="8">
      <t>オグラ</t>
    </rPh>
    <rPh sb="10" eb="12">
      <t>バンチ</t>
    </rPh>
    <phoneticPr fontId="21"/>
  </si>
  <si>
    <t>相談支援事業所アプリコット（休止）</t>
    <rPh sb="14" eb="16">
      <t>キュウシ</t>
    </rPh>
    <phoneticPr fontId="21"/>
  </si>
  <si>
    <t>070-3179-1909</t>
  </si>
  <si>
    <t>ユースタイルケア富山重度訪問介護</t>
  </si>
  <si>
    <t>930-0036</t>
  </si>
  <si>
    <t>富山市清水町三丁目２番８号グランドハイツ清水１階Ｃ号室</t>
    <rPh sb="0" eb="3">
      <t>トヤマシ</t>
    </rPh>
    <phoneticPr fontId="21"/>
  </si>
  <si>
    <t>合同会社虹彩</t>
    <rPh sb="0" eb="4">
      <t>ゴウドウガイシャ</t>
    </rPh>
    <rPh sb="4" eb="6">
      <t>ニジアヤ</t>
    </rPh>
    <phoneticPr fontId="21"/>
  </si>
  <si>
    <t>076-413-8333</t>
  </si>
  <si>
    <t>076-411-5774</t>
  </si>
  <si>
    <t>076-464-9848</t>
  </si>
  <si>
    <t>ＡＬＳＩＡ富山合同会社</t>
    <rPh sb="5" eb="7">
      <t>トヤマ</t>
    </rPh>
    <rPh sb="7" eb="11">
      <t>ゴウド</t>
    </rPh>
    <phoneticPr fontId="21"/>
  </si>
  <si>
    <t>富山市婦中町長沢字中坪４６１３番地２</t>
    <rPh sb="0" eb="3">
      <t>トヤマシ</t>
    </rPh>
    <rPh sb="3" eb="5">
      <t>フチュウ</t>
    </rPh>
    <rPh sb="5" eb="6">
      <t>マチ</t>
    </rPh>
    <rPh sb="6" eb="8">
      <t>ナガサワ</t>
    </rPh>
    <rPh sb="8" eb="11">
      <t>アザナカツボ</t>
    </rPh>
    <rPh sb="15" eb="17">
      <t>バンチ</t>
    </rPh>
    <phoneticPr fontId="21"/>
  </si>
  <si>
    <t>多機能型事業所おうちへ帰ろう</t>
    <rPh sb="0" eb="7">
      <t>タキノウガタジギョウショ</t>
    </rPh>
    <rPh sb="11" eb="12">
      <t>カエ</t>
    </rPh>
    <phoneticPr fontId="21"/>
  </si>
  <si>
    <t>富山市婦中町西本郷６６２番地１</t>
    <rPh sb="0" eb="3">
      <t>トヤマシ</t>
    </rPh>
    <rPh sb="3" eb="6">
      <t>フチュウマチ</t>
    </rPh>
    <rPh sb="6" eb="9">
      <t>ニシホンゴウ</t>
    </rPh>
    <rPh sb="12" eb="14">
      <t>バンチ</t>
    </rPh>
    <phoneticPr fontId="21"/>
  </si>
  <si>
    <t>株式会社ウッドフィール</t>
    <rPh sb="0" eb="4">
      <t>カブシキガイシャ</t>
    </rPh>
    <phoneticPr fontId="21"/>
  </si>
  <si>
    <t>076-422-4595</t>
  </si>
  <si>
    <r>
      <t>トータルサポートライトブレイン</t>
    </r>
    <r>
      <rPr>
        <sz val="11"/>
        <color auto="1"/>
        <rFont val="BIZ UD明朝 Medium"/>
      </rPr>
      <t>大町校</t>
    </r>
    <rPh sb="15" eb="18">
      <t>オオマチコウ</t>
    </rPh>
    <phoneticPr fontId="21"/>
  </si>
  <si>
    <t>富山市大町１０番地５</t>
    <rPh sb="3" eb="5">
      <t>オオマチ</t>
    </rPh>
    <phoneticPr fontId="21"/>
  </si>
  <si>
    <t>076-481-6816</t>
  </si>
  <si>
    <t>富山市犬島新町一丁目６番３８６号</t>
    <rPh sb="11" eb="12">
      <t>バン</t>
    </rPh>
    <rPh sb="15" eb="16">
      <t>ゴウ</t>
    </rPh>
    <phoneticPr fontId="21"/>
  </si>
  <si>
    <t>富山市黒瀬４３５番地１</t>
    <rPh sb="3" eb="5">
      <t>クロセ</t>
    </rPh>
    <rPh sb="8" eb="10">
      <t>バンチ</t>
    </rPh>
    <phoneticPr fontId="21"/>
  </si>
  <si>
    <t>相談支援事業所ｆ５</t>
  </si>
  <si>
    <t>だいだい</t>
  </si>
  <si>
    <t>富山市上冨居二丁目９番３８号</t>
  </si>
  <si>
    <t>076-460-3565</t>
  </si>
  <si>
    <t>076-460-0186</t>
  </si>
  <si>
    <t>ＯｎｅＵｐ掛尾</t>
    <rPh sb="5" eb="7">
      <t>カケオ</t>
    </rPh>
    <phoneticPr fontId="21"/>
  </si>
  <si>
    <t>富山市掛尾町２３０番地１オシダビル１Ｆ</t>
    <rPh sb="0" eb="3">
      <t>トヤマシ</t>
    </rPh>
    <rPh sb="3" eb="6">
      <t>カケオマチ</t>
    </rPh>
    <rPh sb="9" eb="11">
      <t>バンチ</t>
    </rPh>
    <phoneticPr fontId="21"/>
  </si>
  <si>
    <t>076-413-8336</t>
  </si>
  <si>
    <t>株式会社ＡＯＧＹ</t>
    <rPh sb="0" eb="4">
      <t>カブシキガイシャ</t>
    </rPh>
    <phoneticPr fontId="21"/>
  </si>
  <si>
    <t>株式会社ミチルワグループ</t>
  </si>
  <si>
    <t>株式会社ヴィストコンサルティング</t>
  </si>
  <si>
    <t>一般社団法人富山型デイサービスまたこられ～</t>
  </si>
  <si>
    <t>076-481-8695</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</si>
</sst>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411]ge\.m\.d;@"/>
    <numFmt numFmtId="177" formatCode="&quot; - &quot;0"/>
    <numFmt numFmtId="178" formatCode="0_ "/>
  </numFmts>
  <fonts count="34">
    <font>
      <sz val="11"/>
      <color theme="1"/>
      <name val="ＭＳ Ｐゴシック"/>
      <family val="3"/>
      <scheme val="minor"/>
    </font>
    <font>
      <sz val="11"/>
      <color theme="1"/>
      <name val="ＭＳ Ｐゴシック"/>
      <family val="3"/>
      <scheme val="minor"/>
    </font>
    <font>
      <sz val="11"/>
      <color theme="0"/>
      <name val="ＭＳ Ｐゴシック"/>
      <family val="3"/>
      <scheme val="minor"/>
    </font>
    <font>
      <sz val="11"/>
      <color rgb="FF9C6500"/>
      <name val="ＭＳ Ｐゴシック"/>
      <family val="3"/>
      <scheme val="minor"/>
    </font>
    <font>
      <b/>
      <sz val="18"/>
      <color theme="3"/>
      <name val="ＭＳ Ｐゴシック"/>
      <family val="3"/>
      <scheme val="major"/>
    </font>
    <font>
      <b/>
      <sz val="11"/>
      <color theme="0"/>
      <name val="ＭＳ Ｐゴシック"/>
      <family val="3"/>
      <scheme val="minor"/>
    </font>
    <font>
      <u/>
      <sz val="11"/>
      <color theme="10"/>
      <name val="ＭＳ Ｐゴシック"/>
      <family val="3"/>
      <scheme val="minor"/>
    </font>
    <font>
      <sz val="11"/>
      <color indexed="8"/>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auto="1"/>
      <name val="ＭＳ Ｐゴシック"/>
      <family val="3"/>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rgb="FFFF0000"/>
      <name val="ＭＳ Ｐゴシック"/>
      <family val="3"/>
      <scheme val="minor"/>
    </font>
    <font>
      <b/>
      <sz val="11"/>
      <color theme="1"/>
      <name val="ＭＳ Ｐゴシック"/>
      <family val="3"/>
      <scheme val="minor"/>
    </font>
    <font>
      <sz val="6"/>
      <color auto="1"/>
      <name val="ＭＳ Ｐゴシック"/>
      <family val="3"/>
    </font>
    <font>
      <sz val="11"/>
      <color theme="1"/>
      <name val="BIZ UD明朝 Medium"/>
      <family val="1"/>
    </font>
    <font>
      <sz val="11"/>
      <color auto="1"/>
      <name val="BIZ UD明朝 Medium"/>
      <family val="1"/>
    </font>
    <font>
      <sz val="11"/>
      <color rgb="FFFF0000"/>
      <name val="BIZ UD明朝 Medium"/>
      <family val="1"/>
    </font>
    <font>
      <b/>
      <sz val="14"/>
      <color auto="1"/>
      <name val="ＭＳ Ｐゴシック"/>
      <family val="3"/>
    </font>
    <font>
      <sz val="20"/>
      <color theme="1"/>
      <name val="BIZ UD明朝 Medium"/>
      <family val="1"/>
    </font>
    <font>
      <u/>
      <sz val="11"/>
      <color theme="10"/>
      <name val="BIZ UD明朝 Medium"/>
      <family val="1"/>
    </font>
    <font>
      <b/>
      <sz val="14"/>
      <color rgb="FFFF0000"/>
      <name val="ＭＳ Ｐゴシック"/>
      <family val="3"/>
      <scheme val="minor"/>
    </font>
    <font>
      <sz val="20"/>
      <color theme="1"/>
      <name val="ＭＳ Ｐゴシック"/>
      <family val="3"/>
      <scheme val="minor"/>
    </font>
    <font>
      <sz val="18"/>
      <color theme="1"/>
      <name val="ＭＳ Ｐゴシック"/>
      <family val="2"/>
      <scheme val="minor"/>
    </font>
    <font>
      <sz val="10.5"/>
      <color auto="1"/>
      <name val="HGP教科書体"/>
      <family val="1"/>
    </font>
    <font>
      <sz val="11"/>
      <color theme="1"/>
      <name val="ＭＳ Ｐゴシック"/>
      <family val="3"/>
      <scheme val="minor"/>
    </font>
    <font>
      <sz val="9"/>
      <color auto="1"/>
      <name val="ＭＳ Ｐゴシック"/>
      <family val="3"/>
    </font>
  </fonts>
  <fills count="37">
    <fill>
      <patternFill patternType="none"/>
    </fill>
    <fill>
      <patternFill patternType="gray125"/>
    </fill>
    <fill>
      <patternFill patternType="solid">
        <fgColor theme="4" tint="0.8"/>
        <bgColor indexed="65"/>
      </patternFill>
    </fill>
    <fill>
      <patternFill patternType="solid">
        <fgColor theme="5" tint="0.8"/>
        <bgColor indexed="65"/>
      </patternFill>
    </fill>
    <fill>
      <patternFill patternType="solid">
        <fgColor theme="6" tint="0.8"/>
        <bgColor indexed="65"/>
      </patternFill>
    </fill>
    <fill>
      <patternFill patternType="solid">
        <fgColor theme="7" tint="0.8"/>
        <bgColor indexed="65"/>
      </patternFill>
    </fill>
    <fill>
      <patternFill patternType="solid">
        <fgColor theme="8" tint="0.8"/>
        <bgColor indexed="65"/>
      </patternFill>
    </fill>
    <fill>
      <patternFill patternType="solid">
        <fgColor theme="9" tint="0.8"/>
        <bgColor indexed="65"/>
      </patternFill>
    </fill>
    <fill>
      <patternFill patternType="solid">
        <fgColor theme="4" tint="0.6"/>
        <bgColor indexed="65"/>
      </patternFill>
    </fill>
    <fill>
      <patternFill patternType="solid">
        <fgColor theme="5" tint="0.6"/>
        <bgColor indexed="65"/>
      </patternFill>
    </fill>
    <fill>
      <patternFill patternType="solid">
        <fgColor theme="6" tint="0.6"/>
        <bgColor indexed="65"/>
      </patternFill>
    </fill>
    <fill>
      <patternFill patternType="solid">
        <fgColor theme="7" tint="0.6"/>
        <bgColor indexed="65"/>
      </patternFill>
    </fill>
    <fill>
      <patternFill patternType="solid">
        <fgColor theme="8" tint="0.6"/>
        <bgColor indexed="65"/>
      </patternFill>
    </fill>
    <fill>
      <patternFill patternType="solid">
        <fgColor theme="9" tint="0.6"/>
        <bgColor indexed="65"/>
      </patternFill>
    </fill>
    <fill>
      <patternFill patternType="solid">
        <fgColor theme="4" tint="0.4"/>
        <bgColor indexed="65"/>
      </patternFill>
    </fill>
    <fill>
      <patternFill patternType="solid">
        <fgColor theme="5" tint="0.4"/>
        <bgColor indexed="65"/>
      </patternFill>
    </fill>
    <fill>
      <patternFill patternType="solid">
        <fgColor theme="6" tint="0.4"/>
        <bgColor indexed="65"/>
      </patternFill>
    </fill>
    <fill>
      <patternFill patternType="solid">
        <fgColor theme="7" tint="0.4"/>
        <bgColor indexed="65"/>
      </patternFill>
    </fill>
    <fill>
      <patternFill patternType="solid">
        <fgColor theme="8" tint="0.4"/>
        <bgColor indexed="65"/>
      </patternFill>
    </fill>
    <fill>
      <patternFill patternType="solid">
        <fgColor theme="9" tint="0.4"/>
        <bgColor indexed="65"/>
      </patternFill>
    </fill>
    <fill>
      <patternFill patternType="solid">
        <fgColor rgb="FFFFEB9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FFCC"/>
      </patternFill>
    </fill>
    <fill>
      <patternFill patternType="solid">
        <fgColor rgb="FFFFCC99"/>
      </patternFill>
    </fill>
    <fill>
      <patternFill patternType="solid">
        <fgColor rgb="FFF2F2F2"/>
      </patternFill>
    </fill>
    <fill>
      <patternFill patternType="solid">
        <fgColor rgb="FFFFC7CE"/>
      </patternFill>
    </fill>
    <fill>
      <patternFill patternType="solid">
        <fgColor rgb="FFC6EFCE"/>
      </patternFill>
    </fill>
    <fill>
      <patternFill patternType="solid">
        <fgColor rgb="FFCCFFCC"/>
        <bgColor indexed="64"/>
      </patternFill>
    </fill>
    <fill>
      <patternFill patternType="solid">
        <fgColor theme="3" tint="0.8"/>
        <bgColor indexed="64"/>
      </patternFill>
    </fill>
    <fill>
      <patternFill patternType="solid">
        <fgColor rgb="FFFFCCFF"/>
        <bgColor indexed="64"/>
      </patternFill>
    </fill>
    <fill>
      <patternFill patternType="solid">
        <fgColor rgb="FFFFFF00"/>
        <bgColor indexed="64"/>
      </patternFill>
    </fill>
  </fills>
  <borders count="19">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s>
  <cellStyleXfs count="4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6" fillId="0" borderId="0" applyNumberForma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xf numFmtId="0" fontId="13" fillId="32"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30"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6" fillId="0" borderId="0" applyNumberFormat="0" applyFill="0" applyBorder="0" applyAlignment="0" applyProtection="0">
      <alignment vertical="center"/>
    </xf>
  </cellStyleXfs>
  <cellXfs count="139">
    <xf numFmtId="0" fontId="0" fillId="0" borderId="0" xfId="0">
      <alignment vertical="center"/>
    </xf>
    <xf numFmtId="0" fontId="0" fillId="0" borderId="0" xfId="0" pivotButton="1">
      <alignment vertical="center"/>
    </xf>
    <xf numFmtId="0" fontId="0" fillId="0" borderId="0" xfId="0" applyNumberFormat="1">
      <alignment vertical="center"/>
    </xf>
    <xf numFmtId="0" fontId="22" fillId="0" borderId="0" xfId="0" applyNumberFormat="1" applyFont="1">
      <alignment vertical="center"/>
    </xf>
    <xf numFmtId="0" fontId="22" fillId="0" borderId="0" xfId="0" applyFont="1" applyAlignment="1">
      <alignment vertical="center" wrapText="1"/>
    </xf>
    <xf numFmtId="0" fontId="22" fillId="0" borderId="0" xfId="0" applyFont="1" applyAlignment="1">
      <alignment horizontal="center" vertical="center"/>
    </xf>
    <xf numFmtId="0" fontId="22" fillId="0" borderId="0" xfId="0" applyFont="1" applyAlignment="1">
      <alignment horizontal="left" vertical="center"/>
    </xf>
    <xf numFmtId="0" fontId="22" fillId="0" borderId="0" xfId="0" applyFont="1" applyAlignment="1">
      <alignment horizontal="left" vertical="center" wrapText="1"/>
    </xf>
    <xf numFmtId="176" fontId="22" fillId="0" borderId="0" xfId="0" applyNumberFormat="1" applyFont="1" applyAlignment="1">
      <alignment horizontal="center" vertical="center"/>
    </xf>
    <xf numFmtId="0" fontId="19" fillId="0" borderId="0" xfId="0" applyFont="1" applyAlignment="1">
      <alignment horizontal="left" vertical="top" wrapText="1"/>
    </xf>
    <xf numFmtId="0" fontId="12" fillId="0" borderId="0" xfId="0" applyFont="1" applyFill="1" applyAlignment="1">
      <alignment vertical="center" wrapText="1"/>
    </xf>
    <xf numFmtId="0" fontId="12" fillId="0" borderId="0" xfId="0" applyFont="1" applyFill="1">
      <alignment vertical="center"/>
    </xf>
    <xf numFmtId="0" fontId="23" fillId="33" borderId="10" xfId="0" applyFont="1" applyFill="1" applyBorder="1" applyAlignment="1">
      <alignment horizontal="center" vertical="center" wrapText="1"/>
    </xf>
    <xf numFmtId="0" fontId="23" fillId="0" borderId="11" xfId="0" applyFont="1" applyFill="1" applyBorder="1" applyAlignment="1">
      <alignment vertical="center" wrapText="1"/>
    </xf>
    <xf numFmtId="0" fontId="22" fillId="0" borderId="11" xfId="0" applyFont="1" applyFill="1" applyBorder="1" applyAlignment="1">
      <alignment vertical="center" wrapText="1"/>
    </xf>
    <xf numFmtId="0" fontId="23" fillId="33" borderId="12" xfId="0" applyFont="1" applyFill="1" applyBorder="1" applyAlignment="1">
      <alignment horizontal="center" vertical="center" wrapText="1"/>
    </xf>
    <xf numFmtId="0" fontId="23" fillId="0" borderId="13" xfId="0" applyFont="1" applyFill="1" applyBorder="1" applyAlignment="1">
      <alignment vertical="center" wrapText="1"/>
    </xf>
    <xf numFmtId="0" fontId="23" fillId="0" borderId="14" xfId="0" applyFont="1" applyFill="1" applyBorder="1" applyAlignment="1">
      <alignment vertical="center" wrapText="1"/>
    </xf>
    <xf numFmtId="0" fontId="23" fillId="0" borderId="13" xfId="0" applyFont="1" applyFill="1" applyBorder="1" applyAlignment="1">
      <alignment horizontal="center" vertical="center" wrapText="1"/>
    </xf>
    <xf numFmtId="0" fontId="23" fillId="0" borderId="13" xfId="0" applyFont="1" applyFill="1" applyBorder="1" applyAlignment="1">
      <alignment horizontal="center" vertical="center" wrapText="1" shrinkToFit="1"/>
    </xf>
    <xf numFmtId="0" fontId="23" fillId="0" borderId="13" xfId="0" applyFont="1" applyFill="1" applyBorder="1" applyAlignment="1">
      <alignment horizontal="center" vertical="center"/>
    </xf>
    <xf numFmtId="0" fontId="23" fillId="0" borderId="14" xfId="0" applyFont="1" applyFill="1" applyBorder="1" applyAlignment="1">
      <alignment horizontal="center" vertical="center" wrapText="1" shrinkToFit="1"/>
    </xf>
    <xf numFmtId="49" fontId="23" fillId="0" borderId="13" xfId="34" applyNumberFormat="1" applyFont="1" applyFill="1" applyBorder="1" applyAlignment="1">
      <alignment horizontal="center" vertical="center"/>
    </xf>
    <xf numFmtId="0" fontId="23" fillId="0" borderId="14" xfId="0" applyFont="1" applyFill="1" applyBorder="1" applyAlignment="1">
      <alignment horizontal="center" vertical="center"/>
    </xf>
    <xf numFmtId="0" fontId="23" fillId="0" borderId="13" xfId="0" applyFont="1" applyFill="1" applyBorder="1" applyAlignment="1">
      <alignment horizontal="left" vertical="center" wrapText="1"/>
    </xf>
    <xf numFmtId="0" fontId="23" fillId="0" borderId="13" xfId="0" applyFont="1" applyFill="1" applyBorder="1" applyAlignment="1">
      <alignment horizontal="left" vertical="center" wrapText="1" shrinkToFit="1"/>
    </xf>
    <xf numFmtId="0" fontId="23" fillId="0" borderId="13" xfId="0" applyFont="1" applyFill="1" applyBorder="1" applyAlignment="1">
      <alignment vertical="center" wrapText="1" shrinkToFit="1"/>
    </xf>
    <xf numFmtId="0" fontId="22" fillId="0" borderId="13" xfId="0" applyFont="1" applyFill="1" applyBorder="1" applyAlignment="1">
      <alignment horizontal="left" vertical="center" wrapText="1"/>
    </xf>
    <xf numFmtId="0" fontId="23" fillId="0" borderId="13" xfId="0" applyFont="1" applyFill="1" applyBorder="1" applyAlignment="1">
      <alignment horizontal="left" vertical="center"/>
    </xf>
    <xf numFmtId="0" fontId="22" fillId="0" borderId="13" xfId="0" applyFont="1" applyFill="1" applyBorder="1" applyAlignment="1">
      <alignment horizontal="left" vertical="center"/>
    </xf>
    <xf numFmtId="0" fontId="23" fillId="0" borderId="14" xfId="0" applyFont="1" applyFill="1" applyBorder="1" applyAlignment="1">
      <alignment vertical="center" wrapText="1" shrinkToFit="1"/>
    </xf>
    <xf numFmtId="0" fontId="23" fillId="0" borderId="13" xfId="0" applyFont="1" applyFill="1" applyBorder="1" applyAlignment="1">
      <alignment horizontal="left" vertical="center" shrinkToFit="1"/>
    </xf>
    <xf numFmtId="0" fontId="23" fillId="0" borderId="13" xfId="0" applyFont="1" applyFill="1" applyBorder="1" applyAlignment="1">
      <alignment vertical="center" shrinkToFit="1"/>
    </xf>
    <xf numFmtId="0" fontId="23" fillId="0" borderId="13" xfId="0" applyFont="1" applyFill="1" applyBorder="1" applyAlignment="1">
      <alignment horizontal="justify" vertical="center" wrapText="1"/>
    </xf>
    <xf numFmtId="0" fontId="23" fillId="0" borderId="13" xfId="0" applyFont="1" applyFill="1" applyBorder="1">
      <alignment vertical="center"/>
    </xf>
    <xf numFmtId="0" fontId="22" fillId="0" borderId="13" xfId="0" applyFont="1" applyFill="1" applyBorder="1" applyAlignment="1">
      <alignment vertical="center" wrapText="1" shrinkToFit="1"/>
    </xf>
    <xf numFmtId="0" fontId="23" fillId="0" borderId="13" xfId="34" applyFont="1" applyFill="1" applyBorder="1" applyAlignment="1">
      <alignment horizontal="center" vertical="center" shrinkToFit="1"/>
    </xf>
    <xf numFmtId="0" fontId="22" fillId="0" borderId="13" xfId="0" applyFont="1" applyFill="1" applyBorder="1" applyAlignment="1">
      <alignment horizontal="center" vertical="center" wrapText="1"/>
    </xf>
    <xf numFmtId="0" fontId="22" fillId="0" borderId="13" xfId="0" applyFont="1" applyFill="1" applyBorder="1" applyAlignment="1">
      <alignment horizontal="center" vertical="center"/>
    </xf>
    <xf numFmtId="57" fontId="23" fillId="0" borderId="13" xfId="34" quotePrefix="1" applyNumberFormat="1" applyFont="1" applyFill="1" applyBorder="1" applyAlignment="1">
      <alignment horizontal="center" vertical="center"/>
    </xf>
    <xf numFmtId="0" fontId="22" fillId="0" borderId="13" xfId="0" applyFont="1" applyFill="1" applyBorder="1" applyAlignment="1">
      <alignment horizontal="center" vertical="center" wrapText="1" shrinkToFit="1"/>
    </xf>
    <xf numFmtId="0" fontId="24" fillId="0" borderId="13"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4" fillId="0" borderId="13" xfId="0" applyFont="1" applyFill="1" applyBorder="1" applyAlignment="1">
      <alignment horizontal="center" vertical="center"/>
    </xf>
    <xf numFmtId="178" fontId="23" fillId="0" borderId="13" xfId="0" applyNumberFormat="1" applyFont="1" applyFill="1" applyBorder="1" applyAlignment="1">
      <alignment horizontal="center" vertical="center" wrapText="1" shrinkToFit="1"/>
    </xf>
    <xf numFmtId="0" fontId="23" fillId="0" borderId="14" xfId="0" applyFont="1" applyFill="1" applyBorder="1" applyAlignment="1">
      <alignment horizontal="left" vertical="center"/>
    </xf>
    <xf numFmtId="0" fontId="23" fillId="0" borderId="14" xfId="0" applyFont="1" applyFill="1" applyBorder="1" applyAlignment="1">
      <alignment horizontal="left" vertical="center" shrinkToFit="1"/>
    </xf>
    <xf numFmtId="176" fontId="23" fillId="33" borderId="12" xfId="0" applyNumberFormat="1" applyFont="1" applyFill="1" applyBorder="1" applyAlignment="1">
      <alignment horizontal="center" vertical="center" wrapText="1"/>
    </xf>
    <xf numFmtId="176" fontId="23" fillId="0" borderId="13" xfId="0" applyNumberFormat="1" applyFont="1" applyFill="1" applyBorder="1" applyAlignment="1">
      <alignment horizontal="center" vertical="center" wrapText="1"/>
    </xf>
    <xf numFmtId="176" fontId="23" fillId="0" borderId="13" xfId="0" applyNumberFormat="1" applyFont="1" applyFill="1" applyBorder="1" applyAlignment="1">
      <alignment horizontal="center" vertical="center" wrapText="1" shrinkToFit="1"/>
    </xf>
    <xf numFmtId="176" fontId="23" fillId="0" borderId="13" xfId="0" applyNumberFormat="1" applyFont="1" applyFill="1" applyBorder="1" applyAlignment="1">
      <alignment horizontal="center" vertical="center"/>
    </xf>
    <xf numFmtId="176" fontId="23" fillId="0" borderId="14" xfId="0" applyNumberFormat="1" applyFont="1" applyFill="1" applyBorder="1" applyAlignment="1">
      <alignment horizontal="center" vertical="center"/>
    </xf>
    <xf numFmtId="176" fontId="23" fillId="0" borderId="14" xfId="0" applyNumberFormat="1" applyFont="1" applyFill="1" applyBorder="1" applyAlignment="1">
      <alignment horizontal="center" vertical="center" wrapText="1" shrinkToFit="1"/>
    </xf>
    <xf numFmtId="176" fontId="23" fillId="0" borderId="13" xfId="34" quotePrefix="1" applyNumberFormat="1" applyFont="1" applyFill="1" applyBorder="1" applyAlignment="1">
      <alignment horizontal="center" vertical="center"/>
    </xf>
    <xf numFmtId="176" fontId="23" fillId="0" borderId="13" xfId="34" quotePrefix="1" applyNumberFormat="1" applyFont="1" applyFill="1" applyBorder="1" applyAlignment="1">
      <alignment horizontal="center" vertical="center" wrapText="1" shrinkToFit="1"/>
    </xf>
    <xf numFmtId="176" fontId="23" fillId="0" borderId="13" xfId="0" applyNumberFormat="1" applyFont="1" applyFill="1" applyBorder="1" applyAlignment="1">
      <alignment horizontal="center" vertical="center" shrinkToFit="1"/>
    </xf>
    <xf numFmtId="0" fontId="23" fillId="0" borderId="14" xfId="0" applyFont="1" applyFill="1" applyBorder="1">
      <alignment vertical="center"/>
    </xf>
    <xf numFmtId="0" fontId="23" fillId="0" borderId="13" xfId="0" applyFont="1" applyFill="1" applyBorder="1" applyAlignment="1">
      <alignment vertical="center"/>
    </xf>
    <xf numFmtId="0" fontId="23" fillId="33" borderId="15" xfId="0" applyFont="1" applyFill="1" applyBorder="1" applyAlignment="1">
      <alignment horizontal="left" vertical="center" wrapText="1"/>
    </xf>
    <xf numFmtId="0" fontId="23" fillId="0" borderId="16" xfId="0" applyFont="1" applyFill="1" applyBorder="1" applyAlignment="1">
      <alignment vertical="center" wrapText="1"/>
    </xf>
    <xf numFmtId="0" fontId="23" fillId="0" borderId="17" xfId="0" applyFont="1" applyFill="1" applyBorder="1" applyAlignment="1">
      <alignment vertical="center" wrapText="1"/>
    </xf>
    <xf numFmtId="0" fontId="25" fillId="0" borderId="0" xfId="0" applyFont="1" applyFill="1">
      <alignment vertical="center"/>
    </xf>
    <xf numFmtId="56" fontId="25" fillId="0" borderId="0" xfId="0" applyNumberFormat="1" applyFont="1" applyFill="1">
      <alignment vertical="center"/>
    </xf>
    <xf numFmtId="0" fontId="25" fillId="0" borderId="0" xfId="0" applyFont="1" applyFill="1" applyAlignment="1">
      <alignment vertical="center" wrapText="1"/>
    </xf>
    <xf numFmtId="0" fontId="25" fillId="0" borderId="0" xfId="0" applyFont="1" applyFill="1" applyBorder="1">
      <alignment vertical="center"/>
    </xf>
    <xf numFmtId="0" fontId="25" fillId="0" borderId="0" xfId="0" applyFont="1" applyFill="1" applyBorder="1" applyAlignment="1">
      <alignment vertical="center"/>
    </xf>
    <xf numFmtId="0" fontId="0" fillId="34" borderId="13" xfId="0" applyFont="1" applyFill="1" applyBorder="1" applyAlignment="1">
      <alignment vertical="center" wrapText="1"/>
    </xf>
    <xf numFmtId="0" fontId="0" fillId="0" borderId="13" xfId="0" applyFont="1" applyBorder="1" applyAlignment="1">
      <alignment vertical="center" wrapText="1"/>
    </xf>
    <xf numFmtId="0" fontId="12" fillId="0" borderId="13" xfId="0" applyFont="1" applyFill="1" applyBorder="1" applyAlignment="1">
      <alignment horizontal="left" vertical="center" shrinkToFit="1"/>
    </xf>
    <xf numFmtId="0" fontId="12" fillId="0" borderId="13" xfId="0" applyFont="1" applyBorder="1" applyAlignment="1">
      <alignment horizontal="left" vertical="center" wrapText="1" shrinkToFit="1"/>
    </xf>
    <xf numFmtId="0" fontId="0" fillId="0" borderId="13" xfId="0" applyFont="1" applyBorder="1">
      <alignment vertical="center"/>
    </xf>
    <xf numFmtId="0" fontId="0" fillId="34" borderId="13" xfId="0" applyFill="1" applyBorder="1">
      <alignment vertical="center"/>
    </xf>
    <xf numFmtId="0" fontId="0" fillId="0" borderId="13" xfId="0" applyBorder="1">
      <alignment vertical="center"/>
    </xf>
    <xf numFmtId="0" fontId="26" fillId="0" borderId="0" xfId="0" applyFont="1">
      <alignment vertical="center"/>
    </xf>
    <xf numFmtId="0" fontId="22" fillId="0" borderId="13" xfId="0" applyFont="1" applyBorder="1">
      <alignment vertical="center"/>
    </xf>
    <xf numFmtId="0" fontId="27" fillId="0" borderId="0" xfId="48" applyFont="1">
      <alignment vertical="center"/>
    </xf>
    <xf numFmtId="0" fontId="22" fillId="0" borderId="13" xfId="0" applyFont="1" applyBorder="1" applyAlignment="1">
      <alignment vertical="center" wrapText="1"/>
    </xf>
    <xf numFmtId="0" fontId="22" fillId="0" borderId="13" xfId="0" applyFont="1" applyBorder="1" applyAlignment="1">
      <alignment vertical="center"/>
    </xf>
    <xf numFmtId="0" fontId="1" fillId="35" borderId="13" xfId="35" applyFill="1" applyBorder="1">
      <alignment vertical="center"/>
    </xf>
    <xf numFmtId="0" fontId="1" fillId="0" borderId="13" xfId="35" applyBorder="1">
      <alignment vertical="center"/>
    </xf>
    <xf numFmtId="0" fontId="0" fillId="0" borderId="0" xfId="0" applyFont="1" applyAlignment="1">
      <alignment horizontal="center" vertical="center"/>
    </xf>
    <xf numFmtId="0" fontId="0" fillId="0" borderId="0" xfId="37" applyFont="1" applyAlignment="1">
      <alignment vertical="center" shrinkToFit="1"/>
    </xf>
    <xf numFmtId="0" fontId="19" fillId="0" borderId="0" xfId="37" applyFont="1">
      <alignment vertical="center"/>
    </xf>
    <xf numFmtId="0" fontId="19" fillId="0" borderId="0" xfId="37" applyFont="1" applyAlignment="1">
      <alignment vertical="top"/>
    </xf>
    <xf numFmtId="0" fontId="0" fillId="0" borderId="0" xfId="37" applyFont="1" applyAlignment="1">
      <alignment vertical="top"/>
    </xf>
    <xf numFmtId="0" fontId="28" fillId="0" borderId="0" xfId="37" applyFont="1">
      <alignment vertical="center"/>
    </xf>
    <xf numFmtId="0" fontId="0" fillId="0" borderId="0" xfId="37" applyFont="1" applyAlignment="1">
      <alignment horizontal="center" vertical="center" wrapText="1"/>
    </xf>
    <xf numFmtId="0" fontId="29" fillId="0" borderId="0" xfId="37" applyFont="1" applyAlignment="1">
      <alignment horizontal="left" vertical="center"/>
    </xf>
    <xf numFmtId="0" fontId="28" fillId="36" borderId="0" xfId="37" applyFont="1" applyFill="1" applyAlignment="1">
      <alignment horizontal="left" vertical="center"/>
    </xf>
    <xf numFmtId="0" fontId="1" fillId="0" borderId="13" xfId="37" applyBorder="1" applyAlignment="1">
      <alignment horizontal="center" vertical="center"/>
    </xf>
    <xf numFmtId="0" fontId="30" fillId="0" borderId="0" xfId="37" applyFont="1" applyAlignment="1">
      <alignment horizontal="left" vertical="center"/>
    </xf>
    <xf numFmtId="0" fontId="28" fillId="36" borderId="0" xfId="37" applyFont="1" applyFill="1" applyAlignment="1">
      <alignment horizontal="left" vertical="center" wrapText="1"/>
    </xf>
    <xf numFmtId="0" fontId="1" fillId="0" borderId="13" xfId="37" applyBorder="1" applyAlignment="1">
      <alignment horizontal="center" vertical="center" wrapText="1"/>
    </xf>
    <xf numFmtId="0" fontId="28" fillId="36" borderId="0" xfId="37" applyFont="1" applyFill="1">
      <alignment vertical="center"/>
    </xf>
    <xf numFmtId="0" fontId="6" fillId="0" borderId="0" xfId="48">
      <alignment vertical="center"/>
    </xf>
    <xf numFmtId="0" fontId="28" fillId="36" borderId="0" xfId="28" applyFont="1" applyFill="1" applyAlignment="1">
      <alignment vertical="center" wrapText="1"/>
    </xf>
    <xf numFmtId="0" fontId="7" fillId="0" borderId="13" xfId="34" applyFont="1" applyFill="1" applyBorder="1">
      <alignment vertical="center"/>
    </xf>
    <xf numFmtId="0" fontId="12" fillId="0" borderId="13" xfId="0" applyFont="1" applyFill="1" applyBorder="1">
      <alignment vertical="center"/>
    </xf>
    <xf numFmtId="0" fontId="12" fillId="0" borderId="13" xfId="0" applyFont="1" applyFill="1" applyBorder="1" applyAlignment="1">
      <alignment horizontal="left" vertical="center"/>
    </xf>
    <xf numFmtId="0" fontId="12" fillId="0" borderId="13" xfId="0" applyFont="1" applyFill="1" applyBorder="1" applyAlignment="1">
      <alignment vertical="center" shrinkToFit="1"/>
    </xf>
    <xf numFmtId="0" fontId="12" fillId="0" borderId="13" xfId="0" applyFont="1" applyBorder="1" applyAlignment="1">
      <alignment vertical="center" wrapText="1"/>
    </xf>
    <xf numFmtId="0" fontId="12" fillId="0" borderId="13" xfId="0" applyFont="1" applyFill="1" applyBorder="1" applyAlignment="1">
      <alignment vertical="center"/>
    </xf>
    <xf numFmtId="0" fontId="7" fillId="0" borderId="13" xfId="34" applyFont="1" applyFill="1" applyBorder="1" applyAlignment="1">
      <alignment vertical="center" shrinkToFit="1"/>
    </xf>
    <xf numFmtId="0" fontId="1" fillId="0" borderId="13" xfId="37" applyBorder="1" applyAlignment="1">
      <alignment vertical="center" wrapText="1"/>
    </xf>
    <xf numFmtId="0" fontId="28" fillId="36" borderId="0" xfId="37" applyFont="1" applyFill="1" applyAlignment="1">
      <alignment horizontal="center" vertical="center"/>
    </xf>
    <xf numFmtId="0" fontId="12" fillId="0" borderId="13" xfId="0" applyFont="1" applyFill="1" applyBorder="1" applyAlignment="1">
      <alignment horizontal="center" vertical="center"/>
    </xf>
    <xf numFmtId="0" fontId="28" fillId="36" borderId="0" xfId="37" applyFont="1" applyFill="1" applyAlignment="1">
      <alignment vertical="center" wrapText="1" shrinkToFit="1"/>
    </xf>
    <xf numFmtId="0" fontId="1" fillId="0" borderId="13" xfId="37" applyFill="1" applyBorder="1" applyAlignment="1">
      <alignment horizontal="center" vertical="center" shrinkToFit="1"/>
    </xf>
    <xf numFmtId="0" fontId="6" fillId="0" borderId="13" xfId="28" applyFill="1" applyBorder="1" applyAlignment="1">
      <alignment vertical="center" shrinkToFit="1"/>
    </xf>
    <xf numFmtId="0" fontId="6" fillId="0" borderId="13" xfId="28" quotePrefix="1" applyFill="1" applyBorder="1" applyAlignment="1">
      <alignment vertical="center" shrinkToFit="1"/>
    </xf>
    <xf numFmtId="0" fontId="6" fillId="0" borderId="13" xfId="28" applyFill="1" applyBorder="1" applyAlignment="1">
      <alignment vertical="center" wrapText="1" shrinkToFit="1"/>
    </xf>
    <xf numFmtId="0" fontId="1" fillId="0" borderId="13" xfId="37" applyFill="1" applyBorder="1" applyAlignment="1">
      <alignment vertical="center" shrinkToFit="1"/>
    </xf>
    <xf numFmtId="0" fontId="28" fillId="36" borderId="18" xfId="37" applyFont="1" applyFill="1" applyBorder="1" applyAlignment="1">
      <alignment horizontal="left" vertical="center" wrapText="1"/>
    </xf>
    <xf numFmtId="0" fontId="1" fillId="0" borderId="13" xfId="37" applyFont="1" applyBorder="1" applyAlignment="1">
      <alignment horizontal="center" vertical="center" textRotation="255"/>
    </xf>
    <xf numFmtId="0" fontId="28" fillId="36" borderId="18" xfId="37" applyFont="1" applyFill="1" applyBorder="1" applyAlignment="1">
      <alignment horizontal="left" vertical="center"/>
    </xf>
    <xf numFmtId="0" fontId="1" fillId="0" borderId="13" xfId="37" applyFont="1" applyBorder="1" applyAlignment="1">
      <alignment horizontal="center" vertical="center" textRotation="255" shrinkToFit="1"/>
    </xf>
    <xf numFmtId="0" fontId="28" fillId="36" borderId="0" xfId="37" applyFont="1" applyFill="1" applyAlignment="1">
      <alignment vertical="center" shrinkToFit="1"/>
    </xf>
    <xf numFmtId="0" fontId="1" fillId="0" borderId="0" xfId="37" applyFont="1" applyBorder="1" applyAlignment="1">
      <alignment horizontal="center" vertical="center"/>
    </xf>
    <xf numFmtId="0" fontId="7" fillId="0" borderId="0" xfId="34" applyFont="1" applyFill="1" applyBorder="1">
      <alignment vertical="center"/>
    </xf>
    <xf numFmtId="0" fontId="28" fillId="0" borderId="0" xfId="37" applyFont="1" applyBorder="1" applyAlignment="1">
      <alignment vertical="center" textRotation="255"/>
    </xf>
    <xf numFmtId="0" fontId="1" fillId="0" borderId="13" xfId="37" applyFont="1" applyBorder="1" applyAlignment="1">
      <alignment horizontal="center" vertical="top" textRotation="255"/>
    </xf>
    <xf numFmtId="0" fontId="1" fillId="0" borderId="0" xfId="37" applyBorder="1">
      <alignment vertical="center"/>
    </xf>
    <xf numFmtId="0" fontId="1" fillId="0" borderId="13" xfId="37" applyFont="1" applyBorder="1" applyAlignment="1">
      <alignment horizontal="center" vertical="top" textRotation="255" shrinkToFit="1"/>
    </xf>
    <xf numFmtId="0" fontId="1" fillId="0" borderId="16" xfId="37" applyFont="1" applyBorder="1" applyAlignment="1">
      <alignment horizontal="center" vertical="top" textRotation="255" shrinkToFit="1"/>
    </xf>
    <xf numFmtId="0" fontId="28" fillId="0" borderId="0" xfId="37" applyFont="1" applyBorder="1" applyAlignment="1">
      <alignment vertical="top"/>
    </xf>
    <xf numFmtId="0" fontId="19" fillId="0" borderId="0" xfId="37" applyFont="1" applyBorder="1" applyAlignment="1">
      <alignment horizontal="center" vertical="top"/>
    </xf>
    <xf numFmtId="0" fontId="19" fillId="0" borderId="0" xfId="37" applyFont="1" applyBorder="1" applyAlignment="1">
      <alignment vertical="top"/>
    </xf>
    <xf numFmtId="0" fontId="19" fillId="0" borderId="0" xfId="37" applyFont="1" applyBorder="1" applyAlignment="1">
      <alignment vertical="top" wrapText="1"/>
    </xf>
    <xf numFmtId="0" fontId="1" fillId="36" borderId="0" xfId="37" applyFont="1" applyFill="1" applyBorder="1" applyAlignment="1">
      <alignment horizontal="center" vertical="top" textRotation="255"/>
    </xf>
    <xf numFmtId="0" fontId="1" fillId="0" borderId="0" xfId="37" applyBorder="1" applyAlignment="1">
      <alignment vertical="top"/>
    </xf>
    <xf numFmtId="0" fontId="1" fillId="36" borderId="0" xfId="37" applyFont="1" applyFill="1" applyBorder="1" applyAlignment="1">
      <alignment horizontal="center" vertical="top" textRotation="255" shrinkToFit="1"/>
    </xf>
    <xf numFmtId="0" fontId="31" fillId="0" borderId="0" xfId="38" applyFont="1" applyFill="1" applyAlignment="1">
      <alignment horizontal="left" vertical="center"/>
    </xf>
    <xf numFmtId="0" fontId="31" fillId="0" borderId="13" xfId="38" applyFont="1" applyFill="1" applyBorder="1" applyAlignment="1">
      <alignment vertical="center"/>
    </xf>
    <xf numFmtId="49" fontId="31" fillId="0" borderId="13" xfId="38" applyNumberFormat="1" applyFont="1" applyFill="1" applyBorder="1" applyAlignment="1">
      <alignment vertical="center"/>
    </xf>
    <xf numFmtId="49" fontId="31" fillId="36" borderId="13" xfId="38" applyNumberFormat="1" applyFont="1" applyFill="1" applyBorder="1" applyAlignment="1">
      <alignment vertical="center"/>
    </xf>
    <xf numFmtId="0" fontId="31" fillId="36" borderId="13" xfId="38" applyFont="1" applyFill="1" applyBorder="1" applyAlignment="1">
      <alignment vertical="center"/>
    </xf>
    <xf numFmtId="0" fontId="31" fillId="0" borderId="13" xfId="38" applyFont="1" applyFill="1" applyBorder="1" applyAlignment="1">
      <alignment vertical="center" shrinkToFit="1"/>
    </xf>
    <xf numFmtId="0" fontId="31" fillId="36" borderId="13" xfId="38" applyFont="1" applyFill="1" applyBorder="1" applyAlignment="1">
      <alignment vertical="center" shrinkToFit="1"/>
    </xf>
    <xf numFmtId="0" fontId="31" fillId="0" borderId="13" xfId="38" applyFont="1" applyFill="1" applyBorder="1" applyAlignment="1">
      <alignment horizontal="lef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ハイパーリンク 2" xfId="28"/>
    <cellStyle name="メモ" xfId="29" builtinId="10" customBuiltin="1"/>
    <cellStyle name="リンク セル" xfId="30" builtinId="24" customBuiltin="1"/>
    <cellStyle name="入力" xfId="31" builtinId="20" customBuiltin="1"/>
    <cellStyle name="出力" xfId="32" builtinId="21" customBuiltin="1"/>
    <cellStyle name="悪い" xfId="33" builtinId="27" customBuiltin="1"/>
    <cellStyle name="標準" xfId="0" builtinId="0"/>
    <cellStyle name="標準 2" xfId="34"/>
    <cellStyle name="標準 3" xfId="35"/>
    <cellStyle name="標準 4" xfId="36"/>
    <cellStyle name="標準 5" xfId="37"/>
    <cellStyle name="標準 6" xfId="38"/>
    <cellStyle name="良い" xfId="39" builtinId="26" customBuiltin="1"/>
    <cellStyle name="見出し 1" xfId="40" builtinId="16" customBuiltin="1"/>
    <cellStyle name="見出し 2" xfId="41" builtinId="17" customBuiltin="1"/>
    <cellStyle name="見出し 3" xfId="42" builtinId="18" customBuiltin="1"/>
    <cellStyle name="見出し 4" xfId="43" builtinId="19" customBuiltin="1"/>
    <cellStyle name="計算" xfId="44" builtinId="22" customBuiltin="1"/>
    <cellStyle name="説明文" xfId="45" builtinId="53" customBuiltin="1"/>
    <cellStyle name="警告文" xfId="46" builtinId="11" customBuiltin="1"/>
    <cellStyle name="集計" xfId="47" builtinId="25" customBuiltin="1"/>
    <cellStyle name="ハイパーリンク" xfId="48" builtinId="8"/>
  </cellStyles>
  <dxfs count="57">
    <dxf/>
    <dxf>
      <font>
        <b/>
        <i val="0"/>
      </font>
      <fill>
        <patternFill>
          <bgColor rgb="FFFFC000"/>
        </patternFill>
      </fill>
    </dxf>
    <dxf/>
    <dxf>
      <font>
        <b/>
        <i val="0"/>
      </font>
      <fill>
        <patternFill>
          <bgColor rgb="FFFFC000"/>
        </patternFill>
      </fill>
    </dxf>
    <dxf/>
    <dxf>
      <font>
        <b/>
        <i val="0"/>
      </font>
      <fill>
        <patternFill>
          <bgColor rgb="FFFFC000"/>
        </patternFill>
      </fill>
    </dxf>
    <dxf/>
    <dxf>
      <font>
        <b/>
        <i val="0"/>
      </font>
      <fill>
        <patternFill>
          <bgColor rgb="FFFFC000"/>
        </patternFill>
      </fill>
    </dxf>
    <dxf/>
    <dxf>
      <font>
        <b/>
        <i val="0"/>
      </font>
      <fill>
        <patternFill>
          <bgColor rgb="FFFFC000"/>
        </patternFill>
      </fill>
    </dxf>
    <dxf/>
    <dxf>
      <font>
        <b/>
        <i val="0"/>
      </font>
      <fill>
        <patternFill>
          <bgColor rgb="FFFFC000"/>
        </patternFill>
      </fill>
    </dxf>
    <dxf/>
    <dxf>
      <font>
        <b/>
        <i val="0"/>
      </font>
      <fill>
        <patternFill>
          <bgColor rgb="FFFFC000"/>
        </patternFill>
      </fill>
    </dxf>
    <dxf/>
    <dxf>
      <font>
        <b/>
        <i val="0"/>
      </font>
      <fill>
        <patternFill>
          <bgColor rgb="FFFFC000"/>
        </patternFill>
      </fill>
    </dxf>
    <dxf/>
    <dxf>
      <font>
        <b/>
        <i val="0"/>
      </font>
      <fill>
        <patternFill>
          <bgColor rgb="FFFFC000"/>
        </patternFill>
      </fill>
    </dxf>
    <dxf/>
    <dxf>
      <font>
        <b/>
        <i val="0"/>
      </font>
      <fill>
        <patternFill>
          <bgColor rgb="FFFFC000"/>
        </patternFill>
      </fill>
    </dxf>
    <dxf/>
    <dxf>
      <font>
        <b/>
        <i val="0"/>
      </font>
      <fill>
        <patternFill>
          <bgColor rgb="FFFFC000"/>
        </patternFill>
      </fill>
    </dxf>
    <dxf/>
    <dxf>
      <font>
        <b/>
        <i val="0"/>
      </font>
      <fill>
        <patternFill>
          <bgColor rgb="FFFFC000"/>
        </patternFill>
      </fill>
    </dxf>
    <dxf/>
    <dxf>
      <font>
        <b/>
        <i val="0"/>
      </font>
      <fill>
        <patternFill>
          <bgColor rgb="FFFFC000"/>
        </patternFill>
      </fill>
    </dxf>
    <dxf/>
    <dxf>
      <font>
        <b/>
        <i val="0"/>
      </font>
      <fill>
        <patternFill>
          <bgColor rgb="FFFFC000"/>
        </patternFill>
      </fill>
    </dxf>
    <dxf/>
    <dxf>
      <font>
        <b/>
        <i val="0"/>
      </font>
      <fill>
        <patternFill>
          <bgColor rgb="FFFFC000"/>
        </patternFill>
      </fill>
    </dxf>
    <dxf/>
    <dxf>
      <font>
        <b/>
        <i val="0"/>
      </font>
      <fill>
        <patternFill>
          <bgColor rgb="FFFFC000"/>
        </patternFill>
      </fill>
    </dxf>
    <dxf>
      <font>
        <name val="BIZ UD明朝 Medium"/>
        <b val="0"/>
        <i val="0"/>
        <strike val="0"/>
        <color auto="1"/>
        <sz val="11"/>
        <u val="none"/>
        <vertAlign val="baseline"/>
      </font>
      <fill>
        <patternFill patternType="none">
          <fgColor auto="1"/>
          <bgColor indexed="65"/>
        </patternFill>
      </fill>
      <alignment vertical="center" wrapText="1" readingOrder="0"/>
      <border>
        <left style="thin">
          <color indexed="64"/>
        </left>
        <right style="thin">
          <color indexed="64"/>
        </right>
        <top style="thin">
          <color indexed="64"/>
        </top>
        <bottom style="thin">
          <color indexed="64"/>
        </bottom>
        <diagonal/>
      </border>
    </dxf>
    <dxf>
      <font>
        <name val="BIZ UD明朝 Medium"/>
        <b val="0"/>
        <i val="0"/>
        <strike val="0"/>
        <color auto="1"/>
        <sz val="11"/>
        <u val="none"/>
        <vertAlign val="baseline"/>
      </font>
      <numFmt numFmtId="0" formatCode="General"/>
      <fill>
        <patternFill patternType="none">
          <bgColor indexed="65"/>
        </patternFill>
      </fill>
      <alignment vertical="center" wrapText="1" readingOrder="0"/>
      <border>
        <left style="thin">
          <color indexed="64"/>
        </left>
        <right/>
        <top style="thin">
          <color indexed="64"/>
        </top>
        <bottom style="thin">
          <color indexed="64"/>
        </bottom>
        <vertical>
          <color auto="1"/>
        </vertical>
        <horizontal>
          <color auto="1"/>
        </horizontal>
      </border>
    </dxf>
    <dxf>
      <font>
        <name val="BIZ UD明朝 Medium"/>
        <b val="0"/>
        <i val="0"/>
        <strike val="0"/>
        <color auto="1"/>
        <sz val="11"/>
        <u val="none"/>
        <vertAlign val="baseline"/>
      </font>
      <fill>
        <patternFill patternType="none">
          <bgColor indexed="65"/>
        </patternFill>
      </fill>
      <border>
        <left style="thin">
          <color indexed="64"/>
        </left>
        <right style="thin">
          <color indexed="64"/>
        </right>
        <top style="thin">
          <color indexed="64"/>
        </top>
        <bottom style="thin">
          <color indexed="64"/>
        </bottom>
        <vertical>
          <color auto="1"/>
        </vertical>
        <horizontal>
          <color auto="1"/>
        </horizontal>
      </border>
    </dxf>
    <dxf>
      <font>
        <name val="BIZ UD明朝 Medium"/>
        <b val="0"/>
        <i val="0"/>
        <strike val="0"/>
        <color auto="1"/>
        <sz val="11"/>
        <u val="none"/>
        <vertAlign val="baseline"/>
      </font>
      <fill>
        <patternFill patternType="none">
          <bgColor indexed="65"/>
        </patternFill>
      </fill>
      <border>
        <left style="thin">
          <color indexed="64"/>
        </left>
        <right style="thin">
          <color indexed="64"/>
        </right>
        <top style="thin">
          <color indexed="64"/>
        </top>
        <bottom style="thin">
          <color indexed="64"/>
        </bottom>
        <vertical>
          <color auto="1"/>
        </vertical>
        <horizontal>
          <color auto="1"/>
        </horizontal>
      </border>
    </dxf>
    <dxf>
      <font>
        <name val="BIZ UD明朝 Medium"/>
        <b val="0"/>
        <i val="0"/>
        <strike val="0"/>
        <color auto="1"/>
        <sz val="11"/>
        <u val="none"/>
        <vertAlign val="baseline"/>
      </font>
      <fill>
        <patternFill patternType="none">
          <bgColor indexed="65"/>
        </patternFill>
      </fill>
      <border>
        <left style="thin">
          <color indexed="64"/>
        </left>
        <right style="thin">
          <color indexed="64"/>
        </right>
        <top style="thin">
          <color indexed="64"/>
        </top>
        <bottom style="thin">
          <color indexed="64"/>
        </bottom>
        <vertical>
          <color auto="1"/>
        </vertical>
        <horizontal>
          <color auto="1"/>
        </horizontal>
      </border>
    </dxf>
    <dxf>
      <font>
        <name val="BIZ UD明朝 Medium"/>
        <b val="0"/>
        <i val="0"/>
        <strike val="0"/>
        <color auto="1"/>
        <sz val="11"/>
        <u val="none"/>
        <vertAlign val="baseline"/>
      </font>
      <numFmt numFmtId="176" formatCode="[$-411]ge\.m\.d;@"/>
      <fill>
        <patternFill patternType="none">
          <bgColor indexed="65"/>
        </patternFill>
      </fill>
      <alignment horizontal="center" vertical="center" wrapText="1" shrinkToFit="1" readingOrder="0"/>
      <border>
        <left style="thin">
          <color indexed="64"/>
        </left>
        <right style="thin">
          <color indexed="64"/>
        </right>
        <top style="thin">
          <color indexed="64"/>
        </top>
        <bottom style="thin">
          <color indexed="64"/>
        </bottom>
        <vertical>
          <color auto="1"/>
        </vertical>
        <horizontal>
          <color auto="1"/>
        </horizontal>
      </border>
    </dxf>
    <dxf>
      <font>
        <name val="BIZ UD明朝 Medium"/>
        <b val="0"/>
        <i val="0"/>
        <strike val="0"/>
        <color auto="1"/>
        <sz val="11"/>
        <u val="none"/>
        <vertAlign val="baseline"/>
      </font>
      <numFmt numFmtId="176" formatCode="[$-411]ge\.m\.d;@"/>
      <fill>
        <patternFill patternType="none">
          <bgColor indexed="65"/>
        </patternFill>
      </fill>
      <alignment horizontal="center" vertical="center" wrapText="1" shrinkToFit="1" readingOrder="0"/>
      <border>
        <left style="thin">
          <color indexed="64"/>
        </left>
        <right style="thin">
          <color indexed="64"/>
        </right>
        <top style="thin">
          <color indexed="64"/>
        </top>
        <bottom style="thin">
          <color indexed="64"/>
        </bottom>
        <vertical>
          <color auto="1"/>
        </vertical>
        <horizontal>
          <color auto="1"/>
        </horizontal>
      </border>
    </dxf>
    <dxf>
      <font>
        <name val="BIZ UD明朝 Medium"/>
        <color auto="1"/>
      </font>
      <fill>
        <patternFill patternType="none">
          <bgColor indexed="65"/>
        </patternFill>
      </fill>
    </dxf>
    <dxf>
      <font>
        <name val="BIZ UD明朝 Medium"/>
        <b val="0"/>
        <i val="0"/>
        <strike val="0"/>
        <color auto="1"/>
        <sz val="11"/>
        <u val="none"/>
        <vertAlign val="baseline"/>
      </font>
      <fill>
        <patternFill patternType="none">
          <fgColor auto="1"/>
          <bgColor indexed="65"/>
        </patternFill>
      </fill>
      <alignment horizontal="center" vertical="center" wrapText="1" readingOrder="0"/>
      <border>
        <left style="thin">
          <color indexed="64"/>
        </left>
        <right style="thin">
          <color indexed="64"/>
        </right>
        <top style="thin">
          <color indexed="64"/>
        </top>
        <bottom style="thin">
          <color indexed="64"/>
        </bottom>
        <diagonal/>
        <vertical>
          <color auto="1"/>
        </vertical>
        <horizontal>
          <color auto="1"/>
        </horizontal>
      </border>
    </dxf>
    <dxf>
      <font>
        <name val="BIZ UD明朝 Medium"/>
        <b val="0"/>
        <i val="0"/>
        <strike val="0"/>
        <color auto="1"/>
        <sz val="11"/>
        <u val="none"/>
        <vertAlign val="baseline"/>
      </font>
      <fill>
        <patternFill patternType="none">
          <fgColor auto="1"/>
          <bgColor indexed="65"/>
        </patternFill>
      </fill>
      <alignment horizontal="center" vertical="center" wrapText="1" shrinkToFit="1" readingOrder="0"/>
      <border>
        <left style="thin">
          <color indexed="64"/>
        </left>
        <right style="thin">
          <color indexed="64"/>
        </right>
        <top style="thin">
          <color indexed="64"/>
        </top>
        <bottom style="thin">
          <color indexed="64"/>
        </bottom>
        <diagonal/>
        <vertical>
          <color auto="1"/>
        </vertical>
        <horizontal>
          <color auto="1"/>
        </horizontal>
      </border>
    </dxf>
    <dxf>
      <font>
        <name val="BIZ UD明朝 Medium"/>
        <b val="0"/>
        <i val="0"/>
        <strike val="0"/>
        <color auto="1"/>
        <sz val="11"/>
        <u val="none"/>
        <vertAlign val="baseline"/>
      </font>
      <fill>
        <patternFill patternType="none">
          <fgColor auto="1"/>
          <bgColor indexed="65"/>
        </patternFill>
      </fill>
      <alignment vertical="center" wrapText="1" shrinkToFit="1" readingOrder="0"/>
      <border>
        <left style="thin">
          <color indexed="64"/>
        </left>
        <right style="thin">
          <color indexed="64"/>
        </right>
        <top style="thin">
          <color indexed="64"/>
        </top>
        <bottom style="thin">
          <color indexed="64"/>
        </bottom>
        <diagonal/>
        <vertical>
          <color auto="1"/>
        </vertical>
        <horizontal>
          <color auto="1"/>
        </horizontal>
      </border>
    </dxf>
    <dxf>
      <font>
        <name val="BIZ UD明朝 Medium"/>
        <color auto="1"/>
      </font>
      <fill>
        <patternFill patternType="none">
          <bgColor indexed="65"/>
        </patternFill>
      </fill>
    </dxf>
    <dxf>
      <font>
        <name val="BIZ UD明朝 Medium"/>
        <b val="0"/>
        <i val="0"/>
        <strike val="0"/>
        <color auto="1"/>
        <sz val="11"/>
        <u val="none"/>
        <vertAlign val="baseline"/>
      </font>
      <fill>
        <patternFill patternType="none">
          <fgColor auto="1"/>
          <bgColor indexed="65"/>
        </patternFill>
      </fill>
      <alignment horizontal="center" vertical="center" wrapText="1" shrinkToFit="1" readingOrder="0"/>
      <border>
        <left style="thin">
          <color indexed="64"/>
        </left>
        <right style="thin">
          <color indexed="64"/>
        </right>
        <top style="thin">
          <color indexed="64"/>
        </top>
        <bottom style="thin">
          <color indexed="64"/>
        </bottom>
        <diagonal/>
        <vertical>
          <color auto="1"/>
        </vertical>
        <horizontal>
          <color auto="1"/>
        </horizontal>
      </border>
    </dxf>
    <dxf>
      <font>
        <name val="BIZ UD明朝 Medium"/>
        <b val="0"/>
        <i val="0"/>
        <strike val="0"/>
        <color auto="1"/>
        <sz val="11"/>
        <u val="none"/>
        <vertAlign val="baseline"/>
      </font>
      <fill>
        <patternFill patternType="none">
          <fgColor auto="1"/>
          <bgColor indexed="65"/>
        </patternFill>
      </fill>
      <alignment vertical="center" wrapText="1" shrinkToFit="1" readingOrder="0"/>
      <border>
        <left style="thin">
          <color indexed="64"/>
        </left>
        <right style="thin">
          <color indexed="64"/>
        </right>
        <top style="thin">
          <color indexed="64"/>
        </top>
        <bottom style="thin">
          <color indexed="64"/>
        </bottom>
        <diagonal/>
        <vertical>
          <color auto="1"/>
        </vertical>
        <horizontal>
          <color auto="1"/>
        </horizontal>
      </border>
    </dxf>
    <dxf>
      <font>
        <name val="BIZ UD明朝 Medium"/>
        <b val="0"/>
        <i val="0"/>
        <strike val="0"/>
        <color auto="1"/>
        <sz val="11"/>
        <u val="none"/>
        <vertAlign val="baseline"/>
      </font>
      <fill>
        <patternFill patternType="none">
          <fgColor auto="1"/>
          <bgColor indexed="65"/>
        </patternFill>
      </fill>
      <alignment horizontal="center" vertical="center" readingOrder="0"/>
      <border>
        <left style="thin">
          <color indexed="64"/>
        </left>
        <right style="thin">
          <color indexed="64"/>
        </right>
        <top style="thin">
          <color indexed="64"/>
        </top>
        <bottom style="thin">
          <color indexed="64"/>
        </bottom>
        <diagonal/>
        <vertical>
          <color auto="1"/>
        </vertical>
        <horizontal>
          <color auto="1"/>
        </horizontal>
      </border>
    </dxf>
    <dxf>
      <font>
        <name val="BIZ UD明朝 Medium"/>
        <b val="0"/>
        <i val="0"/>
        <strike val="0"/>
        <color auto="1"/>
        <sz val="11"/>
        <u val="none"/>
        <vertAlign val="baseline"/>
      </font>
      <fill>
        <patternFill patternType="none">
          <fgColor auto="1"/>
          <bgColor indexed="65"/>
        </patternFill>
      </fill>
      <alignment horizontal="center" vertical="center" readingOrder="0"/>
      <border>
        <left style="thin">
          <color indexed="64"/>
        </left>
        <right style="thin">
          <color indexed="64"/>
        </right>
        <top style="thin">
          <color indexed="64"/>
        </top>
        <bottom style="thin">
          <color indexed="64"/>
        </bottom>
        <diagonal/>
        <vertical>
          <color auto="1"/>
        </vertical>
        <horizontal>
          <color auto="1"/>
        </horizontal>
      </border>
    </dxf>
    <dxf>
      <font>
        <name val="BIZ UD明朝 Medium"/>
        <b val="0"/>
        <i val="0"/>
        <strike val="0"/>
        <color auto="1"/>
        <sz val="11"/>
        <u val="none"/>
        <vertAlign val="baseline"/>
      </font>
      <fill>
        <patternFill patternType="none">
          <fgColor auto="1"/>
          <bgColor indexed="65"/>
        </patternFill>
      </fill>
      <alignment horizontal="center" vertical="center" wrapText="1" shrinkToFit="1" readingOrder="0"/>
      <border>
        <left style="thin">
          <color indexed="64"/>
        </left>
        <right style="thin">
          <color indexed="64"/>
        </right>
        <top style="thin">
          <color indexed="64"/>
        </top>
        <bottom style="thin">
          <color indexed="64"/>
        </bottom>
        <diagonal/>
        <vertical>
          <color auto="1"/>
        </vertical>
        <horizontal>
          <color auto="1"/>
        </horizontal>
      </border>
    </dxf>
    <dxf>
      <font>
        <name val="BIZ UD明朝 Medium"/>
        <b val="0"/>
        <i val="0"/>
        <strike val="0"/>
        <color auto="1"/>
        <sz val="11"/>
        <u val="none"/>
        <vertAlign val="baseline"/>
      </font>
      <fill>
        <patternFill patternType="none">
          <fgColor auto="1"/>
          <bgColor indexed="65"/>
        </patternFill>
      </fill>
      <alignment vertical="center" wrapText="1" readingOrder="0"/>
      <border>
        <left style="thin">
          <color indexed="64"/>
        </left>
        <right style="thin">
          <color indexed="64"/>
        </right>
        <top style="thin">
          <color indexed="64"/>
        </top>
        <bottom style="thin">
          <color indexed="64"/>
        </bottom>
        <diagonal/>
        <vertical>
          <color auto="1"/>
        </vertical>
        <horizontal>
          <color auto="1"/>
        </horizontal>
      </border>
    </dxf>
    <dxf>
      <font>
        <name val="BIZ UD明朝 Medium"/>
        <b val="0"/>
        <i val="0"/>
        <strike val="0"/>
        <color auto="1"/>
        <sz val="11"/>
        <u val="none"/>
        <vertAlign val="baseline"/>
      </font>
      <fill>
        <patternFill patternType="none">
          <fgColor auto="1"/>
          <bgColor indexed="65"/>
        </patternFill>
      </fill>
      <alignment vertical="center" wrapText="1" readingOrder="0"/>
      <border>
        <left/>
        <right style="thin">
          <color indexed="64"/>
        </right>
        <top style="thin">
          <color indexed="64"/>
        </top>
        <bottom style="thin">
          <color indexed="64"/>
        </bottom>
        <diagonal/>
        <vertical>
          <color auto="1"/>
        </vertical>
        <horizontal>
          <color auto="1"/>
        </horizontal>
      </border>
    </dxf>
    <dxf>
      <border>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font>
        <name val="BIZ UD明朝 Medium"/>
        <color auto="1"/>
      </font>
      <fill>
        <patternFill patternType="none">
          <bgColor indexed="65"/>
        </patternFill>
      </fill>
    </dxf>
    <dxf>
      <font>
        <name val="BIZ UD明朝 Medium"/>
        <b val="0"/>
        <i val="0"/>
        <strike val="0"/>
        <color auto="1"/>
        <sz val="11"/>
        <u val="none"/>
        <vertAlign val="baseline"/>
      </font>
      <fill>
        <patternFill patternType="solid">
          <fgColor indexed="64"/>
          <bgColor rgb="FFCCFFCC"/>
        </patternFill>
      </fill>
      <alignment horizontal="center" vertical="center" wrapText="1" readingOrder="0"/>
      <border>
        <left style="thin">
          <color indexed="64"/>
        </left>
        <right style="thin">
          <color indexed="64"/>
        </right>
        <top/>
        <bottom/>
        <diagonal/>
      </border>
    </dxf>
    <dxf/>
  </dxfs>
  <tableStyles count="0" defaultTableStyle="TableStyleMedium2" defaultPivotStyle="PivotStyleLight16"/>
  <colors>
    <mruColors>
      <color rgb="FFFFCCFF"/>
      <color rgb="FFCCFFCC"/>
      <color rgb="FFD1EDFF"/>
      <color rgb="FFFF00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externalLink" Target="externalLinks/externalLink1.xml" /><Relationship Id="rId9" Type="http://schemas.openxmlformats.org/officeDocument/2006/relationships/pivotCacheDefinition" Target="pivotCache/pivotCacheDefinition1.xml" /><Relationship Id="rId10" Type="http://schemas.microsoft.com/office/2007/relationships/slicerCache" Target="slicerCaches/slicerCache1.xml" /><Relationship Id="rId11" Type="http://schemas.microsoft.com/office/2007/relationships/slicerCache" Target="slicerCaches/slicerCache2.xml" /><Relationship Id="rId12" Type="http://schemas.microsoft.com/office/2007/relationships/slicerCache" Target="slicerCaches/slicerCache3.xml" /><Relationship Id="rId13" Type="http://schemas.microsoft.com/office/2007/relationships/slicerCache" Target="slicerCaches/slicerCache4.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editAs="absolute">
    <xdr:from xmlns:xdr="http://schemas.openxmlformats.org/drawingml/2006/spreadsheetDrawing">
      <xdr:col>2</xdr:col>
      <xdr:colOff>179705</xdr:colOff>
      <xdr:row>1</xdr:row>
      <xdr:rowOff>54610</xdr:rowOff>
    </xdr:from>
    <xdr:to xmlns:xdr="http://schemas.openxmlformats.org/drawingml/2006/spreadsheetDrawing">
      <xdr:col>9</xdr:col>
      <xdr:colOff>0</xdr:colOff>
      <xdr:row>1</xdr:row>
      <xdr:rowOff>1361440</xdr:rowOff>
    </xdr:to>
    <mc:AlternateContent xmlns:mc="http://schemas.openxmlformats.org/markup-compatibility/2006">
      <mc:Choice xmlns:mc="http://schemas.openxmlformats.org/markup-compatibility/2006" xmlns:sle15="http://schemas.microsoft.com/office/drawing/2012/slicer" xmlns:xdr="http://schemas.openxmlformats.org/drawingml/2006/spreadsheetDrawing" xmlns:a="http://schemas.openxmlformats.org/drawingml/2006/main" Requires="sle15">
        <xdr:graphicFrame macro="">
          <xdr:nvGraphicFramePr>
            <xdr:cNvPr id="2" name="サービス種別"/>
            <xdr:cNvGraphicFramePr/>
          </xdr:nvGraphicFramePr>
          <xdr:xfrm>
            <a:off x="0" y="0"/>
            <a:ext cx="0" cy="0"/>
          </xdr:xfrm>
          <a:graphic>
            <a:graphicData uri="http://schemas.microsoft.com/office/drawing/2010/slicer">
              <sle:slicer xmlns:sle="http://schemas.microsoft.com/office/drawing/2010/slicer" name="サービス種別"/>
            </a:graphicData>
          </a:graphic>
        </xdr:graphicFrame>
      </mc:Choice>
      <mc:Fallback xmlns:mc="http://schemas.openxmlformats.org/markup-compatibility/2006" xmlns:sle15="http://schemas.microsoft.com/office/drawing/2012/slicer" xmlns:xdr="http://schemas.openxmlformats.org/drawingml/2006/spreadsheetDrawing" xmlns:a="http://schemas.openxmlformats.org/drawingml/2006/main" xmlns="">
        <xdr:sp macro="" textlink="">
          <xdr:nvSpPr>
            <xdr:cNvPr id="0" name=""/>
            <xdr:cNvSpPr>
              <a:spLocks noTextEdit="1"/>
            </xdr:cNvSpPr>
          </xdr:nvSpPr>
          <xdr:spPr>
            <a:xfrm>
              <a:off x="3810411" y="60325"/>
              <a:ext cx="10657168" cy="130937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mlns:xdr="http://schemas.openxmlformats.org/drawingml/2006/spreadsheetDrawing">
      <xdr:col>0</xdr:col>
      <xdr:colOff>83185</xdr:colOff>
      <xdr:row>1</xdr:row>
      <xdr:rowOff>82550</xdr:rowOff>
    </xdr:from>
    <xdr:to xmlns:xdr="http://schemas.openxmlformats.org/drawingml/2006/spreadsheetDrawing">
      <xdr:col>2</xdr:col>
      <xdr:colOff>114300</xdr:colOff>
      <xdr:row>1</xdr:row>
      <xdr:rowOff>1334135</xdr:rowOff>
    </xdr:to>
    <mc:AlternateContent xmlns:mc="http://schemas.openxmlformats.org/markup-compatibility/2006">
      <mc:Choice xmlns:mc="http://schemas.openxmlformats.org/markup-compatibility/2006" xmlns:sle15="http://schemas.microsoft.com/office/drawing/2012/slicer" xmlns:xdr="http://schemas.openxmlformats.org/drawingml/2006/spreadsheetDrawing" xmlns:a="http://schemas.openxmlformats.org/drawingml/2006/main" Requires="sle15">
        <xdr:graphicFrame macro="">
          <xdr:nvGraphicFramePr>
            <xdr:cNvPr id="3" name="分類"/>
            <xdr:cNvGraphicFramePr/>
          </xdr:nvGraphicFramePr>
          <xdr:xfrm>
            <a:off x="0" y="0"/>
            <a:ext cx="0" cy="0"/>
          </xdr:xfrm>
          <a:graphic>
            <a:graphicData uri="http://schemas.microsoft.com/office/drawing/2010/slicer">
              <sle:slicer xmlns:sle="http://schemas.microsoft.com/office/drawing/2010/slicer" name="分類"/>
            </a:graphicData>
          </a:graphic>
        </xdr:graphicFrame>
      </mc:Choice>
      <mc:Fallback xmlns:mc="http://schemas.openxmlformats.org/markup-compatibility/2006" xmlns:sle15="http://schemas.microsoft.com/office/drawing/2012/slicer" xmlns:xdr="http://schemas.openxmlformats.org/drawingml/2006/spreadsheetDrawing" xmlns:a="http://schemas.openxmlformats.org/drawingml/2006/main" xmlns="">
        <xdr:sp macro="" textlink="">
          <xdr:nvSpPr>
            <xdr:cNvPr id="0" name=""/>
            <xdr:cNvSpPr>
              <a:spLocks noTextEdit="1"/>
            </xdr:cNvSpPr>
          </xdr:nvSpPr>
          <xdr:spPr>
            <a:xfrm>
              <a:off x="82812" y="89311"/>
              <a:ext cx="3662456" cy="1255395"/>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mlns:xdr="http://schemas.openxmlformats.org/drawingml/2006/spreadsheetDrawing">
      <xdr:col>11</xdr:col>
      <xdr:colOff>826135</xdr:colOff>
      <xdr:row>0</xdr:row>
      <xdr:rowOff>0</xdr:rowOff>
    </xdr:from>
    <xdr:to xmlns:xdr="http://schemas.openxmlformats.org/drawingml/2006/spreadsheetDrawing">
      <xdr:col>16</xdr:col>
      <xdr:colOff>143510</xdr:colOff>
      <xdr:row>1</xdr:row>
      <xdr:rowOff>1350645</xdr:rowOff>
    </xdr:to>
    <mc:AlternateContent xmlns:mc="http://schemas.openxmlformats.org/markup-compatibility/2006">
      <mc:Choice xmlns:mc="http://schemas.openxmlformats.org/markup-compatibility/2006" xmlns:sle15="http://schemas.microsoft.com/office/drawing/2012/slicer" xmlns:xdr="http://schemas.openxmlformats.org/drawingml/2006/spreadsheetDrawing" xmlns:a="http://schemas.openxmlformats.org/drawingml/2006/main" Requires="sle15">
        <xdr:graphicFrame macro="">
          <xdr:nvGraphicFramePr>
            <xdr:cNvPr id="4" name="地区"/>
            <xdr:cNvGraphicFramePr/>
          </xdr:nvGraphicFramePr>
          <xdr:xfrm>
            <a:off x="0" y="0"/>
            <a:ext cx="0" cy="0"/>
          </xdr:xfrm>
          <a:graphic>
            <a:graphicData uri="http://schemas.microsoft.com/office/drawing/2010/slicer">
              <sle:slicer xmlns:sle="http://schemas.microsoft.com/office/drawing/2010/slicer" name="地区"/>
            </a:graphicData>
          </a:graphic>
        </xdr:graphicFrame>
      </mc:Choice>
      <mc:Fallback xmlns:mc="http://schemas.openxmlformats.org/markup-compatibility/2006" xmlns:sle15="http://schemas.microsoft.com/office/drawing/2012/slicer" xmlns:xdr="http://schemas.openxmlformats.org/drawingml/2006/spreadsheetDrawing" xmlns:a="http://schemas.openxmlformats.org/drawingml/2006/main" xmlns="">
        <xdr:sp macro="" textlink="">
          <xdr:nvSpPr>
            <xdr:cNvPr id="0" name=""/>
            <xdr:cNvSpPr>
              <a:spLocks noTextEdit="1"/>
            </xdr:cNvSpPr>
          </xdr:nvSpPr>
          <xdr:spPr>
            <a:xfrm>
              <a:off x="17947528" y="11206"/>
              <a:ext cx="6602469" cy="1339215"/>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mlns:xdr="http://schemas.openxmlformats.org/drawingml/2006/spreadsheetDrawing">
      <xdr:col>9</xdr:col>
      <xdr:colOff>210185</xdr:colOff>
      <xdr:row>1</xdr:row>
      <xdr:rowOff>66040</xdr:rowOff>
    </xdr:from>
    <xdr:to xmlns:xdr="http://schemas.openxmlformats.org/drawingml/2006/spreadsheetDrawing">
      <xdr:col>11</xdr:col>
      <xdr:colOff>598805</xdr:colOff>
      <xdr:row>2</xdr:row>
      <xdr:rowOff>24130</xdr:rowOff>
    </xdr:to>
    <mc:AlternateContent xmlns:mc="http://schemas.openxmlformats.org/markup-compatibility/2006">
      <mc:Choice xmlns:mc="http://schemas.openxmlformats.org/markup-compatibility/2006" xmlns:sle15="http://schemas.microsoft.com/office/drawing/2012/slicer" xmlns:xdr="http://schemas.openxmlformats.org/drawingml/2006/spreadsheetDrawing" xmlns:a="http://schemas.openxmlformats.org/drawingml/2006/main" Requires="sle15">
        <xdr:graphicFrame macro="">
          <xdr:nvGraphicFramePr>
            <xdr:cNvPr id="5" name="地域"/>
            <xdr:cNvGraphicFramePr/>
          </xdr:nvGraphicFramePr>
          <xdr:xfrm>
            <a:off x="0" y="0"/>
            <a:ext cx="0" cy="0"/>
          </xdr:xfrm>
          <a:graphic>
            <a:graphicData uri="http://schemas.microsoft.com/office/drawing/2010/slicer">
              <sle:slicer xmlns:sle="http://schemas.microsoft.com/office/drawing/2010/slicer" name="地域"/>
            </a:graphicData>
          </a:graphic>
        </xdr:graphicFrame>
      </mc:Choice>
      <mc:Fallback xmlns:mc="http://schemas.openxmlformats.org/markup-compatibility/2006" xmlns:sle15="http://schemas.microsoft.com/office/drawing/2012/slicer" xmlns:xdr="http://schemas.openxmlformats.org/drawingml/2006/spreadsheetDrawing" xmlns:a="http://schemas.openxmlformats.org/drawingml/2006/main" xmlns="">
        <xdr:sp macro="" textlink="">
          <xdr:nvSpPr>
            <xdr:cNvPr id="0" name=""/>
            <xdr:cNvSpPr>
              <a:spLocks noTextEdit="1"/>
            </xdr:cNvSpPr>
          </xdr:nvSpPr>
          <xdr:spPr>
            <a:xfrm>
              <a:off x="14821386" y="66040"/>
              <a:ext cx="2900007" cy="1363345"/>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oneCellAnchor>
    <xdr:from xmlns:xdr="http://schemas.openxmlformats.org/drawingml/2006/spreadsheetDrawing">
      <xdr:col>6</xdr:col>
      <xdr:colOff>0</xdr:colOff>
      <xdr:row>656</xdr:row>
      <xdr:rowOff>0</xdr:rowOff>
    </xdr:from>
    <xdr:ext cx="75565" cy="314325"/>
    <xdr:sp macro="" textlink="">
      <xdr:nvSpPr>
        <xdr:cNvPr id="2" name="Text Box 1"/>
        <xdr:cNvSpPr txBox="1">
          <a:spLocks noChangeArrowheads="1"/>
        </xdr:cNvSpPr>
      </xdr:nvSpPr>
      <xdr:spPr>
        <a:xfrm>
          <a:off x="6591300" y="181289325"/>
          <a:ext cx="75565" cy="314325"/>
        </a:xfrm>
        <a:prstGeom prst="rect">
          <a:avLst/>
        </a:prstGeom>
        <a:noFill/>
        <a:ln>
          <a:noFill/>
        </a:ln>
      </xdr:spPr>
    </xdr:sp>
    <xdr:clientData/>
  </xdr:oneCellAnchor>
  <xdr:oneCellAnchor>
    <xdr:from xmlns:xdr="http://schemas.openxmlformats.org/drawingml/2006/spreadsheetDrawing">
      <xdr:col>2</xdr:col>
      <xdr:colOff>657225</xdr:colOff>
      <xdr:row>702</xdr:row>
      <xdr:rowOff>0</xdr:rowOff>
    </xdr:from>
    <xdr:ext cx="73025" cy="285750"/>
    <xdr:sp macro="" textlink="">
      <xdr:nvSpPr>
        <xdr:cNvPr id="3" name="Text Box 8"/>
        <xdr:cNvSpPr txBox="1">
          <a:spLocks noChangeArrowheads="1"/>
        </xdr:cNvSpPr>
      </xdr:nvSpPr>
      <xdr:spPr>
        <a:xfrm>
          <a:off x="2819400" y="193995675"/>
          <a:ext cx="73025" cy="285750"/>
        </a:xfrm>
        <a:prstGeom prst="rect">
          <a:avLst/>
        </a:prstGeom>
        <a:noFill/>
        <a:ln>
          <a:noFill/>
        </a:ln>
      </xdr:spPr>
    </xdr:sp>
    <xdr:clientData/>
  </xdr:oneCellAnchor>
  <xdr:oneCellAnchor>
    <xdr:from xmlns:xdr="http://schemas.openxmlformats.org/drawingml/2006/spreadsheetDrawing">
      <xdr:col>6</xdr:col>
      <xdr:colOff>0</xdr:colOff>
      <xdr:row>757</xdr:row>
      <xdr:rowOff>0</xdr:rowOff>
    </xdr:from>
    <xdr:ext cx="75565" cy="285750"/>
    <xdr:sp macro="" textlink="">
      <xdr:nvSpPr>
        <xdr:cNvPr id="4" name="Text Box 11"/>
        <xdr:cNvSpPr txBox="1">
          <a:spLocks noChangeArrowheads="1"/>
        </xdr:cNvSpPr>
      </xdr:nvSpPr>
      <xdr:spPr>
        <a:xfrm>
          <a:off x="6591300" y="209188050"/>
          <a:ext cx="75565" cy="285750"/>
        </a:xfrm>
        <a:prstGeom prst="rect">
          <a:avLst/>
        </a:prstGeom>
        <a:noFill/>
        <a:ln>
          <a:noFill/>
        </a:ln>
      </xdr:spPr>
    </xdr:sp>
    <xdr:clientData/>
  </xdr:oneCellAnchor>
  <xdr:oneCellAnchor>
    <xdr:from xmlns:xdr="http://schemas.openxmlformats.org/drawingml/2006/spreadsheetDrawing">
      <xdr:col>2</xdr:col>
      <xdr:colOff>657225</xdr:colOff>
      <xdr:row>757</xdr:row>
      <xdr:rowOff>0</xdr:rowOff>
    </xdr:from>
    <xdr:ext cx="73025" cy="285750"/>
    <xdr:sp macro="" textlink="">
      <xdr:nvSpPr>
        <xdr:cNvPr id="5" name="Text Box 12"/>
        <xdr:cNvSpPr txBox="1">
          <a:spLocks noChangeArrowheads="1"/>
        </xdr:cNvSpPr>
      </xdr:nvSpPr>
      <xdr:spPr>
        <a:xfrm>
          <a:off x="2819400" y="209188050"/>
          <a:ext cx="73025" cy="285750"/>
        </a:xfrm>
        <a:prstGeom prst="rect">
          <a:avLst/>
        </a:prstGeom>
        <a:noFill/>
        <a:ln>
          <a:noFill/>
        </a:ln>
      </xdr:spPr>
    </xdr:sp>
    <xdr:clientData/>
  </xdr:oneCellAnchor>
  <xdr:oneCellAnchor>
    <xdr:from xmlns:xdr="http://schemas.openxmlformats.org/drawingml/2006/spreadsheetDrawing">
      <xdr:col>6</xdr:col>
      <xdr:colOff>0</xdr:colOff>
      <xdr:row>703</xdr:row>
      <xdr:rowOff>0</xdr:rowOff>
    </xdr:from>
    <xdr:ext cx="75565" cy="314325"/>
    <xdr:sp macro="" textlink="">
      <xdr:nvSpPr>
        <xdr:cNvPr id="6" name="Text Box 14"/>
        <xdr:cNvSpPr txBox="1">
          <a:spLocks noChangeArrowheads="1"/>
        </xdr:cNvSpPr>
      </xdr:nvSpPr>
      <xdr:spPr>
        <a:xfrm>
          <a:off x="6591300" y="194271900"/>
          <a:ext cx="75565" cy="314325"/>
        </a:xfrm>
        <a:prstGeom prst="rect">
          <a:avLst/>
        </a:prstGeom>
        <a:noFill/>
        <a:ln>
          <a:noFill/>
        </a:ln>
      </xdr:spPr>
    </xdr:sp>
    <xdr:clientData/>
  </xdr:oneCellAnchor>
  <xdr:oneCellAnchor>
    <xdr:from xmlns:xdr="http://schemas.openxmlformats.org/drawingml/2006/spreadsheetDrawing">
      <xdr:col>2</xdr:col>
      <xdr:colOff>657225</xdr:colOff>
      <xdr:row>1360</xdr:row>
      <xdr:rowOff>0</xdr:rowOff>
    </xdr:from>
    <xdr:ext cx="73025" cy="314325"/>
    <xdr:sp macro="" textlink="">
      <xdr:nvSpPr>
        <xdr:cNvPr id="7" name="Text Box 1"/>
        <xdr:cNvSpPr txBox="1">
          <a:spLocks noChangeArrowheads="1"/>
        </xdr:cNvSpPr>
      </xdr:nvSpPr>
      <xdr:spPr>
        <a:xfrm>
          <a:off x="2819400" y="375751725"/>
          <a:ext cx="73025" cy="314325"/>
        </a:xfrm>
        <a:prstGeom prst="rect">
          <a:avLst/>
        </a:prstGeom>
        <a:noFill/>
        <a:ln>
          <a:noFill/>
        </a:ln>
      </xdr:spPr>
    </xdr:sp>
    <xdr:clientData/>
  </xdr:oneCellAnchor>
  <xdr:oneCellAnchor>
    <xdr:from xmlns:xdr="http://schemas.openxmlformats.org/drawingml/2006/spreadsheetDrawing">
      <xdr:col>2</xdr:col>
      <xdr:colOff>657225</xdr:colOff>
      <xdr:row>1361</xdr:row>
      <xdr:rowOff>0</xdr:rowOff>
    </xdr:from>
    <xdr:ext cx="73025" cy="314325"/>
    <xdr:sp macro="" textlink="">
      <xdr:nvSpPr>
        <xdr:cNvPr id="8" name="Text Box 7"/>
        <xdr:cNvSpPr txBox="1">
          <a:spLocks noChangeArrowheads="1"/>
        </xdr:cNvSpPr>
      </xdr:nvSpPr>
      <xdr:spPr>
        <a:xfrm>
          <a:off x="2819400" y="376027950"/>
          <a:ext cx="73025" cy="314325"/>
        </a:xfrm>
        <a:prstGeom prst="rect">
          <a:avLst/>
        </a:prstGeom>
        <a:noFill/>
        <a:ln>
          <a:noFill/>
        </a:ln>
      </xdr:spPr>
    </xdr:sp>
    <xdr:clientData/>
  </xdr:oneCellAnchor>
  <xdr:oneCellAnchor>
    <xdr:from xmlns:xdr="http://schemas.openxmlformats.org/drawingml/2006/spreadsheetDrawing">
      <xdr:col>2</xdr:col>
      <xdr:colOff>657225</xdr:colOff>
      <xdr:row>679</xdr:row>
      <xdr:rowOff>0</xdr:rowOff>
    </xdr:from>
    <xdr:ext cx="73025" cy="314325"/>
    <xdr:sp macro="" textlink="">
      <xdr:nvSpPr>
        <xdr:cNvPr id="9" name="Text Box 1"/>
        <xdr:cNvSpPr txBox="1">
          <a:spLocks noChangeArrowheads="1"/>
        </xdr:cNvSpPr>
      </xdr:nvSpPr>
      <xdr:spPr>
        <a:xfrm>
          <a:off x="2819400" y="187642500"/>
          <a:ext cx="73025" cy="314325"/>
        </a:xfrm>
        <a:prstGeom prst="rect">
          <a:avLst/>
        </a:prstGeom>
        <a:noFill/>
        <a:ln>
          <a:noFill/>
        </a:ln>
      </xdr:spPr>
    </xdr:sp>
    <xdr:clientData/>
  </xdr:oneCellAnchor>
  <xdr:oneCellAnchor>
    <xdr:from xmlns:xdr="http://schemas.openxmlformats.org/drawingml/2006/spreadsheetDrawing">
      <xdr:col>2</xdr:col>
      <xdr:colOff>657225</xdr:colOff>
      <xdr:row>736</xdr:row>
      <xdr:rowOff>0</xdr:rowOff>
    </xdr:from>
    <xdr:ext cx="73025" cy="314325"/>
    <xdr:sp macro="" textlink="">
      <xdr:nvSpPr>
        <xdr:cNvPr id="10" name="Text Box 14"/>
        <xdr:cNvSpPr txBox="1">
          <a:spLocks noChangeArrowheads="1"/>
        </xdr:cNvSpPr>
      </xdr:nvSpPr>
      <xdr:spPr>
        <a:xfrm>
          <a:off x="2819400" y="203387325"/>
          <a:ext cx="73025" cy="314325"/>
        </a:xfrm>
        <a:prstGeom prst="rect">
          <a:avLst/>
        </a:prstGeom>
        <a:noFill/>
        <a:ln>
          <a:noFill/>
        </a:ln>
      </xdr:spPr>
    </xdr:sp>
    <xdr:clientData/>
  </xdr:oneCellAnchor>
</xdr:wsDr>
</file>

<file path=xl/externalLinks/_rels/externalLink1.xml.rels><?xml version="1.0" encoding="UTF-8"?><Relationships xmlns="http://schemas.openxmlformats.org/package/2006/relationships"><Relationship Id="rId1" Type="http://schemas.microsoft.com/office/2006/relationships/xlExternalLinkPath/xlStartup" Target="SVFS02.toyama-city.local/&#12522;&#12480;&#12452;&#12524;&#12463;&#12488;/099021/AppData/Roaming/Microsoft/Excel/XLSTART/Calssv/&#31532;&#65298;&#12469;&#12540;&#12496;&#12540;/DOCUME~1/DOURO-08/LOCALS~1/TEMP/LMEL001_/MYDOCU/&#20877;&#21033;&#29992;&#36890;&#30693;&#26360;1.7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通知書"/>
      <sheetName val="業者一覧"/>
      <sheetName val="担当者"/>
    </sheetNames>
    <sheetDataSet>
      <sheetData sheetId="0"/>
      <sheetData sheetId="1">
        <row r="2">
          <cell r="B2" t="str">
            <v>第一冷熱（株）</v>
          </cell>
        </row>
        <row r="3">
          <cell r="B3" t="str">
            <v>ダイエー設備工業（株）</v>
          </cell>
        </row>
        <row r="4">
          <cell r="B4" t="str">
            <v>西田工業（株）</v>
          </cell>
        </row>
        <row r="5">
          <cell r="B5" t="str">
            <v>鈴木工業（株）</v>
          </cell>
        </row>
        <row r="6">
          <cell r="B6" t="str">
            <v>昭和工業（株）</v>
          </cell>
        </row>
        <row r="7">
          <cell r="B7" t="str">
            <v>三金工業（株）</v>
          </cell>
        </row>
        <row r="8">
          <cell r="B8" t="str">
            <v>越中工業（株）</v>
          </cell>
        </row>
        <row r="9">
          <cell r="B9" t="str">
            <v>酒井管工建設（株）</v>
          </cell>
        </row>
        <row r="10">
          <cell r="B10" t="str">
            <v>丸谷工業（株）</v>
          </cell>
        </row>
        <row r="11">
          <cell r="B11" t="str">
            <v>（株）福山設備工業</v>
          </cell>
        </row>
        <row r="12">
          <cell r="B12" t="str">
            <v>中央管機工業（株）</v>
          </cell>
        </row>
        <row r="13">
          <cell r="B13" t="str">
            <v>（有）ニッセツ工業</v>
          </cell>
        </row>
        <row r="14">
          <cell r="B14" t="str">
            <v>藤木工業（株）</v>
          </cell>
        </row>
        <row r="15">
          <cell r="B15" t="str">
            <v>（株）富山工務所</v>
          </cell>
        </row>
        <row r="16">
          <cell r="B16" t="str">
            <v>（株）丸岡産業</v>
          </cell>
        </row>
        <row r="17">
          <cell r="B17" t="str">
            <v>（株）ヒルツ</v>
          </cell>
        </row>
        <row r="18">
          <cell r="B18" t="str">
            <v>（株）東洋</v>
          </cell>
        </row>
        <row r="19">
          <cell r="B19" t="str">
            <v>（有）武内管工事商会</v>
          </cell>
        </row>
        <row r="20">
          <cell r="B20" t="str">
            <v>旭工業（株）</v>
          </cell>
        </row>
        <row r="21">
          <cell r="B21" t="str">
            <v>（株）タニカワ</v>
          </cell>
        </row>
        <row r="22">
          <cell r="B22" t="str">
            <v>太閤産業（株）</v>
          </cell>
        </row>
        <row r="23">
          <cell r="B23" t="str">
            <v>（株）サプラ</v>
          </cell>
        </row>
        <row r="24">
          <cell r="B24" t="str">
            <v>富士線管設備（株）</v>
          </cell>
        </row>
        <row r="25">
          <cell r="B25" t="str">
            <v>（株）松下工業</v>
          </cell>
        </row>
        <row r="26">
          <cell r="B26" t="str">
            <v>（株）浜田管設</v>
          </cell>
        </row>
        <row r="27">
          <cell r="B27" t="str">
            <v>谷川設備（株）</v>
          </cell>
        </row>
        <row r="28">
          <cell r="B28" t="str">
            <v>十方設備工業（株）</v>
          </cell>
        </row>
        <row r="29">
          <cell r="B29" t="str">
            <v>（有）重田設備</v>
          </cell>
        </row>
        <row r="30">
          <cell r="B30" t="str">
            <v>（有）猪島設備工業</v>
          </cell>
        </row>
        <row r="31">
          <cell r="B31" t="str">
            <v>（株）砂子阪工業所</v>
          </cell>
        </row>
        <row r="32">
          <cell r="B32" t="str">
            <v>（有）田口工業所</v>
          </cell>
        </row>
        <row r="33">
          <cell r="B33" t="str">
            <v>（有）栄光設備工業所</v>
          </cell>
        </row>
        <row r="34">
          <cell r="B34" t="str">
            <v>（株）赤塚設備</v>
          </cell>
        </row>
        <row r="35">
          <cell r="B35" t="str">
            <v>正栄工業（株）</v>
          </cell>
        </row>
        <row r="36">
          <cell r="B36" t="str">
            <v>（株）西田工務店</v>
          </cell>
        </row>
        <row r="37">
          <cell r="B37" t="str">
            <v>青山工業（株）</v>
          </cell>
        </row>
        <row r="38">
          <cell r="B38" t="str">
            <v>（株）中川工業</v>
          </cell>
        </row>
        <row r="39">
          <cell r="B39" t="str">
            <v>（株）総和</v>
          </cell>
        </row>
        <row r="40">
          <cell r="B40" t="str">
            <v>坂井管工業（株）</v>
          </cell>
        </row>
        <row r="41">
          <cell r="B41" t="str">
            <v>（株）クレハロ</v>
          </cell>
        </row>
        <row r="42">
          <cell r="B42" t="str">
            <v>共和管機工業（株）</v>
          </cell>
        </row>
        <row r="43">
          <cell r="B43" t="str">
            <v>（有）ヒダ</v>
          </cell>
        </row>
        <row r="44">
          <cell r="B44" t="str">
            <v>呉羽管機工業（株）</v>
          </cell>
        </row>
        <row r="45">
          <cell r="B45" t="str">
            <v>丸嘉工業（株）</v>
          </cell>
        </row>
        <row r="46">
          <cell r="B46" t="str">
            <v>（株）理温工業</v>
          </cell>
        </row>
        <row r="47">
          <cell r="B47" t="str">
            <v>（有）ダイニチ工業</v>
          </cell>
        </row>
        <row r="48">
          <cell r="B48" t="str">
            <v>（株）晃南設備</v>
          </cell>
        </row>
        <row r="49">
          <cell r="B49" t="str">
            <v>ｺﾛﾑﾋﾞｱ電設工業（株）</v>
          </cell>
        </row>
        <row r="50">
          <cell r="B50" t="str">
            <v>（株）大世テク乃</v>
          </cell>
        </row>
        <row r="51">
          <cell r="B51">
            <v>0</v>
          </cell>
        </row>
      </sheetData>
      <sheetData sheetId="2">
        <row r="2">
          <cell r="B2" t="str">
            <v>副主幹　坂井　喜男</v>
          </cell>
        </row>
        <row r="3">
          <cell r="B3" t="str">
            <v>副主幹　梅田　毅一</v>
          </cell>
        </row>
        <row r="4">
          <cell r="B4" t="str">
            <v>主査　藤城　　 隆</v>
          </cell>
        </row>
        <row r="5">
          <cell r="B5" t="str">
            <v>主査　中村　純一</v>
          </cell>
        </row>
        <row r="6">
          <cell r="B6" t="str">
            <v>主査　藤井　幸彦</v>
          </cell>
        </row>
        <row r="7">
          <cell r="B7" t="str">
            <v>技師　田辺　茂樹</v>
          </cell>
        </row>
        <row r="8">
          <cell r="B8" t="str">
            <v>技師　帳山　誠志</v>
          </cell>
        </row>
        <row r="9">
          <cell r="B9" t="str">
            <v>技師　斉藤　　 忠</v>
          </cell>
        </row>
        <row r="10">
          <cell r="B10" t="str">
            <v>技師　高田　浩幸</v>
          </cell>
        </row>
        <row r="11">
          <cell r="B11" t="str">
            <v>技師　鍋田公一郎</v>
          </cell>
        </row>
        <row r="12">
          <cell r="B12" t="str">
            <v>技師　佐伯　光郎</v>
          </cell>
        </row>
        <row r="13">
          <cell r="B13" t="str">
            <v>技師　高倉　由浩</v>
          </cell>
        </row>
      </sheetData>
    </sheetDataSet>
  </externalBook>
</externalLink>
</file>

<file path=xl/pivotCache/_rels/pivotCacheDefinition1.xml.rels><?xml version="1.0" encoding="UTF-8"?><Relationships xmlns="http://schemas.openxmlformats.org/package/2006/relationships"><Relationship Id="rId1" Type="http://schemas.openxmlformats.org/officeDocument/2006/relationships/pivotCacheRecords" Target="pivotCacheRecords1.xml" /></Relationships>
</file>

<file path=xl/pivotCache/pivotCacheDefinition1.xml><?xml version="1.0" encoding="utf-8"?>
<pivotCacheDefinition xmlns:r="http://schemas.openxmlformats.org/officeDocument/2006/relationships" xmlns="http://schemas.openxmlformats.org/spreadsheetml/2006/main" r:id="rId1" refreshedBy="加野　郁香" refreshedDate="45209.691970949076" createdVersion="6" refreshedVersion="6" minRefreshableVersion="3" recordCount="660">
  <cacheSource type="worksheet">
    <worksheetSource name="事業所一覧"/>
  </cacheSource>
  <cacheFields count="40">
    <cacheField name="サービス種別" numFmtId="0">
      <sharedItems count="30">
        <s v="01居宅・重訪"/>
        <s v="02居宅のみ"/>
        <s v="03同行援護"/>
        <s v="04行動援護"/>
        <s v="05療養介護"/>
        <s v="06短期入所"/>
        <s v="07生活介護"/>
        <s v="08自立（機能）"/>
        <s v="09自立（生活）"/>
        <s v="10就労移行"/>
        <s v="11就労継続支援Ａ型"/>
        <s v="12就労継続支援Ｂ型"/>
        <s v="13就労定着"/>
        <s v="14自立生活援助"/>
        <s v="15共同生活援助"/>
        <s v="16施設入所支援"/>
        <s v="17相談（地域移行・地域定着）"/>
        <s v="18相談（特定）"/>
        <s v="19相談（障害児）"/>
        <s v="20児童発達支援のみ"/>
        <s v="21児童発達支援、放課後等デイ"/>
        <s v="22放課後等デイのみ"/>
        <s v="23保育所訪問"/>
        <s v="24基準該当（富山型）デイサービス"/>
        <s v="25移動支援"/>
        <s v="26日中一時支援"/>
        <s v="27訪問入浴サービス"/>
        <s v="28地域活動支援センターⅠ型"/>
        <s v="29地域活動支援センターⅡ型"/>
        <s v="30地域活動支援センターⅢ型"/>
      </sharedItems>
    </cacheField>
    <cacheField name="分類" numFmtId="0">
      <sharedItems/>
    </cacheField>
    <cacheField name="事業所番号" numFmtId="0">
      <sharedItems containsMixedTypes="1" containsNumber="1" containsInteger="1" minValue="1610100024" maxValue="2810903498"/>
    </cacheField>
    <cacheField name="多機能_x000a_の有無" numFmtId="0">
      <sharedItems containsBlank="1"/>
    </cacheField>
    <cacheField name="共生型_x000a_サービス" numFmtId="0">
      <sharedItems containsBlank="1"/>
    </cacheField>
    <cacheField name="事業所名称" numFmtId="0">
      <sharedItems/>
    </cacheField>
    <cacheField name="定員" numFmtId="0">
      <sharedItems containsString="0" containsBlank="1" containsNumber="1" containsInteger="1" minValue="2" maxValue="170"/>
    </cacheField>
    <cacheField name="郵便番号" numFmtId="0">
      <sharedItems/>
    </cacheField>
    <cacheField name="事業所所在地" numFmtId="0">
      <sharedItems/>
    </cacheField>
    <cacheField name="電話番号" numFmtId="0">
      <sharedItems/>
    </cacheField>
    <cacheField name="FAX番号" numFmtId="0">
      <sharedItems containsBlank="1"/>
    </cacheField>
    <cacheField name="運営主体" numFmtId="0">
      <sharedItems/>
    </cacheField>
    <cacheField name="事業開始_x000a_年月日" numFmtId="176">
      <sharedItems containsNonDate="0" containsDate="1" containsString="0" containsBlank="1" minDate="1986-04-01T00:00:00" maxDate="2023-10-02T00:00:00" count="176">
        <d v="2006-10-01T00:00:00"/>
        <d v="2006-12-01T00:00:00"/>
        <d v="2007-11-01T00:00:00"/>
        <d v="2008-07-01T00:00:00"/>
        <d v="2008-08-01T00:00:00"/>
        <d v="2009-02-01T00:00:00"/>
        <d v="2009-11-01T00:00:00"/>
        <d v="2010-04-01T00:00:00"/>
        <d v="2010-09-01T00:00:00"/>
        <d v="2010-10-01T00:00:00"/>
        <d v="2010-12-01T00:00:00"/>
        <d v="2023-07-01T00:00:00"/>
        <d v="2011-11-01T00:00:00"/>
        <d v="2012-09-01T00:00:00"/>
        <d v="2014-01-31T00:00:00"/>
        <d v="2014-06-01T00:00:00"/>
        <d v="2018-04-01T00:00:00"/>
        <d v="2014-08-01T00:00:00"/>
        <d v="2015-04-01T00:00:00"/>
        <d v="2015-11-01T00:00:00"/>
        <d v="2015-12-01T00:00:00"/>
        <d v="2016-09-01T00:00:00"/>
        <d v="2023-03-01T00:00:00"/>
        <d v="2017-04-01T00:00:00"/>
        <d v="2018-03-01T00:00:00"/>
        <d v="2019-03-01T00:00:00"/>
        <d v="2019-08-01T00:00:00"/>
        <d v="2021-02-01T00:00:00"/>
        <d v="2021-11-01T00:00:00"/>
        <d v="2022-02-01T00:00:00"/>
        <d v="2022-06-01T00:00:00"/>
        <d v="2023-05-01T00:00:00"/>
        <d v="2019-10-01T00:00:00"/>
        <d v="2019-11-01T00:00:00"/>
        <d v="2020-02-01T00:00:00"/>
        <d v="2020-09-01T00:00:00"/>
        <d v="2022-10-01T00:00:00"/>
        <d v="2011-12-01T00:00:00"/>
        <d v="2023-10-01T00:00:00"/>
        <d v="2012-01-01T00:00:00"/>
        <d v="2012-04-01T00:00:00"/>
        <d v="2016-06-01T00:00:00"/>
        <d v="2018-10-01T00:00:00"/>
        <d v="2021-06-01T00:00:00"/>
        <d v="2018-07-01T00:00:00"/>
        <d v="2010-05-01T00:00:00"/>
        <d v="2011-08-01T00:00:00"/>
        <d v="2013-10-01T00:00:00"/>
        <d v="2014-12-01T00:00:00"/>
        <d v="2016-03-01T00:00:00"/>
        <d v="2017-09-01T00:00:00"/>
        <d v="2020-04-01T00:00:00"/>
        <d v="2021-04-01T00:00:00"/>
        <d v="2022-05-01T00:00:00"/>
        <d v="2007-04-01T00:00:00"/>
        <d v="2011-04-01T00:00:00"/>
        <d v="2013-05-31T00:00:00"/>
        <d v="2014-04-01T00:00:00"/>
        <d v="2014-07-01T00:00:00"/>
        <d v="2016-01-01T00:00:00"/>
        <d v="2018-08-01T00:00:00"/>
        <d v="2019-12-01T00:00:00"/>
        <d v="2020-01-01T00:00:00"/>
        <d v="2020-04-27T00:00:00"/>
        <d v="2020-10-01T00:00:00"/>
        <d v="2020-11-01T00:00:00"/>
        <d v="2021-12-01T00:00:00"/>
        <d v="2022-04-01T00:00:00"/>
        <d v="2023-02-01T00:00:00"/>
        <d v="2019-04-01T00:00:00"/>
        <d v="2017-06-01T00:00:00"/>
        <d v="2022-01-01T00:00:00"/>
        <d v="2022-09-01T00:00:00"/>
        <d v="2023-06-01T00:00:00"/>
        <d v="2015-05-01T00:00:00"/>
        <d v="2016-04-01T00:00:00"/>
        <d v="2018-04-19T00:00:00"/>
        <d v="2018-09-01T00:00:00"/>
        <d v="2021-07-01T00:00:00"/>
        <d v="2008-12-01T00:00:00"/>
        <d v="2011-07-01T00:00:00"/>
        <d v="2011-09-15T00:00:00"/>
        <d v="2012-01-13T00:00:00"/>
        <d v="2012-08-31T00:00:00"/>
        <d v="2012-10-19T00:00:00"/>
        <d v="2012-12-20T00:00:00"/>
        <d v="2013-02-28T00:00:00"/>
        <d v="2013-04-30T00:00:00"/>
        <d v="2014-10-01T00:00:00"/>
        <d v="2014-11-01T00:00:00"/>
        <d v="2015-02-01T00:00:00"/>
        <d v="2015-02-23T00:00:00"/>
        <d v="2015-03-01T00:00:00"/>
        <d v="2015-10-01T00:00:00"/>
        <d v="2016-07-01T00:00:00"/>
        <d v="2016-12-01T00:00:00"/>
        <d v="2017-10-01T00:00:00"/>
        <d v="2021-10-01T00:00:00"/>
        <d v="2022-07-01T00:00:00"/>
        <d v="2022-11-01T00:00:00"/>
        <d v="2008-10-01T00:00:00"/>
        <d v="2009-04-01T00:00:00"/>
        <d v="2012-03-01T00:00:00"/>
        <d v="2013-03-15T00:00:00"/>
        <d v="2013-03-29T00:00:00"/>
        <d v="2014-05-01T00:00:00"/>
        <d v="2014-09-01T00:00:00"/>
        <d v="2019-01-01T00:00:00"/>
        <d v="2020-06-01T00:00:00"/>
        <d v="2021-03-01T00:00:00"/>
        <d v="2021-05-01T00:00:00"/>
        <d v="2023-01-01T00:00:00"/>
        <d v="2019-09-01T00:00:00"/>
        <d v="2009-12-01T00:00:00"/>
        <d v="2011-10-01T00:00:00"/>
        <d v="2012-03-31T00:00:00"/>
        <d v="2013-08-30T00:00:00"/>
        <d v="2023-08-01T00:00:00"/>
        <d v="2012-05-01T00:00:00"/>
        <d v="2016-05-01T00:00:00"/>
        <d v="2017-07-01T00:00:00"/>
        <d v="2020-03-01T00:00:00"/>
        <d v="2020-05-01T00:00:00"/>
        <d v="2020-08-01T00:00:00"/>
        <d v="2022-08-01T00:00:00"/>
        <d v="2013-06-28T00:00:00"/>
        <d v="2015-01-01T00:00:00"/>
        <d v="2016-02-01T00:00:00"/>
        <d v="2018-04-17T00:00:00"/>
        <d v="2020-07-01T00:00:00"/>
        <d v="2017-11-01T00:00:00"/>
        <d v="2023-09-01T00:00:00"/>
        <d v="2013-04-01T00:00:00"/>
        <d v="2013-11-01T00:00:00"/>
        <d v="2016-07-20T00:00:00"/>
        <d v="2017-08-01T00:00:00"/>
        <d v="2023-08-07T00:00:00"/>
        <d v="2023-04-01T00:00:00"/>
        <d v="2013-06-01T00:00:00"/>
        <d v="2015-12-10T00:00:00"/>
        <d v="2018-05-01T00:00:00"/>
        <m/>
        <d v="2009-06-01T00:00:00"/>
        <d v="2009-07-01T00:00:00"/>
        <d v="2009-08-01T00:00:00"/>
        <d v="2011-06-01T00:00:00"/>
        <d v="2013-08-01T00:00:00"/>
        <d v="2014-02-01T00:00:00"/>
        <d v="2018-12-01T00:00:00"/>
        <d v="2020-12-01T00:00:00"/>
        <d v="2007-09-01T00:00:00"/>
        <d v="2007-10-01T00:00:00"/>
        <d v="2007-07-13T00:00:00"/>
        <d v="2012-02-15T00:00:00"/>
        <d v="2013-02-15T00:00:00"/>
        <d v="2014-09-15T00:00:00"/>
        <d v="2017-12-01T00:00:00"/>
        <d v="2018-06-01T00:00:00"/>
        <d v="2019-06-01T00:00:00"/>
        <d v="2019-07-01T00:00:00"/>
        <d v="2021-07-09T00:00:00"/>
        <d v="2022-04-19T00:00:00"/>
        <d v="2022-12-01T00:00:00"/>
        <d v="2010-06-01T00:00:00"/>
        <d v="1997-04-01T00:00:00"/>
        <d v="1999-04-01T00:00:00"/>
        <d v="2001-04-01T00:00:00"/>
        <d v="1998-10-01T00:00:00"/>
        <d v="1986-04-01T00:00:00"/>
        <d v="1988-07-01T00:00:00"/>
        <d v="1988-04-01T00:00:00"/>
        <d v="2017-03-01T00:00:00" u="1"/>
        <d v="2012-12-01T00:00:00" u="1"/>
        <d v="2017-08-07T00:00:00" u="1"/>
        <d v="2017-02-01T00:00:00" u="1"/>
        <d v="2021-01-01T00:00:00" u="1"/>
      </sharedItems>
    </cacheField>
    <cacheField name="指定有効_x000a_期間満了日" numFmtId="176">
      <sharedItems containsNonDate="0" containsDate="1" containsString="0" containsBlank="1" minDate="2023-10-31T00:00:00" maxDate="2030-01-01T00:00:00"/>
    </cacheField>
    <cacheField name="外部_x000a_サービス_x000a_利用型" numFmtId="0">
      <sharedItems containsBlank="1"/>
    </cacheField>
    <cacheField name="介護_x000a_サービス_x000a_包括型" numFmtId="0">
      <sharedItems containsBlank="1"/>
    </cacheField>
    <cacheField name="日中_x000a_サービス_x000a_支援型" numFmtId="0">
      <sharedItems containsBlank="1"/>
    </cacheField>
    <cacheField name="備考" numFmtId="0">
      <sharedItems containsBlank="1"/>
    </cacheField>
    <cacheField name="障害_x000a_福祉_x000a_管理_x000a_番号" numFmtId="0">
      <sharedItems containsBlank="1" containsMixedTypes="1" containsNumber="1" containsInteger="1" minValue="1" maxValue="319"/>
    </cacheField>
    <cacheField name="洪水対象区域施設" numFmtId="0">
      <sharedItems containsBlank="1"/>
    </cacheField>
    <cacheField name="洪水計画作成" numFmtId="0">
      <sharedItems containsBlank="1"/>
    </cacheField>
    <cacheField name="洪水自防組" numFmtId="0">
      <sharedItems containsBlank="1"/>
    </cacheField>
    <cacheField name="洪水訓練実施【R4】" numFmtId="0">
      <sharedItems containsBlank="1"/>
    </cacheField>
    <cacheField name="洪水訓練実施【R5】" numFmtId="0">
      <sharedItems containsBlank="1"/>
    </cacheField>
    <cacheField name="土砂対象区域施設" numFmtId="0">
      <sharedItems containsBlank="1"/>
    </cacheField>
    <cacheField name="土砂計画作成" numFmtId="0">
      <sharedItems containsBlank="1"/>
    </cacheField>
    <cacheField name="土砂自防組" numFmtId="0">
      <sharedItems containsBlank="1"/>
    </cacheField>
    <cacheField name="土砂訓練実施_x000a_[R5] " numFmtId="0">
      <sharedItems containsBlank="1"/>
    </cacheField>
    <cacheField name="津波対象区域施設" numFmtId="0">
      <sharedItems containsBlank="1"/>
    </cacheField>
    <cacheField name="計画作成津波" numFmtId="0">
      <sharedItems containsBlank="1"/>
    </cacheField>
    <cacheField name="津波自防組" numFmtId="0">
      <sharedItems containsBlank="1"/>
    </cacheField>
    <cacheField name="津波訓練実施" numFmtId="0">
      <sharedItems containsBlank="1"/>
    </cacheField>
    <cacheField name="町名" numFmtId="0">
      <sharedItems/>
    </cacheField>
    <cacheField name="町名抽出ダミー" numFmtId="0">
      <sharedItems containsMixedTypes="1" containsNumber="1" containsInteger="1" minValue="4" maxValue="14"/>
    </cacheField>
    <cacheField name="丁目漢数字確認" numFmtId="0">
      <sharedItems/>
    </cacheField>
    <cacheField name="地域" numFmtId="0">
      <sharedItems count="7">
        <s v="01富山地域"/>
        <s v="03大山地域"/>
        <s v="05婦中地域"/>
        <s v="04八尾地域"/>
        <s v="02大沢野地域"/>
        <s v="06山田地域"/>
        <s v="その他"/>
      </sharedItems>
    </cacheField>
    <cacheField name="地区" numFmtId="0">
      <sharedItems count="65">
        <s v="47水橋西部"/>
        <s v="09西田地方"/>
        <s v="06柳町"/>
        <s v="40呉羽"/>
        <s v="20萩浦"/>
        <s v="24豊田"/>
        <s v="49三郷"/>
        <s v="25広田"/>
        <s v="58大庄地区"/>
        <s v="70鵜坂地区"/>
        <s v="29山室"/>
        <s v="10光陽"/>
        <s v="11堀川"/>
        <s v="14奥田"/>
        <s v="13東部"/>
        <s v="15奥田北"/>
        <s v="61保内地区"/>
        <s v="54大沢野地区"/>
        <s v="16桜谷"/>
        <s v="32蜷川"/>
        <s v="39倉垣"/>
        <s v="28藤ノ木"/>
        <s v="35月岡"/>
        <s v="38草島"/>
        <s v="26新庄"/>
        <s v="02愛宕"/>
        <s v="73婦中熊野地区"/>
        <s v="33新保"/>
        <s v="21大広田"/>
        <s v="74古里地区"/>
        <s v="23針原"/>
        <s v="53船峅地区"/>
        <s v="66野積地区"/>
        <s v="80山田東部地区"/>
        <s v="36四方"/>
        <s v="17五福"/>
        <s v="37八幡"/>
        <s v="48水橋東部"/>
        <s v="07清水町"/>
        <s v="62杉原地区"/>
        <s v="72宮川地区"/>
        <s v="46水橋中部"/>
        <s v="12堀川南"/>
        <s v="19岩瀬"/>
        <s v="04八人町"/>
        <s v="01総曲輪"/>
        <s v="その他"/>
        <s v="18神明"/>
        <s v="44老田"/>
        <s v="55大久保地区"/>
        <s v="30山室中部"/>
        <s v="27新庄北"/>
        <s v="31太田"/>
        <s v="42寒江"/>
        <s v="34熊野"/>
        <s v="08星井町"/>
        <s v="03安野屋"/>
        <s v="05五番町"/>
        <s v="50上条"/>
        <s v="69速星地区"/>
        <s v="45池多"/>
        <s v="22浜黒崎"/>
        <s v="56上滝地区"/>
        <s v="57大山地区"/>
        <s v="76神保地区" u="1"/>
      </sharedItems>
    </cacheField>
    <cacheField name="棚番号" numFmtId="0">
      <sharedItems containsBlank="1"/>
    </cacheField>
    <cacheField name="サービス番号" numFmtId="0">
      <sharedItems containsBlank="1" containsMixedTypes="1" containsNumber="1" containsInteger="1" minValue="7" maxValue="7"/>
    </cacheField>
    <cacheField name="連番" numFmtId="177">
      <sharedItems containsString="0" containsBlank="1" containsNumber="1" containsInteger="1" minValue="1" maxValue="75"/>
    </cacheField>
  </cacheFields>
</pivotCacheDefinition>
</file>

<file path=xl/pivotCache/pivotCacheRecords1.xml><?xml version="1.0" encoding="utf-8"?>
<pivotCacheRecords xmlns="http://schemas.openxmlformats.org/spreadsheetml/2006/main" xmlns:r="http://schemas.openxmlformats.org/officeDocument/2006/relationships" count="660">
  <r>
    <x v="0"/>
    <s v="訪問系"/>
    <n v="1610100206"/>
    <m/>
    <m/>
    <s v="ホームヘルプサービスしおんの家"/>
    <m/>
    <s v="939-3515"/>
    <s v="富山市水橋辻ヶ堂８０１番地１"/>
    <s v="076-471-5072"/>
    <s v="076-478-0371"/>
    <s v="特定非営利活動法人しおんの家"/>
    <x v="0"/>
    <d v="2024-09-30T00:00:00"/>
    <m/>
    <m/>
    <m/>
    <m/>
    <n v="170"/>
    <m/>
    <s v="○"/>
    <s v="×"/>
    <s v="〇"/>
    <m/>
    <m/>
    <m/>
    <m/>
    <m/>
    <m/>
    <m/>
    <m/>
    <m/>
    <s v="水橋辻ヶ堂"/>
    <n v="8"/>
    <s v=""/>
    <x v="0"/>
    <x v="0"/>
    <s v="B"/>
    <s v="01"/>
    <n v="1"/>
  </r>
  <r>
    <x v="0"/>
    <s v="訪問系"/>
    <n v="1610100214"/>
    <m/>
    <m/>
    <s v="有限会社千石ケアサービス"/>
    <m/>
    <s v="930-0066"/>
    <s v="富山市千石町五丁目３番７号"/>
    <s v="076-491-4375"/>
    <s v="076-491-4375"/>
    <s v="有限会社千石ケアサービス"/>
    <x v="0"/>
    <d v="2024-09-30T00:00:00"/>
    <m/>
    <m/>
    <m/>
    <m/>
    <n v="19"/>
    <m/>
    <s v="×"/>
    <s v="×"/>
    <s v="×"/>
    <m/>
    <m/>
    <m/>
    <m/>
    <m/>
    <m/>
    <m/>
    <m/>
    <m/>
    <s v="千石町五丁目"/>
    <n v="9"/>
    <s v=""/>
    <x v="0"/>
    <x v="1"/>
    <s v="B"/>
    <s v="01"/>
    <n v="2"/>
  </r>
  <r>
    <x v="0"/>
    <s v="訪問系"/>
    <n v="1610100230"/>
    <m/>
    <m/>
    <s v="ツクイ富山"/>
    <m/>
    <s v="930-0010"/>
    <s v="富山市稲荷元町二丁目８番９号"/>
    <s v="076-415-4347"/>
    <s v="076-431-3186"/>
    <s v="株式会社ツクイ"/>
    <x v="0"/>
    <d v="2024-09-30T00:00:00"/>
    <m/>
    <m/>
    <m/>
    <s v="H30.1.1電話番号変更"/>
    <n v="11"/>
    <m/>
    <s v="×"/>
    <s v="×"/>
    <s v="×"/>
    <m/>
    <m/>
    <m/>
    <m/>
    <m/>
    <m/>
    <m/>
    <m/>
    <m/>
    <s v="稲荷元町二丁目"/>
    <n v="10"/>
    <s v=""/>
    <x v="0"/>
    <x v="2"/>
    <s v="B"/>
    <s v="01"/>
    <n v="3"/>
  </r>
  <r>
    <x v="0"/>
    <s v="訪問系"/>
    <n v="1610100263"/>
    <m/>
    <m/>
    <s v="特定非営利活動法人文福"/>
    <m/>
    <s v="930-0138"/>
    <s v="富山市呉羽町７２７６番地３"/>
    <s v="076-460-0390"/>
    <s v="076-460-0390"/>
    <s v="特定非営利活動法人文福"/>
    <x v="0"/>
    <d v="2024-09-30T00:00:00"/>
    <m/>
    <m/>
    <m/>
    <m/>
    <n v="66"/>
    <m/>
    <s v="×"/>
    <s v="×"/>
    <s v="×"/>
    <m/>
    <m/>
    <m/>
    <m/>
    <m/>
    <m/>
    <m/>
    <m/>
    <m/>
    <s v="呉羽町"/>
    <n v="6"/>
    <s v=""/>
    <x v="0"/>
    <x v="3"/>
    <s v="B"/>
    <s v="01"/>
    <n v="4"/>
  </r>
  <r>
    <x v="0"/>
    <s v="訪問系"/>
    <n v="1610100289"/>
    <m/>
    <m/>
    <s v="ハッピーとやま"/>
    <m/>
    <s v="931-8336"/>
    <s v="富山市高畠町一丁目１０番１７号"/>
    <s v="076-438-8484"/>
    <s v="076-438-8489"/>
    <s v="株式会社とやまヒューマンサービス"/>
    <x v="0"/>
    <d v="2024-09-30T00:00:00"/>
    <m/>
    <m/>
    <m/>
    <m/>
    <n v="80"/>
    <s v="対象"/>
    <s v="×"/>
    <s v="×"/>
    <s v="×"/>
    <m/>
    <m/>
    <m/>
    <m/>
    <m/>
    <m/>
    <m/>
    <m/>
    <m/>
    <s v="高畠町一丁目"/>
    <n v="9"/>
    <s v=""/>
    <x v="0"/>
    <x v="4"/>
    <s v="B"/>
    <s v="01"/>
    <n v="5"/>
  </r>
  <r>
    <x v="0"/>
    <s v="訪問系"/>
    <n v="1610100297"/>
    <m/>
    <m/>
    <s v="紙ふうせん"/>
    <m/>
    <s v="931-8321"/>
    <s v="富山市犬島三丁目８番２３号"/>
    <s v="076-437-9688"/>
    <s v="076-437-9688"/>
    <s v="有限会社紙ふうせん"/>
    <x v="0"/>
    <d v="2024-09-30T00:00:00"/>
    <m/>
    <m/>
    <m/>
    <m/>
    <n v="96"/>
    <m/>
    <s v="×"/>
    <s v="×"/>
    <s v="×"/>
    <m/>
    <m/>
    <m/>
    <m/>
    <m/>
    <m/>
    <m/>
    <m/>
    <m/>
    <s v="犬島三丁目"/>
    <n v="8"/>
    <s v=""/>
    <x v="0"/>
    <x v="5"/>
    <s v="B"/>
    <s v="01"/>
    <n v="6"/>
  </r>
  <r>
    <x v="0"/>
    <s v="訪問系"/>
    <n v="1610100313"/>
    <m/>
    <m/>
    <s v="しらいわ苑ホームヘルパーセンター"/>
    <m/>
    <s v="939-3535"/>
    <s v="富山市水橋新堀１７番地１"/>
    <s v="076-478-4636"/>
    <s v="076-479-2077"/>
    <s v="社会福祉法人とやま虹の会"/>
    <x v="0"/>
    <d v="2024-09-30T00:00:00"/>
    <m/>
    <m/>
    <m/>
    <m/>
    <n v="179"/>
    <m/>
    <s v="×"/>
    <s v="×"/>
    <s v="×"/>
    <m/>
    <m/>
    <m/>
    <m/>
    <m/>
    <m/>
    <m/>
    <m/>
    <m/>
    <s v="水橋新堀"/>
    <n v="7"/>
    <s v=""/>
    <x v="0"/>
    <x v="6"/>
    <s v="B"/>
    <s v="01"/>
    <n v="7"/>
  </r>
  <r>
    <x v="0"/>
    <s v="訪問系"/>
    <n v="1610100321"/>
    <m/>
    <m/>
    <s v="ヘルパーステーションわかな"/>
    <m/>
    <s v="930-0816"/>
    <s v="富山市上赤江町二丁目８番４４－１号"/>
    <s v="076-442-2808"/>
    <s v="076-482-4851"/>
    <s v="株式会社システム結"/>
    <x v="0"/>
    <d v="2024-09-30T00:00:00"/>
    <m/>
    <m/>
    <m/>
    <m/>
    <n v="103"/>
    <m/>
    <s v="○"/>
    <s v="×"/>
    <s v="×"/>
    <m/>
    <m/>
    <m/>
    <m/>
    <m/>
    <m/>
    <m/>
    <m/>
    <m/>
    <s v="上赤江町二丁目"/>
    <n v="10"/>
    <s v=""/>
    <x v="0"/>
    <x v="7"/>
    <s v="B"/>
    <s v="01"/>
    <n v="8"/>
  </r>
  <r>
    <x v="0"/>
    <s v="訪問系"/>
    <n v="1610100347"/>
    <m/>
    <m/>
    <s v="はなさき苑ホームヘルプセンター"/>
    <m/>
    <s v="930-1326"/>
    <s v="富山市花崎８０番地"/>
    <s v="076-483-3111"/>
    <s v="076-483-3322"/>
    <s v="社会福祉法人大山会"/>
    <x v="0"/>
    <d v="2024-09-30T00:00:00"/>
    <m/>
    <m/>
    <m/>
    <m/>
    <n v="189"/>
    <m/>
    <s v="○"/>
    <s v="×"/>
    <s v="×"/>
    <m/>
    <m/>
    <m/>
    <m/>
    <m/>
    <m/>
    <m/>
    <m/>
    <m/>
    <s v="花崎"/>
    <n v="5"/>
    <s v=""/>
    <x v="1"/>
    <x v="8"/>
    <s v="B"/>
    <s v="01"/>
    <n v="9"/>
  </r>
  <r>
    <x v="0"/>
    <s v="訪問系"/>
    <n v="1610100362"/>
    <m/>
    <m/>
    <s v="ニチイケアセンター婦中"/>
    <m/>
    <s v="939-2717"/>
    <s v="富山市婦中町上田島３２番地２"/>
    <s v="076-466-0701"/>
    <s v="076-466-0704"/>
    <s v="株式会社ニチイ学館"/>
    <x v="0"/>
    <d v="2024-09-30T00:00:00"/>
    <m/>
    <m/>
    <m/>
    <m/>
    <n v="199"/>
    <s v="対象"/>
    <s v="〇"/>
    <s v="×"/>
    <s v="×"/>
    <m/>
    <m/>
    <m/>
    <m/>
    <m/>
    <m/>
    <m/>
    <m/>
    <m/>
    <s v="婦中町上田島"/>
    <n v="9"/>
    <s v=""/>
    <x v="2"/>
    <x v="9"/>
    <s v="B"/>
    <s v="01"/>
    <n v="10"/>
  </r>
  <r>
    <x v="0"/>
    <s v="訪問系"/>
    <n v="1610100412"/>
    <m/>
    <m/>
    <s v="ヘルパーステーションコクエー"/>
    <m/>
    <s v="939-8014"/>
    <s v="富山市中川原新町２７４番地５"/>
    <s v="076-420-1050"/>
    <s v="076-420-1051"/>
    <s v="有限会社コクエー"/>
    <x v="0"/>
    <d v="2024-09-30T00:00:00"/>
    <m/>
    <m/>
    <m/>
    <m/>
    <n v="120"/>
    <m/>
    <s v="×"/>
    <s v="×"/>
    <s v="×"/>
    <m/>
    <m/>
    <m/>
    <m/>
    <m/>
    <m/>
    <m/>
    <m/>
    <m/>
    <s v="中川原新町"/>
    <n v="8"/>
    <s v=""/>
    <x v="0"/>
    <x v="10"/>
    <s v="B"/>
    <s v="01"/>
    <n v="11"/>
  </r>
  <r>
    <x v="0"/>
    <s v="訪問系"/>
    <n v="1610100453"/>
    <m/>
    <m/>
    <s v="有限会社中央ケアーサポート"/>
    <m/>
    <s v="939-8211"/>
    <s v="富山市二口町五丁目４番地１テフィスＤ棟１階Ｂ号室"/>
    <s v="076-442-3828"/>
    <s v="076-442-1462"/>
    <s v="有限会社中央ケアーサポート"/>
    <x v="0"/>
    <d v="2024-09-30T00:00:00"/>
    <m/>
    <m/>
    <m/>
    <s v="H29.11.20所在地変更_x000a_業務管理体制　県移管待ち（未入力あり）"/>
    <n v="187"/>
    <m/>
    <s v="×"/>
    <s v="×"/>
    <s v="×"/>
    <m/>
    <m/>
    <m/>
    <m/>
    <m/>
    <m/>
    <m/>
    <m/>
    <m/>
    <s v="二口町五丁目"/>
    <n v="9"/>
    <s v=""/>
    <x v="0"/>
    <x v="11"/>
    <s v="B"/>
    <s v="01"/>
    <n v="12"/>
  </r>
  <r>
    <x v="0"/>
    <s v="訪問系"/>
    <n v="1610100594"/>
    <m/>
    <m/>
    <s v="ニチイケアセンター堀川"/>
    <m/>
    <s v="939-8046"/>
    <s v="富山市本郷新３６番地"/>
    <s v="076-420-3440"/>
    <s v="076-420-3442"/>
    <s v="株式会社ニチイ学館"/>
    <x v="1"/>
    <d v="2024-11-30T00:00:00"/>
    <m/>
    <m/>
    <m/>
    <m/>
    <n v="31"/>
    <m/>
    <s v="〇"/>
    <s v="×"/>
    <s v="×"/>
    <m/>
    <m/>
    <m/>
    <m/>
    <m/>
    <m/>
    <m/>
    <m/>
    <m/>
    <s v="本郷新"/>
    <n v="6"/>
    <s v=""/>
    <x v="0"/>
    <x v="12"/>
    <s v="B"/>
    <s v="01"/>
    <n v="13"/>
  </r>
  <r>
    <x v="0"/>
    <s v="訪問系"/>
    <n v="1610100636"/>
    <m/>
    <m/>
    <s v="ニチイケアセンター富山"/>
    <m/>
    <s v="930-0817"/>
    <s v="富山市下奥井一丁目１９番１６号"/>
    <s v="076-431-1620"/>
    <s v="076-431-1625"/>
    <s v="株式会社ニチイ学館"/>
    <x v="1"/>
    <d v="2024-11-30T00:00:00"/>
    <m/>
    <m/>
    <m/>
    <m/>
    <n v="45"/>
    <m/>
    <s v="〇"/>
    <s v="×"/>
    <s v="×"/>
    <m/>
    <m/>
    <m/>
    <m/>
    <m/>
    <m/>
    <m/>
    <m/>
    <m/>
    <s v="下奥井一丁目"/>
    <n v="9"/>
    <s v=""/>
    <x v="0"/>
    <x v="13"/>
    <s v="B"/>
    <s v="01"/>
    <n v="14"/>
  </r>
  <r>
    <x v="0"/>
    <s v="訪問系"/>
    <n v="1610100768"/>
    <m/>
    <m/>
    <s v="射水万葉会天正寺サポートセンター_x000a_（サテライト事業所：富山中央サテライトセンター）"/>
    <m/>
    <s v="930-0955_x000a_(930-0887)"/>
    <s v="富山市天正寺４８４番地１_x000a_（富山市五福１０区４５４８番地リズエール２０１）"/>
    <s v="076-411-4040_x000a_(076-464-6460)"/>
    <s v="076-420-5860_x000a_(076-464-6465)"/>
    <s v="社会福祉法人射水万葉会"/>
    <x v="2"/>
    <d v="2025-10-31T00:00:00"/>
    <m/>
    <m/>
    <m/>
    <s v="R2.11.1から事業所住所変更＋サテライト事業所追加_x000a_業務管理体制　県移管待ち（未入力あり）"/>
    <n v="63"/>
    <m/>
    <s v="×"/>
    <s v="×"/>
    <s v="×"/>
    <m/>
    <m/>
    <m/>
    <m/>
    <m/>
    <m/>
    <m/>
    <m/>
    <m/>
    <s v="天正寺"/>
    <n v="6"/>
    <s v=""/>
    <x v="0"/>
    <x v="14"/>
    <s v="C"/>
    <s v="01"/>
    <n v="15"/>
  </r>
  <r>
    <x v="0"/>
    <s v="訪問系"/>
    <n v="1610100784"/>
    <m/>
    <m/>
    <s v="こもれびの森マロンケアサービス"/>
    <m/>
    <s v="939-8281"/>
    <s v="富山市今泉西部町２番地５ＶＩＰハイツ日本海２０１号室"/>
    <s v="076-494-2880"/>
    <s v="076-494-2881"/>
    <s v="株式会社バロン"/>
    <x v="3"/>
    <d v="2026-06-30T00:00:00"/>
    <m/>
    <m/>
    <m/>
    <m/>
    <n v="185"/>
    <m/>
    <s v="×"/>
    <s v="×"/>
    <s v="×"/>
    <m/>
    <m/>
    <m/>
    <m/>
    <m/>
    <m/>
    <m/>
    <m/>
    <m/>
    <s v="今泉西部町"/>
    <n v="8"/>
    <s v=""/>
    <x v="0"/>
    <x v="11"/>
    <s v="C"/>
    <s v="01"/>
    <n v="16"/>
  </r>
  <r>
    <x v="0"/>
    <s v="訪問系"/>
    <n v="1610100792"/>
    <m/>
    <m/>
    <s v="在宅福祉総合センターひまわりヘルパーステーション"/>
    <m/>
    <s v="931-8314"/>
    <s v="富山市粟島町二丁目２番１号"/>
    <s v="076-433-2592"/>
    <s v="076-432-1574"/>
    <s v="富山医療生活協同組合"/>
    <x v="4"/>
    <d v="2026-07-31T00:00:00"/>
    <m/>
    <m/>
    <m/>
    <m/>
    <n v="57"/>
    <m/>
    <s v="×"/>
    <s v="×"/>
    <s v="×"/>
    <m/>
    <m/>
    <m/>
    <m/>
    <m/>
    <m/>
    <m/>
    <m/>
    <m/>
    <s v="粟島町二丁目"/>
    <n v="9"/>
    <s v=""/>
    <x v="0"/>
    <x v="15"/>
    <s v="C"/>
    <s v="01"/>
    <n v="17"/>
  </r>
  <r>
    <x v="0"/>
    <s v="訪問系"/>
    <n v="1610100818"/>
    <m/>
    <m/>
    <s v="北陸メディカルサービス株式会社八尾営業所"/>
    <m/>
    <s v="939-2376"/>
    <s v="富山市八尾町福島字牧野１０１番地１"/>
    <s v="076-455-1543"/>
    <s v="076-455-2598"/>
    <s v="北陸メディカルサービス株式会社"/>
    <x v="5"/>
    <d v="2027-01-31T00:00:00"/>
    <m/>
    <m/>
    <m/>
    <m/>
    <m/>
    <m/>
    <m/>
    <m/>
    <m/>
    <m/>
    <m/>
    <m/>
    <m/>
    <m/>
    <m/>
    <m/>
    <m/>
    <m/>
    <s v="八尾町福島字牧野"/>
    <n v="11"/>
    <s v=""/>
    <x v="3"/>
    <x v="16"/>
    <s v="C"/>
    <s v="01"/>
    <n v="18"/>
  </r>
  <r>
    <x v="0"/>
    <s v="訪問系"/>
    <n v="1610100867"/>
    <m/>
    <m/>
    <s v="訪問介護しあわせ"/>
    <m/>
    <s v="939-8072"/>
    <s v="富山市堀川町８番地"/>
    <s v="076-482-6685"/>
    <s v="076-482-6686"/>
    <s v="北陸介護ステーション株式会社"/>
    <x v="6"/>
    <d v="2027-10-31T00:00:00"/>
    <m/>
    <m/>
    <m/>
    <m/>
    <n v="144"/>
    <m/>
    <s v="×"/>
    <s v="×"/>
    <s v="×"/>
    <m/>
    <m/>
    <m/>
    <m/>
    <m/>
    <m/>
    <m/>
    <m/>
    <m/>
    <s v="堀川町"/>
    <n v="6"/>
    <s v=""/>
    <x v="0"/>
    <x v="12"/>
    <s v="C"/>
    <s v="01"/>
    <n v="19"/>
  </r>
  <r>
    <x v="0"/>
    <s v="訪問系"/>
    <n v="1610100917"/>
    <m/>
    <m/>
    <s v="ニチイケアセンター大沢野"/>
    <m/>
    <s v="939-2254"/>
    <s v="富山市高内２区３８７番地４サントピア４１１Ｆ"/>
    <s v="076-468-1920"/>
    <s v="076-468-1919"/>
    <s v="株式会社ニチイ学館"/>
    <x v="7"/>
    <d v="2028-03-31T00:00:00"/>
    <m/>
    <m/>
    <m/>
    <m/>
    <m/>
    <m/>
    <m/>
    <m/>
    <m/>
    <m/>
    <m/>
    <m/>
    <m/>
    <m/>
    <m/>
    <m/>
    <m/>
    <m/>
    <s v="高内"/>
    <n v="5"/>
    <s v=""/>
    <x v="4"/>
    <x v="17"/>
    <s v="C"/>
    <s v="01"/>
    <n v="20"/>
  </r>
  <r>
    <x v="0"/>
    <s v="訪問系"/>
    <n v="1610101006"/>
    <m/>
    <m/>
    <s v="アースサポート富山"/>
    <m/>
    <s v="939-8073"/>
    <s v="富山市大町２２番地１４"/>
    <s v="076-422-7400"/>
    <s v="076-422-7410"/>
    <s v="アースサポート株式会社"/>
    <x v="8"/>
    <d v="2028-08-31T00:00:00"/>
    <m/>
    <m/>
    <m/>
    <m/>
    <n v="20"/>
    <m/>
    <s v="×"/>
    <s v="×"/>
    <s v="×"/>
    <m/>
    <m/>
    <m/>
    <m/>
    <m/>
    <m/>
    <m/>
    <m/>
    <m/>
    <s v="大町"/>
    <n v="5"/>
    <s v=""/>
    <x v="0"/>
    <x v="12"/>
    <s v="C"/>
    <s v="01"/>
    <n v="21"/>
  </r>
  <r>
    <x v="0"/>
    <s v="訪問系"/>
    <n v="1610101022"/>
    <m/>
    <m/>
    <s v="在宅介護あおい"/>
    <m/>
    <s v="930-0817"/>
    <s v="富山市下奥井一丁目４番２号"/>
    <s v="076-482-4917"/>
    <s v="076-482-4918"/>
    <s v="有限会社ライフサポートあおい"/>
    <x v="9"/>
    <d v="2028-09-30T00:00:00"/>
    <m/>
    <m/>
    <m/>
    <m/>
    <n v="50"/>
    <m/>
    <s v="×"/>
    <s v="×"/>
    <s v="×"/>
    <m/>
    <m/>
    <m/>
    <m/>
    <m/>
    <m/>
    <m/>
    <m/>
    <m/>
    <s v="下奥井一丁目"/>
    <n v="9"/>
    <s v=""/>
    <x v="0"/>
    <x v="13"/>
    <s v="C"/>
    <s v="01"/>
    <n v="22"/>
  </r>
  <r>
    <x v="0"/>
    <s v="訪問系"/>
    <n v="1610101048"/>
    <m/>
    <m/>
    <s v="ヘルパーセンターフィール"/>
    <m/>
    <s v="939-8211"/>
    <s v="富山市二口町一丁目１５番地７"/>
    <s v="076-413-3730"/>
    <s v="076-413-3730"/>
    <s v="株式会社フィール"/>
    <x v="10"/>
    <d v="2028-11-30T00:00:00"/>
    <m/>
    <m/>
    <m/>
    <m/>
    <n v="184"/>
    <s v="対象"/>
    <s v="×"/>
    <s v="×"/>
    <s v="×"/>
    <m/>
    <m/>
    <m/>
    <m/>
    <m/>
    <m/>
    <m/>
    <m/>
    <m/>
    <s v="二口町一丁目"/>
    <n v="9"/>
    <s v=""/>
    <x v="0"/>
    <x v="11"/>
    <s v="C"/>
    <s v="01"/>
    <n v="23"/>
  </r>
  <r>
    <x v="0"/>
    <s v="訪問系"/>
    <n v="1610101063"/>
    <m/>
    <m/>
    <s v="オークスヘルパーステーション"/>
    <m/>
    <s v="930-0801"/>
    <s v="富山市中島四丁目２番１４号"/>
    <s v="076-432-1198"/>
    <s v="076-442-5096"/>
    <s v="オークス株式会社"/>
    <x v="11"/>
    <d v="2029-06-30T00:00:00"/>
    <m/>
    <m/>
    <m/>
    <m/>
    <n v="53"/>
    <m/>
    <s v="×"/>
    <s v="×"/>
    <s v="×"/>
    <m/>
    <m/>
    <m/>
    <m/>
    <m/>
    <m/>
    <m/>
    <m/>
    <m/>
    <s v="中島四丁目"/>
    <n v="8"/>
    <s v=""/>
    <x v="0"/>
    <x v="15"/>
    <s v="C"/>
    <s v="01"/>
    <n v="24"/>
  </r>
  <r>
    <x v="0"/>
    <s v="訪問系"/>
    <n v="1610101139"/>
    <m/>
    <m/>
    <s v="ニチイケアセンター安養坊"/>
    <m/>
    <s v="930-0881"/>
    <s v="富山市安養坊２５６番地１"/>
    <s v="076-439-6566"/>
    <s v="076-439-6889"/>
    <s v="株式会社ニチイ学館"/>
    <x v="12"/>
    <d v="2029-10-31T00:00:00"/>
    <m/>
    <m/>
    <m/>
    <m/>
    <n v="58"/>
    <m/>
    <s v="〇"/>
    <s v="×"/>
    <s v="×"/>
    <m/>
    <m/>
    <m/>
    <m/>
    <m/>
    <m/>
    <m/>
    <m/>
    <m/>
    <s v="安養坊"/>
    <n v="6"/>
    <s v=""/>
    <x v="0"/>
    <x v="18"/>
    <s v="C"/>
    <s v="01"/>
    <n v="25"/>
  </r>
  <r>
    <x v="0"/>
    <s v="訪問系"/>
    <n v="1610101246"/>
    <m/>
    <m/>
    <s v="株式会社ケア・ワールド"/>
    <m/>
    <s v="939-8208"/>
    <s v="富山市布瀬町南二丁目９番地２"/>
    <s v="076-422-7003"/>
    <s v="076-422-7334"/>
    <s v="株式会社ケア・ワールド"/>
    <x v="13"/>
    <d v="2024-08-31T00:00:00"/>
    <m/>
    <m/>
    <m/>
    <m/>
    <n v="183"/>
    <m/>
    <s v="×"/>
    <s v="×"/>
    <s v="×"/>
    <m/>
    <m/>
    <m/>
    <m/>
    <m/>
    <m/>
    <m/>
    <m/>
    <m/>
    <s v="布瀬町南二丁目"/>
    <n v="10"/>
    <s v=""/>
    <x v="0"/>
    <x v="11"/>
    <s v="C"/>
    <s v="01"/>
    <n v="26"/>
  </r>
  <r>
    <x v="0"/>
    <s v="訪問系"/>
    <n v="1610101386"/>
    <m/>
    <m/>
    <s v="さくら・介護ステーションとやま南"/>
    <m/>
    <s v="939-8214"/>
    <s v="富山市黒崎２９１番地"/>
    <s v="076-481-6239"/>
    <s v="076-481-6246"/>
    <s v="株式会社ｉｆＤ"/>
    <x v="14"/>
    <d v="2026-01-31T00:00:00"/>
    <m/>
    <m/>
    <m/>
    <s v="H30.7.1所在地変更"/>
    <n v="136"/>
    <m/>
    <s v="×"/>
    <s v="×"/>
    <s v="×"/>
    <m/>
    <m/>
    <m/>
    <m/>
    <m/>
    <m/>
    <m/>
    <m/>
    <m/>
    <s v="黒崎"/>
    <n v="5"/>
    <s v=""/>
    <x v="0"/>
    <x v="19"/>
    <s v="C"/>
    <s v="01"/>
    <n v="27"/>
  </r>
  <r>
    <x v="0"/>
    <s v="訪問系"/>
    <n v="1610101469"/>
    <m/>
    <m/>
    <s v="ヘルパーステーション和合"/>
    <m/>
    <s v="930-2233"/>
    <s v="富山市布目１９６６番地の１"/>
    <s v="076-435-3336"/>
    <s v="076-435-3339"/>
    <s v="社会福祉法人和合福祉会"/>
    <x v="15"/>
    <d v="2026-05-31T00:00:00"/>
    <m/>
    <m/>
    <m/>
    <m/>
    <n v="161"/>
    <m/>
    <s v="×"/>
    <s v="×"/>
    <s v="×"/>
    <m/>
    <m/>
    <m/>
    <m/>
    <m/>
    <m/>
    <m/>
    <m/>
    <m/>
    <s v="布目"/>
    <n v="5"/>
    <s v=""/>
    <x v="0"/>
    <x v="20"/>
    <s v="C"/>
    <s v="01"/>
    <n v="28"/>
  </r>
  <r>
    <x v="0"/>
    <s v="訪問系"/>
    <n v="1610101477"/>
    <m/>
    <m/>
    <s v="訪問介護ステーションさくら苑"/>
    <m/>
    <s v="930-0824"/>
    <s v="富山市鶴ヶ丘町１５９番地１２テアトル１０１号"/>
    <s v="076-451-6553"/>
    <s v="076-451-6563"/>
    <s v="株式会社さくら苑"/>
    <x v="15"/>
    <d v="2026-05-31T00:00:00"/>
    <m/>
    <m/>
    <m/>
    <m/>
    <n v="102"/>
    <m/>
    <s v="×"/>
    <s v="×"/>
    <s v="×"/>
    <m/>
    <m/>
    <m/>
    <m/>
    <m/>
    <m/>
    <m/>
    <m/>
    <m/>
    <s v="鶴ヶ丘町"/>
    <n v="7"/>
    <s v=""/>
    <x v="0"/>
    <x v="7"/>
    <s v="C"/>
    <s v="01"/>
    <n v="29"/>
  </r>
  <r>
    <x v="0"/>
    <s v="訪問系"/>
    <n v="1610102004"/>
    <m/>
    <s v="●"/>
    <s v="訪問介護事業所コスモスの里"/>
    <m/>
    <s v="930-0922"/>
    <s v="富山市大江干３０番地３"/>
    <s v="076-461-5080"/>
    <s v="076-461-5081"/>
    <s v="株式会社コスモスの里"/>
    <x v="16"/>
    <d v="2024-03-31T00:00:00"/>
    <m/>
    <m/>
    <m/>
    <m/>
    <n v="116"/>
    <m/>
    <s v="×"/>
    <s v="×"/>
    <s v="×"/>
    <m/>
    <m/>
    <m/>
    <m/>
    <m/>
    <m/>
    <m/>
    <m/>
    <m/>
    <s v="大江干"/>
    <n v="6"/>
    <s v=""/>
    <x v="0"/>
    <x v="21"/>
    <s v="T"/>
    <s v="01"/>
    <n v="30"/>
  </r>
  <r>
    <x v="0"/>
    <s v="訪問系"/>
    <n v="1610101519"/>
    <m/>
    <m/>
    <s v="ヘルパーステーションすみれ"/>
    <m/>
    <s v="939-2252"/>
    <s v="富山市上大久保１５８５番地１"/>
    <s v="076-461-5513"/>
    <s v="076-461-5523"/>
    <s v="医療法人社団中山会"/>
    <x v="17"/>
    <d v="2026-07-31T00:00:00"/>
    <m/>
    <m/>
    <m/>
    <m/>
    <m/>
    <m/>
    <m/>
    <m/>
    <m/>
    <m/>
    <m/>
    <m/>
    <m/>
    <m/>
    <m/>
    <m/>
    <m/>
    <m/>
    <s v="上大久保"/>
    <n v="7"/>
    <s v=""/>
    <x v="4"/>
    <x v="17"/>
    <s v="C"/>
    <s v="01"/>
    <n v="31"/>
  </r>
  <r>
    <x v="0"/>
    <s v="訪問系"/>
    <n v="1610101667"/>
    <m/>
    <m/>
    <s v="ＮＰＯ法人かもめのノート"/>
    <m/>
    <s v="930-0068"/>
    <s v="富山市西四十物町２番２０号"/>
    <s v="076-456-7710"/>
    <s v="076-456-1710"/>
    <s v="特定非営利活動法人かもめのノート"/>
    <x v="18"/>
    <d v="2027-03-31T00:00:00"/>
    <m/>
    <m/>
    <m/>
    <m/>
    <n v="16"/>
    <m/>
    <s v="○"/>
    <s v="×"/>
    <s v="〇"/>
    <m/>
    <m/>
    <m/>
    <m/>
    <m/>
    <m/>
    <m/>
    <m/>
    <m/>
    <s v="西四十物町"/>
    <n v="8"/>
    <s v=""/>
    <x v="0"/>
    <x v="1"/>
    <s v="C"/>
    <s v="01"/>
    <n v="32"/>
  </r>
  <r>
    <x v="0"/>
    <s v="訪問系"/>
    <n v="1610101675"/>
    <m/>
    <m/>
    <s v="ぴーなっつ"/>
    <m/>
    <s v="939-8222"/>
    <s v="富山市蜷川１番地３"/>
    <s v="076-456-1534"/>
    <s v="076-456-1534"/>
    <s v="特定非営利活動法人ぴーなっつ"/>
    <x v="18"/>
    <d v="2027-03-31T00:00:00"/>
    <m/>
    <m/>
    <m/>
    <m/>
    <n v="134"/>
    <m/>
    <s v="○"/>
    <s v="×"/>
    <s v="〇"/>
    <m/>
    <m/>
    <m/>
    <m/>
    <m/>
    <m/>
    <m/>
    <m/>
    <m/>
    <s v="蜷川"/>
    <n v="5"/>
    <s v=""/>
    <x v="0"/>
    <x v="19"/>
    <s v="C"/>
    <s v="01"/>
    <n v="33"/>
  </r>
  <r>
    <x v="0"/>
    <s v="訪問系"/>
    <n v="1610101741"/>
    <m/>
    <m/>
    <s v="ケアステーションラポール"/>
    <m/>
    <s v="939-8005"/>
    <s v="富山市中市二丁目８番４１号"/>
    <s v="076-461-5260"/>
    <s v="076-424-9022"/>
    <s v="有限会社ケアステーションラポール"/>
    <x v="19"/>
    <d v="2027-10-31T00:00:00"/>
    <m/>
    <m/>
    <m/>
    <m/>
    <n v="118"/>
    <m/>
    <s v="×"/>
    <s v="×"/>
    <s v="×"/>
    <m/>
    <m/>
    <m/>
    <m/>
    <m/>
    <m/>
    <m/>
    <m/>
    <m/>
    <s v="中市二丁目"/>
    <n v="8"/>
    <s v=""/>
    <x v="0"/>
    <x v="10"/>
    <s v="D"/>
    <s v="01"/>
    <n v="34"/>
  </r>
  <r>
    <x v="0"/>
    <s v="訪問系"/>
    <n v="1610101766"/>
    <m/>
    <m/>
    <s v="とやま生協ヘルパーステーションまる～な"/>
    <m/>
    <s v="939-8136"/>
    <s v="富山市月見町四丁目４２番地"/>
    <s v="076-429-5740"/>
    <s v="076-429-5771"/>
    <s v="とやま生活協同組合"/>
    <x v="20"/>
    <d v="2027-11-30T00:00:00"/>
    <m/>
    <m/>
    <m/>
    <s v="業務管理体制　県移管待ち（未入力あり）"/>
    <n v="151"/>
    <m/>
    <s v="×"/>
    <s v="×"/>
    <s v="×"/>
    <m/>
    <m/>
    <m/>
    <m/>
    <m/>
    <m/>
    <m/>
    <m/>
    <m/>
    <s v="月見町四丁目"/>
    <n v="9"/>
    <s v=""/>
    <x v="0"/>
    <x v="22"/>
    <s v="D"/>
    <s v="01"/>
    <n v="35"/>
  </r>
  <r>
    <x v="0"/>
    <s v="訪問系"/>
    <n v="1610101824"/>
    <m/>
    <m/>
    <s v="コメちゃん介護サービス"/>
    <m/>
    <s v="930-2205"/>
    <s v="富山市金山新東５１０番地"/>
    <s v="090-1396-1983"/>
    <s v="076-435-2178"/>
    <s v="ＴＹＭＳ株式会社"/>
    <x v="21"/>
    <d v="2028-08-31T00:00:00"/>
    <m/>
    <m/>
    <m/>
    <m/>
    <n v="160"/>
    <m/>
    <s v="×"/>
    <s v="×"/>
    <s v="×"/>
    <m/>
    <m/>
    <m/>
    <m/>
    <m/>
    <m/>
    <m/>
    <m/>
    <m/>
    <s v="金山新東"/>
    <n v="7"/>
    <s v=""/>
    <x v="0"/>
    <x v="23"/>
    <s v="D"/>
    <s v="01"/>
    <n v="36"/>
  </r>
  <r>
    <x v="0"/>
    <s v="訪問系"/>
    <n v="1610101881"/>
    <m/>
    <m/>
    <s v="ヘルパーステーションマーガレット"/>
    <m/>
    <s v="930-0975"/>
    <s v="富山市西長江二丁目３番４７号"/>
    <s v="076-493-8003"/>
    <s v="076-493-3900"/>
    <s v="有限会社こいずみエイジングくらぶ"/>
    <x v="22"/>
    <d v="2029-02-28T00:00:00"/>
    <m/>
    <m/>
    <m/>
    <m/>
    <n v="41"/>
    <m/>
    <s v="○"/>
    <s v="×"/>
    <s v="×"/>
    <m/>
    <m/>
    <m/>
    <m/>
    <m/>
    <m/>
    <m/>
    <m/>
    <m/>
    <s v="西長江二丁目"/>
    <n v="9"/>
    <s v=""/>
    <x v="0"/>
    <x v="14"/>
    <s v="D"/>
    <s v="01"/>
    <n v="38"/>
  </r>
  <r>
    <x v="0"/>
    <s v="訪問系"/>
    <n v="1610101915"/>
    <m/>
    <m/>
    <s v="スマイルワン"/>
    <m/>
    <s v="939-8213"/>
    <s v="富山市黒瀬４５９番地１"/>
    <s v="076-420-5254"/>
    <s v="076-420-5218"/>
    <s v="株式会社スプリング"/>
    <x v="23"/>
    <d v="2029-03-31T00:00:00"/>
    <m/>
    <m/>
    <m/>
    <m/>
    <n v="30"/>
    <m/>
    <s v="×"/>
    <s v="×"/>
    <s v="×"/>
    <m/>
    <m/>
    <m/>
    <m/>
    <m/>
    <m/>
    <m/>
    <m/>
    <m/>
    <s v="黒瀬"/>
    <n v="5"/>
    <s v=""/>
    <x v="0"/>
    <x v="11"/>
    <s v="D"/>
    <s v="01"/>
    <n v="39"/>
  </r>
  <r>
    <x v="0"/>
    <s v="訪問系"/>
    <n v="1610101964"/>
    <m/>
    <m/>
    <s v="訪問介護事業所樹"/>
    <m/>
    <s v="930-0845"/>
    <s v="富山市綾田町一丁目３４番５号"/>
    <s v="076-464-6805"/>
    <s v="076-464-6808"/>
    <s v="株式会社スティルワーク"/>
    <x v="24"/>
    <d v="2024-02-29T00:00:00"/>
    <m/>
    <m/>
    <m/>
    <m/>
    <n v="108"/>
    <m/>
    <s v="×"/>
    <s v="×"/>
    <s v="×"/>
    <m/>
    <m/>
    <m/>
    <m/>
    <m/>
    <m/>
    <m/>
    <m/>
    <m/>
    <s v="綾田町一丁目"/>
    <n v="9"/>
    <s v=""/>
    <x v="0"/>
    <x v="24"/>
    <s v="D"/>
    <s v="01"/>
    <n v="40"/>
  </r>
  <r>
    <x v="0"/>
    <s v="訪問系"/>
    <n v="1610102368"/>
    <m/>
    <m/>
    <s v="訪問介護ステーション希"/>
    <m/>
    <s v="939-8048"/>
    <s v="富山市太田２２０４番地"/>
    <s v="076-461-6381"/>
    <s v="076-461-6385"/>
    <s v="株式会社Ｈｉｋａｒｉ"/>
    <x v="25"/>
    <d v="2025-02-28T00:00:00"/>
    <m/>
    <m/>
    <m/>
    <m/>
    <n v="121"/>
    <m/>
    <s v="×"/>
    <s v="×"/>
    <s v="×"/>
    <m/>
    <m/>
    <m/>
    <m/>
    <m/>
    <m/>
    <m/>
    <m/>
    <m/>
    <s v="太田"/>
    <n v="5"/>
    <s v=""/>
    <x v="0"/>
    <x v="10"/>
    <s v="D"/>
    <s v="01"/>
    <n v="41"/>
  </r>
  <r>
    <x v="0"/>
    <s v="訪問系"/>
    <n v="1610102400"/>
    <m/>
    <m/>
    <s v="訪問介護事業所自薦サポートセンター"/>
    <m/>
    <s v="930-1332"/>
    <s v="富山市津羽見１７１番地"/>
    <s v="070-4496-9836"/>
    <s v="076-482-5311"/>
    <s v="株式会社ＡＬＳＲｅｌａｔｉｏｎ"/>
    <x v="26"/>
    <d v="2025-07-31T00:00:00"/>
    <m/>
    <m/>
    <m/>
    <s v="R3.3.1住所変更"/>
    <n v="150"/>
    <m/>
    <s v="○"/>
    <s v="〇"/>
    <s v="〇"/>
    <m/>
    <m/>
    <m/>
    <m/>
    <m/>
    <m/>
    <m/>
    <m/>
    <m/>
    <s v="津羽見"/>
    <n v="6"/>
    <s v=""/>
    <x v="1"/>
    <x v="8"/>
    <s v="D"/>
    <s v="01"/>
    <n v="42"/>
  </r>
  <r>
    <x v="0"/>
    <s v="訪問系"/>
    <n v="1610102590"/>
    <m/>
    <m/>
    <s v="ヘルパー処あんき家"/>
    <m/>
    <s v="930-0983"/>
    <s v="富山市常盤台１４番１８号"/>
    <s v="090-6018-3737"/>
    <s v="076-403-6711"/>
    <s v="合同会社あんき家"/>
    <x v="27"/>
    <d v="2027-01-31T00:00:00"/>
    <m/>
    <m/>
    <m/>
    <s v="R3.3.1電話番号変更、R3.6.16法人・事業所住所変更"/>
    <n v="209"/>
    <m/>
    <s v="×"/>
    <s v="×"/>
    <s v="×"/>
    <m/>
    <m/>
    <m/>
    <m/>
    <m/>
    <m/>
    <m/>
    <m/>
    <m/>
    <s v="常盤台"/>
    <n v="6"/>
    <s v=""/>
    <x v="0"/>
    <x v="24"/>
    <s v="D"/>
    <s v="01"/>
    <n v="43"/>
  </r>
  <r>
    <x v="0"/>
    <s v="訪問系"/>
    <n v="1610102707"/>
    <m/>
    <m/>
    <s v="ホームケア土屋富山"/>
    <m/>
    <s v="930-0093"/>
    <s v="富山市内幸町７番９号内幸町ラ・フォンテ４０４号室"/>
    <s v="050-3159-8034"/>
    <s v="050-6868-9185"/>
    <s v="株式会社土屋"/>
    <x v="28"/>
    <d v="2027-10-31T00:00:00"/>
    <m/>
    <m/>
    <m/>
    <m/>
    <m/>
    <m/>
    <s v="×"/>
    <s v="×"/>
    <s v="×"/>
    <m/>
    <m/>
    <m/>
    <m/>
    <m/>
    <m/>
    <m/>
    <m/>
    <m/>
    <s v="内幸町"/>
    <n v="6"/>
    <s v=""/>
    <x v="0"/>
    <x v="25"/>
    <s v="D"/>
    <s v="01"/>
    <n v="44"/>
  </r>
  <r>
    <x v="0"/>
    <s v="訪問系"/>
    <n v="1610102749"/>
    <m/>
    <m/>
    <s v="ケアサポートジョジョ"/>
    <m/>
    <s v="930-0936"/>
    <s v="富山市藤木１８３１番地"/>
    <s v="076-461-6165"/>
    <s v="076-461-7265"/>
    <s v="株式会社ＴＨＳ＆ＥＫ"/>
    <x v="29"/>
    <d v="2028-01-31T00:00:00"/>
    <m/>
    <m/>
    <m/>
    <m/>
    <m/>
    <m/>
    <m/>
    <m/>
    <m/>
    <m/>
    <m/>
    <m/>
    <m/>
    <m/>
    <m/>
    <m/>
    <m/>
    <m/>
    <s v="藤木"/>
    <n v="5"/>
    <s v=""/>
    <x v="0"/>
    <x v="21"/>
    <s v="D"/>
    <s v="01"/>
    <n v="45"/>
  </r>
  <r>
    <x v="0"/>
    <s v="訪問系"/>
    <n v="1610102814"/>
    <m/>
    <m/>
    <s v="ヘルパーステーションカルシア"/>
    <m/>
    <s v="939-8201"/>
    <s v="富山市花園町三丁目４番１９号ＡＫビル３階"/>
    <s v="080-5048-0324"/>
    <s v="076-481-6659"/>
    <s v="アンフェーデ株式会社"/>
    <x v="30"/>
    <d v="2028-05-31T00:00:00"/>
    <m/>
    <m/>
    <m/>
    <m/>
    <m/>
    <m/>
    <m/>
    <m/>
    <m/>
    <m/>
    <m/>
    <m/>
    <m/>
    <m/>
    <m/>
    <m/>
    <m/>
    <m/>
    <s v="花園町三丁目"/>
    <n v="9"/>
    <s v=""/>
    <x v="0"/>
    <x v="1"/>
    <s v="D"/>
    <s v="01"/>
    <n v="46"/>
  </r>
  <r>
    <x v="0"/>
    <s v="訪問系"/>
    <n v="1610102939"/>
    <m/>
    <m/>
    <s v="ヘルパーステーションゆいゆい"/>
    <m/>
    <s v="939-8306"/>
    <s v="富山市婦中町中名９０３番地３３"/>
    <s v="076-465-1218"/>
    <s v="076-465-1219"/>
    <s v="株式会社サポートアンドケア"/>
    <x v="31"/>
    <d v="2029-04-30T00:00:00"/>
    <m/>
    <m/>
    <m/>
    <m/>
    <m/>
    <m/>
    <m/>
    <m/>
    <m/>
    <m/>
    <m/>
    <m/>
    <m/>
    <m/>
    <m/>
    <m/>
    <m/>
    <m/>
    <s v="婦中町中名"/>
    <n v="8"/>
    <s v=""/>
    <x v="2"/>
    <x v="26"/>
    <s v="D"/>
    <s v="01"/>
    <n v="47"/>
  </r>
  <r>
    <x v="1"/>
    <s v="訪問系"/>
    <n v="1610102418"/>
    <m/>
    <m/>
    <s v="ニチイケアセンター藤の木_x000a_（居宅介護のみ）"/>
    <m/>
    <s v="939-8025"/>
    <s v="富山市大島二丁目６０８番地ハウスプラスビル"/>
    <s v="076-420-0121"/>
    <s v="076-492-8815"/>
    <s v="株式会社ニチイ学館"/>
    <x v="32"/>
    <d v="2025-07-31T00:00:00"/>
    <m/>
    <m/>
    <m/>
    <m/>
    <n v="117"/>
    <m/>
    <s v="〇"/>
    <s v="×"/>
    <s v="×"/>
    <m/>
    <m/>
    <m/>
    <m/>
    <m/>
    <m/>
    <m/>
    <m/>
    <m/>
    <s v="大島二丁目"/>
    <n v="8"/>
    <s v=""/>
    <x v="0"/>
    <x v="21"/>
    <s v="D"/>
    <s v="02"/>
    <n v="1"/>
  </r>
  <r>
    <x v="1"/>
    <s v="訪問系"/>
    <n v="1610102434"/>
    <m/>
    <m/>
    <s v="ニチイケアセンター呉羽_x000a_（居宅介護のみ）"/>
    <m/>
    <s v="930-0138"/>
    <s v="富山市呉羽町７３２０番地１４アーバンつつじヶ丘２－Ｆ"/>
    <s v="076-434-9322"/>
    <s v="076-434-1322"/>
    <s v="株式会社ニチイ学館"/>
    <x v="33"/>
    <d v="2025-10-31T00:00:00"/>
    <m/>
    <m/>
    <m/>
    <m/>
    <m/>
    <m/>
    <m/>
    <m/>
    <m/>
    <m/>
    <m/>
    <m/>
    <m/>
    <m/>
    <m/>
    <m/>
    <m/>
    <m/>
    <s v="呉羽町"/>
    <n v="6"/>
    <s v=""/>
    <x v="0"/>
    <x v="3"/>
    <s v="D"/>
    <s v="02"/>
    <n v="2"/>
  </r>
  <r>
    <x v="1"/>
    <s v="訪問系"/>
    <n v="1610102483"/>
    <m/>
    <m/>
    <s v="サンウェルズ才覚寺ヘルパーステーション_x000a_（居宅介護のみ）"/>
    <m/>
    <s v="939-8263"/>
    <s v="富山市才覚寺２５９番地"/>
    <s v="076-482-6543"/>
    <s v="076-482-6542"/>
    <s v="株式会社サンウェルズ"/>
    <x v="34"/>
    <d v="2026-01-31T00:00:00"/>
    <m/>
    <m/>
    <m/>
    <m/>
    <n v="145"/>
    <m/>
    <s v="×"/>
    <s v="×"/>
    <s v="×"/>
    <m/>
    <m/>
    <m/>
    <m/>
    <m/>
    <m/>
    <m/>
    <m/>
    <m/>
    <s v="才覚寺"/>
    <n v="6"/>
    <s v=""/>
    <x v="0"/>
    <x v="27"/>
    <s v="D"/>
    <s v="02"/>
    <n v="3"/>
  </r>
  <r>
    <x v="1"/>
    <s v="訪問系"/>
    <n v="1610102491"/>
    <m/>
    <m/>
    <s v="サンウェルズ西荒屋ヘルパーステーション_x000a_（居宅介護のみ）"/>
    <m/>
    <s v="939-8251"/>
    <s v="富山市西荒屋９９０番地"/>
    <s v="076-482-5690"/>
    <s v="076-482-5691"/>
    <s v="株式会社サンウェルズ"/>
    <x v="34"/>
    <d v="2026-01-31T00:00:00"/>
    <m/>
    <m/>
    <m/>
    <m/>
    <n v="146"/>
    <m/>
    <s v="×"/>
    <s v="×"/>
    <s v="×"/>
    <m/>
    <m/>
    <m/>
    <m/>
    <m/>
    <m/>
    <m/>
    <m/>
    <m/>
    <s v="西荒屋"/>
    <n v="6"/>
    <s v=""/>
    <x v="0"/>
    <x v="27"/>
    <s v="D"/>
    <s v="02"/>
    <n v="4"/>
  </r>
  <r>
    <x v="1"/>
    <s v="訪問系"/>
    <n v="1610102566"/>
    <m/>
    <m/>
    <s v="ニチイケアセンター富山東_x000a_（居宅介護のみ）"/>
    <m/>
    <s v="931-8453"/>
    <s v="富山市中田二丁目２番２４号メゾン・ヴィレ・マール３０１"/>
    <s v="076-437-2058"/>
    <s v="076-438-3058"/>
    <s v="株式会社ニチイ学館"/>
    <x v="35"/>
    <d v="2026-08-31T00:00:00"/>
    <m/>
    <m/>
    <m/>
    <m/>
    <n v="83"/>
    <m/>
    <s v="〇"/>
    <s v="×"/>
    <s v="×"/>
    <m/>
    <m/>
    <m/>
    <m/>
    <m/>
    <m/>
    <m/>
    <m/>
    <m/>
    <s v="中田二丁目"/>
    <n v="8"/>
    <s v=""/>
    <x v="0"/>
    <x v="28"/>
    <s v="D"/>
    <s v="02"/>
    <n v="5"/>
  </r>
  <r>
    <x v="1"/>
    <s v="訪問系"/>
    <n v="1610102871"/>
    <m/>
    <m/>
    <s v="サンウェルズ秋吉ヘルパーステーション_x000a_（居宅介護のみ）"/>
    <m/>
    <s v="930-0953"/>
    <s v="富山市秋吉１３０番地４"/>
    <s v="076-425-6953"/>
    <s v="076-425-6952"/>
    <s v="株式会社サンウェルズ"/>
    <x v="36"/>
    <d v="2028-09-30T00:00:00"/>
    <m/>
    <m/>
    <m/>
    <m/>
    <m/>
    <m/>
    <m/>
    <m/>
    <m/>
    <m/>
    <m/>
    <m/>
    <m/>
    <m/>
    <m/>
    <m/>
    <m/>
    <m/>
    <s v="秋吉"/>
    <n v="5"/>
    <s v=""/>
    <x v="0"/>
    <x v="10"/>
    <s v="D"/>
    <s v="02"/>
    <n v="6"/>
  </r>
  <r>
    <x v="2"/>
    <s v="訪問系"/>
    <n v="1610100230"/>
    <m/>
    <m/>
    <s v="ツクイ富山"/>
    <m/>
    <s v="930-0010"/>
    <s v="富山市稲荷元町二丁目８番９号"/>
    <s v="076-415-4347"/>
    <s v="076-431-3186"/>
    <s v="株式会社ツクイ"/>
    <x v="37"/>
    <d v="2023-11-30T00:00:00"/>
    <m/>
    <m/>
    <m/>
    <s v="ｈ30.1.1電話番号変更"/>
    <n v="11"/>
    <m/>
    <s v="×"/>
    <s v="×"/>
    <s v="×"/>
    <m/>
    <m/>
    <m/>
    <m/>
    <m/>
    <m/>
    <m/>
    <m/>
    <m/>
    <s v="稲荷元町二丁目"/>
    <n v="10"/>
    <s v=""/>
    <x v="0"/>
    <x v="2"/>
    <s v="B"/>
    <s v="03"/>
    <n v="1"/>
  </r>
  <r>
    <x v="2"/>
    <s v="訪問系"/>
    <n v="1610100263"/>
    <m/>
    <m/>
    <s v="特定非営利活動法人文福"/>
    <m/>
    <s v="930-0138"/>
    <s v="富山市呉羽町７２７６番地３"/>
    <s v="076-460-0390"/>
    <s v="076-460-0390"/>
    <s v="特定非営利活動法人文福"/>
    <x v="38"/>
    <d v="2029-09-30T00:00:00"/>
    <m/>
    <m/>
    <m/>
    <m/>
    <n v="66"/>
    <m/>
    <s v="×"/>
    <s v="×"/>
    <s v="×"/>
    <m/>
    <m/>
    <m/>
    <m/>
    <m/>
    <m/>
    <m/>
    <m/>
    <m/>
    <s v="呉羽町"/>
    <n v="6"/>
    <s v=""/>
    <x v="0"/>
    <x v="3"/>
    <s v="B"/>
    <s v="03"/>
    <n v="2"/>
  </r>
  <r>
    <x v="2"/>
    <s v="訪問系"/>
    <n v="1610100362"/>
    <m/>
    <m/>
    <s v="ニチイケアセンター婦中"/>
    <m/>
    <s v="939-2717"/>
    <s v="富山市婦中町上田島３２番地２"/>
    <s v="076-466-0701"/>
    <s v="076-466-0704"/>
    <s v="株式会社ニチイ学館"/>
    <x v="39"/>
    <d v="2023-12-31T00:00:00"/>
    <m/>
    <m/>
    <m/>
    <m/>
    <n v="199"/>
    <s v="対象"/>
    <s v="〇"/>
    <s v="×"/>
    <s v="×"/>
    <m/>
    <m/>
    <m/>
    <m/>
    <m/>
    <m/>
    <m/>
    <m/>
    <m/>
    <s v="婦中町上田島"/>
    <n v="9"/>
    <s v=""/>
    <x v="2"/>
    <x v="9"/>
    <s v="D"/>
    <s v="03"/>
    <n v="3"/>
  </r>
  <r>
    <x v="2"/>
    <s v="訪問系"/>
    <n v="1610100768"/>
    <m/>
    <m/>
    <s v="射水万葉会天正寺サポートセンター_x000a_（サテライト事業所：富山中央サテライトセンター）"/>
    <m/>
    <s v="930-0955_x000a_(930-0887)"/>
    <s v="富山市天正寺４８４番地１_x000a_（富山市五福１０区４５４８番地リズエール２０１）"/>
    <s v="076-411-4040_x000a_(076-464-6460)"/>
    <s v="076-420-5860_x000a_(076-464-6465)"/>
    <s v="社会福祉法人射水万葉会"/>
    <x v="40"/>
    <d v="2024-03-31T00:00:00"/>
    <m/>
    <m/>
    <m/>
    <s v="業務管理体制　県移管待ち（未入力あり）"/>
    <n v="63"/>
    <m/>
    <s v="×"/>
    <s v="×"/>
    <s v="×"/>
    <m/>
    <m/>
    <m/>
    <m/>
    <m/>
    <m/>
    <m/>
    <m/>
    <m/>
    <s v="天正寺"/>
    <n v="6"/>
    <s v=""/>
    <x v="0"/>
    <x v="14"/>
    <s v="C"/>
    <s v="03"/>
    <n v="4"/>
  </r>
  <r>
    <x v="2"/>
    <s v="訪問系"/>
    <n v="1610100867"/>
    <m/>
    <m/>
    <s v="訪問介護しあわせ"/>
    <m/>
    <s v="939-8072"/>
    <s v="富山市堀川町８番地"/>
    <s v="076-482-6685"/>
    <s v="076-482-6686"/>
    <s v="北陸介護ステーション株式会社"/>
    <x v="12"/>
    <d v="2023-10-31T00:00:00"/>
    <m/>
    <m/>
    <m/>
    <m/>
    <n v="144"/>
    <m/>
    <s v="×"/>
    <s v="×"/>
    <s v="×"/>
    <m/>
    <m/>
    <m/>
    <m/>
    <m/>
    <m/>
    <m/>
    <m/>
    <m/>
    <s v="堀川町"/>
    <n v="6"/>
    <s v=""/>
    <x v="0"/>
    <x v="12"/>
    <s v="C"/>
    <s v="03"/>
    <n v="5"/>
  </r>
  <r>
    <x v="2"/>
    <s v="訪問系"/>
    <n v="1610101667"/>
    <m/>
    <m/>
    <s v="ＮＰＯ法人かもめのノート"/>
    <m/>
    <s v="930-0068"/>
    <s v="富山市西四十物町２番２０号"/>
    <s v="076-456-7710"/>
    <s v="076-456-1710"/>
    <s v="特定非営利活動法人かもめのノート"/>
    <x v="18"/>
    <d v="2027-03-31T00:00:00"/>
    <m/>
    <m/>
    <m/>
    <m/>
    <n v="16"/>
    <m/>
    <s v="○"/>
    <s v="×"/>
    <s v="〇"/>
    <m/>
    <m/>
    <m/>
    <m/>
    <m/>
    <m/>
    <m/>
    <m/>
    <m/>
    <s v="西四十物町"/>
    <n v="8"/>
    <s v=""/>
    <x v="0"/>
    <x v="1"/>
    <s v="C"/>
    <s v="03"/>
    <n v="6"/>
  </r>
  <r>
    <x v="2"/>
    <s v="訪問系"/>
    <n v="1610101675"/>
    <m/>
    <m/>
    <s v="ぴーなっつ"/>
    <m/>
    <s v="939-8222"/>
    <s v="富山市蜷川１番地３"/>
    <s v="076-456-1534"/>
    <s v="076-456-1534"/>
    <s v="特定非営利活動法人ぴーなっつ"/>
    <x v="18"/>
    <d v="2027-03-31T00:00:00"/>
    <m/>
    <m/>
    <m/>
    <m/>
    <n v="134"/>
    <m/>
    <s v="○"/>
    <s v="×"/>
    <s v="〇"/>
    <m/>
    <m/>
    <m/>
    <m/>
    <m/>
    <m/>
    <m/>
    <m/>
    <m/>
    <s v="蜷川"/>
    <n v="5"/>
    <s v=""/>
    <x v="0"/>
    <x v="19"/>
    <s v="C"/>
    <s v="03"/>
    <n v="7"/>
  </r>
  <r>
    <x v="2"/>
    <s v="訪問系"/>
    <n v="1610100818"/>
    <m/>
    <m/>
    <s v="北陸メディカルサービス株式会社八尾営業所"/>
    <m/>
    <s v="939-2376"/>
    <s v="富山市八尾町福島字牧野１０１番地１"/>
    <s v="076-455-1543"/>
    <s v="076-455-2598"/>
    <s v="北陸メディカルサービス株式会社"/>
    <x v="41"/>
    <d v="2028-05-31T00:00:00"/>
    <m/>
    <m/>
    <m/>
    <m/>
    <m/>
    <m/>
    <m/>
    <m/>
    <m/>
    <m/>
    <m/>
    <m/>
    <m/>
    <m/>
    <m/>
    <m/>
    <m/>
    <m/>
    <s v="八尾町福島字牧野"/>
    <n v="11"/>
    <s v=""/>
    <x v="3"/>
    <x v="16"/>
    <s v="C"/>
    <s v="03"/>
    <n v="8"/>
  </r>
  <r>
    <x v="2"/>
    <s v="訪問系"/>
    <n v="1610101824"/>
    <m/>
    <m/>
    <s v="コメちゃん介護サービス"/>
    <m/>
    <s v="930-2205"/>
    <s v="富山市金山新東５１０番地"/>
    <s v="090-1396-1983"/>
    <s v="076-435-2178"/>
    <s v="ＴＹＭＳ株式会社"/>
    <x v="42"/>
    <d v="2024-09-30T00:00:00"/>
    <m/>
    <m/>
    <m/>
    <m/>
    <n v="160"/>
    <m/>
    <s v="×"/>
    <s v="×"/>
    <s v="×"/>
    <m/>
    <m/>
    <m/>
    <m/>
    <m/>
    <m/>
    <m/>
    <m/>
    <m/>
    <s v="金山新東"/>
    <n v="7"/>
    <s v=""/>
    <x v="0"/>
    <x v="23"/>
    <s v="D"/>
    <s v="03"/>
    <n v="9"/>
  </r>
  <r>
    <x v="2"/>
    <s v="訪問系"/>
    <n v="1610102590"/>
    <m/>
    <m/>
    <s v="ヘルパー処あんき家"/>
    <m/>
    <s v="930-0983"/>
    <s v="富山市常盤台１４番１８号"/>
    <s v="090-6018-3737"/>
    <s v="076-403-6711"/>
    <s v="合同会社あんき家"/>
    <x v="27"/>
    <d v="2027-01-31T00:00:00"/>
    <m/>
    <m/>
    <m/>
    <s v="R3.3.1電話番号変更、R3.6.16法人・事業所住所変更"/>
    <n v="209"/>
    <m/>
    <s v="×"/>
    <s v="×"/>
    <s v="×"/>
    <m/>
    <m/>
    <m/>
    <m/>
    <m/>
    <m/>
    <m/>
    <m/>
    <m/>
    <s v="常盤台"/>
    <n v="6"/>
    <s v=""/>
    <x v="0"/>
    <x v="24"/>
    <s v="D"/>
    <s v="03"/>
    <n v="10"/>
  </r>
  <r>
    <x v="2"/>
    <s v="訪問系"/>
    <n v="1610100206"/>
    <m/>
    <m/>
    <s v="ホームヘルプサービスしおんの家"/>
    <m/>
    <s v="939-3515"/>
    <s v="富山市水橋辻ヶ堂８０１番地１"/>
    <s v="076-471-5072"/>
    <s v="076-478-0371"/>
    <s v="特定非営利活動法人しおんの家"/>
    <x v="38"/>
    <d v="2029-09-30T00:00:00"/>
    <m/>
    <m/>
    <m/>
    <m/>
    <m/>
    <m/>
    <m/>
    <m/>
    <m/>
    <m/>
    <m/>
    <m/>
    <m/>
    <m/>
    <m/>
    <m/>
    <m/>
    <m/>
    <s v="水橋辻ヶ堂"/>
    <n v="8"/>
    <s v=""/>
    <x v="0"/>
    <x v="0"/>
    <s v="B"/>
    <s v="03"/>
    <n v="11"/>
  </r>
  <r>
    <x v="3"/>
    <s v="訪問系"/>
    <n v="1610101667"/>
    <m/>
    <m/>
    <s v="ＮＰＯ法人かもめのノート"/>
    <m/>
    <s v="930-0068"/>
    <s v="富山市西四十物町２番２０号"/>
    <s v="076-456-7710"/>
    <s v="076-456-1710"/>
    <s v="特定非営利活動法人かもめのノート"/>
    <x v="21"/>
    <d v="2028-08-31T00:00:00"/>
    <m/>
    <m/>
    <m/>
    <m/>
    <n v="16"/>
    <m/>
    <s v="○"/>
    <s v="×"/>
    <s v="〇"/>
    <m/>
    <m/>
    <m/>
    <m/>
    <m/>
    <m/>
    <m/>
    <m/>
    <m/>
    <s v="西四十物町"/>
    <n v="8"/>
    <s v=""/>
    <x v="0"/>
    <x v="1"/>
    <s v="C"/>
    <s v="04"/>
    <n v="1"/>
  </r>
  <r>
    <x v="3"/>
    <s v="訪問系"/>
    <n v="1610102590"/>
    <m/>
    <m/>
    <s v="ヘルパー処あんき家"/>
    <m/>
    <s v="930-0983"/>
    <s v="富山市常盤台１４番１８号"/>
    <s v="090-6018-3737"/>
    <s v="076-403-6711"/>
    <s v="合同会社あんき家"/>
    <x v="43"/>
    <d v="2027-05-31T00:00:00"/>
    <m/>
    <m/>
    <m/>
    <s v="R3.6.16法人・事業所住所変更"/>
    <n v="209"/>
    <m/>
    <s v="×"/>
    <s v="×"/>
    <s v="×"/>
    <m/>
    <m/>
    <m/>
    <m/>
    <m/>
    <m/>
    <m/>
    <m/>
    <m/>
    <s v="常盤台"/>
    <n v="6"/>
    <s v=""/>
    <x v="0"/>
    <x v="24"/>
    <s v="D"/>
    <s v="04"/>
    <n v="2"/>
  </r>
  <r>
    <x v="4"/>
    <s v="通所系"/>
    <n v="1610100529"/>
    <m/>
    <m/>
    <s v="あゆみの郷"/>
    <n v="57"/>
    <s v="939-2231"/>
    <s v="富山市稲代１０２３番地"/>
    <s v="076-467-4477"/>
    <s v="076-467-4478"/>
    <s v="社会福祉法人秀愛会"/>
    <x v="40"/>
    <d v="2024-03-31T00:00:00"/>
    <m/>
    <m/>
    <m/>
    <s v="業務管理体制　県移管待ち（未入力あり）"/>
    <m/>
    <m/>
    <m/>
    <m/>
    <m/>
    <m/>
    <m/>
    <m/>
    <m/>
    <m/>
    <m/>
    <m/>
    <m/>
    <m/>
    <s v="稲代"/>
    <n v="5"/>
    <s v=""/>
    <x v="4"/>
    <x v="17"/>
    <s v="P"/>
    <s v="05"/>
    <n v="1"/>
  </r>
  <r>
    <x v="4"/>
    <s v="通所系"/>
    <n v="1618000010"/>
    <m/>
    <m/>
    <s v="独立行政法人国立病院機構富山病院"/>
    <n v="170"/>
    <s v="939-2692"/>
    <s v="富山市婦中町新町３１４５番地"/>
    <s v="076-469-2135"/>
    <s v="076-469-5616"/>
    <s v="独立行政法人国立病院機構富山病院"/>
    <x v="40"/>
    <d v="2024-03-31T00:00:00"/>
    <m/>
    <m/>
    <m/>
    <m/>
    <s v="土砂８"/>
    <m/>
    <m/>
    <m/>
    <m/>
    <m/>
    <s v="対象"/>
    <s v="○"/>
    <s v="×"/>
    <s v="×"/>
    <m/>
    <m/>
    <m/>
    <m/>
    <s v="婦中町新町"/>
    <n v="8"/>
    <s v=""/>
    <x v="2"/>
    <x v="29"/>
    <s v="E"/>
    <s v="05"/>
    <n v="2"/>
  </r>
  <r>
    <x v="4"/>
    <s v="通所系"/>
    <n v="1610102244"/>
    <m/>
    <m/>
    <s v="指定療養介護事業所富山県リハビリテーション病院・こども支援センター"/>
    <n v="30"/>
    <s v="931-8443"/>
    <s v="富山市下飯野３６番地"/>
    <s v="076-438-2233"/>
    <s v="076-437-5390"/>
    <s v="社会福祉法人富山県社会福祉総合センター"/>
    <x v="44"/>
    <d v="2024-06-30T00:00:00"/>
    <m/>
    <m/>
    <m/>
    <m/>
    <n v="88"/>
    <s v="対象"/>
    <s v="○"/>
    <s v="×"/>
    <s v="〇"/>
    <m/>
    <m/>
    <m/>
    <m/>
    <m/>
    <m/>
    <m/>
    <m/>
    <m/>
    <s v="下飯野"/>
    <n v="6"/>
    <s v=""/>
    <x v="0"/>
    <x v="30"/>
    <s v="D"/>
    <s v="05"/>
    <n v="3"/>
  </r>
  <r>
    <x v="4"/>
    <s v="通所系"/>
    <n v="1610102327"/>
    <m/>
    <m/>
    <s v="指定療養介護事業所（こども棟）富山県リハビリテーション病院・こども支援センター"/>
    <n v="50"/>
    <s v="931-8443"/>
    <s v="富山市下飯野３６番地"/>
    <s v="076-438-2233"/>
    <s v="076-426-1588"/>
    <s v="社会福祉法人富山県社会福祉総合センター"/>
    <x v="42"/>
    <d v="2024-09-30T00:00:00"/>
    <m/>
    <m/>
    <m/>
    <m/>
    <n v="88"/>
    <s v="対象"/>
    <s v="○"/>
    <s v="×"/>
    <s v="〇"/>
    <m/>
    <m/>
    <m/>
    <m/>
    <m/>
    <m/>
    <m/>
    <m/>
    <m/>
    <s v="下飯野"/>
    <n v="6"/>
    <s v=""/>
    <x v="0"/>
    <x v="30"/>
    <s v="D"/>
    <s v="05"/>
    <n v="4"/>
  </r>
  <r>
    <x v="5"/>
    <s v="短期入所"/>
    <n v="1610100024"/>
    <m/>
    <m/>
    <s v="高志ライフケアホーム"/>
    <n v="4"/>
    <s v="931-8443"/>
    <s v="富山市下飯野３６番地"/>
    <s v="076-438-6019"/>
    <s v="076-438-6069"/>
    <s v="社会福祉法人富山県社会福祉総合センター"/>
    <x v="0"/>
    <d v="2024-09-30T00:00:00"/>
    <m/>
    <m/>
    <m/>
    <s v="業務管理体制データ管理システムは富山県で入力済"/>
    <n v="1"/>
    <s v="対象"/>
    <s v="○"/>
    <s v="〇"/>
    <s v="×"/>
    <m/>
    <m/>
    <m/>
    <m/>
    <m/>
    <m/>
    <m/>
    <m/>
    <m/>
    <s v="下飯野"/>
    <n v="6"/>
    <s v=""/>
    <x v="0"/>
    <x v="30"/>
    <s v="P"/>
    <s v="06"/>
    <n v="1"/>
  </r>
  <r>
    <x v="5"/>
    <s v="短期入所"/>
    <n v="1610100032"/>
    <m/>
    <m/>
    <s v="ショートステイわかくさの丘"/>
    <n v="2"/>
    <s v="939-2206"/>
    <s v="富山市坂本３１１０番地"/>
    <s v="076-467-0679"/>
    <s v="076-468-3201"/>
    <s v="社会福祉法人セーナー苑"/>
    <x v="0"/>
    <d v="2024-09-30T00:00:00"/>
    <m/>
    <m/>
    <m/>
    <s v="業務管理体制データ管理システムは富山県で入力済"/>
    <m/>
    <m/>
    <m/>
    <m/>
    <m/>
    <m/>
    <m/>
    <m/>
    <m/>
    <m/>
    <m/>
    <m/>
    <m/>
    <m/>
    <s v="坂本"/>
    <n v="5"/>
    <s v=""/>
    <x v="4"/>
    <x v="31"/>
    <s v="P"/>
    <s v="06"/>
    <n v="2"/>
  </r>
  <r>
    <x v="5"/>
    <s v="短期入所"/>
    <n v="1610100073"/>
    <m/>
    <m/>
    <s v="うさか寮"/>
    <n v="2"/>
    <s v="930-0143"/>
    <s v="富山市西金屋６６８２番地"/>
    <s v="076-436-0270"/>
    <s v="076-436-0599"/>
    <s v="社会福祉法人めひの野園"/>
    <x v="0"/>
    <d v="2024-09-30T00:00:00"/>
    <m/>
    <m/>
    <m/>
    <s v="業務管理体制データ管理システムは富山県で入力済"/>
    <s v="土砂１"/>
    <m/>
    <m/>
    <m/>
    <m/>
    <m/>
    <s v="対象"/>
    <s v="○"/>
    <s v="×"/>
    <s v="×"/>
    <m/>
    <m/>
    <m/>
    <m/>
    <s v="西金屋"/>
    <n v="6"/>
    <s v=""/>
    <x v="0"/>
    <x v="3"/>
    <s v="P"/>
    <s v="06"/>
    <n v="3"/>
  </r>
  <r>
    <x v="5"/>
    <s v="短期入所"/>
    <n v="1610100081"/>
    <m/>
    <m/>
    <s v="ショートステイのぞみの丘"/>
    <n v="2"/>
    <s v="939-2206"/>
    <s v="富山市坂本３１１０番地"/>
    <s v="076-467-0679"/>
    <s v="076-468-3201"/>
    <s v="社会福祉法人セーナー苑"/>
    <x v="0"/>
    <d v="2024-09-30T00:00:00"/>
    <m/>
    <m/>
    <m/>
    <s v="業務管理体制データ管理システムは富山県で入力済"/>
    <m/>
    <m/>
    <m/>
    <m/>
    <m/>
    <m/>
    <m/>
    <m/>
    <m/>
    <m/>
    <m/>
    <m/>
    <m/>
    <m/>
    <s v="坂本"/>
    <n v="5"/>
    <s v=""/>
    <x v="4"/>
    <x v="31"/>
    <s v="P"/>
    <s v="06"/>
    <n v="4"/>
  </r>
  <r>
    <x v="5"/>
    <s v="短期入所"/>
    <n v="1610100099"/>
    <m/>
    <m/>
    <s v="ショートステイほほえみの丘"/>
    <n v="2"/>
    <s v="939-2206"/>
    <s v="富山市坂本３１１０番地"/>
    <s v="076-467-0679"/>
    <s v="076-468-3201"/>
    <s v="社会福祉法人セーナー苑"/>
    <x v="0"/>
    <d v="2024-09-30T00:00:00"/>
    <m/>
    <m/>
    <m/>
    <s v="業務管理体制データ管理システムは富山県で入力済"/>
    <m/>
    <m/>
    <m/>
    <m/>
    <m/>
    <m/>
    <m/>
    <m/>
    <m/>
    <m/>
    <m/>
    <m/>
    <m/>
    <m/>
    <s v="坂本"/>
    <n v="5"/>
    <s v=""/>
    <x v="4"/>
    <x v="31"/>
    <s v="P"/>
    <s v="06"/>
    <n v="5"/>
  </r>
  <r>
    <x v="5"/>
    <s v="短期入所"/>
    <n v="1610100107"/>
    <m/>
    <m/>
    <s v="ショートステイやまびこの丘"/>
    <n v="2"/>
    <s v="939-2206"/>
    <s v="富山市坂本３１１０番地"/>
    <s v="076-467-0679"/>
    <s v="076-468-3201"/>
    <s v="社会福祉法人セーナー苑"/>
    <x v="0"/>
    <d v="2024-09-30T00:00:00"/>
    <m/>
    <m/>
    <m/>
    <s v="業務管理体制データ管理システムは富山県で入力済"/>
    <m/>
    <m/>
    <m/>
    <m/>
    <m/>
    <m/>
    <m/>
    <m/>
    <m/>
    <m/>
    <m/>
    <m/>
    <m/>
    <m/>
    <s v="坂本"/>
    <n v="5"/>
    <s v=""/>
    <x v="4"/>
    <x v="31"/>
    <s v="P"/>
    <s v="06"/>
    <n v="6"/>
  </r>
  <r>
    <x v="5"/>
    <s v="短期入所"/>
    <n v="1610100115"/>
    <m/>
    <m/>
    <s v="野積園"/>
    <n v="2"/>
    <s v="939-2404"/>
    <s v="富山市八尾町上ケ島３１３番地"/>
    <s v="076-455-3535"/>
    <s v="076-455-3536"/>
    <s v="社会福祉法人白皇山保護園"/>
    <x v="0"/>
    <d v="2024-09-30T00:00:00"/>
    <m/>
    <m/>
    <m/>
    <s v="業務管理体制データ管理システムは富山県で入力済"/>
    <s v="土砂２"/>
    <m/>
    <m/>
    <m/>
    <m/>
    <m/>
    <s v="対象"/>
    <s v="○"/>
    <s v="×"/>
    <s v="×"/>
    <m/>
    <m/>
    <m/>
    <m/>
    <s v="八尾町上ケ島"/>
    <n v="9"/>
    <s v=""/>
    <x v="3"/>
    <x v="32"/>
    <s v="P"/>
    <s v="06"/>
    <n v="7"/>
  </r>
  <r>
    <x v="5"/>
    <s v="短期入所"/>
    <n v="1610100123"/>
    <m/>
    <m/>
    <s v="障害者支援施設あざみ園"/>
    <n v="2"/>
    <s v="930-2102"/>
    <s v="富山市山田宿坊１番地８"/>
    <s v="076-457-2301"/>
    <s v="076-457-2303"/>
    <s v="社会福祉法人恵風会"/>
    <x v="0"/>
    <d v="2024-09-30T00:00:00"/>
    <m/>
    <m/>
    <m/>
    <s v="業務管理体制データ管理システムは富山県で入力済"/>
    <s v="土砂３"/>
    <m/>
    <m/>
    <m/>
    <m/>
    <m/>
    <s v="対象"/>
    <s v="○"/>
    <s v="×"/>
    <s v="×"/>
    <m/>
    <m/>
    <m/>
    <m/>
    <s v="山田宿坊"/>
    <n v="7"/>
    <s v=""/>
    <x v="5"/>
    <x v="33"/>
    <s v="F"/>
    <s v="06"/>
    <n v="8"/>
  </r>
  <r>
    <x v="5"/>
    <s v="短期入所"/>
    <n v="1610100172"/>
    <m/>
    <m/>
    <s v="ショートステイはるかぜの丘"/>
    <n v="2"/>
    <s v="939-2206"/>
    <s v="富山市坂本３１１０番地"/>
    <s v="076-467-0679"/>
    <s v="076-468-3201"/>
    <s v="社会福祉法人セーナー苑"/>
    <x v="0"/>
    <d v="2024-09-30T00:00:00"/>
    <m/>
    <m/>
    <m/>
    <s v="業務管理体制データ管理システムは富山県で入力済"/>
    <m/>
    <m/>
    <m/>
    <m/>
    <m/>
    <m/>
    <m/>
    <m/>
    <m/>
    <m/>
    <m/>
    <m/>
    <m/>
    <m/>
    <s v="坂本"/>
    <n v="5"/>
    <s v=""/>
    <x v="4"/>
    <x v="31"/>
    <s v="P"/>
    <s v="06"/>
    <n v="9"/>
  </r>
  <r>
    <x v="5"/>
    <s v="短期入所"/>
    <n v="1610100206"/>
    <m/>
    <m/>
    <s v="ホームヘルプサービスしおんの家"/>
    <m/>
    <s v="939-3515"/>
    <s v="富山市水橋辻ヶ堂８０１番地１"/>
    <s v="076-479-9173"/>
    <s v="076-479-9174"/>
    <s v="特定非営利活動法人しおんの家"/>
    <x v="0"/>
    <d v="2024-09-30T00:00:00"/>
    <m/>
    <m/>
    <m/>
    <s v="空床(4)_x000a_業務管理体制データ管理システムは富山県で入力済"/>
    <n v="170"/>
    <s v="対象"/>
    <s v="○"/>
    <s v="×"/>
    <s v="×"/>
    <m/>
    <m/>
    <m/>
    <m/>
    <m/>
    <m/>
    <m/>
    <m/>
    <m/>
    <s v="水橋辻ヶ堂"/>
    <n v="8"/>
    <s v=""/>
    <x v="0"/>
    <x v="0"/>
    <s v="P"/>
    <s v="06"/>
    <n v="10"/>
  </r>
  <r>
    <x v="5"/>
    <s v="短期入所"/>
    <n v="1610100461"/>
    <m/>
    <m/>
    <s v="特別養護老人ホーム喜寿苑"/>
    <n v="20"/>
    <s v="939-2712"/>
    <s v="富山市婦中町塚原１２２番地"/>
    <s v="076-466-3773"/>
    <s v="076-466-3882"/>
    <s v="社会福祉法人誠心会"/>
    <x v="0"/>
    <d v="2024-09-30T00:00:00"/>
    <m/>
    <m/>
    <m/>
    <s v="業務管理体制データ管理システムは富山県で入力済"/>
    <n v="200"/>
    <s v="対象"/>
    <s v="○"/>
    <s v="〇"/>
    <s v="×"/>
    <m/>
    <m/>
    <m/>
    <m/>
    <m/>
    <m/>
    <m/>
    <m/>
    <m/>
    <s v="婦中町塚原"/>
    <n v="8"/>
    <s v=""/>
    <x v="2"/>
    <x v="9"/>
    <s v="P"/>
    <s v="06"/>
    <n v="11"/>
  </r>
  <r>
    <x v="5"/>
    <s v="短期入所"/>
    <n v="1610100479"/>
    <m/>
    <m/>
    <s v="指定短期入所事業所富山県リハビリテーション病院・こども支援センター"/>
    <m/>
    <s v="931-8443"/>
    <s v="富山市下飯野３６番地"/>
    <s v="076-438-5678"/>
    <s v="076-438-3295"/>
    <s v="社会福祉法人富山県社会福祉総合センター"/>
    <x v="0"/>
    <d v="2024-09-30T00:00:00"/>
    <m/>
    <m/>
    <m/>
    <s v="空床+２_x000a_医療型"/>
    <n v="88"/>
    <s v="対象"/>
    <s v="○"/>
    <s v="×"/>
    <s v="〇"/>
    <m/>
    <m/>
    <m/>
    <m/>
    <m/>
    <m/>
    <m/>
    <m/>
    <m/>
    <s v="下飯野"/>
    <n v="6"/>
    <s v=""/>
    <x v="0"/>
    <x v="30"/>
    <s v="P"/>
    <s v="06"/>
    <n v="12"/>
  </r>
  <r>
    <x v="5"/>
    <s v="短期入所"/>
    <n v="1610100495"/>
    <m/>
    <m/>
    <s v="ショートステイこのゆびとーまれ茶屋"/>
    <m/>
    <s v="930-0115"/>
    <s v="富山市茶屋町４４１番地３"/>
    <s v="076-427-0720"/>
    <s v="076-427-0723"/>
    <s v="特定非営利活動法人デイサービスこのゆびとーまれ"/>
    <x v="0"/>
    <d v="2024-09-30T00:00:00"/>
    <m/>
    <m/>
    <m/>
    <s v="空床（4）_x000a_業務管理体制データ管理システムは富山県で入力済"/>
    <m/>
    <m/>
    <m/>
    <m/>
    <m/>
    <m/>
    <m/>
    <m/>
    <m/>
    <m/>
    <m/>
    <m/>
    <m/>
    <m/>
    <s v="茶屋町"/>
    <n v="6"/>
    <s v=""/>
    <x v="0"/>
    <x v="3"/>
    <s v="P"/>
    <s v="06"/>
    <n v="13"/>
  </r>
  <r>
    <x v="5"/>
    <s v="短期入所"/>
    <n v="1610100511"/>
    <m/>
    <m/>
    <s v="ショートステイふるさとのあかり"/>
    <m/>
    <s v="930-2243"/>
    <s v="富山市四方荒屋３２２３番地"/>
    <s v="076-435-6511"/>
    <s v="076-435-6512"/>
    <s v="特定非営利活動法人ふるさとのあかり"/>
    <x v="0"/>
    <d v="2024-09-30T00:00:00"/>
    <m/>
    <m/>
    <m/>
    <s v="空床_x000a_業務管理体制データ管理システムは富山県で入力済"/>
    <n v="154"/>
    <s v="対象"/>
    <s v="○"/>
    <s v="×"/>
    <s v="×"/>
    <m/>
    <m/>
    <m/>
    <m/>
    <m/>
    <m/>
    <m/>
    <m/>
    <m/>
    <s v="四方荒屋"/>
    <n v="7"/>
    <s v=""/>
    <x v="0"/>
    <x v="34"/>
    <s v="P"/>
    <s v="06"/>
    <n v="14"/>
  </r>
  <r>
    <x v="5"/>
    <s v="短期入所"/>
    <n v="1610100529"/>
    <m/>
    <m/>
    <s v="あゆみの郷"/>
    <m/>
    <s v="939-2231"/>
    <s v="富山市稲代１０２３番地"/>
    <s v="076-467-4477"/>
    <s v="076-467-4478"/>
    <s v="社会福祉法人秀愛会"/>
    <x v="0"/>
    <d v="2024-09-30T00:00:00"/>
    <m/>
    <m/>
    <m/>
    <s v="空床+２_x000a_医療型_x000a_業務管理体制データ管理システムは富山県で入力済"/>
    <m/>
    <m/>
    <m/>
    <m/>
    <m/>
    <m/>
    <m/>
    <m/>
    <m/>
    <m/>
    <m/>
    <m/>
    <m/>
    <m/>
    <s v="稲代"/>
    <n v="5"/>
    <s v=""/>
    <x v="4"/>
    <x v="17"/>
    <s v="P"/>
    <s v="06"/>
    <n v="15"/>
  </r>
  <r>
    <x v="5"/>
    <s v="短期入所"/>
    <n v="1610100552"/>
    <m/>
    <m/>
    <s v="ゆりの木の里短期入所事業所"/>
    <m/>
    <s v="930-0887"/>
    <s v="富山市五福４７４番地２"/>
    <s v="076-433-4500"/>
    <s v="076-433-4527"/>
    <s v="社会福祉法人富山県精神保健福祉協会"/>
    <x v="0"/>
    <d v="2024-09-30T00:00:00"/>
    <m/>
    <m/>
    <m/>
    <s v="空床型_x000a_業務管理体制データ管理システムは富山県で入力済"/>
    <n v="64"/>
    <s v="対象"/>
    <s v="○"/>
    <s v="×"/>
    <s v="×"/>
    <m/>
    <m/>
    <m/>
    <m/>
    <m/>
    <m/>
    <m/>
    <m/>
    <m/>
    <s v="五福"/>
    <n v="5"/>
    <s v=""/>
    <x v="0"/>
    <x v="18"/>
    <s v="P"/>
    <s v="06"/>
    <n v="16"/>
  </r>
  <r>
    <x v="5"/>
    <s v="短期入所"/>
    <n v="1610100933"/>
    <m/>
    <m/>
    <s v="ショートステイこだまの丘"/>
    <n v="2"/>
    <s v="939-2206"/>
    <s v="富山市坂本３１１０番地"/>
    <s v="076-467-0679"/>
    <s v="076-468-3201"/>
    <s v="社会福祉法人セーナー苑"/>
    <x v="7"/>
    <d v="2028-03-31T00:00:00"/>
    <m/>
    <m/>
    <m/>
    <s v="業務管理体制データ管理システムは富山県で入力済"/>
    <m/>
    <m/>
    <m/>
    <m/>
    <m/>
    <m/>
    <m/>
    <m/>
    <m/>
    <m/>
    <m/>
    <m/>
    <m/>
    <m/>
    <s v="坂本"/>
    <n v="5"/>
    <s v=""/>
    <x v="4"/>
    <x v="31"/>
    <s v="P"/>
    <s v="06"/>
    <n v="17"/>
  </r>
  <r>
    <x v="5"/>
    <s v="短期入所"/>
    <n v="1610100966"/>
    <m/>
    <m/>
    <s v="小さな幸せの家短期入所センター"/>
    <n v="2"/>
    <s v="931-8325"/>
    <s v="富山市城川原三丁目６番１４号"/>
    <s v="076-438-6001"/>
    <s v="076-438-6201"/>
    <s v="社会福祉法人小さな幸せの家"/>
    <x v="45"/>
    <d v="2028-04-30T00:00:00"/>
    <m/>
    <m/>
    <m/>
    <s v="H30.10月～GH_x000a_併設型_x000a_業務管理体制データ管理システムは富山県で入力済"/>
    <n v="95"/>
    <s v="対象"/>
    <s v="×"/>
    <s v="×"/>
    <s v="×"/>
    <m/>
    <m/>
    <m/>
    <m/>
    <m/>
    <m/>
    <m/>
    <m/>
    <m/>
    <s v="城川原三丁目"/>
    <n v="9"/>
    <s v=""/>
    <x v="0"/>
    <x v="5"/>
    <s v="P"/>
    <s v="06"/>
    <n v="18"/>
  </r>
  <r>
    <x v="5"/>
    <s v="短期入所"/>
    <n v="1610101113"/>
    <m/>
    <m/>
    <s v="コスモスの里大江干"/>
    <m/>
    <s v="930-0922"/>
    <s v="富山市大江干３４番地１"/>
    <s v="076-407-1566"/>
    <s v="076-407-1567"/>
    <s v="株式会社コスモスの里"/>
    <x v="46"/>
    <d v="2029-07-31T00:00:00"/>
    <m/>
    <m/>
    <m/>
    <s v="空床_x000a_業務管理体制データ管理システムは富山県で入力済"/>
    <n v="115"/>
    <s v="対象"/>
    <s v="×"/>
    <s v="×"/>
    <s v="×"/>
    <m/>
    <m/>
    <m/>
    <m/>
    <m/>
    <m/>
    <m/>
    <m/>
    <m/>
    <s v="大江干"/>
    <n v="6"/>
    <s v=""/>
    <x v="0"/>
    <x v="21"/>
    <s v="P"/>
    <s v="06"/>
    <n v="19"/>
  </r>
  <r>
    <x v="5"/>
    <s v="短期入所"/>
    <n v="1618000010"/>
    <m/>
    <m/>
    <s v="独立行政法人国立病院機構富山病院"/>
    <m/>
    <s v="939-2692"/>
    <s v="富山市婦中町新町３１４５番地"/>
    <s v="076-469-2135"/>
    <s v="076-469-5616"/>
    <s v="独立行政法人国立病院機構富山病院"/>
    <x v="0"/>
    <d v="2024-09-30T00:00:00"/>
    <m/>
    <m/>
    <m/>
    <s v="空床_x000a_医療型_x000a_業務管理体制データ管理システムは富山県で入力済"/>
    <s v="土砂８"/>
    <m/>
    <m/>
    <m/>
    <m/>
    <m/>
    <s v="対象"/>
    <s v="○"/>
    <s v="×"/>
    <s v="×"/>
    <m/>
    <m/>
    <m/>
    <m/>
    <s v="婦中町新町"/>
    <n v="8"/>
    <s v=""/>
    <x v="2"/>
    <x v="29"/>
    <s v="E"/>
    <s v="06"/>
    <n v="20"/>
  </r>
  <r>
    <x v="5"/>
    <s v="短期入所"/>
    <n v="1610100610"/>
    <m/>
    <m/>
    <s v="富山福祉生協ぼらハートのいえ"/>
    <n v="4"/>
    <s v="930-0873"/>
    <s v="富山市金屋字古屋敷４１９８番地１"/>
    <s v="076-444-1294"/>
    <s v="076-444-1296"/>
    <s v="富山県高齢者・障害者福祉生活協同組合"/>
    <x v="47"/>
    <d v="2025-09-30T00:00:00"/>
    <m/>
    <m/>
    <m/>
    <s v="単独型"/>
    <n v="67"/>
    <s v="対象"/>
    <s v="○"/>
    <s v="〇"/>
    <s v="〇"/>
    <m/>
    <m/>
    <m/>
    <m/>
    <m/>
    <m/>
    <m/>
    <m/>
    <m/>
    <s v="金屋字古屋敷"/>
    <n v="9"/>
    <s v=""/>
    <x v="0"/>
    <x v="35"/>
    <s v="D"/>
    <s v="06"/>
    <n v="21"/>
  </r>
  <r>
    <x v="5"/>
    <s v="短期入所"/>
    <n v="1610101584"/>
    <m/>
    <m/>
    <s v="ショートステイこのゆびとーまれ向い"/>
    <m/>
    <s v="930-0928"/>
    <s v="富山市富岡町３６５番地"/>
    <s v="076-493-0030"/>
    <s v="076-493-0765"/>
    <s v="特定非営利活動法人デイサービスこのゆびとーまれ"/>
    <x v="48"/>
    <d v="2026-11-30T00:00:00"/>
    <m/>
    <m/>
    <m/>
    <s v="空床_x000a_業務管理体制データ管理システムは富山県で入力済"/>
    <n v="112"/>
    <s v="対象"/>
    <s v="○"/>
    <s v="〇"/>
    <s v="〇"/>
    <m/>
    <m/>
    <m/>
    <m/>
    <m/>
    <m/>
    <m/>
    <m/>
    <m/>
    <s v="富岡町"/>
    <n v="6"/>
    <s v=""/>
    <x v="0"/>
    <x v="24"/>
    <s v="P"/>
    <s v="06"/>
    <n v="22"/>
  </r>
  <r>
    <x v="5"/>
    <s v="短期入所"/>
    <n v="1610101782"/>
    <m/>
    <m/>
    <s v="ほっと"/>
    <n v="2"/>
    <s v="930-2222"/>
    <s v="富山市八幡７５０番地３"/>
    <s v="076-482-3815"/>
    <s v="076-482-3855"/>
    <s v="特定非営利活動法人ほっと"/>
    <x v="49"/>
    <d v="2028-02-29T00:00:00"/>
    <m/>
    <m/>
    <m/>
    <s v="単独型_x000a_業務管理体制データ管理システムは富山県で入力済"/>
    <n v="159"/>
    <s v="対象"/>
    <s v="○"/>
    <s v="×"/>
    <s v="×"/>
    <m/>
    <m/>
    <m/>
    <m/>
    <m/>
    <m/>
    <m/>
    <m/>
    <m/>
    <s v="八幡"/>
    <n v="5"/>
    <s v=""/>
    <x v="0"/>
    <x v="36"/>
    <s v="E"/>
    <s v="06"/>
    <n v="23"/>
  </r>
  <r>
    <x v="5"/>
    <s v="短期入所"/>
    <n v="1610101923"/>
    <m/>
    <m/>
    <s v="第２けやきホーム"/>
    <n v="2"/>
    <s v="930-0816"/>
    <s v="富山市上赤江町一丁目１３番５号"/>
    <s v="076-441-5580"/>
    <s v="076-441-5580"/>
    <s v="社会福祉法人けやき苑"/>
    <x v="23"/>
    <d v="2029-03-31T00:00:00"/>
    <m/>
    <m/>
    <m/>
    <s v="併設型"/>
    <n v="100"/>
    <s v="対象"/>
    <s v="○"/>
    <s v="×"/>
    <s v="〇"/>
    <m/>
    <m/>
    <m/>
    <m/>
    <m/>
    <m/>
    <m/>
    <m/>
    <m/>
    <s v="上赤江町一丁目"/>
    <n v="10"/>
    <s v=""/>
    <x v="0"/>
    <x v="7"/>
    <s v="P"/>
    <s v="06"/>
    <n v="24"/>
  </r>
  <r>
    <x v="5"/>
    <s v="短期入所"/>
    <n v="1610100040"/>
    <m/>
    <m/>
    <s v="高志ワークホーム"/>
    <m/>
    <s v="931-8443"/>
    <s v="富山市下飯野３６番地"/>
    <s v="076-438-4502"/>
    <s v="076-438-4503"/>
    <s v="社会福祉法人富山県社会福祉総合センター"/>
    <x v="50"/>
    <d v="2029-08-31T00:00:00"/>
    <m/>
    <m/>
    <m/>
    <s v="空床"/>
    <n v="2"/>
    <s v="対象"/>
    <s v="○"/>
    <s v="〇"/>
    <s v="×"/>
    <m/>
    <m/>
    <m/>
    <m/>
    <m/>
    <m/>
    <m/>
    <m/>
    <m/>
    <s v="下飯野"/>
    <n v="6"/>
    <s v=""/>
    <x v="0"/>
    <x v="30"/>
    <s v="P"/>
    <s v="06"/>
    <n v="25"/>
  </r>
  <r>
    <x v="5"/>
    <s v="短期入所"/>
    <n v="1610102111"/>
    <m/>
    <s v="●"/>
    <s v="ナーシングホーム希望のひかり"/>
    <n v="9"/>
    <s v="939-2252"/>
    <s v="富山市上大久保１５８１番地１"/>
    <s v="076-461-5300"/>
    <s v="076-461-5332"/>
    <s v="医療法人社団中山会"/>
    <x v="16"/>
    <d v="2024-03-31T00:00:00"/>
    <m/>
    <m/>
    <m/>
    <m/>
    <m/>
    <m/>
    <m/>
    <m/>
    <m/>
    <m/>
    <m/>
    <m/>
    <m/>
    <m/>
    <m/>
    <m/>
    <m/>
    <m/>
    <s v="上大久保"/>
    <n v="7"/>
    <s v=""/>
    <x v="4"/>
    <x v="17"/>
    <s v="T"/>
    <s v="06"/>
    <n v="26"/>
  </r>
  <r>
    <x v="5"/>
    <s v="短期入所"/>
    <n v="1610102244"/>
    <m/>
    <m/>
    <s v="指定療養介護事業所富山県リハビリテーション病院・こども支援センター"/>
    <m/>
    <s v="931-8443"/>
    <s v="富山市下飯野３６番地"/>
    <s v="076-438-2233"/>
    <s v="076-437-5390"/>
    <s v="社会福祉法人富山県社会福祉総合センター"/>
    <x v="44"/>
    <d v="2024-06-30T00:00:00"/>
    <m/>
    <m/>
    <m/>
    <s v="空床_x000a_医療型"/>
    <n v="88"/>
    <s v="対象"/>
    <s v="○"/>
    <s v="×"/>
    <s v="〇"/>
    <m/>
    <m/>
    <m/>
    <m/>
    <m/>
    <m/>
    <m/>
    <m/>
    <m/>
    <s v="下飯野"/>
    <n v="6"/>
    <s v=""/>
    <x v="0"/>
    <x v="30"/>
    <s v="D"/>
    <s v="06"/>
    <n v="27"/>
  </r>
  <r>
    <x v="5"/>
    <s v="短期入所"/>
    <n v="1610102475"/>
    <m/>
    <m/>
    <s v="グループホームフラワー"/>
    <n v="2"/>
    <s v="939-0536"/>
    <s v="富山市水橋柳寺３３番地１"/>
    <s v="076-460-3675"/>
    <s v="076-460-4239"/>
    <s v="株式会社ＬＥＡＴ"/>
    <x v="34"/>
    <d v="2026-01-31T00:00:00"/>
    <m/>
    <m/>
    <m/>
    <m/>
    <n v="173"/>
    <s v="対象"/>
    <s v="○"/>
    <s v="〇"/>
    <s v="×"/>
    <m/>
    <m/>
    <m/>
    <m/>
    <m/>
    <m/>
    <m/>
    <m/>
    <m/>
    <s v="水橋柳寺"/>
    <n v="7"/>
    <s v=""/>
    <x v="0"/>
    <x v="37"/>
    <m/>
    <s v="06"/>
    <n v="28"/>
  </r>
  <r>
    <x v="5"/>
    <s v="短期入所"/>
    <n v="1610102509"/>
    <m/>
    <m/>
    <s v="ショートステイ虹の丘三郷"/>
    <n v="3"/>
    <s v="939-3554"/>
    <s v="富山市水橋小路２８６番地２"/>
    <s v="076-479-6055"/>
    <s v="076-479-9651"/>
    <s v="株式会社日本エコ・ケア・サービス"/>
    <x v="51"/>
    <d v="2026-03-31T00:00:00"/>
    <m/>
    <m/>
    <m/>
    <m/>
    <n v="180"/>
    <s v="対象"/>
    <s v="×"/>
    <s v="×"/>
    <s v="×"/>
    <m/>
    <m/>
    <m/>
    <m/>
    <m/>
    <m/>
    <m/>
    <m/>
    <m/>
    <s v="水橋小路"/>
    <n v="7"/>
    <s v=""/>
    <x v="0"/>
    <x v="6"/>
    <s v="P"/>
    <s v="06"/>
    <n v="29"/>
  </r>
  <r>
    <x v="5"/>
    <s v="短期入所"/>
    <n v="1610102624"/>
    <m/>
    <m/>
    <s v="さくらグループホーム長江"/>
    <n v="2"/>
    <s v="930-0962"/>
    <s v="富山市長江本町２番４６号"/>
    <s v="076-438-5523"/>
    <s v="076-482-3797"/>
    <s v="株式会社タカギコーポレーション"/>
    <x v="52"/>
    <d v="2027-03-31T00:00:00"/>
    <m/>
    <m/>
    <m/>
    <s v="Ｒ3.7.1～施設等の区分：福祉型→福祉型（強化）_x000a_Ｒ5.3.1～施設等の区分：福祉型（強化）→福祉型_x000a_Ｒ5.7.1～施設等の区分：福祉型→福祉型（強化）"/>
    <n v="211"/>
    <s v="対象"/>
    <s v="○"/>
    <s v="×"/>
    <s v="×"/>
    <m/>
    <m/>
    <m/>
    <m/>
    <m/>
    <m/>
    <m/>
    <m/>
    <m/>
    <s v="長江本町"/>
    <n v="7"/>
    <s v=""/>
    <x v="0"/>
    <x v="14"/>
    <s v="P"/>
    <s v="06"/>
    <n v="30"/>
  </r>
  <r>
    <x v="5"/>
    <s v="短期入所"/>
    <n v="1610102764"/>
    <m/>
    <m/>
    <s v="短期入所富山天正寺"/>
    <n v="2"/>
    <s v="930-0955"/>
    <s v="富山市天正寺１３６０番地"/>
    <s v="076-492-2531"/>
    <s v="076-492-2532"/>
    <s v="ソーシャルインクルー株式会社"/>
    <x v="53"/>
    <d v="2028-04-30T00:00:00"/>
    <m/>
    <m/>
    <m/>
    <m/>
    <n v="291"/>
    <s v="対象"/>
    <s v="〇"/>
    <s v="〇"/>
    <s v="×"/>
    <m/>
    <m/>
    <m/>
    <m/>
    <m/>
    <m/>
    <m/>
    <m/>
    <m/>
    <s v="天正寺"/>
    <n v="6"/>
    <s v=""/>
    <x v="0"/>
    <x v="14"/>
    <m/>
    <s v="06"/>
    <n v="31"/>
  </r>
  <r>
    <x v="6"/>
    <s v="通所系"/>
    <n v="1610100024"/>
    <m/>
    <m/>
    <s v="高志ライフケアホーム"/>
    <n v="69"/>
    <s v="931-8443"/>
    <s v="富山市下飯野３６番地"/>
    <s v="076-438-6019"/>
    <s v="076-438-6069"/>
    <s v="社会福祉法人富山県社会福祉総合センター"/>
    <x v="40"/>
    <d v="2024-03-31T00:00:00"/>
    <m/>
    <m/>
    <m/>
    <m/>
    <n v="1"/>
    <s v="対象"/>
    <s v="○"/>
    <s v="〇"/>
    <s v="×"/>
    <m/>
    <m/>
    <m/>
    <m/>
    <m/>
    <m/>
    <m/>
    <m/>
    <m/>
    <s v="下飯野"/>
    <n v="6"/>
    <s v=""/>
    <x v="0"/>
    <x v="30"/>
    <s v="N"/>
    <s v="07"/>
    <n v="1"/>
  </r>
  <r>
    <x v="6"/>
    <s v="通所系"/>
    <n v="1610100032"/>
    <m/>
    <m/>
    <s v="障害者支援施設わかくさの丘"/>
    <n v="70"/>
    <s v="939-2206"/>
    <s v="富山市坂本３１１０番地"/>
    <s v="076-467-0679"/>
    <s v="076-468-3201"/>
    <s v="社会福祉法人セーナー苑"/>
    <x v="7"/>
    <d v="2028-03-31T00:00:00"/>
    <m/>
    <m/>
    <m/>
    <m/>
    <m/>
    <m/>
    <m/>
    <m/>
    <m/>
    <m/>
    <m/>
    <m/>
    <m/>
    <m/>
    <m/>
    <m/>
    <m/>
    <m/>
    <s v="坂本"/>
    <n v="5"/>
    <s v=""/>
    <x v="4"/>
    <x v="31"/>
    <s v="N"/>
    <s v="07"/>
    <n v="2"/>
  </r>
  <r>
    <x v="6"/>
    <s v="通所系"/>
    <n v="1610100040"/>
    <m/>
    <m/>
    <s v="高志ワークホーム"/>
    <n v="30"/>
    <s v="931-8443"/>
    <s v="富山市下飯野３６番地"/>
    <s v="076-438-4502"/>
    <s v="076-438-4503"/>
    <s v="社会福祉法人富山県社会福祉総合センター"/>
    <x v="40"/>
    <d v="2024-03-31T00:00:00"/>
    <m/>
    <m/>
    <m/>
    <m/>
    <n v="2"/>
    <s v="対象"/>
    <s v="○"/>
    <s v="〇"/>
    <s v="×"/>
    <m/>
    <m/>
    <m/>
    <m/>
    <m/>
    <m/>
    <m/>
    <m/>
    <m/>
    <s v="下飯野"/>
    <n v="6"/>
    <s v=""/>
    <x v="0"/>
    <x v="30"/>
    <s v="N"/>
    <s v="07"/>
    <n v="3"/>
  </r>
  <r>
    <x v="6"/>
    <s v="通所系"/>
    <n v="1610100065"/>
    <m/>
    <m/>
    <s v="生活介護施設ラッコハウス"/>
    <n v="20"/>
    <s v="939-8003"/>
    <s v="富山市西公文名町４番１７号"/>
    <s v="076-493-0250"/>
    <s v="076-493-4441"/>
    <s v="社会福祉法人ラッコハウス"/>
    <x v="40"/>
    <d v="2024-03-31T00:00:00"/>
    <m/>
    <m/>
    <m/>
    <m/>
    <n v="12"/>
    <s v="対象"/>
    <s v="×"/>
    <s v="×"/>
    <s v="×"/>
    <m/>
    <m/>
    <m/>
    <m/>
    <m/>
    <m/>
    <m/>
    <m/>
    <m/>
    <s v="西公文名町"/>
    <n v="8"/>
    <s v=""/>
    <x v="0"/>
    <x v="38"/>
    <s v="D"/>
    <s v="07"/>
    <n v="4"/>
  </r>
  <r>
    <x v="6"/>
    <s v="通所系"/>
    <n v="1610100073"/>
    <m/>
    <m/>
    <s v="うさか寮"/>
    <n v="40"/>
    <s v="930-0143"/>
    <s v="富山市西金屋６６８２番地"/>
    <s v="076-436-0270"/>
    <s v="076-436-0599"/>
    <s v="社会福祉法人めひの野園"/>
    <x v="54"/>
    <d v="2025-03-31T00:00:00"/>
    <m/>
    <m/>
    <m/>
    <m/>
    <s v="土砂１"/>
    <m/>
    <m/>
    <m/>
    <m/>
    <m/>
    <s v="対象"/>
    <s v="○"/>
    <s v="×"/>
    <s v="×"/>
    <m/>
    <m/>
    <m/>
    <m/>
    <s v="西金屋"/>
    <n v="6"/>
    <s v=""/>
    <x v="0"/>
    <x v="3"/>
    <s v="D"/>
    <s v="07"/>
    <n v="5"/>
  </r>
  <r>
    <x v="6"/>
    <s v="通所系"/>
    <n v="1610100081"/>
    <m/>
    <m/>
    <s v="障害者支援施設のぞみの丘"/>
    <n v="60"/>
    <s v="939-2206"/>
    <s v="富山市坂本３１１０番地"/>
    <s v="076-467-0679"/>
    <s v="076-468-3201"/>
    <s v="社会福祉法人セーナー苑"/>
    <x v="7"/>
    <d v="2028-03-31T00:00:00"/>
    <m/>
    <m/>
    <m/>
    <m/>
    <m/>
    <m/>
    <m/>
    <m/>
    <m/>
    <m/>
    <m/>
    <m/>
    <m/>
    <m/>
    <m/>
    <m/>
    <m/>
    <m/>
    <s v="坂本"/>
    <n v="5"/>
    <s v=""/>
    <x v="4"/>
    <x v="31"/>
    <s v="N"/>
    <s v="07"/>
    <n v="6"/>
  </r>
  <r>
    <x v="6"/>
    <s v="通所系"/>
    <n v="1610100099"/>
    <m/>
    <m/>
    <s v="障害者支援施設ほほえみの丘"/>
    <n v="80"/>
    <s v="939-2206"/>
    <s v="富山市坂本３１１０番地"/>
    <s v="076-467-0679"/>
    <s v="076-468-3201"/>
    <s v="社会福祉法人セーナー苑"/>
    <x v="7"/>
    <d v="2028-03-31T00:00:00"/>
    <m/>
    <m/>
    <m/>
    <m/>
    <m/>
    <m/>
    <m/>
    <m/>
    <m/>
    <m/>
    <m/>
    <m/>
    <m/>
    <m/>
    <m/>
    <m/>
    <m/>
    <m/>
    <s v="坂本"/>
    <n v="5"/>
    <s v=""/>
    <x v="4"/>
    <x v="31"/>
    <s v="N"/>
    <s v="07"/>
    <n v="7"/>
  </r>
  <r>
    <x v="6"/>
    <s v="通所系"/>
    <n v="1610100107"/>
    <m/>
    <m/>
    <s v="障害者支援施設やまびこの丘"/>
    <n v="50"/>
    <s v="939-2206"/>
    <s v="富山市坂本３１１０番地"/>
    <s v="076-467-0679"/>
    <s v="076-468-3201"/>
    <s v="社会福祉法人セーナー苑"/>
    <x v="7"/>
    <d v="2028-03-31T00:00:00"/>
    <m/>
    <m/>
    <m/>
    <m/>
    <m/>
    <m/>
    <m/>
    <m/>
    <m/>
    <m/>
    <m/>
    <m/>
    <m/>
    <m/>
    <m/>
    <m/>
    <m/>
    <m/>
    <s v="坂本"/>
    <n v="5"/>
    <s v=""/>
    <x v="4"/>
    <x v="31"/>
    <s v="N"/>
    <s v="07"/>
    <n v="8"/>
  </r>
  <r>
    <x v="6"/>
    <s v="通所系"/>
    <n v="1610100115"/>
    <m/>
    <m/>
    <s v="野積園"/>
    <n v="58"/>
    <s v="939-2404"/>
    <s v="富山市八尾町上ケ島３１３番地"/>
    <s v="076-455-3535"/>
    <s v="076-455-3536"/>
    <s v="社会福祉法人白皇山保護園"/>
    <x v="55"/>
    <d v="2029-03-31T00:00:00"/>
    <m/>
    <m/>
    <m/>
    <s v="利用日数の特例【令和４年４月～令和５年３月（１２ヶ月間）】"/>
    <s v="土砂２"/>
    <m/>
    <m/>
    <m/>
    <m/>
    <m/>
    <s v="対象"/>
    <s v="○"/>
    <s v="×"/>
    <s v="×"/>
    <m/>
    <m/>
    <m/>
    <m/>
    <s v="八尾町上ケ島"/>
    <n v="9"/>
    <s v=""/>
    <x v="3"/>
    <x v="32"/>
    <s v="N"/>
    <s v="07"/>
    <n v="9"/>
  </r>
  <r>
    <x v="6"/>
    <s v="通所系"/>
    <n v="1610100123"/>
    <m/>
    <m/>
    <s v="障害者支援施設あざみ園"/>
    <n v="60"/>
    <s v="930-2102"/>
    <s v="富山市山田宿坊１番地８"/>
    <s v="076-457-2301"/>
    <s v="076-457-2303"/>
    <s v="社会福祉法人恵風会"/>
    <x v="40"/>
    <d v="2024-03-31T00:00:00"/>
    <m/>
    <m/>
    <m/>
    <m/>
    <s v="土砂３"/>
    <m/>
    <m/>
    <m/>
    <m/>
    <m/>
    <s v="対象"/>
    <s v="○"/>
    <s v="×"/>
    <s v="×"/>
    <m/>
    <m/>
    <m/>
    <m/>
    <s v="山田宿坊"/>
    <n v="7"/>
    <s v=""/>
    <x v="5"/>
    <x v="33"/>
    <s v="F"/>
    <s v="07"/>
    <n v="10"/>
  </r>
  <r>
    <x v="6"/>
    <s v="通所系"/>
    <n v="1610100131"/>
    <m/>
    <m/>
    <s v="富山市生活介護事業所第１あすなろ"/>
    <n v="40"/>
    <s v="939-8222"/>
    <s v="富山市蜷川１５番地"/>
    <s v="076-428-1277"/>
    <s v="076-428-1288"/>
    <s v="社会福祉法人恵風会"/>
    <x v="37"/>
    <d v="2023-11-30T00:00:00"/>
    <m/>
    <m/>
    <m/>
    <s v="業務管理体制　県移管待ち（未入力あり）"/>
    <n v="140"/>
    <s v="対象"/>
    <s v="〇"/>
    <s v="×"/>
    <s v="〇"/>
    <m/>
    <m/>
    <m/>
    <m/>
    <m/>
    <m/>
    <m/>
    <m/>
    <m/>
    <s v="蜷川"/>
    <n v="5"/>
    <s v=""/>
    <x v="0"/>
    <x v="19"/>
    <s v="D"/>
    <s v="07"/>
    <n v="11"/>
  </r>
  <r>
    <x v="6"/>
    <s v="通所系"/>
    <n v="1610100149"/>
    <s v="●"/>
    <m/>
    <s v="障害福祉サービス事業所萌黄"/>
    <n v="34"/>
    <s v="939-2206"/>
    <s v="富山市坂本３１１０番地"/>
    <s v="076-467-0679"/>
    <s v="076-468-3201"/>
    <s v="社会福祉法人セーナー苑"/>
    <x v="7"/>
    <d v="2028-03-31T00:00:00"/>
    <m/>
    <m/>
    <m/>
    <s v="業務管理体制　県移管待ち（未入力あり）"/>
    <m/>
    <m/>
    <m/>
    <m/>
    <m/>
    <m/>
    <m/>
    <m/>
    <m/>
    <m/>
    <m/>
    <m/>
    <m/>
    <m/>
    <s v="坂本"/>
    <n v="5"/>
    <s v=""/>
    <x v="4"/>
    <x v="31"/>
    <s v="D"/>
    <s v="07"/>
    <n v="12"/>
  </r>
  <r>
    <x v="6"/>
    <s v="通所系"/>
    <n v="1610100156"/>
    <s v="●"/>
    <m/>
    <s v="ひまわりの郷"/>
    <n v="20"/>
    <s v="939-2306"/>
    <s v="富山市八尾町井田５０８番地１"/>
    <s v="076-455-8020"/>
    <s v="076-455-8019"/>
    <s v="社会福祉法人白皇山保護園"/>
    <x v="55"/>
    <d v="2029-03-31T00:00:00"/>
    <m/>
    <m/>
    <m/>
    <s v="利用日数の特例【令和４年４月～令和５年３月（１２ヶ月間）】"/>
    <m/>
    <m/>
    <m/>
    <m/>
    <m/>
    <m/>
    <m/>
    <m/>
    <m/>
    <m/>
    <m/>
    <m/>
    <m/>
    <m/>
    <s v="八尾町井田"/>
    <n v="8"/>
    <s v=""/>
    <x v="3"/>
    <x v="39"/>
    <s v="K"/>
    <s v="07"/>
    <n v="13"/>
  </r>
  <r>
    <x v="6"/>
    <s v="通所系"/>
    <n v="1610100164"/>
    <m/>
    <m/>
    <s v="婦中生活介護事業所つつじ"/>
    <n v="20"/>
    <s v="939-2603"/>
    <s v="富山市婦中町羽根１０６８番地１２"/>
    <s v="076-469-0001"/>
    <s v="076-469-0016"/>
    <s v="社会福祉法人恵風会"/>
    <x v="37"/>
    <d v="2023-11-30T00:00:00"/>
    <m/>
    <m/>
    <m/>
    <s v="R3.4.1名称及び定員変更　30→20_x000a_業務管理体制　県移管待ち（未入力あり）"/>
    <n v="204"/>
    <s v="対象"/>
    <s v="〇"/>
    <s v="×"/>
    <s v="〇"/>
    <m/>
    <m/>
    <m/>
    <m/>
    <m/>
    <m/>
    <m/>
    <m/>
    <m/>
    <s v="婦中町羽根"/>
    <n v="8"/>
    <s v=""/>
    <x v="2"/>
    <x v="29"/>
    <s v="D"/>
    <s v="07"/>
    <n v="14"/>
  </r>
  <r>
    <x v="6"/>
    <s v="通所系"/>
    <n v="1610100172"/>
    <m/>
    <m/>
    <s v="障害者支援施設はるかぜの丘"/>
    <n v="80"/>
    <s v="939-2206"/>
    <s v="富山市坂本３１１０番地"/>
    <s v="076-467-0679"/>
    <s v="076-468-3201"/>
    <s v="社会福祉法人セーナー苑"/>
    <x v="7"/>
    <d v="2028-03-31T00:00:00"/>
    <m/>
    <m/>
    <m/>
    <m/>
    <m/>
    <m/>
    <m/>
    <m/>
    <m/>
    <m/>
    <m/>
    <m/>
    <m/>
    <m/>
    <m/>
    <m/>
    <m/>
    <m/>
    <s v="坂本"/>
    <n v="5"/>
    <s v=""/>
    <x v="4"/>
    <x v="31"/>
    <s v="N"/>
    <s v="07"/>
    <n v="15"/>
  </r>
  <r>
    <x v="6"/>
    <s v="通所系"/>
    <n v="1610100180"/>
    <s v="●"/>
    <m/>
    <s v="ウォーム・ワークやぶなみ_x000a_（生活介護事業所ウォーム・ワークやぶなみ）"/>
    <n v="40"/>
    <s v="930-0143"/>
    <s v="富山市西金屋８３６３番地２"/>
    <s v="076-434-5895"/>
    <s v="076-434-5896"/>
    <s v="社会福祉法人めひの野園"/>
    <x v="54"/>
    <d v="2025-03-31T00:00:00"/>
    <m/>
    <m/>
    <m/>
    <m/>
    <m/>
    <m/>
    <m/>
    <m/>
    <m/>
    <m/>
    <m/>
    <m/>
    <m/>
    <m/>
    <m/>
    <m/>
    <m/>
    <m/>
    <s v="西金屋"/>
    <n v="6"/>
    <s v=""/>
    <x v="0"/>
    <x v="3"/>
    <s v="K"/>
    <s v="07"/>
    <n v="16"/>
  </r>
  <r>
    <x v="6"/>
    <s v="通所系"/>
    <n v="1610100602"/>
    <m/>
    <m/>
    <s v="富山市生活介護事業所第２あすなろ"/>
    <n v="20"/>
    <s v="939-8222"/>
    <s v="富山市蜷川１５番地"/>
    <s v="076-428-1277"/>
    <s v="076-428-1288"/>
    <s v="社会福祉法人恵風会"/>
    <x v="37"/>
    <d v="2023-11-30T00:00:00"/>
    <m/>
    <m/>
    <m/>
    <s v="業務管理体制　県移管待ち（未入力あり）"/>
    <n v="141"/>
    <s v="対象"/>
    <s v="〇"/>
    <s v="×"/>
    <s v="〇"/>
    <m/>
    <m/>
    <m/>
    <m/>
    <m/>
    <m/>
    <m/>
    <m/>
    <m/>
    <s v="蜷川"/>
    <n v="5"/>
    <s v=""/>
    <x v="0"/>
    <x v="19"/>
    <s v="D"/>
    <s v="07"/>
    <n v="17"/>
  </r>
  <r>
    <x v="6"/>
    <s v="通所系"/>
    <n v="1610100610"/>
    <m/>
    <m/>
    <s v="富山福祉生協ぼらハートのいえ"/>
    <n v="20"/>
    <s v="930-0873"/>
    <s v="富山市金屋字古屋敷４１９８番地１"/>
    <s v="076-444-1294"/>
    <s v="076-444-1296"/>
    <s v="富山県高齢者・障害者福祉生活協同組合"/>
    <x v="0"/>
    <d v="2024-09-30T00:00:00"/>
    <m/>
    <m/>
    <m/>
    <m/>
    <n v="67"/>
    <s v="対象"/>
    <s v="○"/>
    <s v="〇"/>
    <s v="〇"/>
    <m/>
    <m/>
    <m/>
    <m/>
    <m/>
    <m/>
    <m/>
    <m/>
    <m/>
    <s v="金屋字古屋敷"/>
    <n v="9"/>
    <s v=""/>
    <x v="0"/>
    <x v="35"/>
    <s v="D"/>
    <s v="07"/>
    <n v="18"/>
  </r>
  <r>
    <x v="6"/>
    <s v="通所系"/>
    <n v="1610100628"/>
    <s v="●"/>
    <m/>
    <s v="つくしの家_x000a_（主：つくしの家９）_x000a_（従：ウェルカムハウスつくし５）"/>
    <n v="14"/>
    <s v="930-2226"/>
    <s v="富山市八町５２７４番地２"/>
    <s v="076-435-3279"/>
    <s v="076-435-3269"/>
    <s v="株式会社つくし工房"/>
    <x v="0"/>
    <d v="2024-09-30T00:00:00"/>
    <m/>
    <m/>
    <m/>
    <m/>
    <n v="157"/>
    <s v="対象"/>
    <s v="○"/>
    <s v="×"/>
    <s v="×"/>
    <m/>
    <m/>
    <m/>
    <m/>
    <m/>
    <m/>
    <m/>
    <m/>
    <m/>
    <s v="八町"/>
    <n v="5"/>
    <s v=""/>
    <x v="0"/>
    <x v="36"/>
    <s v="D"/>
    <s v="07"/>
    <n v="19"/>
  </r>
  <r>
    <x v="6"/>
    <s v="通所系"/>
    <n v="1610100909"/>
    <m/>
    <m/>
    <s v="小さな幸せの家"/>
    <n v="20"/>
    <s v="931-8325"/>
    <s v="富山市城川原三丁目６番１４号"/>
    <s v="076-438-6001"/>
    <s v="076-438-6201"/>
    <s v="社会福祉法人小さな幸せの家"/>
    <x v="7"/>
    <d v="2028-03-31T00:00:00"/>
    <m/>
    <m/>
    <m/>
    <m/>
    <n v="94"/>
    <s v="対象"/>
    <s v="×"/>
    <s v="×"/>
    <s v="×"/>
    <m/>
    <m/>
    <m/>
    <m/>
    <m/>
    <m/>
    <m/>
    <m/>
    <m/>
    <s v="城川原三丁目"/>
    <n v="9"/>
    <s v=""/>
    <x v="0"/>
    <x v="5"/>
    <s v="D"/>
    <s v="07"/>
    <n v="20"/>
  </r>
  <r>
    <x v="6"/>
    <s v="通所系"/>
    <n v="1610100933"/>
    <m/>
    <m/>
    <s v="障害者支援施設こだまの丘"/>
    <n v="50"/>
    <s v="939-2206"/>
    <s v="富山市坂本３１１０番地"/>
    <s v="076-467-0679"/>
    <s v="076-468-3201"/>
    <s v="社会福祉法人セーナー苑"/>
    <x v="7"/>
    <d v="2028-03-31T00:00:00"/>
    <m/>
    <m/>
    <m/>
    <m/>
    <m/>
    <m/>
    <m/>
    <m/>
    <m/>
    <m/>
    <m/>
    <m/>
    <m/>
    <m/>
    <m/>
    <m/>
    <m/>
    <m/>
    <s v="坂本"/>
    <n v="5"/>
    <s v=""/>
    <x v="4"/>
    <x v="31"/>
    <s v="N"/>
    <s v="07"/>
    <n v="21"/>
  </r>
  <r>
    <x v="6"/>
    <s v="通所系"/>
    <n v="1610100974"/>
    <s v="●"/>
    <m/>
    <s v="多機能事業所あゆみの郷"/>
    <n v="12"/>
    <s v="939-2231"/>
    <s v="富山市稲代１０３７番地"/>
    <s v="076-467-4481"/>
    <s v="076-467-4482"/>
    <s v="社会福祉法人秀愛会"/>
    <x v="45"/>
    <d v="2028-04-30T00:00:00"/>
    <m/>
    <m/>
    <m/>
    <s v="業務管理体制　県移管待ち（未入力あり）"/>
    <m/>
    <m/>
    <m/>
    <m/>
    <m/>
    <m/>
    <m/>
    <m/>
    <m/>
    <m/>
    <m/>
    <m/>
    <m/>
    <m/>
    <s v="稲代"/>
    <n v="5"/>
    <s v=""/>
    <x v="4"/>
    <x v="17"/>
    <s v="I"/>
    <s v="07"/>
    <n v="22"/>
  </r>
  <r>
    <x v="6"/>
    <s v="通所系"/>
    <n v="1610101071"/>
    <s v="●"/>
    <m/>
    <s v="あかりハウス"/>
    <n v="6"/>
    <s v="930-0881"/>
    <s v="富山市安養坊５８２番地１"/>
    <s v="076-441-5005"/>
    <s v="076-441-5005"/>
    <s v="特定非営利活動法人あかりハウス"/>
    <x v="55"/>
    <d v="2029-03-31T00:00:00"/>
    <m/>
    <m/>
    <m/>
    <m/>
    <n v="60"/>
    <s v="対象"/>
    <s v="×"/>
    <s v="×"/>
    <s v="×"/>
    <m/>
    <m/>
    <m/>
    <m/>
    <m/>
    <m/>
    <m/>
    <m/>
    <m/>
    <s v="安養坊"/>
    <n v="6"/>
    <s v=""/>
    <x v="0"/>
    <x v="18"/>
    <s v="L"/>
    <s v="07"/>
    <n v="23"/>
  </r>
  <r>
    <x v="6"/>
    <s v="通所系"/>
    <n v="1610101089"/>
    <m/>
    <m/>
    <s v="秋桜の里"/>
    <n v="20"/>
    <s v="939-2404"/>
    <s v="富山市八尾町水口８８番地"/>
    <s v="076-455-3788"/>
    <s v="076-455-3788"/>
    <s v="社会福祉法人白皇山保護園"/>
    <x v="55"/>
    <d v="2029-03-31T00:00:00"/>
    <m/>
    <m/>
    <m/>
    <s v="利用日数の特例【令和４年４月～令和５年３月（１２ヶ月間）】"/>
    <m/>
    <m/>
    <m/>
    <m/>
    <m/>
    <m/>
    <m/>
    <m/>
    <m/>
    <m/>
    <m/>
    <m/>
    <m/>
    <m/>
    <s v="八尾町水口"/>
    <n v="8"/>
    <s v=""/>
    <x v="3"/>
    <x v="32"/>
    <s v="K"/>
    <s v="07"/>
    <n v="24"/>
  </r>
  <r>
    <x v="6"/>
    <s v="通所系"/>
    <n v="1610101147"/>
    <m/>
    <m/>
    <s v="とやま生協デイサービスセンターまる～な"/>
    <n v="20"/>
    <s v="939-8137"/>
    <s v="富山市開発２２３番地"/>
    <s v="076-429-3256"/>
    <s v="076-429-3357"/>
    <s v="とやま生活協同組合"/>
    <x v="39"/>
    <d v="2023-12-31T00:00:00"/>
    <m/>
    <m/>
    <m/>
    <s v="業務管理体制　県移管待ち（未入力あり）"/>
    <n v="153"/>
    <s v="対象"/>
    <s v="×"/>
    <s v="×"/>
    <s v="×"/>
    <m/>
    <m/>
    <m/>
    <m/>
    <m/>
    <m/>
    <m/>
    <m/>
    <m/>
    <s v="開発"/>
    <n v="5"/>
    <s v=""/>
    <x v="0"/>
    <x v="22"/>
    <s v="D"/>
    <s v="07"/>
    <n v="25"/>
  </r>
  <r>
    <x v="6"/>
    <s v="通所系"/>
    <n v="1610101212"/>
    <m/>
    <m/>
    <s v="独立行政法人国立病院機構富山病院"/>
    <n v="5"/>
    <s v="939-2692"/>
    <s v="富山市婦中町新町３１４５番地"/>
    <s v="076-469-2135"/>
    <s v="076-469-5616"/>
    <s v="独立行政法人国立病院機構富山病院"/>
    <x v="40"/>
    <d v="2024-03-31T00:00:00"/>
    <m/>
    <m/>
    <m/>
    <m/>
    <s v="土砂８"/>
    <m/>
    <m/>
    <m/>
    <m/>
    <m/>
    <s v="対象"/>
    <s v="○"/>
    <s v="×"/>
    <s v="×"/>
    <m/>
    <m/>
    <m/>
    <m/>
    <s v="婦中町新町"/>
    <n v="8"/>
    <s v=""/>
    <x v="2"/>
    <x v="29"/>
    <s v="E"/>
    <s v="07"/>
    <n v="26"/>
  </r>
  <r>
    <x v="6"/>
    <s v="通所系"/>
    <n v="1610101352"/>
    <s v="●"/>
    <m/>
    <s v="多機能型事業所このみ"/>
    <n v="24"/>
    <s v="939-2603"/>
    <s v="富山市婦中町羽根１０６８番地１２"/>
    <s v="076-469-6301"/>
    <s v="076-469-6302"/>
    <s v="社会福祉法人恵風会"/>
    <x v="56"/>
    <d v="2025-05-30T00:00:00"/>
    <m/>
    <m/>
    <m/>
    <s v="業務管理体制　県移管待ち（未入力あり）"/>
    <n v="208"/>
    <s v="対象"/>
    <s v="○"/>
    <s v="×"/>
    <s v="〇"/>
    <m/>
    <m/>
    <m/>
    <m/>
    <m/>
    <m/>
    <m/>
    <m/>
    <m/>
    <s v="婦中町羽根"/>
    <n v="8"/>
    <s v=""/>
    <x v="2"/>
    <x v="29"/>
    <s v="F"/>
    <s v="07"/>
    <n v="27"/>
  </r>
  <r>
    <x v="6"/>
    <s v="通所系"/>
    <n v="1610101410"/>
    <m/>
    <m/>
    <s v="つばさの郷"/>
    <n v="20"/>
    <s v="939-8263"/>
    <s v="富山市才覚寺８６１番地"/>
    <s v="076-461-5596"/>
    <s v="076-461-5597"/>
    <s v="社会福祉法人白皇山保護園"/>
    <x v="57"/>
    <d v="2026-03-31T00:00:00"/>
    <m/>
    <m/>
    <m/>
    <s v="利用日数の特例【令和４年４月～令和５年３月（１２ヶ月間）】"/>
    <n v="147"/>
    <s v="対象"/>
    <s v="〇"/>
    <s v="〇"/>
    <s v="×"/>
    <m/>
    <m/>
    <m/>
    <m/>
    <m/>
    <m/>
    <m/>
    <m/>
    <m/>
    <s v="才覚寺"/>
    <n v="6"/>
    <s v=""/>
    <x v="0"/>
    <x v="27"/>
    <s v="K"/>
    <s v="07"/>
    <n v="28"/>
  </r>
  <r>
    <x v="6"/>
    <s v="通所系"/>
    <n v="1610101451"/>
    <s v="●"/>
    <m/>
    <s v="つくしの家婦中"/>
    <n v="10"/>
    <s v="939-2745"/>
    <s v="富山市婦中町広田５６５０番地"/>
    <s v="076-481-6888"/>
    <s v="076-481-6819"/>
    <s v="株式会社つくし工房"/>
    <x v="15"/>
    <d v="2026-05-31T00:00:00"/>
    <m/>
    <m/>
    <m/>
    <m/>
    <m/>
    <m/>
    <m/>
    <m/>
    <m/>
    <m/>
    <m/>
    <m/>
    <m/>
    <m/>
    <m/>
    <m/>
    <m/>
    <m/>
    <s v="婦中町広田"/>
    <n v="8"/>
    <s v=""/>
    <x v="2"/>
    <x v="40"/>
    <s v="D"/>
    <s v="07"/>
    <n v="29"/>
  </r>
  <r>
    <x v="6"/>
    <s v="通所系"/>
    <n v="1610101485"/>
    <s v="●"/>
    <m/>
    <s v="多機能型施設ジョブステーションさくら奥田事業所"/>
    <n v="10"/>
    <s v="930-0817"/>
    <s v="富山市下奥井一丁目１２番５号"/>
    <s v="076-471-6679"/>
    <s v="076-471-6799"/>
    <s v="株式会社タカギコーポレーション"/>
    <x v="58"/>
    <d v="2026-06-30T00:00:00"/>
    <m/>
    <m/>
    <m/>
    <m/>
    <n v="44"/>
    <s v="対象"/>
    <s v="○"/>
    <s v="×"/>
    <s v="×"/>
    <m/>
    <m/>
    <m/>
    <m/>
    <m/>
    <m/>
    <m/>
    <m/>
    <m/>
    <s v="下奥井一丁目"/>
    <n v="9"/>
    <s v=""/>
    <x v="0"/>
    <x v="13"/>
    <s v="F"/>
    <s v="07"/>
    <n v="30"/>
  </r>
  <r>
    <x v="6"/>
    <s v="通所系"/>
    <n v="1610101675"/>
    <m/>
    <m/>
    <s v="ぴーなっつ"/>
    <n v="20"/>
    <s v="939-8222"/>
    <s v="富山市蜷川１番地３"/>
    <s v="076-456-1534"/>
    <s v="076-456-1534"/>
    <s v="特定非営利活動法人ぴーなっつ"/>
    <x v="18"/>
    <d v="2027-03-31T00:00:00"/>
    <m/>
    <m/>
    <m/>
    <m/>
    <n v="134"/>
    <s v="対象"/>
    <s v="○"/>
    <s v="×"/>
    <s v="〇"/>
    <m/>
    <m/>
    <m/>
    <m/>
    <m/>
    <m/>
    <m/>
    <m/>
    <m/>
    <s v="蜷川"/>
    <n v="5"/>
    <s v=""/>
    <x v="0"/>
    <x v="19"/>
    <s v="C"/>
    <s v="07"/>
    <n v="31"/>
  </r>
  <r>
    <x v="6"/>
    <s v="通所系"/>
    <n v="1610101758"/>
    <s v="●"/>
    <m/>
    <s v="だいだい水橋"/>
    <n v="12"/>
    <s v="939-0521"/>
    <s v="富山市水橋中村町６７番地１"/>
    <s v="076-464-6865"/>
    <s v="076-464-6895"/>
    <s v="一般社団法人大樹福祉会"/>
    <x v="19"/>
    <d v="2027-10-31T00:00:00"/>
    <m/>
    <m/>
    <m/>
    <m/>
    <n v="168"/>
    <s v="対象"/>
    <s v="○"/>
    <s v="×"/>
    <s v="〇"/>
    <m/>
    <m/>
    <m/>
    <m/>
    <m/>
    <m/>
    <m/>
    <m/>
    <m/>
    <s v="水橋中村町"/>
    <n v="8"/>
    <s v=""/>
    <x v="0"/>
    <x v="41"/>
    <s v="E"/>
    <s v="07"/>
    <n v="32"/>
  </r>
  <r>
    <x v="6"/>
    <s v="通所系"/>
    <n v="1610101774"/>
    <s v="●"/>
    <m/>
    <s v="指定生活介護事業所富山県リハビリテーション病院・こども支援センター"/>
    <n v="5"/>
    <s v="931-8517"/>
    <s v="富山市下飯野３６番地"/>
    <s v="076-438-2233"/>
    <s v="076-426-1588"/>
    <s v="社会福祉法人富山県社会福祉総合センター"/>
    <x v="59"/>
    <d v="2027-12-31T00:00:00"/>
    <m/>
    <m/>
    <m/>
    <m/>
    <n v="88"/>
    <s v="対象"/>
    <s v="○"/>
    <s v="×"/>
    <s v="〇"/>
    <m/>
    <m/>
    <m/>
    <m/>
    <m/>
    <m/>
    <m/>
    <m/>
    <m/>
    <s v="下飯野"/>
    <n v="6"/>
    <s v=""/>
    <x v="0"/>
    <x v="30"/>
    <s v="E"/>
    <s v="07"/>
    <n v="33"/>
  </r>
  <r>
    <x v="6"/>
    <s v="通所系"/>
    <n v="1610101782"/>
    <s v="●"/>
    <m/>
    <s v="ほっと"/>
    <n v="10"/>
    <s v="930-2222"/>
    <s v="富山市八幡７５０番地３"/>
    <s v="076-482-3815"/>
    <s v="076-482-3855"/>
    <s v="特定非営利活動法人ほっと"/>
    <x v="49"/>
    <d v="2028-02-29T00:00:00"/>
    <m/>
    <m/>
    <m/>
    <m/>
    <n v="159"/>
    <s v="対象"/>
    <s v="○"/>
    <s v="×"/>
    <s v="×"/>
    <m/>
    <m/>
    <m/>
    <m/>
    <m/>
    <m/>
    <m/>
    <m/>
    <m/>
    <s v="八幡"/>
    <n v="5"/>
    <s v=""/>
    <x v="0"/>
    <x v="36"/>
    <s v="E"/>
    <s v="07"/>
    <n v="34"/>
  </r>
  <r>
    <x v="6"/>
    <s v="通所系"/>
    <n v="1610101980"/>
    <m/>
    <s v="●"/>
    <s v="コスモスの里大江干"/>
    <n v="19"/>
    <s v="930-0922"/>
    <s v="富山市大江干３４番地１"/>
    <s v="076-407-1566"/>
    <s v="076-407-1567"/>
    <s v="株式会社コスモスの里"/>
    <x v="16"/>
    <d v="2024-03-31T00:00:00"/>
    <m/>
    <m/>
    <m/>
    <m/>
    <n v="115"/>
    <s v="対象"/>
    <s v="×"/>
    <s v="×"/>
    <s v="×"/>
    <m/>
    <m/>
    <m/>
    <m/>
    <m/>
    <m/>
    <m/>
    <m/>
    <m/>
    <s v="大江干"/>
    <n v="6"/>
    <s v=""/>
    <x v="0"/>
    <x v="21"/>
    <s v="T"/>
    <s v="07"/>
    <n v="35"/>
  </r>
  <r>
    <x v="6"/>
    <s v="通所系"/>
    <n v="1610102012"/>
    <m/>
    <s v="●"/>
    <s v="とやま型デイサービス大きな手小さな手"/>
    <n v="11"/>
    <s v="931-8333"/>
    <s v="富山市蓮町二丁目９番８号"/>
    <s v="076-471-5223"/>
    <s v="076-471-5223"/>
    <s v="特定非営利活動法人大きな手小さな手"/>
    <x v="16"/>
    <d v="2024-03-31T00:00:00"/>
    <m/>
    <m/>
    <m/>
    <m/>
    <n v="79"/>
    <s v="対象"/>
    <s v="×"/>
    <s v="×"/>
    <s v="×"/>
    <m/>
    <m/>
    <m/>
    <m/>
    <m/>
    <m/>
    <m/>
    <m/>
    <m/>
    <s v="蓮町二丁目"/>
    <n v="8"/>
    <s v=""/>
    <x v="0"/>
    <x v="4"/>
    <s v="T"/>
    <s v="07"/>
    <n v="36"/>
  </r>
  <r>
    <x v="6"/>
    <s v="通所系"/>
    <n v="1610102020"/>
    <m/>
    <s v="●"/>
    <s v="デイサービスこのゆびとーまれ茶屋"/>
    <n v="15"/>
    <s v="930-0115"/>
    <s v="富山市茶屋町４４１番地３"/>
    <s v="076-427-0720"/>
    <s v="076-427-0723"/>
    <s v="特定非営利活動法人デイサービスこのゆびとーまれ"/>
    <x v="16"/>
    <d v="2024-03-31T00:00:00"/>
    <m/>
    <m/>
    <m/>
    <s v="業務管理体制　県移管待ち（未入力あり）"/>
    <m/>
    <m/>
    <m/>
    <m/>
    <m/>
    <m/>
    <m/>
    <m/>
    <m/>
    <m/>
    <m/>
    <m/>
    <m/>
    <m/>
    <s v="茶屋町"/>
    <n v="6"/>
    <s v=""/>
    <x v="0"/>
    <x v="3"/>
    <s v="T"/>
    <s v="07"/>
    <n v="37"/>
  </r>
  <r>
    <x v="6"/>
    <s v="通所系"/>
    <n v="1610102038"/>
    <m/>
    <s v="●"/>
    <s v="デイサービスこのゆびとーまれ向い"/>
    <n v="20"/>
    <s v="930-0928"/>
    <s v="富山市富岡町３６５番地"/>
    <s v="076-493-0030"/>
    <s v="076-493-0765"/>
    <s v="特定非営利活動法人デイサービスこのゆびとーまれ"/>
    <x v="16"/>
    <d v="2024-03-31T00:00:00"/>
    <m/>
    <m/>
    <m/>
    <s v="R3.4.1　定員変更22→20_x000a_業務管理体制　県移管待ち（未入力あり）"/>
    <n v="113"/>
    <s v="対象"/>
    <s v="○"/>
    <s v="〇"/>
    <s v="〇"/>
    <m/>
    <m/>
    <m/>
    <m/>
    <m/>
    <m/>
    <m/>
    <m/>
    <m/>
    <s v="富岡町"/>
    <n v="6"/>
    <s v=""/>
    <x v="0"/>
    <x v="24"/>
    <s v="T"/>
    <s v="07"/>
    <n v="38"/>
  </r>
  <r>
    <x v="6"/>
    <s v="通所系"/>
    <n v="1610102046"/>
    <m/>
    <s v="●"/>
    <s v="このゆびとーまれ"/>
    <n v="18"/>
    <s v="930-0928"/>
    <s v="富山市富岡町３５５番地"/>
    <s v="076-493-0765"/>
    <s v="076-493-0765"/>
    <s v="特定非営利活動法人デイサービスこのゆびとーまれ"/>
    <x v="16"/>
    <d v="2024-03-31T00:00:00"/>
    <m/>
    <m/>
    <m/>
    <s v="業務管理体制　県移管待ち（未入力あり）"/>
    <n v="111"/>
    <s v="対象"/>
    <s v="○"/>
    <s v="〇"/>
    <s v="〇"/>
    <m/>
    <m/>
    <m/>
    <m/>
    <m/>
    <m/>
    <m/>
    <m/>
    <m/>
    <s v="富岡町"/>
    <n v="6"/>
    <s v=""/>
    <x v="0"/>
    <x v="24"/>
    <s v="T"/>
    <s v="07"/>
    <n v="39"/>
  </r>
  <r>
    <x v="6"/>
    <s v="通所系"/>
    <n v="1610102053"/>
    <m/>
    <s v="●"/>
    <s v="孫の手デイサービス"/>
    <n v="18"/>
    <s v="930-0841"/>
    <s v="富山市四ツ葉町１９番３号"/>
    <s v="076-471-8006"/>
    <s v="076-471-8007"/>
    <s v="デイライト株式会社"/>
    <x v="16"/>
    <d v="2024-03-31T00:00:00"/>
    <m/>
    <m/>
    <m/>
    <m/>
    <n v="43"/>
    <s v="対象"/>
    <s v="×"/>
    <s v="×"/>
    <s v="×"/>
    <m/>
    <m/>
    <m/>
    <m/>
    <m/>
    <m/>
    <m/>
    <m/>
    <m/>
    <s v="四ツ葉町"/>
    <n v="7"/>
    <s v=""/>
    <x v="0"/>
    <x v="13"/>
    <s v="T"/>
    <s v="07"/>
    <n v="40"/>
  </r>
  <r>
    <x v="6"/>
    <s v="通所系"/>
    <n v="1610102061"/>
    <s v="●"/>
    <s v="●"/>
    <s v="デイサービスしおんの家"/>
    <n v="10"/>
    <s v="939-3515"/>
    <s v="富山市水橋辻ヶ堂７７７番地"/>
    <s v="076-479-0675"/>
    <s v="076-479-9174"/>
    <s v="特定非営利活動法人しおんの家"/>
    <x v="16"/>
    <d v="2024-03-31T00:00:00"/>
    <m/>
    <m/>
    <m/>
    <s v="業務管理体制　県移管待ち（未入力あり）"/>
    <n v="171"/>
    <s v="対象"/>
    <s v="○"/>
    <s v="×"/>
    <s v="×"/>
    <m/>
    <m/>
    <m/>
    <m/>
    <m/>
    <m/>
    <m/>
    <m/>
    <m/>
    <s v="水橋辻ヶ堂"/>
    <n v="8"/>
    <s v=""/>
    <x v="0"/>
    <x v="0"/>
    <s v="T"/>
    <s v="07"/>
    <n v="41"/>
  </r>
  <r>
    <x v="6"/>
    <s v="通所系"/>
    <n v="1610102079"/>
    <m/>
    <s v="●"/>
    <s v="デイサービスひより鵜坂"/>
    <n v="18"/>
    <s v="939-2711"/>
    <s v="富山市婦中町鵜坂１３９番地"/>
    <s v="076-461-3497"/>
    <s v="076-428-8265"/>
    <s v="有限会社日和"/>
    <x v="16"/>
    <d v="2024-03-31T00:00:00"/>
    <m/>
    <m/>
    <m/>
    <m/>
    <n v="197"/>
    <s v="対象"/>
    <s v="×"/>
    <s v="×"/>
    <s v="×"/>
    <m/>
    <m/>
    <m/>
    <m/>
    <m/>
    <m/>
    <m/>
    <m/>
    <m/>
    <s v="婦中町鵜坂"/>
    <n v="8"/>
    <s v=""/>
    <x v="2"/>
    <x v="9"/>
    <s v="T"/>
    <s v="07"/>
    <n v="42"/>
  </r>
  <r>
    <x v="6"/>
    <s v="通所系"/>
    <n v="1610102087"/>
    <m/>
    <s v="●"/>
    <s v="ありがとうの家"/>
    <n v="10"/>
    <s v="939-8081"/>
    <s v="富山市堀川小泉町一丁目１４番１４号"/>
    <s v="076-424-0898"/>
    <s v="076-424-0898"/>
    <s v="特定非営利活動法人ありがとうの家"/>
    <x v="16"/>
    <d v="2024-03-31T00:00:00"/>
    <m/>
    <m/>
    <m/>
    <m/>
    <n v="22"/>
    <s v="対象"/>
    <s v="×"/>
    <s v="×"/>
    <s v="×"/>
    <m/>
    <m/>
    <m/>
    <m/>
    <m/>
    <m/>
    <m/>
    <m/>
    <m/>
    <s v="堀川小泉町一丁目"/>
    <n v="11"/>
    <s v=""/>
    <x v="0"/>
    <x v="12"/>
    <s v="T"/>
    <s v="07"/>
    <n v="43"/>
  </r>
  <r>
    <x v="6"/>
    <s v="通所系"/>
    <n v="1610102095"/>
    <m/>
    <s v="●"/>
    <s v="月岡デイサービスセンターやまゆり"/>
    <n v="18"/>
    <s v="939-8146"/>
    <s v="富山市中布目１６３番地"/>
    <s v="076-429-8866"/>
    <s v="076-429-8872"/>
    <s v="むらい食品株式会社"/>
    <x v="16"/>
    <d v="2024-03-31T00:00:00"/>
    <m/>
    <m/>
    <m/>
    <m/>
    <n v="152"/>
    <s v="対象"/>
    <s v="○"/>
    <s v="×"/>
    <s v="×"/>
    <m/>
    <m/>
    <m/>
    <m/>
    <m/>
    <m/>
    <m/>
    <m/>
    <m/>
    <s v="中布目"/>
    <n v="6"/>
    <s v=""/>
    <x v="0"/>
    <x v="22"/>
    <s v="T"/>
    <s v="07"/>
    <n v="44"/>
  </r>
  <r>
    <x v="6"/>
    <s v="通所系"/>
    <n v="1610102103"/>
    <m/>
    <s v="●"/>
    <s v="デイサービスきぼう"/>
    <n v="20"/>
    <s v="939-2252"/>
    <s v="富山市上大久保１５８５番地１"/>
    <s v="076-461-5512"/>
    <s v="076-461-5523"/>
    <s v="医療法人社団中山会"/>
    <x v="16"/>
    <d v="2024-03-31T00:00:00"/>
    <m/>
    <m/>
    <m/>
    <m/>
    <m/>
    <m/>
    <m/>
    <m/>
    <m/>
    <m/>
    <m/>
    <m/>
    <m/>
    <m/>
    <m/>
    <m/>
    <m/>
    <m/>
    <s v="上大久保"/>
    <n v="7"/>
    <s v=""/>
    <x v="4"/>
    <x v="17"/>
    <s v="T"/>
    <s v="07"/>
    <n v="45"/>
  </r>
  <r>
    <x v="6"/>
    <s v="通所系"/>
    <n v="1610102111"/>
    <m/>
    <s v="●"/>
    <s v="ナーシングホーム希望のひかり"/>
    <n v="18"/>
    <s v="939-2252"/>
    <s v="富山市上大久保１５８１番地１"/>
    <s v="076-461-5300"/>
    <s v="076-461-5332"/>
    <s v="医療法人社団中山会"/>
    <x v="16"/>
    <d v="2024-03-31T00:00:00"/>
    <m/>
    <m/>
    <m/>
    <m/>
    <m/>
    <m/>
    <m/>
    <m/>
    <m/>
    <m/>
    <m/>
    <m/>
    <m/>
    <m/>
    <m/>
    <m/>
    <m/>
    <m/>
    <s v="上大久保"/>
    <n v="7"/>
    <s v=""/>
    <x v="4"/>
    <x v="17"/>
    <s v="T"/>
    <s v="07"/>
    <n v="46"/>
  </r>
  <r>
    <x v="6"/>
    <s v="通所系"/>
    <n v="1610102137"/>
    <m/>
    <s v="●"/>
    <s v="ふるさとのあかり八町"/>
    <n v="25"/>
    <s v="930-2226"/>
    <s v="富山市八町２０３７番地２"/>
    <s v="076-435-6522"/>
    <s v="076-435-3422"/>
    <s v="特定非営利活動法人ふるさとのあかり"/>
    <x v="16"/>
    <d v="2024-03-31T00:00:00"/>
    <m/>
    <m/>
    <m/>
    <m/>
    <n v="158"/>
    <s v="対象"/>
    <s v="○"/>
    <s v="×"/>
    <s v="×"/>
    <m/>
    <m/>
    <m/>
    <m/>
    <m/>
    <m/>
    <m/>
    <m/>
    <m/>
    <s v="八町"/>
    <n v="5"/>
    <s v=""/>
    <x v="0"/>
    <x v="36"/>
    <s v="T"/>
    <s v="07"/>
    <n v="47"/>
  </r>
  <r>
    <x v="6"/>
    <s v="通所系"/>
    <n v="1610102145"/>
    <m/>
    <s v="●"/>
    <s v="デイサービスまめの木"/>
    <n v="18"/>
    <s v="931-8423"/>
    <s v="富山市町袋１２８番地１"/>
    <s v="076-451-5251"/>
    <s v="076-451-6886"/>
    <s v="有限会社まめの木"/>
    <x v="16"/>
    <d v="2024-03-31T00:00:00"/>
    <m/>
    <m/>
    <m/>
    <m/>
    <n v="90"/>
    <s v="対象"/>
    <s v="○"/>
    <s v="〇"/>
    <s v="×"/>
    <m/>
    <m/>
    <m/>
    <m/>
    <m/>
    <m/>
    <m/>
    <m/>
    <m/>
    <s v="町袋"/>
    <n v="5"/>
    <s v=""/>
    <x v="0"/>
    <x v="30"/>
    <s v="T"/>
    <s v="07"/>
    <n v="48"/>
  </r>
  <r>
    <x v="6"/>
    <s v="通所系"/>
    <n v="1610102152"/>
    <m/>
    <s v="●"/>
    <s v="デイサービスセンターそくさい家"/>
    <n v="10"/>
    <s v="939-8048"/>
    <s v="富山市太田１４５番地１"/>
    <s v="076-460-2216"/>
    <s v="076-460-2216"/>
    <s v="株式会社ＴＤＳ絆"/>
    <x v="16"/>
    <d v="2024-03-31T00:00:00"/>
    <m/>
    <m/>
    <m/>
    <m/>
    <n v="123"/>
    <s v="対象"/>
    <s v="○"/>
    <s v="〇"/>
    <s v="×"/>
    <m/>
    <m/>
    <m/>
    <m/>
    <m/>
    <m/>
    <m/>
    <m/>
    <m/>
    <s v="太田"/>
    <n v="5"/>
    <s v=""/>
    <x v="0"/>
    <x v="10"/>
    <s v="T"/>
    <s v="07"/>
    <n v="49"/>
  </r>
  <r>
    <x v="6"/>
    <s v="通所系"/>
    <n v="1610102160"/>
    <m/>
    <s v="●"/>
    <s v="ふるさとのあかり"/>
    <n v="25"/>
    <s v="930-2243"/>
    <s v="富山市四方荒屋３２２３番地"/>
    <s v="076-435-6511"/>
    <s v="076-435-6512"/>
    <s v="特定非営利活動法人ふるさとのあかり"/>
    <x v="16"/>
    <d v="2024-03-31T00:00:00"/>
    <m/>
    <m/>
    <m/>
    <m/>
    <n v="155"/>
    <s v="対象"/>
    <s v="○"/>
    <s v="×"/>
    <s v="×"/>
    <m/>
    <m/>
    <m/>
    <m/>
    <m/>
    <m/>
    <m/>
    <m/>
    <m/>
    <s v="四方荒屋"/>
    <n v="7"/>
    <s v=""/>
    <x v="0"/>
    <x v="34"/>
    <s v="T"/>
    <s v="07"/>
    <n v="50"/>
  </r>
  <r>
    <x v="6"/>
    <s v="通所系"/>
    <n v="1610102178"/>
    <m/>
    <s v="●"/>
    <s v="デイサービスありがた家"/>
    <n v="10"/>
    <s v="939-2376"/>
    <s v="富山市八尾町福島三丁目７９番地"/>
    <s v="076-455-8339"/>
    <s v="076-455-8333"/>
    <s v="特定非営利活動法人ありがた家"/>
    <x v="16"/>
    <d v="2024-03-31T00:00:00"/>
    <m/>
    <m/>
    <m/>
    <m/>
    <n v="191"/>
    <s v="対象"/>
    <s v="○"/>
    <s v="×"/>
    <s v="×"/>
    <m/>
    <m/>
    <m/>
    <m/>
    <m/>
    <m/>
    <m/>
    <m/>
    <m/>
    <s v="八尾町福島三丁目"/>
    <n v="11"/>
    <s v=""/>
    <x v="3"/>
    <x v="16"/>
    <s v="T"/>
    <s v="07"/>
    <n v="51"/>
  </r>
  <r>
    <x v="6"/>
    <s v="通所系"/>
    <n v="1610102186"/>
    <m/>
    <s v="●"/>
    <s v="なごなるの家"/>
    <n v="18"/>
    <s v="939-8006"/>
    <s v="富山市山室２９３番地５"/>
    <s v="076-422-2341"/>
    <s v="076-422-5970"/>
    <s v="有限会社まいけ"/>
    <x v="16"/>
    <d v="2024-03-31T00:00:00"/>
    <m/>
    <m/>
    <m/>
    <m/>
    <n v="119"/>
    <s v="対象"/>
    <s v="○"/>
    <s v="×"/>
    <s v="〇"/>
    <m/>
    <m/>
    <m/>
    <m/>
    <m/>
    <m/>
    <m/>
    <m/>
    <m/>
    <s v="山室"/>
    <n v="5"/>
    <s v=""/>
    <x v="0"/>
    <x v="10"/>
    <s v="T"/>
    <s v="07"/>
    <n v="52"/>
  </r>
  <r>
    <x v="6"/>
    <s v="通所系"/>
    <n v="1610102194"/>
    <m/>
    <s v="●"/>
    <s v="富山型デイサービスくわの里"/>
    <n v="18"/>
    <s v="930-1336"/>
    <s v="富山市桑原６２番地"/>
    <s v="076-483-8580"/>
    <s v="076-483-8581"/>
    <s v="株式会社桑の里"/>
    <x v="16"/>
    <d v="2024-03-31T00:00:00"/>
    <m/>
    <m/>
    <m/>
    <s v="【休止】令和4年4月1日～令和5年3月31日"/>
    <n v="188"/>
    <s v="対象"/>
    <s v="×"/>
    <s v="×"/>
    <s v="×"/>
    <m/>
    <m/>
    <m/>
    <m/>
    <m/>
    <m/>
    <m/>
    <m/>
    <m/>
    <s v="桑原"/>
    <n v="5"/>
    <s v=""/>
    <x v="1"/>
    <x v="8"/>
    <s v="T"/>
    <s v="07"/>
    <n v="53"/>
  </r>
  <r>
    <x v="6"/>
    <s v="通所系"/>
    <n v="1610102251"/>
    <m/>
    <s v="●"/>
    <s v="さくらデイサービス黒崎"/>
    <n v="29"/>
    <s v="939-8214"/>
    <s v="富山市黒崎２９１番地"/>
    <s v="076-481-6271"/>
    <s v="076-481-6246"/>
    <s v="株式会社ｉｆＤ"/>
    <x v="44"/>
    <d v="2024-06-30T00:00:00"/>
    <m/>
    <m/>
    <m/>
    <m/>
    <n v="127"/>
    <s v="対象"/>
    <s v="×"/>
    <s v="×"/>
    <s v="×"/>
    <m/>
    <m/>
    <m/>
    <m/>
    <m/>
    <m/>
    <m/>
    <m/>
    <m/>
    <s v="黒崎"/>
    <n v="5"/>
    <s v=""/>
    <x v="0"/>
    <x v="19"/>
    <s v="E"/>
    <s v="07"/>
    <n v="54"/>
  </r>
  <r>
    <x v="6"/>
    <s v="通所系"/>
    <n v="1610102277"/>
    <m/>
    <s v="●"/>
    <s v="デイサービスセンターふる里の風"/>
    <n v="34"/>
    <s v="930-0031"/>
    <s v="富山市住吉町二丁目６番１９号"/>
    <s v="076-407-0078"/>
    <s v="076-407-1178"/>
    <s v="株式会社ビレッジ・フィールド"/>
    <x v="60"/>
    <d v="2024-07-31T00:00:00"/>
    <m/>
    <m/>
    <m/>
    <m/>
    <n v="36"/>
    <s v="対象"/>
    <s v="○"/>
    <s v="×"/>
    <s v="〇"/>
    <m/>
    <m/>
    <m/>
    <m/>
    <m/>
    <m/>
    <m/>
    <m/>
    <m/>
    <s v="住吉町二丁目"/>
    <n v="9"/>
    <s v=""/>
    <x v="0"/>
    <x v="14"/>
    <s v="E"/>
    <s v="07"/>
    <n v="55"/>
  </r>
  <r>
    <x v="6"/>
    <s v="通所系"/>
    <n v="1610102285"/>
    <m/>
    <s v="●"/>
    <s v="デイサービスセンターふる里の風中田"/>
    <n v="60"/>
    <s v="930-8453"/>
    <s v="富山市中田一丁目１１番１６号"/>
    <s v="076-481-7738"/>
    <s v="076-481-7737"/>
    <s v="株式会社ビレッジ・フィールド"/>
    <x v="60"/>
    <d v="2024-07-31T00:00:00"/>
    <m/>
    <m/>
    <m/>
    <m/>
    <n v="82"/>
    <s v="対象"/>
    <s v="○"/>
    <s v="×"/>
    <s v="〇"/>
    <m/>
    <m/>
    <m/>
    <m/>
    <m/>
    <m/>
    <m/>
    <m/>
    <m/>
    <s v="中田一丁目"/>
    <n v="8"/>
    <s v=""/>
    <x v="0"/>
    <x v="28"/>
    <s v="E"/>
    <s v="07"/>
    <n v="56"/>
  </r>
  <r>
    <x v="6"/>
    <s v="通所系"/>
    <n v="1610102293"/>
    <m/>
    <s v="●"/>
    <s v="デイサービスセンターふる里の風堀川"/>
    <n v="60"/>
    <s v="930-8072"/>
    <s v="富山市堀川町４７５番地"/>
    <s v="076-491-6228"/>
    <s v="076-491-6238"/>
    <s v="株式会社ビレッジ・フィールド"/>
    <x v="60"/>
    <d v="2024-07-31T00:00:00"/>
    <m/>
    <m/>
    <m/>
    <m/>
    <n v="29"/>
    <s v="対象"/>
    <s v="○"/>
    <s v="×"/>
    <s v="〇"/>
    <m/>
    <m/>
    <m/>
    <m/>
    <m/>
    <m/>
    <m/>
    <m/>
    <m/>
    <s v="堀川町"/>
    <n v="6"/>
    <s v=""/>
    <x v="0"/>
    <x v="12"/>
    <s v="E"/>
    <s v="07"/>
    <n v="57"/>
  </r>
  <r>
    <x v="6"/>
    <s v="通所系"/>
    <n v="1610102442"/>
    <m/>
    <s v="●"/>
    <s v="吉田内科クリニックデイサービスセンター「あゆみ」"/>
    <n v="28"/>
    <s v="930-0142"/>
    <s v="富山市吉作３６４番地２"/>
    <s v="076-436-1338"/>
    <s v="076-436-1338"/>
    <s v="吉田内科クリニックホームヘルプサービス有限会社"/>
    <x v="61"/>
    <d v="2025-11-30T00:00:00"/>
    <m/>
    <m/>
    <m/>
    <m/>
    <m/>
    <m/>
    <m/>
    <m/>
    <m/>
    <m/>
    <m/>
    <m/>
    <m/>
    <m/>
    <m/>
    <m/>
    <m/>
    <m/>
    <s v="吉作"/>
    <n v="5"/>
    <s v=""/>
    <x v="0"/>
    <x v="3"/>
    <s v="E"/>
    <s v="07"/>
    <n v="58"/>
  </r>
  <r>
    <x v="6"/>
    <s v="通所系"/>
    <n v="1610102467"/>
    <m/>
    <s v="●"/>
    <s v="とやま生協ゆとり～な"/>
    <n v="18"/>
    <s v="930-0921"/>
    <s v="富山市中間島二丁目２７番地６"/>
    <s v="076-492-4114"/>
    <s v="076-492-4130"/>
    <s v="とやま生活協同組合"/>
    <x v="62"/>
    <d v="2025-12-31T00:00:00"/>
    <m/>
    <m/>
    <m/>
    <s v="業務管理体制　県移管待ち（未入力あり）"/>
    <n v="114"/>
    <s v="対象"/>
    <s v="×"/>
    <s v="×"/>
    <s v="×"/>
    <m/>
    <m/>
    <m/>
    <m/>
    <m/>
    <m/>
    <m/>
    <m/>
    <m/>
    <s v="中間島二丁目"/>
    <n v="9"/>
    <s v=""/>
    <x v="0"/>
    <x v="21"/>
    <s v="T"/>
    <s v="07"/>
    <n v="59"/>
  </r>
  <r>
    <x v="6"/>
    <s v="通所系"/>
    <n v="1610102541"/>
    <m/>
    <s v="●"/>
    <s v="富山地域福祉事業所デイサービスぽぴー"/>
    <n v="10"/>
    <s v="930-0875"/>
    <s v="富山市寺町けや木台７１番地"/>
    <s v="076-444-8285"/>
    <s v="076-444-8285"/>
    <s v="企業組合労協センター事業団"/>
    <x v="51"/>
    <d v="2026-03-31T00:00:00"/>
    <m/>
    <m/>
    <m/>
    <m/>
    <n v="68"/>
    <s v="対象"/>
    <s v="○"/>
    <s v="〇"/>
    <s v="×"/>
    <m/>
    <m/>
    <m/>
    <m/>
    <m/>
    <m/>
    <m/>
    <m/>
    <m/>
    <s v="寺町けや木台"/>
    <n v="9"/>
    <s v=""/>
    <x v="0"/>
    <x v="35"/>
    <s v="E"/>
    <s v="07"/>
    <n v="60"/>
  </r>
  <r>
    <x v="6"/>
    <s v="通所系"/>
    <n v="1610102517"/>
    <s v="●"/>
    <m/>
    <s v="多機能型施設ジョブステーションさくら長江事業所"/>
    <n v="10"/>
    <s v="930-0962"/>
    <s v="富山市長江本町２番４５号"/>
    <s v="076-494-1007"/>
    <s v="076-494-1008"/>
    <s v="株式会社タカギコーポレーション"/>
    <x v="63"/>
    <d v="2026-04-26T00:00:00"/>
    <m/>
    <m/>
    <m/>
    <s v="業務管理体制　県移管待ち（未入力あり）"/>
    <n v="38"/>
    <s v="対象"/>
    <s v="○"/>
    <s v="×"/>
    <s v="×"/>
    <m/>
    <m/>
    <m/>
    <m/>
    <m/>
    <m/>
    <m/>
    <m/>
    <m/>
    <s v="長江本町"/>
    <n v="7"/>
    <s v=""/>
    <x v="0"/>
    <x v="14"/>
    <s v="E"/>
    <s v="07"/>
    <n v="61"/>
  </r>
  <r>
    <x v="6"/>
    <s v="通所系"/>
    <n v="1610102574"/>
    <m/>
    <s v="●"/>
    <s v="とやま生協デイサービスセンターまる～な"/>
    <n v="18"/>
    <s v="939-8137"/>
    <s v="富山市開発２２３番地"/>
    <s v="076-429-3256"/>
    <s v="076-429-3357"/>
    <s v="とやま生活協同組合"/>
    <x v="64"/>
    <d v="2026-09-30T00:00:00"/>
    <m/>
    <m/>
    <m/>
    <s v="障害指定生活介護部分は残しつつ、介護保険指定部分を共生型へ移行"/>
    <n v="153"/>
    <s v="対象"/>
    <s v="×"/>
    <s v="×"/>
    <s v="×"/>
    <m/>
    <m/>
    <m/>
    <m/>
    <m/>
    <m/>
    <m/>
    <m/>
    <m/>
    <s v="開発"/>
    <n v="5"/>
    <s v=""/>
    <x v="0"/>
    <x v="22"/>
    <s v="E"/>
    <s v="07"/>
    <n v="62"/>
  </r>
  <r>
    <x v="6"/>
    <s v="通所系"/>
    <n v="1610102582"/>
    <m/>
    <s v="●"/>
    <s v="いきいき元気クラブ"/>
    <n v="35"/>
    <s v="939-8055"/>
    <s v="富山市上大久保１３１０番地１"/>
    <s v="076-467-0580"/>
    <s v="076-461-7830"/>
    <s v="医療法人社団中山会"/>
    <x v="65"/>
    <d v="2026-10-31T00:00:00"/>
    <m/>
    <m/>
    <m/>
    <s v="業務管理体制　県移管待ち（未入力あり）"/>
    <m/>
    <m/>
    <m/>
    <m/>
    <m/>
    <m/>
    <m/>
    <m/>
    <m/>
    <m/>
    <m/>
    <m/>
    <m/>
    <m/>
    <s v="上大久保"/>
    <n v="7"/>
    <s v=""/>
    <x v="4"/>
    <x v="17"/>
    <s v="E"/>
    <s v="07"/>
    <n v="63"/>
  </r>
  <r>
    <x v="6"/>
    <s v="通所系"/>
    <n v="1610102715"/>
    <m/>
    <s v="●"/>
    <s v="デイサービス愛の家"/>
    <n v="15"/>
    <s v="939-8137"/>
    <s v="富山市開発１８１番地"/>
    <s v="076-405-9278"/>
    <s v="076-405-9279"/>
    <s v="株式会社ケアサービス布目"/>
    <x v="28"/>
    <d v="2027-10-31T00:00:00"/>
    <m/>
    <m/>
    <m/>
    <m/>
    <n v="278"/>
    <s v="対象"/>
    <s v="×"/>
    <s v="×"/>
    <s v="×"/>
    <m/>
    <m/>
    <m/>
    <m/>
    <m/>
    <m/>
    <m/>
    <m/>
    <m/>
    <s v="開発"/>
    <n v="5"/>
    <s v=""/>
    <x v="0"/>
    <x v="22"/>
    <s v="E"/>
    <s v="07"/>
    <n v="64"/>
  </r>
  <r>
    <x v="6"/>
    <s v="通所系"/>
    <n v="1610102723"/>
    <s v="●"/>
    <m/>
    <s v="ワーカウト富山"/>
    <n v="14"/>
    <s v="939-8045"/>
    <s v="富山市本郷町５１番地１"/>
    <s v="076-461-5833"/>
    <s v="076-461-5844"/>
    <s v="株式会社トマックサポートセンター"/>
    <x v="66"/>
    <d v="2027-11-30T00:00:00"/>
    <m/>
    <m/>
    <m/>
    <m/>
    <n v="283"/>
    <s v="対象"/>
    <s v="×"/>
    <s v="×"/>
    <s v="×"/>
    <m/>
    <m/>
    <m/>
    <m/>
    <m/>
    <m/>
    <m/>
    <m/>
    <m/>
    <s v="本郷町"/>
    <n v="6"/>
    <s v=""/>
    <x v="0"/>
    <x v="42"/>
    <s v="E"/>
    <s v="07"/>
    <n v="65"/>
  </r>
  <r>
    <x v="6"/>
    <s v="通所系"/>
    <n v="1610102772"/>
    <s v="●"/>
    <m/>
    <s v="フローレンスジョジョ"/>
    <n v="2"/>
    <s v="930-0936"/>
    <s v="富山市藤木１５４２番地１"/>
    <s v="076-461-6165"/>
    <s v="076-461-7265"/>
    <s v="株式会社ＴＨＳ＆ＥＫ"/>
    <x v="67"/>
    <d v="2028-03-31T00:00:00"/>
    <m/>
    <m/>
    <m/>
    <m/>
    <n v="242"/>
    <s v="対象"/>
    <s v="〇"/>
    <s v="〇"/>
    <s v="×"/>
    <m/>
    <m/>
    <m/>
    <m/>
    <m/>
    <m/>
    <m/>
    <m/>
    <m/>
    <s v="藤木"/>
    <n v="5"/>
    <s v=""/>
    <x v="0"/>
    <x v="21"/>
    <s v="E"/>
    <s v="07"/>
    <n v="66"/>
  </r>
  <r>
    <x v="6"/>
    <s v="通所系"/>
    <n v="1610102913"/>
    <m/>
    <m/>
    <s v="わいあっと"/>
    <n v="20"/>
    <s v="931-8431"/>
    <s v="富山市針原中町４３５番地"/>
    <s v="076-482-3283"/>
    <s v="076-482-3284"/>
    <s v="株式会社ＭＯＮＯＬＩＴＨ"/>
    <x v="68"/>
    <d v="2029-01-31T00:00:00"/>
    <m/>
    <m/>
    <m/>
    <m/>
    <n v="304"/>
    <s v="対象"/>
    <s v="×"/>
    <s v="×"/>
    <s v="×"/>
    <m/>
    <m/>
    <m/>
    <m/>
    <m/>
    <m/>
    <m/>
    <m/>
    <m/>
    <s v="針原中町"/>
    <n v="7"/>
    <s v=""/>
    <x v="0"/>
    <x v="30"/>
    <s v="E"/>
    <s v="07"/>
    <n v="67"/>
  </r>
  <r>
    <x v="6"/>
    <s v="通所系"/>
    <n v="1610102954"/>
    <m/>
    <s v="●"/>
    <s v="デイサービスセンターゆいゆい"/>
    <n v="15"/>
    <s v="939-2741"/>
    <s v="富山市婦中町中名９０３番地３３"/>
    <s v="076-465-1218"/>
    <s v="076-465-1219"/>
    <s v="株式会社サポートアンドケア"/>
    <x v="31"/>
    <d v="2029-04-30T00:00:00"/>
    <m/>
    <m/>
    <m/>
    <m/>
    <m/>
    <m/>
    <m/>
    <m/>
    <m/>
    <m/>
    <m/>
    <m/>
    <m/>
    <m/>
    <m/>
    <m/>
    <m/>
    <m/>
    <s v="婦中町中名"/>
    <n v="8"/>
    <s v=""/>
    <x v="2"/>
    <x v="26"/>
    <s v="E"/>
    <s v="07"/>
    <n v="68"/>
  </r>
  <r>
    <x v="6"/>
    <s v="通所系"/>
    <n v="1610102970"/>
    <m/>
    <s v="●"/>
    <s v="デイサービスすまいる"/>
    <n v="25"/>
    <s v="939-2252"/>
    <s v="富山市上大久保８９３番地１"/>
    <s v="076-467-5220"/>
    <s v="076-461-4331"/>
    <s v="株式会社染屋"/>
    <x v="38"/>
    <d v="2029-09-30T00:00:00"/>
    <m/>
    <m/>
    <m/>
    <m/>
    <m/>
    <m/>
    <m/>
    <m/>
    <m/>
    <m/>
    <m/>
    <m/>
    <m/>
    <m/>
    <m/>
    <m/>
    <m/>
    <m/>
    <s v="上大久保"/>
    <n v="7"/>
    <s v=""/>
    <x v="4"/>
    <x v="17"/>
    <s v="E"/>
    <n v="7"/>
    <n v="69"/>
  </r>
  <r>
    <x v="7"/>
    <s v="通所系"/>
    <n v="1610101980"/>
    <m/>
    <s v="●"/>
    <s v="コスモスの里大江干"/>
    <n v="19"/>
    <s v="930-0922"/>
    <s v="富山市大江干３４番地１"/>
    <s v="076-407-1566"/>
    <s v="076-407-1567"/>
    <s v="株式会社コスモスの里"/>
    <x v="16"/>
    <d v="2024-03-31T00:00:00"/>
    <m/>
    <m/>
    <m/>
    <m/>
    <n v="115"/>
    <s v="対象"/>
    <s v="×"/>
    <s v="×"/>
    <s v="×"/>
    <m/>
    <m/>
    <m/>
    <m/>
    <m/>
    <m/>
    <m/>
    <m/>
    <m/>
    <s v="大江干"/>
    <n v="6"/>
    <s v=""/>
    <x v="0"/>
    <x v="21"/>
    <s v="T"/>
    <s v="08"/>
    <n v="1"/>
  </r>
  <r>
    <x v="7"/>
    <s v="通所系"/>
    <n v="1610102012"/>
    <m/>
    <s v="●"/>
    <s v="とやま型デイサービス大きな手小さな手"/>
    <n v="11"/>
    <s v="931-8333"/>
    <s v="富山市蓮町二丁目９番８号"/>
    <s v="076-471-5223"/>
    <s v="076-471-5223"/>
    <s v="特定非営利活動法人大きな手小さな手"/>
    <x v="16"/>
    <d v="2024-03-31T00:00:00"/>
    <m/>
    <m/>
    <m/>
    <m/>
    <n v="79"/>
    <s v="対象"/>
    <s v="×"/>
    <s v="×"/>
    <s v="×"/>
    <m/>
    <m/>
    <m/>
    <m/>
    <m/>
    <m/>
    <m/>
    <m/>
    <m/>
    <s v="蓮町二丁目"/>
    <n v="8"/>
    <s v=""/>
    <x v="0"/>
    <x v="4"/>
    <s v="T"/>
    <s v="08"/>
    <n v="2"/>
  </r>
  <r>
    <x v="7"/>
    <s v="通所系"/>
    <n v="1610102053"/>
    <m/>
    <s v="●"/>
    <s v="孫の手デイサービス"/>
    <n v="18"/>
    <s v="930-0841"/>
    <s v="富山市四ツ葉町１９番３号"/>
    <s v="076-471-8006"/>
    <s v="076-471-8007"/>
    <s v="デイライト株式会社"/>
    <x v="16"/>
    <d v="2024-03-31T00:00:00"/>
    <m/>
    <m/>
    <m/>
    <m/>
    <n v="43"/>
    <s v="対象"/>
    <s v="×"/>
    <s v="×"/>
    <s v="×"/>
    <m/>
    <m/>
    <m/>
    <m/>
    <m/>
    <m/>
    <m/>
    <m/>
    <m/>
    <s v="四ツ葉町"/>
    <n v="7"/>
    <s v=""/>
    <x v="0"/>
    <x v="13"/>
    <s v="T"/>
    <s v="08"/>
    <n v="3"/>
  </r>
  <r>
    <x v="7"/>
    <s v="通所系"/>
    <n v="1610102061"/>
    <s v="●"/>
    <s v="●"/>
    <s v="デイサービスしおんの家"/>
    <n v="10"/>
    <s v="939-3515"/>
    <s v="富山市水橋辻ヶ堂７７７番地"/>
    <s v="076-479-9173"/>
    <s v="076-479-9174"/>
    <s v="特定非営利活動法人しおんの家"/>
    <x v="16"/>
    <d v="2024-03-31T00:00:00"/>
    <m/>
    <m/>
    <m/>
    <s v="業務管理体制　県移管待ち（未入力あり）"/>
    <n v="171"/>
    <s v="対象"/>
    <s v="○"/>
    <s v="×"/>
    <s v="×"/>
    <m/>
    <m/>
    <m/>
    <m/>
    <m/>
    <m/>
    <m/>
    <m/>
    <m/>
    <s v="水橋辻ヶ堂"/>
    <n v="8"/>
    <s v=""/>
    <x v="0"/>
    <x v="0"/>
    <s v="T"/>
    <s v="08"/>
    <n v="4"/>
  </r>
  <r>
    <x v="7"/>
    <s v="通所系"/>
    <n v="1610102079"/>
    <m/>
    <s v="●"/>
    <s v="デイサービスひより鵜坂"/>
    <n v="18"/>
    <s v="939-2711"/>
    <s v="富山市婦中町鵜坂１３９番地"/>
    <s v="076-461-3497"/>
    <s v="076-428-8265"/>
    <s v="有限会社日和"/>
    <x v="16"/>
    <d v="2024-03-31T00:00:00"/>
    <m/>
    <m/>
    <m/>
    <m/>
    <n v="197"/>
    <s v="対象"/>
    <s v="×"/>
    <s v="×"/>
    <s v="×"/>
    <m/>
    <m/>
    <m/>
    <m/>
    <m/>
    <m/>
    <m/>
    <m/>
    <m/>
    <s v="婦中町鵜坂"/>
    <n v="8"/>
    <s v=""/>
    <x v="2"/>
    <x v="9"/>
    <s v="T"/>
    <s v="08"/>
    <n v="5"/>
  </r>
  <r>
    <x v="7"/>
    <s v="通所系"/>
    <n v="1610102095"/>
    <m/>
    <s v="●"/>
    <s v="月岡デイサービスセンターやまゆり"/>
    <n v="18"/>
    <s v="939-8146"/>
    <s v="富山市中布目１６３番地"/>
    <s v="076-429-8866"/>
    <s v="076-429-8872"/>
    <s v="むらい食品株式会社"/>
    <x v="16"/>
    <d v="2024-03-31T00:00:00"/>
    <m/>
    <m/>
    <m/>
    <m/>
    <n v="152"/>
    <s v="対象"/>
    <s v="○"/>
    <s v="×"/>
    <s v="×"/>
    <m/>
    <m/>
    <m/>
    <m/>
    <m/>
    <m/>
    <m/>
    <m/>
    <m/>
    <s v="中布目"/>
    <n v="6"/>
    <s v=""/>
    <x v="0"/>
    <x v="22"/>
    <s v="T"/>
    <s v="08"/>
    <n v="6"/>
  </r>
  <r>
    <x v="7"/>
    <s v="通所系"/>
    <n v="1610102137"/>
    <m/>
    <s v="●"/>
    <s v="ふるさとのあかり八町"/>
    <n v="25"/>
    <s v="930-2226"/>
    <s v="富山市八町２０３７番地２"/>
    <s v="076-435-6522"/>
    <s v="076-435-6522"/>
    <s v="特定非営利活動法人ふるさとのあかり"/>
    <x v="16"/>
    <d v="2024-03-31T00:00:00"/>
    <m/>
    <m/>
    <m/>
    <m/>
    <n v="158"/>
    <s v="対象"/>
    <s v="○"/>
    <s v="×"/>
    <s v="×"/>
    <m/>
    <m/>
    <m/>
    <m/>
    <m/>
    <m/>
    <m/>
    <m/>
    <m/>
    <s v="八町"/>
    <n v="5"/>
    <s v=""/>
    <x v="0"/>
    <x v="36"/>
    <s v="T"/>
    <s v="08"/>
    <n v="7"/>
  </r>
  <r>
    <x v="7"/>
    <s v="通所系"/>
    <n v="1610102152"/>
    <m/>
    <s v="●"/>
    <s v="デイサービスセンターそくさい家"/>
    <n v="10"/>
    <s v="939-8048"/>
    <s v="富山市太田１４５番地１"/>
    <s v="076-460-2216"/>
    <s v="076-460-2216"/>
    <s v="株式会社ＴＤＳ絆"/>
    <x v="16"/>
    <d v="2024-03-31T00:00:00"/>
    <m/>
    <m/>
    <m/>
    <m/>
    <n v="123"/>
    <s v="対象"/>
    <s v="○"/>
    <s v="〇"/>
    <s v="×"/>
    <m/>
    <m/>
    <m/>
    <m/>
    <m/>
    <m/>
    <m/>
    <m/>
    <m/>
    <s v="太田"/>
    <n v="5"/>
    <s v=""/>
    <x v="0"/>
    <x v="10"/>
    <s v="T"/>
    <s v="08"/>
    <n v="8"/>
  </r>
  <r>
    <x v="7"/>
    <s v="通所系"/>
    <n v="1610102160"/>
    <m/>
    <s v="●"/>
    <s v="ふるさとのあかり"/>
    <n v="25"/>
    <s v="930-2243"/>
    <s v="富山市四方荒屋３２２３番地"/>
    <s v="076-435-6511"/>
    <s v="076-435-6512"/>
    <s v="特定非営利活動法人ふるさとのあかり"/>
    <x v="16"/>
    <d v="2024-03-31T00:00:00"/>
    <m/>
    <m/>
    <m/>
    <m/>
    <n v="155"/>
    <s v="対象"/>
    <s v="○"/>
    <s v="×"/>
    <s v="×"/>
    <m/>
    <m/>
    <m/>
    <m/>
    <m/>
    <m/>
    <m/>
    <m/>
    <m/>
    <s v="四方荒屋"/>
    <n v="7"/>
    <s v=""/>
    <x v="0"/>
    <x v="34"/>
    <s v="T"/>
    <s v="08"/>
    <n v="9"/>
  </r>
  <r>
    <x v="7"/>
    <s v="通所系"/>
    <n v="1610102178"/>
    <m/>
    <s v="●"/>
    <s v="デイサービスありがた家"/>
    <n v="10"/>
    <s v="939-2376"/>
    <s v="富山市八尾町福島三丁目７９番地"/>
    <s v="076-455-8339"/>
    <s v="076-455-8333"/>
    <s v="特定非営利活動法人ありがた家"/>
    <x v="16"/>
    <d v="2024-03-31T00:00:00"/>
    <m/>
    <m/>
    <m/>
    <m/>
    <n v="191"/>
    <s v="対象"/>
    <s v="○"/>
    <s v="×"/>
    <s v="×"/>
    <m/>
    <m/>
    <m/>
    <m/>
    <m/>
    <m/>
    <m/>
    <m/>
    <m/>
    <s v="八尾町福島三丁目"/>
    <n v="11"/>
    <s v=""/>
    <x v="3"/>
    <x v="16"/>
    <s v="T"/>
    <s v="08"/>
    <n v="10"/>
  </r>
  <r>
    <x v="7"/>
    <s v="通所系"/>
    <n v="1610102186"/>
    <m/>
    <s v="●"/>
    <s v="なごなるの家"/>
    <n v="18"/>
    <s v="939-8006"/>
    <s v="富山市山室２９３番地５"/>
    <s v="076-422-2341"/>
    <s v="076-422-5970"/>
    <s v="有限会社まいけ"/>
    <x v="16"/>
    <d v="2024-03-31T00:00:00"/>
    <m/>
    <m/>
    <m/>
    <m/>
    <n v="119"/>
    <s v="対象"/>
    <s v="○"/>
    <s v="×"/>
    <s v="〇"/>
    <m/>
    <m/>
    <m/>
    <m/>
    <m/>
    <m/>
    <m/>
    <m/>
    <m/>
    <s v="山室"/>
    <n v="5"/>
    <s v=""/>
    <x v="0"/>
    <x v="10"/>
    <s v="T"/>
    <s v="08"/>
    <n v="11"/>
  </r>
  <r>
    <x v="7"/>
    <s v="通所系"/>
    <n v="1610102194"/>
    <m/>
    <s v="●"/>
    <s v="富山型デイサービスくわの里"/>
    <n v="18"/>
    <s v="930-1336"/>
    <s v="富山市桑原６２番地"/>
    <s v="076-483-8580"/>
    <s v="076-483-8581"/>
    <s v="株式会社桑の里"/>
    <x v="16"/>
    <d v="2024-03-31T00:00:00"/>
    <m/>
    <m/>
    <m/>
    <s v="【休止】令和4年4月1日～令和5年3月31日"/>
    <n v="188"/>
    <s v="対象"/>
    <s v="×"/>
    <s v="×"/>
    <s v="×"/>
    <m/>
    <m/>
    <m/>
    <m/>
    <m/>
    <m/>
    <m/>
    <m/>
    <m/>
    <s v="桑原"/>
    <n v="5"/>
    <s v=""/>
    <x v="1"/>
    <x v="8"/>
    <s v="T"/>
    <s v="08"/>
    <n v="12"/>
  </r>
  <r>
    <x v="7"/>
    <s v="通所系"/>
    <n v="1610102376"/>
    <s v="●"/>
    <m/>
    <s v="高志生活訓練センター"/>
    <n v="10"/>
    <s v="931-8443"/>
    <s v="富山市下飯野３６番地"/>
    <s v="076-438-4502"/>
    <s v="076-438-4503"/>
    <s v="社会福祉法人富山県社会福祉総合センター"/>
    <x v="69"/>
    <d v="2025-03-31T00:00:00"/>
    <m/>
    <m/>
    <m/>
    <m/>
    <n v="86"/>
    <s v="対象"/>
    <s v="○"/>
    <s v="×"/>
    <s v="×"/>
    <m/>
    <m/>
    <m/>
    <m/>
    <m/>
    <m/>
    <m/>
    <m/>
    <m/>
    <s v="下飯野"/>
    <n v="6"/>
    <s v=""/>
    <x v="0"/>
    <x v="30"/>
    <s v="N"/>
    <s v="08"/>
    <n v="13"/>
  </r>
  <r>
    <x v="7"/>
    <s v="通所系"/>
    <n v="1610102541"/>
    <m/>
    <s v="●"/>
    <s v="富山地域福祉事業所デイサービスぽぴー"/>
    <n v="10"/>
    <s v="930-0875"/>
    <s v="富山市寺町けや木台７１番地"/>
    <s v="076-444-8285"/>
    <s v="076-444-8285"/>
    <s v="企業組合労協センター事業団"/>
    <x v="51"/>
    <d v="2026-03-31T00:00:00"/>
    <m/>
    <m/>
    <m/>
    <m/>
    <n v="68"/>
    <s v="対象"/>
    <s v="○"/>
    <s v="〇"/>
    <s v="×"/>
    <m/>
    <m/>
    <m/>
    <m/>
    <m/>
    <m/>
    <m/>
    <m/>
    <m/>
    <s v="寺町けや木台"/>
    <n v="9"/>
    <s v=""/>
    <x v="0"/>
    <x v="35"/>
    <s v="E"/>
    <s v="08"/>
    <n v="14"/>
  </r>
  <r>
    <x v="7"/>
    <s v="通所系"/>
    <n v="1610102954"/>
    <m/>
    <s v="●"/>
    <s v="デイサービスセンターゆいゆい"/>
    <n v="15"/>
    <s v="939-2741"/>
    <s v="富山市婦中町中名９０３番地３３"/>
    <s v="076-465-1218"/>
    <s v="076-465-1219"/>
    <s v="株式会社サポートアンドケア"/>
    <x v="31"/>
    <d v="2029-04-30T00:00:00"/>
    <m/>
    <m/>
    <m/>
    <m/>
    <m/>
    <m/>
    <m/>
    <m/>
    <m/>
    <m/>
    <m/>
    <m/>
    <m/>
    <m/>
    <m/>
    <m/>
    <m/>
    <m/>
    <s v="婦中町中名"/>
    <n v="8"/>
    <s v=""/>
    <x v="2"/>
    <x v="26"/>
    <s v="E"/>
    <s v="08"/>
    <n v="15"/>
  </r>
  <r>
    <x v="8"/>
    <s v="通所系"/>
    <n v="1610100149"/>
    <s v="●"/>
    <m/>
    <s v="障害福祉サービス事業所萌黄"/>
    <n v="6"/>
    <s v="939-2206"/>
    <s v="富山市坂本３１１０番地"/>
    <s v="076-467-0679"/>
    <s v="076-468-3201"/>
    <s v="社会福祉法人セーナー苑"/>
    <x v="7"/>
    <d v="2028-03-31T00:00:00"/>
    <m/>
    <m/>
    <m/>
    <s v="業務管理体制　県移管待ち（未入力あり）_x000a_【休止】令和5年4月1日～令和10年3月31日"/>
    <m/>
    <m/>
    <m/>
    <m/>
    <m/>
    <m/>
    <m/>
    <m/>
    <m/>
    <m/>
    <m/>
    <m/>
    <m/>
    <m/>
    <s v="坂本"/>
    <n v="5"/>
    <s v=""/>
    <x v="4"/>
    <x v="31"/>
    <s v="D"/>
    <s v="09"/>
    <n v="1"/>
  </r>
  <r>
    <x v="8"/>
    <s v="通所系"/>
    <n v="1610101949"/>
    <s v="●"/>
    <m/>
    <s v="ＯＮＥＤＡＹサポートセンター"/>
    <n v="9"/>
    <s v="931-8371"/>
    <s v="富山市岩瀬古志町１８番地"/>
    <s v="076-407-5777"/>
    <s v="076-407-5778"/>
    <s v="特定非営利活動法人富山ダルクリカバリークルーズ"/>
    <x v="70"/>
    <d v="2029-05-31T00:00:00"/>
    <m/>
    <m/>
    <m/>
    <m/>
    <n v="76"/>
    <s v="対象"/>
    <s v="×"/>
    <s v="×"/>
    <s v="×"/>
    <m/>
    <m/>
    <m/>
    <m/>
    <m/>
    <m/>
    <m/>
    <m/>
    <m/>
    <s v="岩瀬古志町"/>
    <n v="8"/>
    <s v=""/>
    <x v="0"/>
    <x v="43"/>
    <s v="E"/>
    <s v="09"/>
    <n v="2"/>
  </r>
  <r>
    <x v="8"/>
    <s v="通所系"/>
    <n v="1610101980"/>
    <m/>
    <s v="●"/>
    <s v="コスモスの里大江干"/>
    <n v="19"/>
    <s v="930-0922"/>
    <s v="富山市大江干３４番地１"/>
    <s v="076-407-1566"/>
    <s v="076-407-1567"/>
    <s v="株式会社コスモスの里"/>
    <x v="16"/>
    <d v="2024-03-31T00:00:00"/>
    <m/>
    <m/>
    <m/>
    <m/>
    <n v="115"/>
    <s v="対象"/>
    <s v="×"/>
    <s v="×"/>
    <s v="×"/>
    <m/>
    <m/>
    <m/>
    <m/>
    <m/>
    <m/>
    <m/>
    <m/>
    <m/>
    <s v="大江干"/>
    <n v="6"/>
    <s v=""/>
    <x v="0"/>
    <x v="21"/>
    <s v="T"/>
    <s v="09"/>
    <n v="3"/>
  </r>
  <r>
    <x v="8"/>
    <s v="通所系"/>
    <n v="1610102053"/>
    <m/>
    <s v="●"/>
    <s v="孫の手デイサービス"/>
    <n v="18"/>
    <s v="930-0841"/>
    <s v="富山市四ツ葉町１９番３号"/>
    <s v="076-471-8006"/>
    <s v="076-471-8007"/>
    <s v="デイライト株式会社"/>
    <x v="16"/>
    <d v="2024-03-31T00:00:00"/>
    <m/>
    <m/>
    <m/>
    <m/>
    <n v="43"/>
    <s v="対象"/>
    <s v="×"/>
    <s v="×"/>
    <s v="×"/>
    <m/>
    <m/>
    <m/>
    <m/>
    <m/>
    <m/>
    <m/>
    <m/>
    <m/>
    <s v="四ツ葉町"/>
    <n v="7"/>
    <s v=""/>
    <x v="0"/>
    <x v="13"/>
    <s v="T"/>
    <s v="09"/>
    <n v="4"/>
  </r>
  <r>
    <x v="8"/>
    <s v="通所系"/>
    <n v="1610102061"/>
    <s v="●"/>
    <s v="●"/>
    <s v="デイサービスしおんの家"/>
    <n v="10"/>
    <s v="939-3515"/>
    <s v="富山市水橋辻ヶ堂７７７番地"/>
    <s v="076-479-0675"/>
    <s v="076-479-9174"/>
    <s v="特定非営利活動法人しおんの家"/>
    <x v="16"/>
    <d v="2024-03-31T00:00:00"/>
    <m/>
    <m/>
    <m/>
    <s v="業務管理体制　県移管待ち（未入力あり）"/>
    <n v="171"/>
    <s v="対象"/>
    <s v="○"/>
    <s v="×"/>
    <s v="×"/>
    <m/>
    <m/>
    <m/>
    <m/>
    <m/>
    <m/>
    <m/>
    <m/>
    <m/>
    <s v="水橋辻ヶ堂"/>
    <n v="8"/>
    <s v=""/>
    <x v="0"/>
    <x v="0"/>
    <s v="T"/>
    <s v="09"/>
    <n v="5"/>
  </r>
  <r>
    <x v="8"/>
    <s v="通所系"/>
    <n v="1610102087"/>
    <m/>
    <s v="●"/>
    <s v="ありがとうの家"/>
    <n v="10"/>
    <s v="939-8081"/>
    <s v="富山市堀川小泉町一丁目１４番１４号"/>
    <s v="076-424-0898"/>
    <s v="076-424-0898"/>
    <s v="特定非営利活動法人ありがとうの家"/>
    <x v="16"/>
    <d v="2024-03-31T00:00:00"/>
    <m/>
    <m/>
    <m/>
    <m/>
    <n v="22"/>
    <s v="対象"/>
    <s v="×"/>
    <s v="×"/>
    <s v="×"/>
    <m/>
    <m/>
    <m/>
    <m/>
    <m/>
    <m/>
    <m/>
    <m/>
    <m/>
    <s v="堀川小泉町一丁目"/>
    <n v="11"/>
    <s v=""/>
    <x v="0"/>
    <x v="12"/>
    <s v="T"/>
    <s v="09"/>
    <n v="6"/>
  </r>
  <r>
    <x v="8"/>
    <s v="通所系"/>
    <n v="1610102137"/>
    <m/>
    <s v="●"/>
    <s v="ふるさとのあかり八町"/>
    <n v="25"/>
    <s v="930-2226"/>
    <s v="富山市八町２０３７番地２"/>
    <s v="076-435-6522"/>
    <s v="076-435-3422"/>
    <s v="特定非営利活動法人ふるさとのあかり"/>
    <x v="16"/>
    <d v="2024-03-31T00:00:00"/>
    <m/>
    <m/>
    <m/>
    <m/>
    <n v="158"/>
    <s v="対象"/>
    <s v="○"/>
    <s v="×"/>
    <s v="×"/>
    <m/>
    <m/>
    <m/>
    <m/>
    <m/>
    <m/>
    <m/>
    <m/>
    <m/>
    <s v="八町"/>
    <n v="5"/>
    <s v=""/>
    <x v="0"/>
    <x v="36"/>
    <s v="T"/>
    <s v="09"/>
    <n v="7"/>
  </r>
  <r>
    <x v="8"/>
    <s v="通所系"/>
    <n v="1610102145"/>
    <m/>
    <s v="●"/>
    <s v="デイサービスまめの木"/>
    <n v="18"/>
    <s v="931-8423"/>
    <s v="富山市町袋１２８番地１"/>
    <s v="076-451-5251"/>
    <s v="076-411-6886"/>
    <s v="有限会社まめの木"/>
    <x v="16"/>
    <d v="2024-03-31T00:00:00"/>
    <m/>
    <m/>
    <m/>
    <m/>
    <n v="90"/>
    <s v="対象"/>
    <s v="○"/>
    <s v="〇"/>
    <s v="×"/>
    <m/>
    <m/>
    <m/>
    <m/>
    <m/>
    <m/>
    <m/>
    <m/>
    <m/>
    <s v="町袋"/>
    <n v="5"/>
    <s v=""/>
    <x v="0"/>
    <x v="30"/>
    <s v="T"/>
    <s v="09"/>
    <n v="8"/>
  </r>
  <r>
    <x v="8"/>
    <s v="通所系"/>
    <n v="1610102152"/>
    <m/>
    <s v="●"/>
    <s v="デイサービスセンターそくさい家"/>
    <n v="10"/>
    <s v="939-8048"/>
    <s v="富山市太田１４５番地１"/>
    <s v="076-460-2216"/>
    <s v="076-460-2216"/>
    <s v="株式会社ＴＤＳ絆"/>
    <x v="16"/>
    <d v="2024-03-31T00:00:00"/>
    <m/>
    <m/>
    <m/>
    <m/>
    <n v="123"/>
    <s v="対象"/>
    <s v="○"/>
    <s v="〇"/>
    <s v="×"/>
    <m/>
    <m/>
    <m/>
    <m/>
    <m/>
    <m/>
    <m/>
    <m/>
    <m/>
    <s v="太田"/>
    <n v="5"/>
    <s v=""/>
    <x v="0"/>
    <x v="10"/>
    <s v="T"/>
    <s v="09"/>
    <n v="9"/>
  </r>
  <r>
    <x v="8"/>
    <s v="通所系"/>
    <n v="1610102160"/>
    <m/>
    <s v="●"/>
    <s v="ふるさとのあかり"/>
    <n v="25"/>
    <s v="930-2243"/>
    <s v="富山市四方荒屋３２２３番地"/>
    <s v="076-435-6511"/>
    <s v="076-435-6512"/>
    <s v="特定非営利活動法人ふるさとのあかり"/>
    <x v="16"/>
    <d v="2024-03-31T00:00:00"/>
    <m/>
    <m/>
    <m/>
    <m/>
    <n v="155"/>
    <s v="対象"/>
    <s v="○"/>
    <s v="×"/>
    <s v="×"/>
    <m/>
    <m/>
    <m/>
    <m/>
    <m/>
    <m/>
    <m/>
    <m/>
    <m/>
    <s v="四方荒屋"/>
    <n v="7"/>
    <s v=""/>
    <x v="0"/>
    <x v="34"/>
    <s v="T"/>
    <s v="09"/>
    <n v="10"/>
  </r>
  <r>
    <x v="8"/>
    <s v="通所系"/>
    <n v="1610102178"/>
    <m/>
    <s v="●"/>
    <s v="デイサービスありがた家"/>
    <n v="10"/>
    <s v="939-2376"/>
    <s v="富山市八尾町福島三丁目７９番地"/>
    <s v="076-455-8339"/>
    <s v="076-455-8333"/>
    <s v="特定非営利活動法人ありがた家"/>
    <x v="16"/>
    <d v="2024-03-31T00:00:00"/>
    <m/>
    <m/>
    <m/>
    <m/>
    <n v="191"/>
    <s v="対象"/>
    <s v="○"/>
    <s v="×"/>
    <s v="×"/>
    <m/>
    <m/>
    <m/>
    <m/>
    <m/>
    <m/>
    <m/>
    <m/>
    <m/>
    <s v="八尾町福島三丁目"/>
    <n v="11"/>
    <s v=""/>
    <x v="3"/>
    <x v="16"/>
    <s v="T"/>
    <s v="09"/>
    <n v="11"/>
  </r>
  <r>
    <x v="8"/>
    <s v="通所系"/>
    <n v="1610102186"/>
    <m/>
    <s v="●"/>
    <s v="なごなるの家"/>
    <n v="18"/>
    <s v="939-8006"/>
    <s v="富山市山室２９３番地５"/>
    <s v="076-422-2341"/>
    <s v="076-422-5970"/>
    <s v="有限会社まいけ"/>
    <x v="16"/>
    <d v="2024-03-31T00:00:00"/>
    <m/>
    <m/>
    <m/>
    <m/>
    <n v="119"/>
    <s v="対象"/>
    <s v="○"/>
    <s v="×"/>
    <s v="〇"/>
    <m/>
    <m/>
    <m/>
    <m/>
    <m/>
    <m/>
    <m/>
    <m/>
    <m/>
    <s v="山室"/>
    <n v="5"/>
    <s v=""/>
    <x v="0"/>
    <x v="10"/>
    <s v="T"/>
    <s v="09"/>
    <n v="12"/>
  </r>
  <r>
    <x v="8"/>
    <s v="通所系"/>
    <n v="1610102194"/>
    <m/>
    <s v="●"/>
    <s v="富山型デイサービスくわの里"/>
    <n v="18"/>
    <s v="930-1336"/>
    <s v="富山市桑原６２番地"/>
    <s v="076-483-8580"/>
    <s v="076-483-8581"/>
    <s v="株式会社桑の里"/>
    <x v="16"/>
    <d v="2024-03-31T00:00:00"/>
    <m/>
    <m/>
    <m/>
    <s v="【休止】令和4年4月1日～令和5年3月31日"/>
    <n v="188"/>
    <s v="対象"/>
    <s v="×"/>
    <s v="×"/>
    <s v="×"/>
    <m/>
    <m/>
    <m/>
    <m/>
    <m/>
    <m/>
    <m/>
    <m/>
    <m/>
    <s v="桑原"/>
    <n v="5"/>
    <s v=""/>
    <x v="1"/>
    <x v="8"/>
    <s v="T"/>
    <s v="09"/>
    <n v="13"/>
  </r>
  <r>
    <x v="8"/>
    <s v="通所系"/>
    <n v="1610102376"/>
    <s v="●"/>
    <m/>
    <s v="高志生活訓練センター"/>
    <n v="10"/>
    <s v="931-8443"/>
    <s v="富山市下飯野３６番地"/>
    <s v="076-438-4502"/>
    <s v="076-438-4503"/>
    <s v="社会福祉法人富山県社会福祉総合センター"/>
    <x v="69"/>
    <d v="2025-03-31T00:00:00"/>
    <m/>
    <m/>
    <m/>
    <m/>
    <n v="86"/>
    <s v="対象"/>
    <s v="○"/>
    <s v="×"/>
    <s v="×"/>
    <m/>
    <m/>
    <m/>
    <m/>
    <m/>
    <m/>
    <m/>
    <m/>
    <m/>
    <s v="下飯野"/>
    <n v="6"/>
    <s v=""/>
    <x v="0"/>
    <x v="30"/>
    <s v="N"/>
    <s v="09"/>
    <n v="14"/>
  </r>
  <r>
    <x v="8"/>
    <s v="通所系"/>
    <n v="1610102442"/>
    <m/>
    <s v="●"/>
    <s v="吉田内科クリニックデイサービスセンター「あゆみ」"/>
    <n v="28"/>
    <s v="930-0142"/>
    <s v="富山市吉作３６４番地２"/>
    <s v="076-436-1338"/>
    <s v="076-436-1338"/>
    <s v="吉田内科クリニックホームヘルプサービス有限会社"/>
    <x v="34"/>
    <d v="2026-01-31T00:00:00"/>
    <m/>
    <m/>
    <m/>
    <m/>
    <m/>
    <m/>
    <m/>
    <m/>
    <m/>
    <m/>
    <m/>
    <m/>
    <m/>
    <m/>
    <m/>
    <m/>
    <m/>
    <m/>
    <s v="吉作"/>
    <n v="5"/>
    <s v=""/>
    <x v="0"/>
    <x v="3"/>
    <s v="E"/>
    <s v="09"/>
    <n v="15"/>
  </r>
  <r>
    <x v="8"/>
    <s v="通所系"/>
    <n v="1610102541"/>
    <m/>
    <s v="●"/>
    <s v="富山地域福祉事業所デイサービスぽぴー"/>
    <n v="10"/>
    <s v="930-0875"/>
    <s v="富山市寺町けや木台７１番地"/>
    <s v="076-444-8285"/>
    <s v="076-444-8285"/>
    <s v="企業組合労協センター事業団"/>
    <x v="51"/>
    <d v="2026-03-31T00:00:00"/>
    <m/>
    <m/>
    <m/>
    <m/>
    <n v="68"/>
    <s v="対象"/>
    <s v="○"/>
    <s v="〇"/>
    <s v="×"/>
    <m/>
    <m/>
    <m/>
    <m/>
    <m/>
    <m/>
    <m/>
    <m/>
    <m/>
    <s v="寺町けや木台"/>
    <n v="9"/>
    <s v=""/>
    <x v="0"/>
    <x v="35"/>
    <s v="E"/>
    <s v="09"/>
    <n v="16"/>
  </r>
  <r>
    <x v="8"/>
    <s v="通所系"/>
    <n v="1610102616"/>
    <s v="●"/>
    <m/>
    <s v="多機能型きらり夢工房"/>
    <n v="6"/>
    <s v="930-1336"/>
    <s v="富山市桑原２１７番地１４"/>
    <s v="076-483-8660"/>
    <s v="076-483-8661"/>
    <s v="特定非営利活動法人クラシーズ"/>
    <x v="52"/>
    <d v="2027-03-31T00:00:00"/>
    <m/>
    <m/>
    <m/>
    <s v="業務管理体制　県移管待ち（未入力あり）"/>
    <n v="212"/>
    <s v="対象"/>
    <s v="○"/>
    <s v="〇"/>
    <s v="×"/>
    <m/>
    <m/>
    <m/>
    <m/>
    <m/>
    <m/>
    <m/>
    <m/>
    <m/>
    <s v="桑原"/>
    <n v="5"/>
    <s v=""/>
    <x v="1"/>
    <x v="8"/>
    <s v="F"/>
    <s v="09"/>
    <n v="17"/>
  </r>
  <r>
    <x v="8"/>
    <s v="通所系"/>
    <n v="1610102731"/>
    <m/>
    <m/>
    <s v="らいふず"/>
    <n v="20"/>
    <s v="939-8271"/>
    <s v="富山市太郎丸西町一丁目２番地３"/>
    <s v="076-461-4460"/>
    <s v="076-461-4560"/>
    <s v="株式会社鏡心"/>
    <x v="71"/>
    <d v="2027-12-31T00:00:00"/>
    <m/>
    <m/>
    <m/>
    <m/>
    <n v="289"/>
    <s v="対象"/>
    <s v="〇"/>
    <s v="×"/>
    <s v="〇"/>
    <m/>
    <m/>
    <m/>
    <m/>
    <m/>
    <m/>
    <m/>
    <m/>
    <m/>
    <s v="太郎丸西町一丁目"/>
    <n v="11"/>
    <s v=""/>
    <x v="0"/>
    <x v="11"/>
    <s v="E"/>
    <s v="09"/>
    <n v="18"/>
  </r>
  <r>
    <x v="8"/>
    <s v="通所系"/>
    <n v="1610102723"/>
    <s v="●"/>
    <m/>
    <s v="ワーカウト富山"/>
    <n v="6"/>
    <s v="939-8045"/>
    <s v="富山市本郷町５１番地１"/>
    <s v="076-461-5833"/>
    <s v="076-461-5844"/>
    <s v="株式会社トマックサポートセンター"/>
    <x v="72"/>
    <d v="2028-08-31T00:00:00"/>
    <m/>
    <m/>
    <m/>
    <m/>
    <n v="283"/>
    <s v="対象"/>
    <s v="×"/>
    <s v="×"/>
    <s v="×"/>
    <m/>
    <m/>
    <m/>
    <m/>
    <m/>
    <m/>
    <m/>
    <m/>
    <m/>
    <s v="本郷町"/>
    <n v="6"/>
    <s v=""/>
    <x v="0"/>
    <x v="42"/>
    <s v="E"/>
    <s v="09"/>
    <n v="19"/>
  </r>
  <r>
    <x v="8"/>
    <s v="通所系"/>
    <n v="1610102012"/>
    <m/>
    <s v="●"/>
    <s v="とやま型デイサービス大きな手小さな手"/>
    <n v="11"/>
    <s v="931-8333"/>
    <s v="富山市蓮町二丁目９番８号"/>
    <s v="076-471-5223"/>
    <s v="076-471-5223"/>
    <s v="特定非営利活動法人大きな手小さな手"/>
    <x v="73"/>
    <d v="2029-05-31T00:00:00"/>
    <m/>
    <m/>
    <m/>
    <m/>
    <n v="79"/>
    <s v="対象"/>
    <s v="×"/>
    <s v="×"/>
    <s v="×"/>
    <m/>
    <m/>
    <m/>
    <m/>
    <m/>
    <m/>
    <m/>
    <m/>
    <m/>
    <s v="蓮町二丁目"/>
    <n v="8"/>
    <s v=""/>
    <x v="0"/>
    <x v="4"/>
    <s v="T"/>
    <s v="09"/>
    <n v="20"/>
  </r>
  <r>
    <x v="8"/>
    <s v="通所系"/>
    <n v="1610102954"/>
    <m/>
    <s v="●"/>
    <s v="デイサービスセンターゆいゆい"/>
    <n v="15"/>
    <s v="939-2741"/>
    <s v="富山市婦中町中名９０３番地３３"/>
    <s v="076-465-1218"/>
    <s v="076-465-1219"/>
    <s v="株式会社サポートアンドケア"/>
    <x v="31"/>
    <d v="2029-04-30T00:00:00"/>
    <m/>
    <m/>
    <m/>
    <m/>
    <m/>
    <m/>
    <m/>
    <m/>
    <m/>
    <m/>
    <m/>
    <m/>
    <m/>
    <m/>
    <m/>
    <m/>
    <m/>
    <m/>
    <s v="婦中町中名"/>
    <n v="8"/>
    <s v=""/>
    <x v="2"/>
    <x v="26"/>
    <s v="E"/>
    <s v="09"/>
    <n v="21"/>
  </r>
  <r>
    <x v="9"/>
    <s v="通所系"/>
    <n v="1610100057"/>
    <s v="●"/>
    <m/>
    <s v="高志ワークセンター"/>
    <n v="6"/>
    <s v="931-8443"/>
    <s v="富山市下飯野３６番地"/>
    <s v="076-438-4502"/>
    <s v="076-438-4503"/>
    <s v="社会福祉法人富山県社会福祉総合センター"/>
    <x v="40"/>
    <d v="2024-03-31T00:00:00"/>
    <m/>
    <m/>
    <m/>
    <s v="業務管理体制　県移管待ち（未入力あり）"/>
    <n v="87"/>
    <s v="対象"/>
    <s v="○"/>
    <s v="×"/>
    <s v="×"/>
    <m/>
    <m/>
    <m/>
    <m/>
    <m/>
    <m/>
    <m/>
    <m/>
    <m/>
    <s v="下飯野"/>
    <n v="6"/>
    <s v=""/>
    <x v="0"/>
    <x v="30"/>
    <s v="H"/>
    <s v="10"/>
    <n v="1"/>
  </r>
  <r>
    <x v="9"/>
    <s v="通所系"/>
    <n v="1610100198"/>
    <s v="●"/>
    <m/>
    <s v="作業センターふじなみ_x000a_（就労移行支援事業所作業センターふじなみ）"/>
    <n v="15"/>
    <s v="930-0143"/>
    <s v="富山市西金屋６６９４番地４"/>
    <s v="076-436-7673"/>
    <s v="076-436-7679"/>
    <s v="社会福祉法人めひの野園"/>
    <x v="54"/>
    <d v="2025-03-31T00:00:00"/>
    <m/>
    <m/>
    <m/>
    <m/>
    <s v="土砂６"/>
    <m/>
    <m/>
    <m/>
    <m/>
    <m/>
    <s v="対象"/>
    <s v="○"/>
    <s v="×"/>
    <s v="×"/>
    <m/>
    <m/>
    <m/>
    <m/>
    <s v="西金屋"/>
    <n v="6"/>
    <s v=""/>
    <x v="0"/>
    <x v="3"/>
    <s v="H"/>
    <s v="10"/>
    <n v="2"/>
  </r>
  <r>
    <x v="9"/>
    <s v="通所系"/>
    <n v="1610100560"/>
    <s v="●"/>
    <m/>
    <s v="やねのうえのガチョウ"/>
    <n v="6"/>
    <s v="930-0138"/>
    <s v="富山市呉羽町２１６４番地９"/>
    <s v="076-434-1017"/>
    <s v="076-434-1018"/>
    <s v="社会福祉法人めひの野園"/>
    <x v="55"/>
    <d v="2029-03-31T00:00:00"/>
    <m/>
    <m/>
    <m/>
    <m/>
    <m/>
    <m/>
    <m/>
    <m/>
    <m/>
    <m/>
    <m/>
    <m/>
    <m/>
    <m/>
    <m/>
    <m/>
    <m/>
    <m/>
    <s v="呉羽町"/>
    <n v="6"/>
    <s v=""/>
    <x v="0"/>
    <x v="3"/>
    <s v="H"/>
    <s v="10"/>
    <n v="3"/>
  </r>
  <r>
    <x v="9"/>
    <s v="通所系"/>
    <n v="1610100719"/>
    <s v="●"/>
    <m/>
    <s v="就労支援事業所あおぞら"/>
    <n v="6"/>
    <s v="939-2206"/>
    <s v="富山市坂本３１１０番地"/>
    <s v="076-467-0679"/>
    <s v="076-468-3201"/>
    <s v="社会福祉法人セーナー苑"/>
    <x v="54"/>
    <d v="2025-03-31T00:00:00"/>
    <m/>
    <m/>
    <m/>
    <m/>
    <m/>
    <m/>
    <m/>
    <m/>
    <m/>
    <m/>
    <m/>
    <m/>
    <m/>
    <m/>
    <m/>
    <m/>
    <m/>
    <m/>
    <s v="坂本"/>
    <n v="5"/>
    <s v=""/>
    <x v="4"/>
    <x v="31"/>
    <s v="H"/>
    <s v="10"/>
    <n v="4"/>
  </r>
  <r>
    <x v="9"/>
    <s v="通所系"/>
    <n v="1610101204"/>
    <s v="●"/>
    <m/>
    <s v="ジョブスクールさくらだに"/>
    <n v="8"/>
    <s v="930-0881"/>
    <s v="富山市安養坊１２１番地１２"/>
    <s v="076-433-2005"/>
    <s v="076-411-6008"/>
    <s v="特定非営利活動法人ＴＥＡＭａｐｐｒｅｃｉａｔｅ"/>
    <x v="40"/>
    <d v="2024-03-31T00:00:00"/>
    <m/>
    <m/>
    <m/>
    <s v="業務管理体制　県移管待ち（未入力あり）"/>
    <n v="65"/>
    <s v="対象"/>
    <s v="○"/>
    <s v="×"/>
    <s v="〇"/>
    <m/>
    <m/>
    <m/>
    <m/>
    <m/>
    <m/>
    <m/>
    <m/>
    <m/>
    <s v="安養坊"/>
    <n v="6"/>
    <s v=""/>
    <x v="0"/>
    <x v="18"/>
    <s v="H"/>
    <s v="10"/>
    <n v="5"/>
  </r>
  <r>
    <x v="9"/>
    <s v="通所系"/>
    <n v="1610101717"/>
    <m/>
    <m/>
    <s v="ＳＡＫＵＲＡ富山センター"/>
    <n v="20"/>
    <s v="930-0004"/>
    <s v="富山市桜橋通り１番１８号北日本桜橋ビル１Ｆ"/>
    <s v="076-442-2550"/>
    <s v="076-442-2551"/>
    <s v="株式会社綜合キャリアトラスト"/>
    <x v="74"/>
    <d v="2027-04-30T00:00:00"/>
    <m/>
    <m/>
    <m/>
    <m/>
    <n v="7"/>
    <s v="対象"/>
    <s v="○"/>
    <s v="×"/>
    <s v="×"/>
    <m/>
    <m/>
    <m/>
    <m/>
    <m/>
    <m/>
    <m/>
    <m/>
    <m/>
    <s v="桜橋通り"/>
    <n v="7"/>
    <s v=""/>
    <x v="0"/>
    <x v="44"/>
    <s v="H"/>
    <s v="10"/>
    <n v="6"/>
  </r>
  <r>
    <x v="9"/>
    <s v="通所系"/>
    <n v="1610101808"/>
    <m/>
    <m/>
    <s v="ヴィストキャリア富山駅前"/>
    <n v="20"/>
    <s v="930-0008"/>
    <s v="富山市神通本町一丁目６番９号ＭＩＰＳビル１階"/>
    <s v="076-433-4567"/>
    <s v="076-433-4569"/>
    <s v="ヴィスト株式会社"/>
    <x v="75"/>
    <d v="2028-03-31T00:00:00"/>
    <m/>
    <m/>
    <m/>
    <m/>
    <n v="4"/>
    <s v="対象"/>
    <s v="○"/>
    <s v="〇"/>
    <s v="×"/>
    <m/>
    <m/>
    <m/>
    <m/>
    <m/>
    <m/>
    <m/>
    <m/>
    <m/>
    <s v="神通本町一丁目"/>
    <n v="10"/>
    <s v=""/>
    <x v="0"/>
    <x v="25"/>
    <s v="H"/>
    <s v="10"/>
    <n v="7"/>
  </r>
  <r>
    <x v="9"/>
    <s v="通所系"/>
    <n v="1610101907"/>
    <m/>
    <m/>
    <s v="ヴィストキャリア富山中央"/>
    <n v="20"/>
    <s v="930-0008"/>
    <s v="富山市神通本町二丁目２番１６号アグロストタワー富山駅前１階"/>
    <s v="076-471-8773"/>
    <s v="076-471-8774"/>
    <s v="ヴィスト株式会社"/>
    <x v="23"/>
    <d v="2029-03-31T00:00:00"/>
    <m/>
    <m/>
    <m/>
    <m/>
    <n v="5"/>
    <s v="対象"/>
    <s v="○"/>
    <s v="〇"/>
    <s v="×"/>
    <m/>
    <m/>
    <m/>
    <m/>
    <m/>
    <m/>
    <m/>
    <m/>
    <m/>
    <s v="神通本町二丁目"/>
    <n v="10"/>
    <s v=""/>
    <x v="0"/>
    <x v="25"/>
    <s v="H"/>
    <s v="10"/>
    <n v="8"/>
  </r>
  <r>
    <x v="9"/>
    <s v="通所系"/>
    <n v="1610101998"/>
    <s v="●"/>
    <m/>
    <s v="多機能型就労支援事業所ワークハーバーＭＵＲＯＹＡ"/>
    <n v="6"/>
    <s v="931-8358"/>
    <s v="富山市東岩瀬村１番地"/>
    <s v="076-426-1115"/>
    <s v="076-426-1116"/>
    <s v="社会福祉法人アルペン会"/>
    <x v="76"/>
    <d v="2024-04-18T00:00:00"/>
    <m/>
    <m/>
    <m/>
    <s v="R2.1.1～事業所名、定員変更"/>
    <n v="73"/>
    <s v="対象"/>
    <s v="〇"/>
    <s v="×"/>
    <s v="〇"/>
    <m/>
    <m/>
    <m/>
    <m/>
    <m/>
    <m/>
    <m/>
    <m/>
    <m/>
    <s v="東岩瀬村"/>
    <n v="7"/>
    <s v=""/>
    <x v="0"/>
    <x v="43"/>
    <s v="H"/>
    <s v="10"/>
    <n v="9"/>
  </r>
  <r>
    <x v="9"/>
    <s v="通所系"/>
    <n v="1610102319"/>
    <s v="●"/>
    <m/>
    <s v="就労支援多機能型事業所わかば"/>
    <n v="6"/>
    <s v="939-8064"/>
    <s v="富山市赤田６９３番地"/>
    <s v="076-481-6883"/>
    <s v="076-481-6884"/>
    <s v="株式会社ほたる"/>
    <x v="77"/>
    <d v="2024-08-31T00:00:00"/>
    <m/>
    <m/>
    <m/>
    <m/>
    <n v="133"/>
    <s v="対象"/>
    <s v="〇"/>
    <s v="×"/>
    <s v="×"/>
    <m/>
    <m/>
    <m/>
    <m/>
    <m/>
    <m/>
    <m/>
    <m/>
    <m/>
    <s v="赤田"/>
    <n v="5"/>
    <s v=""/>
    <x v="0"/>
    <x v="19"/>
    <s v="H"/>
    <s v="10"/>
    <n v="10"/>
  </r>
  <r>
    <x v="9"/>
    <s v="通所系"/>
    <n v="1610102657"/>
    <m/>
    <m/>
    <s v="就労移行支援Ｕ－ＭＡＴＥ富山センター"/>
    <n v="20"/>
    <s v="930-0036"/>
    <s v="富山市清水町三丁目２番８号グランドハイツ清水１階Ｃ号室"/>
    <s v="076-461-7544"/>
    <s v="076-461-7374"/>
    <s v="Ｇ＆Ｇアソシエイト株式会社"/>
    <x v="78"/>
    <d v="2027-06-30T00:00:00"/>
    <m/>
    <m/>
    <m/>
    <s v="R5.6.18 就労定着支援サービス開始に伴い、事業所名変更（名称から就労移行支援を除く）"/>
    <n v="279"/>
    <s v="対象"/>
    <s v="×"/>
    <s v="×"/>
    <s v="×"/>
    <m/>
    <m/>
    <m/>
    <m/>
    <m/>
    <m/>
    <m/>
    <m/>
    <m/>
    <s v="清水町三丁目"/>
    <n v="9"/>
    <s v=""/>
    <x v="0"/>
    <x v="38"/>
    <s v="H"/>
    <s v="10"/>
    <n v="11"/>
  </r>
  <r>
    <x v="9"/>
    <s v="通所系"/>
    <n v="1610102756"/>
    <m/>
    <m/>
    <s v="ウェルビー富山センター"/>
    <n v="20"/>
    <s v="930-0005"/>
    <s v="富山市新桜町２番２１号ＭＫＤ．９富山ビル１階"/>
    <s v="076-411-7835"/>
    <s v="076-411-7836"/>
    <s v="ウェルビー株式会社"/>
    <x v="67"/>
    <d v="2028-03-31T00:00:00"/>
    <m/>
    <m/>
    <m/>
    <s v="主な対象者：身体・知的・精神"/>
    <n v="290"/>
    <s v="対象"/>
    <s v="〇"/>
    <s v="×"/>
    <s v="×"/>
    <m/>
    <m/>
    <m/>
    <m/>
    <m/>
    <m/>
    <m/>
    <m/>
    <m/>
    <s v="新桜町"/>
    <n v="6"/>
    <s v=""/>
    <x v="0"/>
    <x v="45"/>
    <s v="H"/>
    <s v="10"/>
    <n v="12"/>
  </r>
  <r>
    <x v="9"/>
    <s v="通所系"/>
    <n v="1610102830"/>
    <m/>
    <m/>
    <s v="ディーキャリア富山オフィス"/>
    <n v="20"/>
    <s v="930-0094"/>
    <s v="富山市安住町７番１８号富山安住町第一生命ビルディング３Ｆ"/>
    <s v="076-471-0431"/>
    <s v="076-471-0432"/>
    <s v="株式会社リマイン"/>
    <x v="36"/>
    <d v="2028-09-30T00:00:00"/>
    <m/>
    <m/>
    <m/>
    <s v="【サビ管みなし】R4.10.1～R5.9.30"/>
    <n v="292"/>
    <s v="対象"/>
    <s v="×"/>
    <s v="×"/>
    <s v="×"/>
    <m/>
    <m/>
    <m/>
    <m/>
    <m/>
    <m/>
    <m/>
    <m/>
    <m/>
    <s v="安住町"/>
    <n v="6"/>
    <s v=""/>
    <x v="0"/>
    <x v="45"/>
    <s v="H"/>
    <s v="10"/>
    <n v="13"/>
  </r>
  <r>
    <x v="10"/>
    <s v="通所系"/>
    <n v="1610100586"/>
    <s v="●"/>
    <m/>
    <s v="ＦＵＮＦＡＲＭのづみ野"/>
    <n v="10"/>
    <s v="939-2417"/>
    <s v="富山市八尾町西川倉２３番地１"/>
    <s v="076-455-0597"/>
    <s v="076-455-0597"/>
    <s v="特定非営利活動法人愛和報恩会"/>
    <x v="79"/>
    <d v="2026-11-30T00:00:00"/>
    <m/>
    <m/>
    <m/>
    <s v="R1.10.1　地域共同作業所　報恩の家より名称変更_x000a_業務管理体制　県移管待ち（未入力あり）"/>
    <s v="土砂５"/>
    <m/>
    <m/>
    <m/>
    <m/>
    <m/>
    <s v="対象"/>
    <s v="〇"/>
    <s v="×"/>
    <s v="×"/>
    <m/>
    <m/>
    <m/>
    <m/>
    <s v="八尾町西川倉"/>
    <n v="9"/>
    <s v=""/>
    <x v="3"/>
    <x v="32"/>
    <s v="I"/>
    <s v="11"/>
    <n v="1"/>
  </r>
  <r>
    <x v="10"/>
    <s v="通所系"/>
    <n v="1610101097"/>
    <m/>
    <m/>
    <s v="和々"/>
    <n v="20"/>
    <s v="939-8272"/>
    <s v="富山市太郎丸本町三丁目４番地５"/>
    <s v="076-421-3388"/>
    <s v="076-421-3389"/>
    <s v="株式会社ＷＡＷＡ"/>
    <x v="80"/>
    <d v="2029-06-30T00:00:00"/>
    <m/>
    <m/>
    <m/>
    <m/>
    <n v="27"/>
    <s v="対象"/>
    <s v="○"/>
    <s v="×"/>
    <s v="〇"/>
    <m/>
    <m/>
    <m/>
    <m/>
    <m/>
    <m/>
    <m/>
    <m/>
    <m/>
    <s v="太郎丸本町三丁目"/>
    <n v="11"/>
    <s v=""/>
    <x v="0"/>
    <x v="12"/>
    <s v="I"/>
    <s v="11"/>
    <n v="2"/>
  </r>
  <r>
    <x v="10"/>
    <s v="通所系"/>
    <n v="1610101121"/>
    <m/>
    <m/>
    <s v="いずみ"/>
    <n v="20"/>
    <s v="939-8072"/>
    <s v="富山市堀川町５８８番地２６"/>
    <s v="076-464-5789"/>
    <s v="076-464-5468"/>
    <s v="株式会社ＰＥＲＳＯＮ’Ｓ"/>
    <x v="81"/>
    <d v="2029-09-14T00:00:00"/>
    <m/>
    <m/>
    <m/>
    <m/>
    <n v="182"/>
    <s v="対象"/>
    <s v="〇"/>
    <s v="×"/>
    <s v="×"/>
    <m/>
    <m/>
    <m/>
    <m/>
    <m/>
    <m/>
    <m/>
    <m/>
    <m/>
    <s v="堀川町"/>
    <n v="6"/>
    <s v=""/>
    <x v="0"/>
    <x v="12"/>
    <s v="I"/>
    <s v="11"/>
    <n v="3"/>
  </r>
  <r>
    <x v="10"/>
    <s v="通所系"/>
    <n v="1610101162"/>
    <m/>
    <m/>
    <s v="話々"/>
    <n v="20"/>
    <s v="939-8086"/>
    <s v="富山市東中野町三丁目１１番７号"/>
    <s v="076-424-0087"/>
    <s v="076-424-0188"/>
    <s v="株式会社ＷＡＷＡ"/>
    <x v="82"/>
    <d v="2024-01-12T00:00:00"/>
    <m/>
    <m/>
    <m/>
    <m/>
    <n v="28"/>
    <s v="対象"/>
    <s v="○"/>
    <s v="×"/>
    <s v="〇"/>
    <m/>
    <m/>
    <m/>
    <m/>
    <m/>
    <m/>
    <m/>
    <m/>
    <m/>
    <s v="東中野町三丁目"/>
    <n v="10"/>
    <s v=""/>
    <x v="0"/>
    <x v="12"/>
    <s v="I"/>
    <s v="11"/>
    <n v="4"/>
  </r>
  <r>
    <x v="10"/>
    <s v="通所系"/>
    <n v="1610101196"/>
    <s v="●"/>
    <m/>
    <s v="多機能事業所ステップ"/>
    <n v="10"/>
    <s v="939-2231"/>
    <s v="富山市稲代１０２０番地３"/>
    <s v="076-461-4492"/>
    <s v="076-467-4478"/>
    <s v="社会福祉法人秀愛会"/>
    <x v="40"/>
    <d v="2024-03-31T00:00:00"/>
    <m/>
    <m/>
    <m/>
    <s v="業務管理体制　県移管待ち（未入力あり）"/>
    <m/>
    <m/>
    <m/>
    <m/>
    <m/>
    <m/>
    <m/>
    <m/>
    <m/>
    <m/>
    <m/>
    <m/>
    <m/>
    <m/>
    <s v="稲代"/>
    <n v="5"/>
    <s v=""/>
    <x v="4"/>
    <x v="17"/>
    <s v="I"/>
    <s v="11"/>
    <n v="5"/>
  </r>
  <r>
    <x v="10"/>
    <s v="通所系"/>
    <n v="1610101220"/>
    <m/>
    <m/>
    <s v="就労継続支援Ａ型事業所ほたる"/>
    <n v="20"/>
    <s v="939-8064"/>
    <s v="富山市赤田６９３番地"/>
    <s v="076-493-8111"/>
    <s v="076-493-8118"/>
    <s v="株式会社ほたる"/>
    <x v="83"/>
    <d v="2024-08-31T00:00:00"/>
    <m/>
    <m/>
    <m/>
    <m/>
    <n v="138"/>
    <s v="対象"/>
    <s v="〇"/>
    <s v="×"/>
    <s v="×"/>
    <m/>
    <m/>
    <m/>
    <m/>
    <m/>
    <m/>
    <m/>
    <m/>
    <m/>
    <s v="赤田"/>
    <n v="5"/>
    <s v=""/>
    <x v="0"/>
    <x v="19"/>
    <s v="I"/>
    <s v="11"/>
    <n v="6"/>
  </r>
  <r>
    <x v="10"/>
    <s v="通所系"/>
    <n v="1610101261"/>
    <m/>
    <m/>
    <s v="オーシャン"/>
    <n v="20"/>
    <s v="931-8333"/>
    <s v="富山市蓮町一丁目１番５１号"/>
    <s v="076-482-4277"/>
    <s v="076-482-4977"/>
    <s v="合同会社ＦＥＬＬＯＷＳＨＩＰ"/>
    <x v="84"/>
    <d v="2024-10-18T00:00:00"/>
    <m/>
    <m/>
    <m/>
    <m/>
    <n v="81"/>
    <s v="対象"/>
    <s v="×"/>
    <s v="×"/>
    <s v="×"/>
    <m/>
    <m/>
    <m/>
    <m/>
    <m/>
    <m/>
    <m/>
    <m/>
    <m/>
    <s v="蓮町一丁目"/>
    <n v="8"/>
    <s v=""/>
    <x v="0"/>
    <x v="4"/>
    <s v="I"/>
    <s v="11"/>
    <n v="7"/>
  </r>
  <r>
    <x v="10"/>
    <s v="通所系"/>
    <n v="1610101287"/>
    <m/>
    <m/>
    <s v="つばさ"/>
    <n v="20"/>
    <s v="930-0972"/>
    <s v="富山市長江新町二丁目５番４３号"/>
    <s v="076-482-5785"/>
    <s v="076-482-5786"/>
    <s v="合同会社イーグル"/>
    <x v="85"/>
    <d v="2024-12-19T00:00:00"/>
    <m/>
    <m/>
    <m/>
    <m/>
    <n v="39"/>
    <s v="対象"/>
    <s v="○"/>
    <s v="×"/>
    <s v="×"/>
    <m/>
    <m/>
    <m/>
    <m/>
    <m/>
    <m/>
    <m/>
    <m/>
    <m/>
    <s v="長江新町二丁目"/>
    <n v="10"/>
    <s v=""/>
    <x v="0"/>
    <x v="14"/>
    <s v="I"/>
    <s v="11"/>
    <n v="8"/>
  </r>
  <r>
    <x v="10"/>
    <s v="通所系"/>
    <n v="1610101295"/>
    <m/>
    <m/>
    <s v="さんらいず"/>
    <n v="20"/>
    <s v="939-8081"/>
    <s v="富山市堀川小泉７９７番地１北野ハイツ１階"/>
    <s v="076-482-6844"/>
    <s v="076-482-6845"/>
    <s v="合同会社ＦＥＬＬＯＷＳＨＩＰ"/>
    <x v="86"/>
    <d v="2025-02-28T00:00:00"/>
    <m/>
    <m/>
    <m/>
    <m/>
    <n v="139"/>
    <s v="対象"/>
    <s v="×"/>
    <s v="×"/>
    <s v="×"/>
    <m/>
    <m/>
    <m/>
    <m/>
    <m/>
    <m/>
    <m/>
    <m/>
    <m/>
    <s v="堀川小泉"/>
    <n v="7"/>
    <s v=""/>
    <x v="6"/>
    <x v="46"/>
    <s v="I"/>
    <s v="11"/>
    <n v="9"/>
  </r>
  <r>
    <x v="10"/>
    <s v="通所系"/>
    <n v="1610101329"/>
    <m/>
    <m/>
    <s v="日本社会福祉デザインセンター"/>
    <n v="20"/>
    <s v="930-0866"/>
    <s v="富山市高田５２７番地富山県総合情報センタービル"/>
    <s v="076-482-4460"/>
    <m/>
    <s v="日本社会福祉デザインセンター株式会社"/>
    <x v="87"/>
    <d v="2025-04-30T00:00:00"/>
    <m/>
    <m/>
    <m/>
    <m/>
    <n v="69"/>
    <s v="対象"/>
    <s v="×"/>
    <s v="×"/>
    <s v="×"/>
    <m/>
    <m/>
    <m/>
    <m/>
    <m/>
    <m/>
    <m/>
    <m/>
    <m/>
    <s v="高田"/>
    <n v="5"/>
    <s v=""/>
    <x v="0"/>
    <x v="47"/>
    <s v="I"/>
    <s v="11"/>
    <n v="10"/>
  </r>
  <r>
    <x v="10"/>
    <s v="通所系"/>
    <n v="1610101345"/>
    <m/>
    <m/>
    <s v="就労支援Ａ型事業所オレンジワークス"/>
    <n v="20"/>
    <s v="930-0841"/>
    <s v="富山市四ツ葉町２２番２３号"/>
    <s v="076-441-5560"/>
    <s v="076-441-5561"/>
    <s v="株式会社オレンジ"/>
    <x v="56"/>
    <d v="2025-05-31T00:00:00"/>
    <m/>
    <m/>
    <m/>
    <m/>
    <n v="42"/>
    <s v="対象"/>
    <s v="○"/>
    <s v="〇"/>
    <s v="〇"/>
    <m/>
    <m/>
    <m/>
    <m/>
    <m/>
    <m/>
    <m/>
    <m/>
    <m/>
    <s v="四ツ葉町"/>
    <n v="7"/>
    <s v=""/>
    <x v="0"/>
    <x v="13"/>
    <s v="J"/>
    <s v="11"/>
    <n v="11"/>
  </r>
  <r>
    <x v="10"/>
    <s v="通所系"/>
    <n v="1610101394"/>
    <m/>
    <m/>
    <s v="就労支援事業所ハーベスト"/>
    <n v="20"/>
    <s v="939-2231"/>
    <s v="富山市稲代４１番地４"/>
    <s v="076-461-4492"/>
    <s v="076-461-4494"/>
    <s v="社会福祉法人秀愛会"/>
    <x v="57"/>
    <d v="2026-03-31T00:00:00"/>
    <m/>
    <m/>
    <m/>
    <s v="業務管理体制　県移管待ち（未入力あり）"/>
    <m/>
    <m/>
    <m/>
    <m/>
    <m/>
    <m/>
    <m/>
    <m/>
    <m/>
    <m/>
    <m/>
    <m/>
    <m/>
    <m/>
    <s v="稲代"/>
    <n v="5"/>
    <s v=""/>
    <x v="4"/>
    <x v="17"/>
    <s v="J"/>
    <s v="11"/>
    <n v="12"/>
  </r>
  <r>
    <x v="10"/>
    <s v="通所系"/>
    <n v="1610101428"/>
    <m/>
    <m/>
    <s v="就労継続支援Ａ型事業所清琉"/>
    <n v="20"/>
    <s v="939-8064"/>
    <s v="富山市赤田６９４番地２"/>
    <s v="076-461-3277"/>
    <s v="076-461-3278"/>
    <s v="株式会社ほたる"/>
    <x v="57"/>
    <d v="2026-03-31T00:00:00"/>
    <m/>
    <m/>
    <m/>
    <m/>
    <n v="137"/>
    <s v="対象"/>
    <s v="〇"/>
    <s v="×"/>
    <s v="×"/>
    <m/>
    <m/>
    <m/>
    <m/>
    <m/>
    <m/>
    <m/>
    <m/>
    <m/>
    <s v="赤田"/>
    <n v="5"/>
    <s v=""/>
    <x v="0"/>
    <x v="19"/>
    <s v="J"/>
    <s v="11"/>
    <n v="13"/>
  </r>
  <r>
    <x v="10"/>
    <s v="通所系"/>
    <n v="1610101444"/>
    <s v="●"/>
    <m/>
    <s v="多機能型事業所ミュール"/>
    <n v="15"/>
    <s v="931-8443"/>
    <s v="富山市下飯野８番地１"/>
    <s v="076-471-5741"/>
    <s v="076-471-5742"/>
    <s v="株式会社やらんまいけ富山"/>
    <x v="15"/>
    <d v="2026-05-31T00:00:00"/>
    <m/>
    <m/>
    <m/>
    <m/>
    <n v="85"/>
    <s v="対象"/>
    <s v="○"/>
    <s v="〇"/>
    <s v="〇"/>
    <m/>
    <m/>
    <m/>
    <m/>
    <m/>
    <m/>
    <m/>
    <m/>
    <m/>
    <s v="下飯野"/>
    <n v="6"/>
    <s v=""/>
    <x v="0"/>
    <x v="30"/>
    <s v="J"/>
    <s v="11"/>
    <n v="14"/>
  </r>
  <r>
    <x v="10"/>
    <s v="通所系"/>
    <n v="1610101535"/>
    <m/>
    <m/>
    <s v="ひまわりワーク"/>
    <n v="20"/>
    <s v="930-0034"/>
    <s v="富山市清水元町３番３号"/>
    <s v="076-482-5826"/>
    <s v="076-482-5831"/>
    <s v="一般社団法人ほまれ"/>
    <x v="88"/>
    <d v="2026-09-30T00:00:00"/>
    <m/>
    <m/>
    <m/>
    <s v="【サビ管みなし】R5.10.1～R6の実践研修受講迄　みなし配置するサービス管理責任者が令和６年度のサービス管理責任者実践研修を受講し、受講後正式配置とする予定。"/>
    <n v="32"/>
    <s v="対象"/>
    <s v="○"/>
    <s v="〇"/>
    <s v="×"/>
    <m/>
    <m/>
    <m/>
    <m/>
    <m/>
    <m/>
    <m/>
    <m/>
    <m/>
    <s v="清水元町"/>
    <n v="7"/>
    <s v=""/>
    <x v="0"/>
    <x v="14"/>
    <s v="J"/>
    <s v="11"/>
    <n v="15"/>
  </r>
  <r>
    <x v="10"/>
    <s v="通所系"/>
    <n v="1610101550"/>
    <s v="●"/>
    <m/>
    <s v="就労継続支援コラーレ富山"/>
    <n v="20"/>
    <s v="930-0996"/>
    <s v="富山市新庄本町三丁目２番２号"/>
    <s v="076-452-3899"/>
    <s v="076-452-4025"/>
    <s v="一般社団法人ｅｉｋｉｓｏｃｉａｌｗｏｒｋ"/>
    <x v="89"/>
    <d v="2026-10-31T00:00:00"/>
    <m/>
    <m/>
    <m/>
    <m/>
    <n v="105"/>
    <s v="対象"/>
    <s v="○"/>
    <s v="×"/>
    <s v="〇"/>
    <m/>
    <m/>
    <m/>
    <m/>
    <m/>
    <m/>
    <m/>
    <m/>
    <m/>
    <s v="新庄本町三丁目"/>
    <n v="10"/>
    <s v=""/>
    <x v="0"/>
    <x v="24"/>
    <s v="J"/>
    <s v="11"/>
    <n v="16"/>
  </r>
  <r>
    <x v="10"/>
    <s v="通所系"/>
    <n v="1610101592"/>
    <m/>
    <m/>
    <s v="巧"/>
    <n v="14"/>
    <s v="939-8048"/>
    <s v="富山市太田２１３番地"/>
    <s v="076-482-6785"/>
    <s v="076-482-6781"/>
    <s v="特定非営利活動法人ひまわり"/>
    <x v="48"/>
    <d v="2026-11-30T00:00:00"/>
    <m/>
    <m/>
    <m/>
    <s v="業務管理体制　県移管待ち（未入力あり）"/>
    <n v="125"/>
    <s v="対象"/>
    <s v="○"/>
    <s v="×"/>
    <s v="〇"/>
    <m/>
    <m/>
    <m/>
    <m/>
    <m/>
    <m/>
    <m/>
    <m/>
    <m/>
    <s v="太田"/>
    <n v="5"/>
    <s v=""/>
    <x v="0"/>
    <x v="10"/>
    <s v="J"/>
    <s v="11"/>
    <n v="17"/>
  </r>
  <r>
    <x v="10"/>
    <s v="通所系"/>
    <n v="1610101600"/>
    <m/>
    <m/>
    <s v="ファンティーニ"/>
    <n v="15"/>
    <s v="930-0166"/>
    <s v="富山市中老田１３４２番地４の２"/>
    <s v="076-471-8210"/>
    <s v="076-471-8210"/>
    <s v="一般社団法人ＦＲＥＥＤＯＭ"/>
    <x v="90"/>
    <d v="2027-01-31T00:00:00"/>
    <m/>
    <m/>
    <m/>
    <m/>
    <m/>
    <m/>
    <m/>
    <m/>
    <m/>
    <m/>
    <m/>
    <m/>
    <m/>
    <m/>
    <m/>
    <m/>
    <m/>
    <m/>
    <s v="中老田"/>
    <n v="6"/>
    <s v=""/>
    <x v="0"/>
    <x v="48"/>
    <s v="J"/>
    <s v="11"/>
    <n v="18"/>
  </r>
  <r>
    <x v="10"/>
    <s v="通所系"/>
    <n v="1610101626"/>
    <m/>
    <m/>
    <s v="ｓｅｌｆ－Ａハニービー環水公園前"/>
    <n v="10"/>
    <s v="930-0805"/>
    <s v="富山市湊入船町３番３０号ＫＮＢ入船別館２Ｆ"/>
    <s v="076-444-6677"/>
    <s v="076-444-6607"/>
    <s v="株式会社ハニービー"/>
    <x v="91"/>
    <d v="2027-02-22T00:00:00"/>
    <m/>
    <m/>
    <m/>
    <m/>
    <n v="46"/>
    <s v="対象"/>
    <s v="×"/>
    <s v="×"/>
    <s v="×"/>
    <m/>
    <m/>
    <m/>
    <m/>
    <m/>
    <m/>
    <m/>
    <m/>
    <m/>
    <s v="湊入船町"/>
    <n v="7"/>
    <s v=""/>
    <x v="0"/>
    <x v="13"/>
    <s v="J"/>
    <s v="11"/>
    <n v="19"/>
  </r>
  <r>
    <x v="10"/>
    <s v="通所系"/>
    <n v="1610101634"/>
    <m/>
    <m/>
    <s v="就労継続支援Ａ型アシスト"/>
    <n v="20"/>
    <s v="930-0966"/>
    <s v="富山市石金二丁目４番６号アートビル３"/>
    <s v="076-482-6913"/>
    <s v="076-482-6913"/>
    <s v="株式会社アシスト富山"/>
    <x v="92"/>
    <d v="2027-02-28T00:00:00"/>
    <m/>
    <m/>
    <m/>
    <m/>
    <n v="34"/>
    <s v="対象"/>
    <s v="×"/>
    <s v="×"/>
    <s v="×"/>
    <m/>
    <m/>
    <m/>
    <m/>
    <m/>
    <m/>
    <m/>
    <m/>
    <m/>
    <s v="石金二丁目"/>
    <n v="8"/>
    <s v=""/>
    <x v="0"/>
    <x v="14"/>
    <s v="J"/>
    <s v="11"/>
    <n v="20"/>
  </r>
  <r>
    <x v="10"/>
    <s v="通所系"/>
    <n v="1610101642"/>
    <m/>
    <m/>
    <s v="ひまわりワーク清水元町店"/>
    <n v="20"/>
    <s v="930-0034"/>
    <s v="富山市清水元町２番地４春田ビル２階"/>
    <s v="076-411-9472"/>
    <s v="076-411-9473"/>
    <s v="一般社団法人ほまれ"/>
    <x v="92"/>
    <d v="2027-02-28T00:00:00"/>
    <m/>
    <m/>
    <m/>
    <m/>
    <n v="33"/>
    <s v="対象"/>
    <s v="○"/>
    <s v="〇"/>
    <s v="×"/>
    <m/>
    <m/>
    <m/>
    <m/>
    <m/>
    <m/>
    <m/>
    <m/>
    <m/>
    <s v="清水元町"/>
    <n v="7"/>
    <s v=""/>
    <x v="0"/>
    <x v="14"/>
    <s v="J"/>
    <s v="11"/>
    <n v="21"/>
  </r>
  <r>
    <x v="10"/>
    <s v="通所系"/>
    <n v="1610101733"/>
    <s v="●"/>
    <m/>
    <s v="セリュー"/>
    <n v="20"/>
    <s v="930-0083"/>
    <s v="富山市総曲輪四丁目４番３号"/>
    <s v="076-491-7123"/>
    <s v="076-491-7124"/>
    <s v="一般社団法人新草会"/>
    <x v="93"/>
    <d v="2027-09-30T00:00:00"/>
    <m/>
    <m/>
    <m/>
    <s v="業務管理体制　県移管待ち（未入力あり）"/>
    <n v="3"/>
    <s v="対象"/>
    <s v="〇"/>
    <s v="〇"/>
    <s v="×"/>
    <m/>
    <m/>
    <m/>
    <m/>
    <m/>
    <m/>
    <m/>
    <m/>
    <m/>
    <s v="総曲輪四丁目"/>
    <n v="9"/>
    <s v=""/>
    <x v="0"/>
    <x v="45"/>
    <s v="J"/>
    <s v="11"/>
    <n v="22"/>
  </r>
  <r>
    <x v="10"/>
    <s v="通所系"/>
    <n v="1610101816"/>
    <m/>
    <m/>
    <s v="ファンティーニ下新本町店"/>
    <n v="20"/>
    <s v="930-0803"/>
    <s v="富山市下新本町１０番４９号"/>
    <s v="076-471-6359"/>
    <s v="076-471-6359"/>
    <s v="一般社団法人ＦＲＥＥＤＯＭ"/>
    <x v="94"/>
    <d v="2028-06-30T00:00:00"/>
    <m/>
    <m/>
    <m/>
    <m/>
    <n v="52"/>
    <s v="対象"/>
    <s v="×"/>
    <s v="×"/>
    <s v="×"/>
    <m/>
    <m/>
    <m/>
    <m/>
    <m/>
    <m/>
    <m/>
    <m/>
    <m/>
    <s v="下新本町"/>
    <n v="7"/>
    <s v=""/>
    <x v="0"/>
    <x v="13"/>
    <s v="J"/>
    <s v="11"/>
    <n v="23"/>
  </r>
  <r>
    <x v="10"/>
    <s v="通所系"/>
    <n v="1610101840"/>
    <m/>
    <m/>
    <s v="こころ"/>
    <n v="20"/>
    <s v="939-2251"/>
    <s v="富山市下大久保３３８２番地３モアクレスト風テナント３"/>
    <s v="076-468-3588"/>
    <s v="076-468-3579"/>
    <s v="株式会社こころ"/>
    <x v="95"/>
    <d v="2028-11-30T00:00:00"/>
    <m/>
    <m/>
    <m/>
    <s v="H31.3.1事業所名変更。旧ほまれの家大久保店_x000a_R4.11.29～R5.11.28まで、やむを得ない事由でサビ管みなし配置。"/>
    <m/>
    <m/>
    <m/>
    <m/>
    <m/>
    <m/>
    <m/>
    <m/>
    <m/>
    <m/>
    <m/>
    <m/>
    <m/>
    <m/>
    <s v="下大久保"/>
    <n v="7"/>
    <s v=""/>
    <x v="4"/>
    <x v="49"/>
    <s v="J"/>
    <s v="11"/>
    <n v="24"/>
  </r>
  <r>
    <x v="10"/>
    <s v="通所系"/>
    <n v="1610101899"/>
    <m/>
    <m/>
    <s v="ほまれの家水橋店"/>
    <n v="20"/>
    <s v="939-3524"/>
    <s v="富山市水橋伊勢屋１０６番地"/>
    <s v="076-471-6232"/>
    <s v="076-471-6235"/>
    <s v="クリエイトジョブ株式会社"/>
    <x v="23"/>
    <d v="2029-03-31T00:00:00"/>
    <m/>
    <m/>
    <m/>
    <s v="業務管理体制　県移管待ち（未入力あり）"/>
    <n v="176"/>
    <s v="対象"/>
    <s v="×"/>
    <s v="×"/>
    <s v="×"/>
    <m/>
    <m/>
    <m/>
    <m/>
    <m/>
    <m/>
    <m/>
    <m/>
    <m/>
    <s v="水橋伊勢屋"/>
    <n v="8"/>
    <s v=""/>
    <x v="0"/>
    <x v="0"/>
    <s v="J"/>
    <s v="11"/>
    <n v="25"/>
  </r>
  <r>
    <x v="10"/>
    <s v="通所系"/>
    <n v="1610101956"/>
    <m/>
    <m/>
    <s v="サンズ"/>
    <n v="20"/>
    <s v="939-8212"/>
    <s v="富山市掛尾町４７６番地２"/>
    <s v="076-493-1395"/>
    <s v="076-493-1396"/>
    <s v="株式会社サンズ"/>
    <x v="96"/>
    <d v="2029-09-30T00:00:00"/>
    <m/>
    <m/>
    <m/>
    <m/>
    <n v="21"/>
    <s v="対象"/>
    <s v="×"/>
    <s v="×"/>
    <s v="×"/>
    <m/>
    <m/>
    <m/>
    <m/>
    <m/>
    <m/>
    <m/>
    <m/>
    <m/>
    <s v="掛尾町"/>
    <n v="6"/>
    <s v=""/>
    <x v="0"/>
    <x v="12"/>
    <s v="J"/>
    <s v="11"/>
    <n v="26"/>
  </r>
  <r>
    <x v="10"/>
    <s v="通所系"/>
    <n v="1610101998"/>
    <s v="●"/>
    <m/>
    <s v="多機能型就労支援事業所ワークハーバーＭＵＲＯＹＡ"/>
    <n v="10"/>
    <s v="931-8358"/>
    <s v="富山市東岩瀬村１番地"/>
    <s v="076-426-1115"/>
    <s v="076-426-1116"/>
    <s v="社会福祉法人アルペン会"/>
    <x v="76"/>
    <d v="2024-04-18T00:00:00"/>
    <m/>
    <m/>
    <m/>
    <m/>
    <n v="73"/>
    <s v="対象"/>
    <s v="〇"/>
    <s v="×"/>
    <s v="〇"/>
    <m/>
    <m/>
    <m/>
    <m/>
    <m/>
    <m/>
    <m/>
    <m/>
    <m/>
    <s v="東岩瀬村"/>
    <n v="7"/>
    <s v=""/>
    <x v="0"/>
    <x v="43"/>
    <s v="H"/>
    <s v="11"/>
    <n v="27"/>
  </r>
  <r>
    <x v="10"/>
    <s v="通所系"/>
    <n v="1610102632"/>
    <m/>
    <m/>
    <s v="ほまれの家経堂店"/>
    <n v="20"/>
    <s v="930-0951"/>
    <s v="富山市経堂三丁目１０番３１号"/>
    <s v="076-464-5154"/>
    <s v="076-464-5686"/>
    <s v="株式会社ワークスタイル"/>
    <x v="52"/>
    <d v="2027-03-31T00:00:00"/>
    <m/>
    <m/>
    <m/>
    <m/>
    <n v="213"/>
    <s v="対象"/>
    <s v="○"/>
    <s v="〇"/>
    <s v="×"/>
    <m/>
    <m/>
    <m/>
    <m/>
    <m/>
    <m/>
    <m/>
    <m/>
    <m/>
    <s v="経堂三丁目"/>
    <n v="8"/>
    <s v=""/>
    <x v="0"/>
    <x v="24"/>
    <s v="J"/>
    <s v="11"/>
    <n v="29"/>
  </r>
  <r>
    <x v="10"/>
    <s v="通所系"/>
    <n v="1610102665"/>
    <m/>
    <m/>
    <s v="ワークステーションさくら長江事業所"/>
    <n v="15"/>
    <s v="930-0962"/>
    <s v="富山市長江本町２番４７号"/>
    <s v="076-464-3757"/>
    <s v="076-464-3758"/>
    <s v="株式会社スロークカンパニー"/>
    <x v="97"/>
    <d v="2027-09-30T00:00:00"/>
    <m/>
    <m/>
    <m/>
    <m/>
    <n v="280"/>
    <s v="対象"/>
    <s v="×"/>
    <s v="×"/>
    <s v="〇"/>
    <m/>
    <m/>
    <m/>
    <m/>
    <m/>
    <m/>
    <m/>
    <m/>
    <m/>
    <s v="長江本町"/>
    <n v="7"/>
    <s v=""/>
    <x v="0"/>
    <x v="14"/>
    <s v="J"/>
    <s v="11"/>
    <n v="30"/>
  </r>
  <r>
    <x v="10"/>
    <s v="通所系"/>
    <n v="1610102798"/>
    <s v="●"/>
    <m/>
    <s v="うちくるアシスト富山"/>
    <n v="30"/>
    <s v="939-8101"/>
    <s v="富山市西野新４７番地"/>
    <s v="076－461-7765"/>
    <s v="076－461-7762"/>
    <s v="株式会社うちくるアシスト"/>
    <x v="53"/>
    <d v="2028-04-30T00:00:00"/>
    <m/>
    <m/>
    <m/>
    <m/>
    <n v="293"/>
    <s v="対象"/>
    <s v="×"/>
    <s v="×"/>
    <s v="×"/>
    <m/>
    <m/>
    <m/>
    <m/>
    <m/>
    <m/>
    <m/>
    <m/>
    <m/>
    <s v="西野新"/>
    <n v="6"/>
    <s v=""/>
    <x v="0"/>
    <x v="50"/>
    <s v="J"/>
    <s v="11"/>
    <n v="31"/>
  </r>
  <r>
    <x v="10"/>
    <s v="通所系"/>
    <n v="1610102780"/>
    <m/>
    <m/>
    <s v="かたかごの里"/>
    <n v="20"/>
    <s v="939-8185"/>
    <s v="富山市二俣３６８番地１"/>
    <s v="076－481-6878"/>
    <s v="076－481-6871"/>
    <s v="株式会社Ｇｒｅｅｎ"/>
    <x v="53"/>
    <d v="2028-04-30T00:00:00"/>
    <m/>
    <m/>
    <m/>
    <m/>
    <n v="294"/>
    <s v="対象"/>
    <s v="×"/>
    <s v="×"/>
    <s v="×"/>
    <m/>
    <m/>
    <m/>
    <m/>
    <m/>
    <m/>
    <m/>
    <m/>
    <m/>
    <s v="二俣"/>
    <n v="5"/>
    <s v=""/>
    <x v="0"/>
    <x v="19"/>
    <s v="J"/>
    <s v="11"/>
    <n v="32"/>
  </r>
  <r>
    <x v="10"/>
    <s v="通所系"/>
    <n v="1610102806"/>
    <s v="●"/>
    <m/>
    <s v="多機能型事業所希望のきずな"/>
    <n v="10"/>
    <s v="939-2252"/>
    <s v="富山市上大久保１３０８番地２"/>
    <s v="076－461-8782"/>
    <s v="076-461-7830"/>
    <s v="医療法人社団中山会"/>
    <x v="30"/>
    <d v="2028-05-31T00:00:00"/>
    <m/>
    <m/>
    <m/>
    <s v="【サビ管みなし】R5.8.21～R5.11月迄。　病休によるみなし配置で、復帰が見込めない場合はR6.２月中旬まで延びる予定。"/>
    <m/>
    <m/>
    <m/>
    <m/>
    <m/>
    <m/>
    <m/>
    <m/>
    <m/>
    <m/>
    <m/>
    <m/>
    <m/>
    <m/>
    <s v="上大久保"/>
    <n v="7"/>
    <s v=""/>
    <x v="4"/>
    <x v="17"/>
    <s v="K"/>
    <s v="11"/>
    <n v="33"/>
  </r>
  <r>
    <x v="10"/>
    <s v="通所系"/>
    <n v="1610102822"/>
    <s v="●"/>
    <m/>
    <s v="就労継続支援事業Ａ型・Ｂ型「久遠チョコレート富山」"/>
    <n v="10"/>
    <s v="930-0916"/>
    <s v="富山市向新庄町五丁目７番３５号"/>
    <s v="076-451-8013"/>
    <s v="076-451-2011"/>
    <s v="株式会社アポケアとやま"/>
    <x v="98"/>
    <d v="2028-06-30T00:00:00"/>
    <m/>
    <m/>
    <m/>
    <m/>
    <n v="295"/>
    <s v="対象"/>
    <s v="×"/>
    <s v="×"/>
    <s v="×"/>
    <m/>
    <m/>
    <m/>
    <m/>
    <m/>
    <m/>
    <m/>
    <m/>
    <m/>
    <s v="向新庄町五丁目"/>
    <n v="10"/>
    <s v=""/>
    <x v="0"/>
    <x v="51"/>
    <s v="K"/>
    <s v="11"/>
    <n v="34"/>
  </r>
  <r>
    <x v="10"/>
    <s v="通所系"/>
    <n v="1610102897"/>
    <m/>
    <m/>
    <s v="Ｇ＆Ｇパズルワークス富山"/>
    <n v="20"/>
    <s v="939-8026"/>
    <s v="富山市堀川町３００番地セ・モンテビル２０７号"/>
    <s v="076-464-9688"/>
    <s v="076-464-9689"/>
    <s v="株式会社Ｇ＆Ｇパズルワークス"/>
    <x v="99"/>
    <d v="2028-10-31T00:00:00"/>
    <m/>
    <m/>
    <m/>
    <m/>
    <n v="296"/>
    <s v="対象"/>
    <s v="×"/>
    <s v="×"/>
    <s v="×"/>
    <m/>
    <m/>
    <m/>
    <m/>
    <m/>
    <m/>
    <m/>
    <m/>
    <m/>
    <s v="堀川町"/>
    <n v="6"/>
    <s v=""/>
    <x v="0"/>
    <x v="12"/>
    <s v="K"/>
    <s v="11"/>
    <n v="35"/>
  </r>
  <r>
    <x v="10"/>
    <s v="通所系"/>
    <n v="1610102921"/>
    <m/>
    <m/>
    <s v="ＣｌｏｖｅｒＷｏｒｋｓ"/>
    <n v="15"/>
    <s v="930-0857"/>
    <s v="富山市奥田新町８番１号ボルファートとやま１０４号"/>
    <s v="076-471-7437"/>
    <s v="076-471-7438"/>
    <s v="株式会社ＦＬＣ"/>
    <x v="22"/>
    <d v="2029-02-28T00:00:00"/>
    <m/>
    <m/>
    <m/>
    <m/>
    <n v="305"/>
    <s v="対象"/>
    <s v="×"/>
    <s v="×"/>
    <s v="×"/>
    <m/>
    <m/>
    <m/>
    <m/>
    <m/>
    <m/>
    <m/>
    <m/>
    <m/>
    <s v="奥田新町"/>
    <n v="7"/>
    <s v=""/>
    <x v="0"/>
    <x v="13"/>
    <s v="K"/>
    <s v="11"/>
    <n v="36"/>
  </r>
  <r>
    <x v="11"/>
    <s v="通所系"/>
    <n v="1610100057"/>
    <s v="●"/>
    <m/>
    <s v="高志ワークセンター"/>
    <n v="34"/>
    <s v="931-8443"/>
    <s v="富山市下飯野３６番地"/>
    <s v="076-438-4502"/>
    <s v="076-438-4503"/>
    <s v="社会福祉法人富山県社会福祉総合センター"/>
    <x v="40"/>
    <d v="2024-03-31T00:00:00"/>
    <m/>
    <m/>
    <m/>
    <s v="業務管理体制　県移管待ち（未入力あり）"/>
    <n v="87"/>
    <s v="対象"/>
    <s v="○"/>
    <s v="×"/>
    <s v="×"/>
    <m/>
    <m/>
    <m/>
    <m/>
    <m/>
    <m/>
    <m/>
    <m/>
    <m/>
    <s v="下飯野"/>
    <n v="6"/>
    <s v=""/>
    <x v="0"/>
    <x v="30"/>
    <s v="H"/>
    <s v="12"/>
    <n v="1"/>
  </r>
  <r>
    <x v="11"/>
    <s v="通所系"/>
    <n v="1610100156"/>
    <s v="●"/>
    <m/>
    <s v="ひまわりの郷"/>
    <n v="18"/>
    <s v="939-2306"/>
    <s v="富山市八尾町井田５０８番地１"/>
    <s v="076-455-8020"/>
    <s v="076-455-8019"/>
    <s v="社会福祉法人白皇山保護園"/>
    <x v="55"/>
    <d v="2029-03-31T00:00:00"/>
    <m/>
    <m/>
    <m/>
    <s v="利用日数の特例【令和４年４月～令和５年３月（１２ヶ月間）】"/>
    <m/>
    <m/>
    <m/>
    <m/>
    <m/>
    <m/>
    <m/>
    <m/>
    <m/>
    <m/>
    <m/>
    <m/>
    <m/>
    <m/>
    <s v="八尾町井田"/>
    <n v="8"/>
    <s v=""/>
    <x v="3"/>
    <x v="39"/>
    <s v="K"/>
    <s v="12"/>
    <n v="2"/>
  </r>
  <r>
    <x v="11"/>
    <s v="通所系"/>
    <n v="1610100180"/>
    <s v="●"/>
    <m/>
    <s v="ウォーム・ワークやぶなみ_x000a_（就労継続支援Ｂ型事業所ウォーム・ワークやぶなみ）"/>
    <n v="40"/>
    <s v="930-0143"/>
    <s v="富山市西金屋８３６３番地２"/>
    <s v="076-434-5895"/>
    <s v="076-434-5896"/>
    <s v="社会福祉法人めひの野園"/>
    <x v="54"/>
    <d v="2025-03-31T00:00:00"/>
    <m/>
    <m/>
    <m/>
    <m/>
    <m/>
    <m/>
    <m/>
    <m/>
    <m/>
    <m/>
    <m/>
    <m/>
    <m/>
    <m/>
    <m/>
    <m/>
    <m/>
    <m/>
    <s v="西金屋"/>
    <n v="6"/>
    <s v=""/>
    <x v="0"/>
    <x v="3"/>
    <s v="K"/>
    <s v="12"/>
    <n v="3"/>
  </r>
  <r>
    <x v="11"/>
    <s v="通所系"/>
    <n v="1610100198"/>
    <s v="●"/>
    <m/>
    <s v="作業センターふじなみ_x000a_（就労継続支援Ｂ型事業所作業センターふじなみ）"/>
    <n v="45"/>
    <s v="930-0143"/>
    <s v="富山市西金屋６６９４番地４"/>
    <s v="076-436-7673"/>
    <s v="076-436-7679"/>
    <s v="社会福祉法人めひの野園"/>
    <x v="54"/>
    <d v="2025-03-31T00:00:00"/>
    <m/>
    <m/>
    <m/>
    <m/>
    <s v="土砂６"/>
    <m/>
    <m/>
    <m/>
    <m/>
    <m/>
    <s v="対象"/>
    <s v="○"/>
    <s v="×"/>
    <s v="×"/>
    <m/>
    <m/>
    <m/>
    <m/>
    <s v="西金屋"/>
    <n v="6"/>
    <s v=""/>
    <x v="0"/>
    <x v="3"/>
    <s v="H"/>
    <s v="12"/>
    <n v="4"/>
  </r>
  <r>
    <x v="11"/>
    <s v="通所系"/>
    <n v="1610100545"/>
    <m/>
    <m/>
    <s v="フレンドリーハウス"/>
    <n v="40"/>
    <s v="930-0106"/>
    <s v="富山市高木西１１８番地"/>
    <s v="076-436-1642"/>
    <s v="076-436-1634"/>
    <s v="社会福祉法人フレンドリー会"/>
    <x v="0"/>
    <d v="2024-09-30T00:00:00"/>
    <m/>
    <m/>
    <m/>
    <s v="業務管理体制　県移管待ち（未入力あり）"/>
    <n v="162"/>
    <s v="対象"/>
    <s v="〇"/>
    <s v="×"/>
    <s v="〇"/>
    <m/>
    <m/>
    <m/>
    <m/>
    <m/>
    <m/>
    <m/>
    <m/>
    <m/>
    <s v="高木西"/>
    <n v="6"/>
    <s v=""/>
    <x v="0"/>
    <x v="3"/>
    <s v="K"/>
    <s v="12"/>
    <n v="5"/>
  </r>
  <r>
    <x v="11"/>
    <s v="通所系"/>
    <n v="1610100560"/>
    <m/>
    <m/>
    <s v="やねのうえのガチョウ"/>
    <n v="30"/>
    <s v="930-0138"/>
    <s v="富山市呉羽町２１６４番地９"/>
    <s v="076-434-1017"/>
    <s v="076-434-1018"/>
    <s v="社会福祉法人めひの野園"/>
    <x v="0"/>
    <d v="2024-09-30T00:00:00"/>
    <m/>
    <m/>
    <m/>
    <m/>
    <m/>
    <m/>
    <m/>
    <m/>
    <m/>
    <m/>
    <m/>
    <m/>
    <m/>
    <m/>
    <m/>
    <m/>
    <m/>
    <m/>
    <s v="呉羽町"/>
    <n v="6"/>
    <s v=""/>
    <x v="0"/>
    <x v="3"/>
    <s v="H"/>
    <s v="12"/>
    <n v="6"/>
  </r>
  <r>
    <x v="11"/>
    <s v="通所系"/>
    <n v="1610100586"/>
    <s v="●"/>
    <m/>
    <s v="ＦＵＮＦＡＲＭのづみ野_x000a_（地域共働作業所報恩の家）、（地域共働作業所未来）"/>
    <n v="30"/>
    <s v="939-2417"/>
    <s v="富山市八尾町西川倉２３番地１"/>
    <s v="076-455-0597"/>
    <s v="076-455-0597"/>
    <s v="特定非営利活動法人愛和報恩会"/>
    <x v="0"/>
    <d v="2024-09-30T00:00:00"/>
    <m/>
    <m/>
    <m/>
    <s v="R1.10.1　地域共同作業所　報恩の家より名称変更_x000a_業務管理体制　県移管待ち（未入力あり）"/>
    <s v="土砂５"/>
    <m/>
    <m/>
    <m/>
    <m/>
    <m/>
    <s v="対象"/>
    <s v="〇"/>
    <s v="×"/>
    <s v="×"/>
    <m/>
    <m/>
    <m/>
    <m/>
    <s v="八尾町西川倉"/>
    <n v="9"/>
    <s v=""/>
    <x v="3"/>
    <x v="32"/>
    <s v="I"/>
    <s v="12"/>
    <n v="7"/>
  </r>
  <r>
    <x v="11"/>
    <s v="通所系"/>
    <n v="1610100677"/>
    <m/>
    <m/>
    <s v="ゆりの木の里就労継続支援B型事業所"/>
    <n v="40"/>
    <s v="930-0887"/>
    <s v="富山市五福４７４番地２"/>
    <s v="076-433-4500"/>
    <s v="076-433-4527"/>
    <s v="社会福祉法人富山県精神保健福祉協会"/>
    <x v="54"/>
    <d v="2025-03-31T00:00:00"/>
    <m/>
    <m/>
    <m/>
    <s v="業務管理体制　県移管待ち（未入力あり）"/>
    <n v="62"/>
    <s v="対象"/>
    <s v="○"/>
    <s v="×"/>
    <s v="×"/>
    <m/>
    <m/>
    <m/>
    <m/>
    <m/>
    <m/>
    <m/>
    <m/>
    <m/>
    <s v="五福"/>
    <n v="5"/>
    <s v=""/>
    <x v="0"/>
    <x v="18"/>
    <s v="K"/>
    <s v="12"/>
    <n v="8"/>
  </r>
  <r>
    <x v="11"/>
    <s v="通所系"/>
    <n v="1610100685"/>
    <m/>
    <m/>
    <s v="ワークハウス連帯"/>
    <n v="20"/>
    <s v="930-0103"/>
    <s v="富山市北代５２００番地"/>
    <s v="076-434-4361"/>
    <s v="076-434-4321"/>
    <s v="医療法人社団和敬会"/>
    <x v="54"/>
    <d v="2025-03-31T00:00:00"/>
    <m/>
    <m/>
    <m/>
    <m/>
    <m/>
    <m/>
    <m/>
    <m/>
    <m/>
    <m/>
    <m/>
    <m/>
    <m/>
    <m/>
    <m/>
    <m/>
    <m/>
    <m/>
    <s v="北代"/>
    <n v="5"/>
    <s v=""/>
    <x v="0"/>
    <x v="3"/>
    <s v="K"/>
    <s v="12"/>
    <n v="9"/>
  </r>
  <r>
    <x v="11"/>
    <s v="通所系"/>
    <n v="1610100693"/>
    <m/>
    <m/>
    <s v="ＪＯＢ下赤江"/>
    <n v="20"/>
    <s v="930-0813"/>
    <s v="富山市下赤江町一丁目１３番３号"/>
    <s v="076-411-6226"/>
    <s v="076-411-6226"/>
    <s v="社会福祉法人けやき苑"/>
    <x v="54"/>
    <d v="2025-03-31T00:00:00"/>
    <m/>
    <m/>
    <m/>
    <m/>
    <n v="104"/>
    <s v="対象"/>
    <s v="○"/>
    <s v="〇"/>
    <s v="〇"/>
    <m/>
    <m/>
    <m/>
    <m/>
    <m/>
    <m/>
    <m/>
    <m/>
    <m/>
    <s v="下赤江町一丁目"/>
    <n v="10"/>
    <s v=""/>
    <x v="0"/>
    <x v="7"/>
    <s v="K"/>
    <s v="12"/>
    <n v="10"/>
  </r>
  <r>
    <x v="11"/>
    <s v="通所系"/>
    <n v="1610100701"/>
    <s v="●"/>
    <m/>
    <s v="ＪＯＢにながわ"/>
    <n v="30"/>
    <s v="939-8222"/>
    <s v="富山市蜷川１５番地富山市通所作業センター内"/>
    <s v="076-428-0765"/>
    <s v="076-428-1773"/>
    <s v="社会福祉法人けやき苑"/>
    <x v="54"/>
    <d v="2025-03-31T00:00:00"/>
    <m/>
    <m/>
    <m/>
    <s v="業務管理体制　県移管待ち（未入力あり）"/>
    <n v="142"/>
    <s v="対象"/>
    <s v="○"/>
    <s v="〇"/>
    <s v="〇"/>
    <m/>
    <m/>
    <m/>
    <m/>
    <m/>
    <m/>
    <m/>
    <m/>
    <m/>
    <s v="蜷川"/>
    <n v="5"/>
    <s v=""/>
    <x v="0"/>
    <x v="19"/>
    <s v="K"/>
    <s v="12"/>
    <n v="11"/>
  </r>
  <r>
    <x v="11"/>
    <s v="通所系"/>
    <n v="1610100727"/>
    <m/>
    <m/>
    <s v="ＪＯＢ相生_x000a_（主：ＪＯＢ相生３０）_x000a_（従：ＪＯＢ堀分所１０）"/>
    <n v="40"/>
    <s v="930-0075"/>
    <s v="富山市相生町４番２号"/>
    <s v="076-422-8488"/>
    <s v="076-422-8488"/>
    <s v="社会福祉法人けやき苑"/>
    <x v="54"/>
    <d v="2025-03-31T00:00:00"/>
    <m/>
    <m/>
    <m/>
    <m/>
    <n v="17"/>
    <s v="対象"/>
    <s v="○"/>
    <s v="〇"/>
    <s v="〇"/>
    <m/>
    <m/>
    <m/>
    <m/>
    <m/>
    <m/>
    <m/>
    <m/>
    <m/>
    <s v="相生町"/>
    <n v="6"/>
    <s v=""/>
    <x v="0"/>
    <x v="1"/>
    <s v="K"/>
    <s v="12"/>
    <n v="12"/>
  </r>
  <r>
    <x v="11"/>
    <s v="通所系"/>
    <n v="1610100735"/>
    <m/>
    <m/>
    <s v="おわらの里"/>
    <n v="20"/>
    <s v="939-2304"/>
    <s v="富山市八尾町黒田５３番地３"/>
    <s v="076-454-2117"/>
    <s v="076-454-2117"/>
    <s v="社会福祉法人フォーレスト八尾会"/>
    <x v="54"/>
    <d v="2025-03-31T00:00:00"/>
    <m/>
    <m/>
    <m/>
    <m/>
    <m/>
    <m/>
    <m/>
    <m/>
    <m/>
    <m/>
    <m/>
    <m/>
    <m/>
    <m/>
    <m/>
    <m/>
    <m/>
    <m/>
    <s v="八尾町黒田"/>
    <n v="8"/>
    <s v=""/>
    <x v="3"/>
    <x v="39"/>
    <s v="L"/>
    <s v="12"/>
    <n v="13"/>
  </r>
  <r>
    <x v="11"/>
    <s v="通所系"/>
    <n v="1610100750"/>
    <m/>
    <m/>
    <s v="すずかぜ工房_x000a_（主：すずかぜ工房１０）_x000a_（従：すずかぜ工房１０）"/>
    <n v="20"/>
    <s v="939-8114"/>
    <s v="富山市城村１４７番地３"/>
    <s v="076-481-7323"/>
    <s v="076-481-7323"/>
    <s v="特定非営利活動法人すずかぜ工房"/>
    <x v="2"/>
    <d v="2025-10-31T00:00:00"/>
    <m/>
    <m/>
    <m/>
    <m/>
    <n v="10"/>
    <s v="対象"/>
    <s v="○"/>
    <s v="×"/>
    <s v="〇"/>
    <m/>
    <m/>
    <m/>
    <m/>
    <m/>
    <m/>
    <m/>
    <m/>
    <m/>
    <s v="城村"/>
    <n v="5"/>
    <s v=""/>
    <x v="0"/>
    <x v="52"/>
    <s v="L"/>
    <s v="12"/>
    <n v="14"/>
  </r>
  <r>
    <x v="11"/>
    <s v="通所系"/>
    <n v="1610100800"/>
    <m/>
    <m/>
    <s v="あすなろセンター"/>
    <n v="20"/>
    <s v="930-0173"/>
    <s v="富山市野口南部１３２番地"/>
    <s v="076-427-1115"/>
    <s v="076-436-3515"/>
    <s v="医療法人社団白雲会"/>
    <x v="100"/>
    <d v="2026-09-30T00:00:00"/>
    <m/>
    <m/>
    <m/>
    <m/>
    <m/>
    <m/>
    <m/>
    <m/>
    <m/>
    <m/>
    <m/>
    <m/>
    <m/>
    <m/>
    <m/>
    <m/>
    <m/>
    <m/>
    <s v="野口南部"/>
    <n v="7"/>
    <s v=""/>
    <x v="0"/>
    <x v="53"/>
    <s v="L"/>
    <s v="12"/>
    <n v="15"/>
  </r>
  <r>
    <x v="11"/>
    <s v="通所系"/>
    <n v="1610100826"/>
    <m/>
    <m/>
    <s v="ワン・ファーム・ランド"/>
    <n v="20"/>
    <s v="939-2216"/>
    <s v="富山市横樋８番地"/>
    <s v="076-468-4002"/>
    <s v="076-468-4003"/>
    <s v="特定非営利活動法人ワン・ファーム・ランド"/>
    <x v="5"/>
    <d v="2027-01-31T00:00:00"/>
    <m/>
    <m/>
    <m/>
    <m/>
    <m/>
    <m/>
    <m/>
    <m/>
    <m/>
    <m/>
    <m/>
    <m/>
    <m/>
    <m/>
    <m/>
    <m/>
    <m/>
    <m/>
    <s v="横樋"/>
    <n v="5"/>
    <s v=""/>
    <x v="4"/>
    <x v="31"/>
    <s v="L"/>
    <s v="12"/>
    <n v="16"/>
  </r>
  <r>
    <x v="11"/>
    <s v="通所系"/>
    <n v="1610100834"/>
    <m/>
    <m/>
    <s v="あさがお_x000a_（主：あさがお２０）_x000a_（従：大山福祉サークルひだまりの家１２）"/>
    <n v="32"/>
    <s v="939-2303"/>
    <s v="富山市八尾町大杉３３８７番地２"/>
    <s v="076-454-2231"/>
    <s v="076-454-2231"/>
    <s v="特定非営利活動法人富山あさひ会"/>
    <x v="101"/>
    <d v="2027-03-31T00:00:00"/>
    <m/>
    <m/>
    <m/>
    <s v="業務管理体制　県移管待ち（未入力あり）"/>
    <m/>
    <m/>
    <m/>
    <m/>
    <m/>
    <m/>
    <m/>
    <m/>
    <m/>
    <m/>
    <m/>
    <m/>
    <m/>
    <m/>
    <s v="八尾町大杉"/>
    <n v="8"/>
    <s v=""/>
    <x v="3"/>
    <x v="39"/>
    <s v="L"/>
    <s v="12"/>
    <n v="17"/>
  </r>
  <r>
    <x v="11"/>
    <s v="通所系"/>
    <n v="1610100859"/>
    <m/>
    <m/>
    <s v="れいんぼーめぐり_x000a_（主：れいんぼ－めぐり２０）_x000a_（従：れいんぼーめぐり滑川２０）"/>
    <n v="40"/>
    <s v="939-0534"/>
    <s v="富山市水橋狐塚３０番地２６"/>
    <s v="076-479-2191"/>
    <s v="076-479-2191"/>
    <s v="特定非営利活動法人れいんぼーみさき"/>
    <x v="101"/>
    <d v="2027-03-31T00:00:00"/>
    <m/>
    <m/>
    <m/>
    <m/>
    <n v="174"/>
    <s v="対象"/>
    <s v="○"/>
    <s v="×"/>
    <s v="〇"/>
    <m/>
    <m/>
    <m/>
    <m/>
    <m/>
    <m/>
    <m/>
    <m/>
    <m/>
    <s v="水橋狐塚"/>
    <n v="7"/>
    <s v=""/>
    <x v="0"/>
    <x v="37"/>
    <s v="L"/>
    <s v="12"/>
    <n v="18"/>
  </r>
  <r>
    <x v="11"/>
    <s v="通所系"/>
    <n v="1610100941"/>
    <m/>
    <m/>
    <s v="らいちょう熊野"/>
    <n v="20"/>
    <s v="939-8182"/>
    <s v="富山市悪王寺２２９番地"/>
    <s v="076-461-4751"/>
    <s v="076-461-4752"/>
    <s v="特定非営利活動法人ゆめさぽーとらいちょう"/>
    <x v="7"/>
    <d v="2028-03-31T00:00:00"/>
    <m/>
    <m/>
    <m/>
    <s v="業務管理体制　県移管待ち（未入力あり）"/>
    <n v="149"/>
    <s v="対象"/>
    <s v="○"/>
    <s v="×"/>
    <s v="〇"/>
    <m/>
    <m/>
    <m/>
    <m/>
    <m/>
    <m/>
    <m/>
    <m/>
    <m/>
    <s v="悪王寺"/>
    <n v="6"/>
    <s v=""/>
    <x v="0"/>
    <x v="54"/>
    <s v="L"/>
    <s v="12"/>
    <n v="19"/>
  </r>
  <r>
    <x v="11"/>
    <s v="通所系"/>
    <n v="1610100958"/>
    <m/>
    <m/>
    <s v="ひまわり"/>
    <n v="40"/>
    <s v="939-8048"/>
    <s v="富山市太田２１３番地"/>
    <s v="076-482-6785"/>
    <s v="076-482-6781"/>
    <s v="特定非営利活動法人ひまわり"/>
    <x v="7"/>
    <d v="2028-03-31T00:00:00"/>
    <m/>
    <m/>
    <m/>
    <s v="業務管理体制　県移管待ち（未入力あり）"/>
    <n v="126"/>
    <s v="対象"/>
    <s v="○"/>
    <s v="×"/>
    <s v="〇"/>
    <m/>
    <m/>
    <m/>
    <m/>
    <m/>
    <m/>
    <m/>
    <m/>
    <m/>
    <s v="太田"/>
    <n v="5"/>
    <s v=""/>
    <x v="0"/>
    <x v="10"/>
    <s v="L"/>
    <s v="12"/>
    <n v="20"/>
  </r>
  <r>
    <x v="11"/>
    <s v="通所系"/>
    <n v="1610101071"/>
    <s v="●"/>
    <m/>
    <s v="あかりハウス"/>
    <n v="14"/>
    <s v="930-0881"/>
    <s v="富山市安養坊５８２番地１"/>
    <s v="076-441-5005"/>
    <s v="076-441-5005"/>
    <s v="特定非営利活動法人あかりハウス"/>
    <x v="55"/>
    <d v="2029-03-31T00:00:00"/>
    <m/>
    <m/>
    <m/>
    <m/>
    <n v="60"/>
    <s v="対象"/>
    <s v="×"/>
    <s v="×"/>
    <s v="×"/>
    <m/>
    <m/>
    <m/>
    <m/>
    <m/>
    <m/>
    <m/>
    <m/>
    <m/>
    <s v="安養坊"/>
    <n v="6"/>
    <s v=""/>
    <x v="0"/>
    <x v="18"/>
    <s v="L"/>
    <s v="12"/>
    <n v="21"/>
  </r>
  <r>
    <x v="11"/>
    <s v="通所系"/>
    <n v="1610101154"/>
    <m/>
    <m/>
    <s v="どんぐり工房"/>
    <n v="20"/>
    <s v="930-2102"/>
    <s v="富山市山田宿坊１番地８"/>
    <s v="076-457-2301"/>
    <s v="076-457-2303"/>
    <s v="社会福祉法人恵風会"/>
    <x v="102"/>
    <d v="2024-02-29T00:00:00"/>
    <m/>
    <m/>
    <m/>
    <s v="業務管理体制　県移管待ち（未入力あり）"/>
    <s v="土砂９"/>
    <m/>
    <m/>
    <m/>
    <m/>
    <m/>
    <s v="対象"/>
    <s v="○"/>
    <s v="×"/>
    <s v="×"/>
    <m/>
    <m/>
    <m/>
    <m/>
    <s v="山田宿坊"/>
    <n v="7"/>
    <s v=""/>
    <x v="5"/>
    <x v="33"/>
    <s v="L"/>
    <s v="12"/>
    <n v="22"/>
  </r>
  <r>
    <x v="11"/>
    <s v="通所系"/>
    <n v="1610101170"/>
    <m/>
    <m/>
    <s v="就労継続支援事業所工房ＣｏＣｏ"/>
    <n v="20"/>
    <s v="939-2206"/>
    <s v="富山市坂本３１１０番地"/>
    <s v="076-467-0679"/>
    <s v="076-468-3201"/>
    <s v="社会福祉法人セーナー苑"/>
    <x v="40"/>
    <d v="2024-03-31T00:00:00"/>
    <m/>
    <m/>
    <m/>
    <m/>
    <m/>
    <m/>
    <m/>
    <m/>
    <m/>
    <m/>
    <m/>
    <m/>
    <m/>
    <m/>
    <m/>
    <m/>
    <m/>
    <m/>
    <s v="坂本"/>
    <n v="5"/>
    <s v=""/>
    <x v="4"/>
    <x v="31"/>
    <s v="L"/>
    <s v="12"/>
    <n v="23"/>
  </r>
  <r>
    <x v="11"/>
    <s v="通所系"/>
    <n v="1610101303"/>
    <s v="●"/>
    <m/>
    <s v="ジョブステーションさくら下熊野事業所"/>
    <n v="20"/>
    <s v="939-8231"/>
    <s v="富山市下熊野２０４番地４"/>
    <s v="076-461-4471"/>
    <s v="076-461-4472"/>
    <s v="株式会社タカギコーポレーション"/>
    <x v="103"/>
    <d v="2025-03-14T00:00:00"/>
    <m/>
    <m/>
    <m/>
    <m/>
    <n v="148"/>
    <s v="対象"/>
    <s v="○"/>
    <s v="×"/>
    <s v="〇"/>
    <m/>
    <m/>
    <m/>
    <m/>
    <m/>
    <m/>
    <m/>
    <m/>
    <m/>
    <s v="下熊野"/>
    <n v="6"/>
    <s v=""/>
    <x v="0"/>
    <x v="54"/>
    <s v="L"/>
    <s v="12"/>
    <n v="24"/>
  </r>
  <r>
    <x v="11"/>
    <s v="通所系"/>
    <n v="1610101311"/>
    <m/>
    <m/>
    <s v="はたらくわ"/>
    <n v="25"/>
    <s v="930-0928"/>
    <s v="富山市富岡町３５５番地"/>
    <s v="076-493-0765"/>
    <s v="076-493-0765"/>
    <s v="特定非営利活動法人デイサービスこのゆびとーまれ"/>
    <x v="104"/>
    <d v="2025-03-31T00:00:00"/>
    <m/>
    <m/>
    <m/>
    <m/>
    <n v="110"/>
    <s v="対象"/>
    <s v="〇"/>
    <s v="〇"/>
    <s v="〇"/>
    <m/>
    <m/>
    <m/>
    <m/>
    <m/>
    <m/>
    <m/>
    <m/>
    <m/>
    <s v="富岡町"/>
    <n v="6"/>
    <s v=""/>
    <x v="0"/>
    <x v="24"/>
    <s v="F"/>
    <s v="12"/>
    <n v="25"/>
  </r>
  <r>
    <x v="11"/>
    <s v="通所系"/>
    <n v="1610101352"/>
    <s v="●"/>
    <m/>
    <s v="多機能型事業所このみ"/>
    <n v="20"/>
    <s v="939-2603"/>
    <s v="富山市婦中町羽根１０６８番地１２"/>
    <s v="076-469-6301"/>
    <s v="076-469-6302"/>
    <s v="社会福祉法人恵風会"/>
    <x v="56"/>
    <d v="2025-05-30T00:00:00"/>
    <m/>
    <m/>
    <m/>
    <s v="業務管理体制　県移管待ち（未入力あり）"/>
    <n v="208"/>
    <s v="対象"/>
    <s v="○"/>
    <s v="×"/>
    <s v="〇"/>
    <m/>
    <m/>
    <m/>
    <m/>
    <m/>
    <m/>
    <m/>
    <m/>
    <m/>
    <s v="婦中町羽根"/>
    <n v="8"/>
    <s v=""/>
    <x v="2"/>
    <x v="29"/>
    <s v="F"/>
    <s v="12"/>
    <n v="26"/>
  </r>
  <r>
    <x v="11"/>
    <s v="通所系"/>
    <n v="1610101402"/>
    <m/>
    <m/>
    <s v="らいちょう蜷川"/>
    <n v="20"/>
    <s v="939-8222"/>
    <s v="富山市蜷川１５番地"/>
    <s v="076-428-1735"/>
    <s v="076-428-1735"/>
    <s v="特定非営利活動法人ゆめさぽーとらいちょう"/>
    <x v="57"/>
    <d v="2026-03-31T00:00:00"/>
    <m/>
    <m/>
    <m/>
    <s v="業務管理体制　県移管待ち（未入力あり）"/>
    <n v="135"/>
    <s v="対象"/>
    <s v="○"/>
    <s v="×"/>
    <s v="〇"/>
    <m/>
    <m/>
    <m/>
    <m/>
    <m/>
    <m/>
    <m/>
    <m/>
    <m/>
    <s v="蜷川"/>
    <n v="5"/>
    <s v=""/>
    <x v="0"/>
    <x v="19"/>
    <s v="L"/>
    <s v="12"/>
    <n v="27"/>
  </r>
  <r>
    <x v="11"/>
    <s v="通所系"/>
    <n v="1610101436"/>
    <m/>
    <m/>
    <s v="ＢＲＯＳ"/>
    <n v="20"/>
    <s v="930-0992"/>
    <s v="富山市新庄町四丁目３番１３号"/>
    <s v="076-422-8898"/>
    <s v="076-422-8898"/>
    <s v="特定非営利活動法人まいど家"/>
    <x v="105"/>
    <d v="2026-04-30T00:00:00"/>
    <m/>
    <m/>
    <m/>
    <m/>
    <n v="109"/>
    <s v="対象"/>
    <s v="×"/>
    <s v="×"/>
    <s v="×"/>
    <m/>
    <m/>
    <m/>
    <m/>
    <m/>
    <m/>
    <m/>
    <m/>
    <m/>
    <s v="新庄町四丁目"/>
    <n v="9"/>
    <s v=""/>
    <x v="0"/>
    <x v="24"/>
    <s v="F"/>
    <s v="12"/>
    <n v="28"/>
  </r>
  <r>
    <x v="11"/>
    <s v="通所系"/>
    <n v="1610101485"/>
    <s v="●"/>
    <m/>
    <s v="多機能型施設ジョブステーションさくら奥田事業所"/>
    <n v="10"/>
    <s v="930-0817"/>
    <s v="富山市下奥井一丁目１２番５号"/>
    <s v="076-471-6679"/>
    <s v="076-471-6799"/>
    <s v="株式会社タカギコーポレーション"/>
    <x v="106"/>
    <d v="2026-08-31T00:00:00"/>
    <m/>
    <m/>
    <m/>
    <m/>
    <n v="44"/>
    <s v="対象"/>
    <s v="○"/>
    <s v="×"/>
    <s v="×"/>
    <m/>
    <m/>
    <m/>
    <m/>
    <m/>
    <m/>
    <m/>
    <m/>
    <m/>
    <s v="下奥井一丁目"/>
    <n v="9"/>
    <s v=""/>
    <x v="0"/>
    <x v="13"/>
    <s v="F"/>
    <s v="12"/>
    <n v="29"/>
  </r>
  <r>
    <x v="11"/>
    <s v="通所系"/>
    <n v="1610101543"/>
    <m/>
    <m/>
    <s v="障害者就労継続支援Ｂ型事業所こころみ"/>
    <n v="20"/>
    <s v="930-0822"/>
    <s v="富山市新屋１６８番地"/>
    <s v="076-451-9963"/>
    <s v="076-451-9963"/>
    <s v="特定非営利活動法人こころみの郷"/>
    <x v="89"/>
    <d v="2026-10-31T00:00:00"/>
    <m/>
    <m/>
    <m/>
    <m/>
    <n v="101"/>
    <s v="対象"/>
    <s v="〇"/>
    <s v="〇"/>
    <s v="×"/>
    <m/>
    <m/>
    <m/>
    <m/>
    <m/>
    <m/>
    <m/>
    <m/>
    <m/>
    <s v="新屋"/>
    <n v="5"/>
    <s v=""/>
    <x v="0"/>
    <x v="7"/>
    <s v="F"/>
    <s v="12"/>
    <n v="30"/>
  </r>
  <r>
    <x v="11"/>
    <s v="通所系"/>
    <n v="1610100719"/>
    <s v="●"/>
    <m/>
    <s v="就労支援事業所あおぞら"/>
    <n v="14"/>
    <s v="939-2206"/>
    <s v="富山市坂本３１１０番地"/>
    <s v="076-467-0679"/>
    <s v="076-468-3201"/>
    <s v="社会福祉法人セーナー苑"/>
    <x v="18"/>
    <d v="2027-03-31T00:00:00"/>
    <m/>
    <m/>
    <m/>
    <m/>
    <m/>
    <m/>
    <m/>
    <m/>
    <m/>
    <m/>
    <m/>
    <m/>
    <m/>
    <m/>
    <m/>
    <m/>
    <m/>
    <m/>
    <s v="坂本"/>
    <n v="5"/>
    <s v=""/>
    <x v="4"/>
    <x v="31"/>
    <s v="H"/>
    <s v="12"/>
    <n v="31"/>
  </r>
  <r>
    <x v="11"/>
    <s v="通所系"/>
    <n v="1610101204"/>
    <s v="●"/>
    <m/>
    <s v="ジョブスクールさくらだに"/>
    <n v="12"/>
    <s v="930-0881"/>
    <s v="富山市安養坊１２１番地１２"/>
    <s v="076-433-2005"/>
    <s v="076-411-6008"/>
    <s v="特定非営利活動法人ＴＥＡＭａｐｐｒｅｃｉａｔｅ"/>
    <x v="50"/>
    <d v="2029-08-31T00:00:00"/>
    <m/>
    <m/>
    <m/>
    <s v="業務管理体制　県移管待ち（未入力あり）"/>
    <n v="65"/>
    <s v="対象"/>
    <s v="○"/>
    <s v="×"/>
    <s v="〇"/>
    <m/>
    <m/>
    <m/>
    <m/>
    <m/>
    <m/>
    <m/>
    <m/>
    <m/>
    <s v="安養坊"/>
    <n v="6"/>
    <s v=""/>
    <x v="0"/>
    <x v="18"/>
    <s v="H"/>
    <s v="12"/>
    <n v="32"/>
  </r>
  <r>
    <x v="11"/>
    <s v="通所系"/>
    <n v="1610101196"/>
    <s v="●"/>
    <m/>
    <s v="多機能事業所ステップ"/>
    <n v="10"/>
    <s v="939-2231"/>
    <s v="富山市稲代１０２０番地３"/>
    <s v="076-461-4492"/>
    <s v="076-467-4478"/>
    <s v="社会福祉法人秀愛会"/>
    <x v="16"/>
    <d v="2024-03-31T00:00:00"/>
    <m/>
    <m/>
    <m/>
    <s v="業務管理体制　県移管待ち（未入力あり）"/>
    <m/>
    <m/>
    <m/>
    <m/>
    <m/>
    <m/>
    <m/>
    <m/>
    <m/>
    <m/>
    <m/>
    <m/>
    <m/>
    <m/>
    <s v="稲代"/>
    <n v="5"/>
    <s v=""/>
    <x v="4"/>
    <x v="17"/>
    <s v="I"/>
    <s v="12"/>
    <n v="33"/>
  </r>
  <r>
    <x v="11"/>
    <s v="通所系"/>
    <n v="1610102236"/>
    <m/>
    <m/>
    <s v="太田ひまわり"/>
    <n v="20"/>
    <s v="939-8048"/>
    <s v="富山市太田２１３番地"/>
    <s v="076-482-6881"/>
    <s v="076-482-6985"/>
    <s v="特定非営利活動法人太田ひまわり"/>
    <x v="44"/>
    <d v="2024-06-30T00:00:00"/>
    <m/>
    <m/>
    <m/>
    <m/>
    <n v="124"/>
    <s v="対象"/>
    <s v="○"/>
    <s v="×"/>
    <s v="〇"/>
    <m/>
    <m/>
    <m/>
    <m/>
    <m/>
    <m/>
    <m/>
    <m/>
    <m/>
    <s v="太田"/>
    <n v="5"/>
    <s v=""/>
    <x v="0"/>
    <x v="10"/>
    <s v="F"/>
    <s v="12"/>
    <n v="34"/>
  </r>
  <r>
    <x v="11"/>
    <s v="通所系"/>
    <n v="1610102301"/>
    <m/>
    <m/>
    <s v="きらら"/>
    <n v="20"/>
    <s v="931-8325"/>
    <s v="富山市城川原三丁目６番１９号"/>
    <s v="076-411-9666"/>
    <s v="076-411-6900"/>
    <s v="株式会社永田メディカル"/>
    <x v="77"/>
    <d v="2024-08-31T00:00:00"/>
    <m/>
    <m/>
    <m/>
    <m/>
    <n v="91"/>
    <s v="対象"/>
    <s v="○"/>
    <s v="〇"/>
    <s v="〇"/>
    <m/>
    <m/>
    <m/>
    <m/>
    <m/>
    <m/>
    <m/>
    <m/>
    <m/>
    <s v="城川原三丁目"/>
    <n v="9"/>
    <s v=""/>
    <x v="0"/>
    <x v="5"/>
    <s v="F"/>
    <s v="12"/>
    <n v="35"/>
  </r>
  <r>
    <x v="11"/>
    <s v="通所系"/>
    <n v="1610102319"/>
    <s v="●"/>
    <m/>
    <s v="就労支援多機能型事業所わかば"/>
    <n v="14"/>
    <s v="939-8064"/>
    <s v="富山市赤田６９３番地"/>
    <s v="076-481-6883"/>
    <s v="076-481-6884"/>
    <s v="株式会社ほたる"/>
    <x v="77"/>
    <d v="2024-08-31T00:00:00"/>
    <m/>
    <m/>
    <m/>
    <m/>
    <n v="133"/>
    <s v="対象"/>
    <s v="〇"/>
    <s v="×"/>
    <s v="×"/>
    <m/>
    <m/>
    <m/>
    <m/>
    <m/>
    <m/>
    <m/>
    <m/>
    <m/>
    <s v="赤田"/>
    <n v="5"/>
    <s v=""/>
    <x v="0"/>
    <x v="19"/>
    <s v="H"/>
    <s v="12"/>
    <n v="36"/>
  </r>
  <r>
    <x v="11"/>
    <s v="通所系"/>
    <n v="1610102350"/>
    <m/>
    <m/>
    <s v="ヴィストジョブズ富山駅前"/>
    <n v="20"/>
    <s v="930-0008"/>
    <s v="富山市神通本町二丁目２番１６号アグロストタワー富山駅前１階"/>
    <s v="076-411-7820"/>
    <s v="076-411-7803"/>
    <s v="ヴィスト株式会社"/>
    <x v="107"/>
    <d v="2024-12-31T00:00:00"/>
    <m/>
    <m/>
    <m/>
    <m/>
    <n v="6"/>
    <s v="対象"/>
    <s v="○"/>
    <s v="〇"/>
    <s v="×"/>
    <m/>
    <m/>
    <m/>
    <m/>
    <m/>
    <m/>
    <m/>
    <m/>
    <m/>
    <s v="神通本町二丁目"/>
    <n v="10"/>
    <s v=""/>
    <x v="0"/>
    <x v="25"/>
    <s v="J"/>
    <s v="12"/>
    <n v="37"/>
  </r>
  <r>
    <x v="11"/>
    <s v="通所系"/>
    <n v="1610102343"/>
    <s v="●"/>
    <m/>
    <s v="一般社団法人サンピース支援センター"/>
    <n v="10"/>
    <s v="939-8025"/>
    <s v="富山市大島二丁目５９６番地３１"/>
    <s v="076-456-4638"/>
    <s v="076-460-0838"/>
    <s v="一般社団法人サンピース支援センター"/>
    <x v="69"/>
    <d v="2025-03-31T00:00:00"/>
    <m/>
    <m/>
    <m/>
    <s v="R2.4.1事業所住所変更_x000a_R4.2.14事業所住所j変更"/>
    <n v="277"/>
    <s v="対象"/>
    <s v="〇"/>
    <s v="×"/>
    <s v="〇"/>
    <m/>
    <m/>
    <m/>
    <m/>
    <m/>
    <m/>
    <m/>
    <m/>
    <m/>
    <s v="大島二丁目"/>
    <n v="8"/>
    <s v=""/>
    <x v="0"/>
    <x v="21"/>
    <s v="F"/>
    <s v="12"/>
    <n v="38"/>
  </r>
  <r>
    <x v="11"/>
    <s v="通所系"/>
    <n v="1610102533"/>
    <m/>
    <m/>
    <s v="ほまれの家富山東店"/>
    <n v="20"/>
    <s v="931-8443"/>
    <s v="富山市下飯野２１番地１"/>
    <s v="076-471-8645"/>
    <s v="076-471-8646"/>
    <s v="クリエイトジョブ株式会社"/>
    <x v="51"/>
    <d v="2026-03-31T00:00:00"/>
    <m/>
    <m/>
    <m/>
    <s v="業務管理体制　県移管待ち（未入力あり）"/>
    <n v="84"/>
    <s v="対象"/>
    <s v="○"/>
    <s v="〇"/>
    <s v="×"/>
    <m/>
    <m/>
    <m/>
    <m/>
    <m/>
    <m/>
    <m/>
    <m/>
    <m/>
    <s v="下飯野"/>
    <n v="6"/>
    <s v=""/>
    <x v="0"/>
    <x v="30"/>
    <s v="F"/>
    <s v="12"/>
    <n v="40"/>
  </r>
  <r>
    <x v="11"/>
    <s v="通所系"/>
    <n v="1610102525"/>
    <m/>
    <m/>
    <s v="ラ・ポール"/>
    <n v="20"/>
    <s v="930-0063"/>
    <s v="富山市太田口通り二丁目２番１６号"/>
    <s v="080-6352-6498"/>
    <s v="076-471-8442"/>
    <s v="株式会社ナンデイ"/>
    <x v="51"/>
    <d v="2026-03-31T00:00:00"/>
    <m/>
    <m/>
    <m/>
    <s v="【休止】令和４年６月１日から令和５年３月３１日まで_x000a_【再開】令和５年３月２８日～"/>
    <n v="107"/>
    <s v="対象"/>
    <s v="×"/>
    <s v="×"/>
    <s v="×"/>
    <m/>
    <m/>
    <m/>
    <m/>
    <m/>
    <m/>
    <m/>
    <m/>
    <m/>
    <s v="太田口通り二丁目"/>
    <n v="11"/>
    <s v=""/>
    <x v="0"/>
    <x v="55"/>
    <s v="F"/>
    <s v="12"/>
    <n v="41"/>
  </r>
  <r>
    <x v="11"/>
    <s v="通所系"/>
    <n v="1610102517"/>
    <s v="●"/>
    <m/>
    <s v="多機能型施設ジョブステーションさくら長江事業所"/>
    <n v="10"/>
    <s v="930-0962"/>
    <s v="富山市長江本町２番４５号"/>
    <s v="076-494-1007"/>
    <s v="076-494-1008"/>
    <s v="株式会社タカギコーポレーション"/>
    <x v="63"/>
    <d v="2026-04-26T00:00:00"/>
    <m/>
    <m/>
    <m/>
    <s v="業務管理体制　県移管待ち（未入力あり）"/>
    <n v="38"/>
    <s v="対象"/>
    <s v="○"/>
    <s v="×"/>
    <s v="×"/>
    <m/>
    <m/>
    <m/>
    <m/>
    <m/>
    <m/>
    <m/>
    <m/>
    <m/>
    <s v="長江本町"/>
    <n v="7"/>
    <s v=""/>
    <x v="0"/>
    <x v="14"/>
    <s v="E"/>
    <s v="12"/>
    <n v="42"/>
  </r>
  <r>
    <x v="11"/>
    <s v="通所系"/>
    <n v="1610101949"/>
    <s v="●"/>
    <m/>
    <s v="ＯＮＥＤＡＹサポートセンター"/>
    <n v="11"/>
    <s v="931-8371"/>
    <s v="富山市岩瀬古志町１８番地"/>
    <s v="076-407-5777"/>
    <s v="076-407-5778"/>
    <s v="特定非営利活動法人富山ダルクリカバリークルーズ"/>
    <x v="108"/>
    <d v="2026-05-31T00:00:00"/>
    <m/>
    <m/>
    <m/>
    <m/>
    <n v="76"/>
    <s v="対象"/>
    <s v="×"/>
    <s v="×"/>
    <s v="×"/>
    <m/>
    <m/>
    <m/>
    <m/>
    <m/>
    <m/>
    <m/>
    <m/>
    <m/>
    <s v="岩瀬古志町"/>
    <n v="8"/>
    <s v=""/>
    <x v="0"/>
    <x v="43"/>
    <s v="E"/>
    <s v="12"/>
    <n v="43"/>
  </r>
  <r>
    <x v="11"/>
    <s v="通所系"/>
    <n v="1610101444"/>
    <s v="●"/>
    <m/>
    <s v="多機能型事業所ミュール"/>
    <n v="15"/>
    <s v="931-8443"/>
    <s v="富山市下飯野８番地１"/>
    <s v="076-471-5741"/>
    <s v="076-471-5742"/>
    <s v="株式会社やらんまいけ富山"/>
    <x v="109"/>
    <d v="2027-02-28T00:00:00"/>
    <m/>
    <m/>
    <m/>
    <m/>
    <n v="85"/>
    <s v="対象"/>
    <s v="○"/>
    <s v="〇"/>
    <s v="〇"/>
    <m/>
    <m/>
    <m/>
    <m/>
    <m/>
    <m/>
    <m/>
    <m/>
    <m/>
    <s v="下飯野"/>
    <n v="6"/>
    <s v=""/>
    <x v="0"/>
    <x v="30"/>
    <s v="J"/>
    <s v="12"/>
    <n v="45"/>
  </r>
  <r>
    <x v="11"/>
    <s v="通所系"/>
    <n v="1610102616"/>
    <s v="●"/>
    <m/>
    <s v="多機能型きらり夢工房"/>
    <n v="14"/>
    <s v="930-1336"/>
    <s v="富山市桑原２１７番地１４"/>
    <s v="076-483-8660"/>
    <s v="076-483-8661"/>
    <s v="特定非営利活動法人クラシーズ"/>
    <x v="52"/>
    <d v="2027-03-31T00:00:00"/>
    <m/>
    <m/>
    <m/>
    <s v="業務管理体制　県移管待ち（未入力あり）"/>
    <n v="212"/>
    <s v="対象"/>
    <s v="○"/>
    <s v="〇"/>
    <s v="×"/>
    <m/>
    <m/>
    <m/>
    <m/>
    <m/>
    <m/>
    <m/>
    <m/>
    <m/>
    <s v="桑原"/>
    <n v="5"/>
    <s v=""/>
    <x v="1"/>
    <x v="8"/>
    <s v="F"/>
    <s v="12"/>
    <n v="46"/>
  </r>
  <r>
    <x v="11"/>
    <s v="通所系"/>
    <n v="1610101998"/>
    <s v="●"/>
    <m/>
    <s v="多機能型就労支援事業所ワークハーバーＭＵＲＯＹＡ"/>
    <n v="15"/>
    <s v="931-8358"/>
    <s v="富山市東岩瀬村１番地"/>
    <s v="076-426-1115"/>
    <s v="076-426-1116"/>
    <s v="社会福祉法人アルペン会"/>
    <x v="110"/>
    <d v="2027-04-30T00:00:00"/>
    <m/>
    <m/>
    <m/>
    <m/>
    <n v="73"/>
    <s v="対象"/>
    <s v="〇"/>
    <s v="×"/>
    <s v="〇"/>
    <m/>
    <m/>
    <m/>
    <m/>
    <m/>
    <m/>
    <m/>
    <m/>
    <m/>
    <s v="東岩瀬村"/>
    <n v="7"/>
    <s v=""/>
    <x v="0"/>
    <x v="43"/>
    <s v="H"/>
    <s v="12"/>
    <n v="47"/>
  </r>
  <r>
    <x v="11"/>
    <s v="通所系"/>
    <n v="1610101733"/>
    <s v="●"/>
    <m/>
    <s v="セリュー"/>
    <n v="10"/>
    <s v="930-0083"/>
    <s v="富山市総曲輪四丁目４番３号"/>
    <s v="076-491-7123"/>
    <s v="076-491-7124"/>
    <s v="一般社団法人新草会"/>
    <x v="97"/>
    <d v="2027-09-30T00:00:00"/>
    <m/>
    <m/>
    <m/>
    <s v="業務管理体制　県移管待ち（未入力あり）"/>
    <n v="3"/>
    <s v="対象"/>
    <s v="〇"/>
    <s v="〇"/>
    <s v="×"/>
    <m/>
    <m/>
    <m/>
    <m/>
    <m/>
    <m/>
    <m/>
    <m/>
    <m/>
    <s v="総曲輪四丁目"/>
    <n v="9"/>
    <s v=""/>
    <x v="0"/>
    <x v="45"/>
    <s v="J"/>
    <s v="12"/>
    <n v="48"/>
  </r>
  <r>
    <x v="11"/>
    <s v="通所系"/>
    <n v="1610102681"/>
    <m/>
    <m/>
    <s v="Ｂ型いいね"/>
    <n v="20"/>
    <s v="931-8343"/>
    <s v="富山市岩瀬幸町５０５番地"/>
    <s v="076-411-4105"/>
    <s v="076-411-6566"/>
    <s v="特定非営利活動法人いいね"/>
    <x v="97"/>
    <d v="2027-09-30T00:00:00"/>
    <m/>
    <m/>
    <m/>
    <m/>
    <n v="281"/>
    <s v="対象"/>
    <s v="〇"/>
    <s v="×"/>
    <s v="×"/>
    <m/>
    <m/>
    <m/>
    <m/>
    <m/>
    <m/>
    <m/>
    <m/>
    <m/>
    <s v="岩瀬幸町"/>
    <n v="7"/>
    <s v=""/>
    <x v="0"/>
    <x v="43"/>
    <s v="F"/>
    <s v="12"/>
    <n v="49"/>
  </r>
  <r>
    <x v="11"/>
    <s v="通所系"/>
    <n v="1610102699"/>
    <m/>
    <m/>
    <s v="日本社会福祉デザインセンターＢ型"/>
    <n v="20"/>
    <s v="930-0866"/>
    <s v="富山市高田５２７番地富山県総合情報センタービル"/>
    <s v="076-482-4460"/>
    <s v="076-482-3982"/>
    <s v="日本社会福祉デザインセンター株式会社"/>
    <x v="28"/>
    <d v="2027-10-31T00:00:00"/>
    <m/>
    <m/>
    <m/>
    <s v="業務管理体制　県移管待ち（未入力あり）"/>
    <n v="69"/>
    <s v="対象"/>
    <s v="×"/>
    <s v="×"/>
    <s v="×"/>
    <m/>
    <m/>
    <m/>
    <m/>
    <m/>
    <m/>
    <m/>
    <m/>
    <m/>
    <s v="高田"/>
    <n v="5"/>
    <s v=""/>
    <x v="0"/>
    <x v="47"/>
    <s v="I"/>
    <s v="12"/>
    <n v="50"/>
  </r>
  <r>
    <x v="11"/>
    <s v="通所系"/>
    <n v="1610102798"/>
    <s v="●"/>
    <m/>
    <s v="うちくるアシスト富山"/>
    <n v="10"/>
    <s v="939-8101"/>
    <s v="富山市西野新４７番地"/>
    <s v="076－461-7765"/>
    <s v="076－461-7762"/>
    <s v="株式会社うちくるアシスト"/>
    <x v="53"/>
    <d v="2028-04-30T00:00:00"/>
    <m/>
    <m/>
    <m/>
    <m/>
    <n v="293"/>
    <s v="対象"/>
    <s v="×"/>
    <s v="×"/>
    <s v="×"/>
    <m/>
    <m/>
    <m/>
    <m/>
    <m/>
    <m/>
    <m/>
    <m/>
    <m/>
    <s v="西野新"/>
    <n v="6"/>
    <s v=""/>
    <x v="0"/>
    <x v="50"/>
    <s v="J"/>
    <s v="12"/>
    <n v="51"/>
  </r>
  <r>
    <x v="11"/>
    <s v="通所系"/>
    <n v="1610102806"/>
    <s v="●"/>
    <m/>
    <s v="多機能型事業所希望のきずな"/>
    <n v="10"/>
    <s v="939-2252"/>
    <s v="富山市上大久保１３０８番地２"/>
    <s v="076－461-8782"/>
    <s v="076-461-7830"/>
    <s v="医療法人社団中山会"/>
    <x v="30"/>
    <d v="2028-05-31T00:00:00"/>
    <m/>
    <m/>
    <m/>
    <s v="【サビ管みなし】R5.8.21～R5.11月迄。　病休によるみなし配置で、復帰が見込めない場合はR6.２月中旬まで延びる予定。"/>
    <m/>
    <m/>
    <m/>
    <m/>
    <m/>
    <m/>
    <m/>
    <m/>
    <m/>
    <m/>
    <m/>
    <m/>
    <m/>
    <m/>
    <s v="上大久保"/>
    <n v="7"/>
    <s v=""/>
    <x v="4"/>
    <x v="17"/>
    <s v="K"/>
    <s v="12"/>
    <n v="52"/>
  </r>
  <r>
    <x v="11"/>
    <s v="通所系"/>
    <n v="1610102822"/>
    <s v="●"/>
    <m/>
    <s v="就労継続支援事業Ａ型・Ｂ型「久遠チョコレート富山」"/>
    <n v="20"/>
    <s v="930-0916"/>
    <s v="富山市向新庄町五丁目７番３５号"/>
    <s v="076-451-8013"/>
    <s v="076-451-2011"/>
    <s v="株式会社アポケアとやま"/>
    <x v="98"/>
    <d v="2028-06-30T00:00:00"/>
    <m/>
    <m/>
    <m/>
    <m/>
    <n v="295"/>
    <s v="対象"/>
    <s v="×"/>
    <s v="×"/>
    <s v="×"/>
    <m/>
    <m/>
    <m/>
    <m/>
    <m/>
    <m/>
    <m/>
    <m/>
    <m/>
    <s v="向新庄町五丁目"/>
    <n v="10"/>
    <s v=""/>
    <x v="0"/>
    <x v="51"/>
    <s v="K"/>
    <s v="12"/>
    <n v="53"/>
  </r>
  <r>
    <x v="11"/>
    <s v="通所系"/>
    <n v="1610102848"/>
    <m/>
    <m/>
    <s v="わくや"/>
    <n v="20"/>
    <s v="939-2252"/>
    <s v="富山市上大久保２１０９番地２"/>
    <s v="076-482-5647"/>
    <s v="076-482-5647"/>
    <s v="一般社団法人みなみとやま福祉会"/>
    <x v="36"/>
    <d v="2028-09-30T00:00:00"/>
    <m/>
    <m/>
    <m/>
    <m/>
    <n v="297"/>
    <s v="対象"/>
    <s v="×"/>
    <s v="×"/>
    <s v="×"/>
    <m/>
    <m/>
    <m/>
    <m/>
    <m/>
    <m/>
    <m/>
    <m/>
    <m/>
    <s v="上大久保"/>
    <n v="7"/>
    <s v=""/>
    <x v="4"/>
    <x v="17"/>
    <s v="F"/>
    <s v="12"/>
    <n v="54"/>
  </r>
  <r>
    <x v="11"/>
    <s v="通所系"/>
    <n v="1610102863"/>
    <m/>
    <m/>
    <s v="セレスト"/>
    <n v="20"/>
    <s v="939-8137"/>
    <s v="富山市開発２０１番地"/>
    <s v="076-464-4116"/>
    <s v="076－464-4117"/>
    <s v="株式会社丸本朝日園"/>
    <x v="36"/>
    <d v="2028-09-30T00:00:00"/>
    <m/>
    <m/>
    <m/>
    <m/>
    <n v="298"/>
    <s v="対象"/>
    <s v="×"/>
    <s v="×"/>
    <s v="×"/>
    <m/>
    <m/>
    <m/>
    <m/>
    <m/>
    <m/>
    <m/>
    <m/>
    <m/>
    <s v="開発"/>
    <n v="5"/>
    <s v=""/>
    <x v="0"/>
    <x v="22"/>
    <s v="F"/>
    <s v="12"/>
    <n v="55"/>
  </r>
  <r>
    <x v="11"/>
    <s v="通所系"/>
    <n v="1610102855"/>
    <m/>
    <m/>
    <s v="ＪＯＢふたくち"/>
    <n v="20"/>
    <s v="939-8211"/>
    <s v="富山市二口町四丁目１０番地１５"/>
    <s v="076-422-6030"/>
    <s v="076-422-6030"/>
    <s v="社会福祉法人けやき苑"/>
    <x v="36"/>
    <d v="2028-09-30T00:00:00"/>
    <m/>
    <m/>
    <m/>
    <m/>
    <n v="186"/>
    <s v="対象"/>
    <s v="○"/>
    <s v="〇"/>
    <s v="〇"/>
    <m/>
    <m/>
    <m/>
    <m/>
    <m/>
    <m/>
    <m/>
    <m/>
    <m/>
    <s v="二口町四丁目"/>
    <n v="9"/>
    <s v=""/>
    <x v="0"/>
    <x v="11"/>
    <s v="K"/>
    <s v="12"/>
    <n v="56"/>
  </r>
  <r>
    <x v="11"/>
    <s v="通所系"/>
    <n v="1610102889"/>
    <m/>
    <m/>
    <s v="きずな"/>
    <n v="20"/>
    <s v="939-8048"/>
    <s v="富山市太田字住吉割２１３番地１"/>
    <s v="076-493-5366"/>
    <s v="076-493-5366"/>
    <s v="特定非営利活動法人きずな"/>
    <x v="99"/>
    <d v="2028-10-30T00:00:00"/>
    <m/>
    <m/>
    <m/>
    <m/>
    <n v="299"/>
    <s v="対象"/>
    <s v="×"/>
    <s v="×"/>
    <s v="〇"/>
    <m/>
    <m/>
    <m/>
    <m/>
    <m/>
    <m/>
    <m/>
    <m/>
    <m/>
    <s v="太田字住吉割"/>
    <n v="9"/>
    <s v=""/>
    <x v="0"/>
    <x v="3"/>
    <s v="F"/>
    <s v="12"/>
    <n v="57"/>
  </r>
  <r>
    <x v="11"/>
    <s v="通所系"/>
    <n v="1610101550"/>
    <s v="●"/>
    <m/>
    <s v="就労継続支援コラーレ富山"/>
    <n v="20"/>
    <s v="930-0996"/>
    <s v="富山市新庄本町三丁目２番２号"/>
    <s v="076-452-3899"/>
    <s v="076-452-4025"/>
    <s v="一般社団法人ｅｉｋｉｓｏｃｉａｌｗｏｒｋ"/>
    <x v="111"/>
    <d v="2028-12-31T00:00:00"/>
    <m/>
    <m/>
    <m/>
    <m/>
    <n v="306"/>
    <s v="対象"/>
    <s v="×"/>
    <s v="×"/>
    <s v="×"/>
    <m/>
    <m/>
    <m/>
    <m/>
    <m/>
    <m/>
    <m/>
    <m/>
    <m/>
    <s v="新庄本町三丁目"/>
    <n v="10"/>
    <s v=""/>
    <x v="0"/>
    <x v="24"/>
    <s v="J"/>
    <s v="12"/>
    <n v="58"/>
  </r>
  <r>
    <x v="11"/>
    <s v="通所系"/>
    <n v="1610102947"/>
    <m/>
    <m/>
    <s v="すまいる・きゃりあ"/>
    <n v="20"/>
    <s v="939-8214"/>
    <s v="富山市黒崎２４１番地４"/>
    <s v="090-9446-6373"/>
    <m/>
    <s v="ＣａｒｅｅｒＯＮＥ株式会社"/>
    <x v="73"/>
    <d v="2029-05-31T00:00:00"/>
    <m/>
    <m/>
    <m/>
    <m/>
    <m/>
    <m/>
    <m/>
    <m/>
    <m/>
    <m/>
    <m/>
    <m/>
    <m/>
    <m/>
    <m/>
    <m/>
    <m/>
    <m/>
    <s v="黒崎"/>
    <n v="5"/>
    <s v=""/>
    <x v="0"/>
    <x v="19"/>
    <s v="F"/>
    <s v="12"/>
    <n v="59"/>
  </r>
  <r>
    <x v="11"/>
    <s v="通所系"/>
    <n v="1610102962"/>
    <m/>
    <m/>
    <s v="Ｓｈｉｎｙ"/>
    <n v="20"/>
    <s v="930-0088"/>
    <s v="富山市諏訪川原一丁目１０番１９号２階"/>
    <s v="076-471-0799"/>
    <s v="076-471-0798"/>
    <s v="株式会社グリア"/>
    <x v="11"/>
    <d v="2029-06-30T00:00:00"/>
    <m/>
    <m/>
    <m/>
    <m/>
    <m/>
    <s v="対象"/>
    <m/>
    <m/>
    <m/>
    <m/>
    <m/>
    <m/>
    <m/>
    <m/>
    <m/>
    <m/>
    <m/>
    <m/>
    <s v="諏訪川原一丁目"/>
    <n v="10"/>
    <s v=""/>
    <x v="0"/>
    <x v="56"/>
    <s v="F"/>
    <s v="12"/>
    <n v="60"/>
  </r>
  <r>
    <x v="11"/>
    <s v="通所系"/>
    <n v="1610101626"/>
    <s v="●"/>
    <m/>
    <s v="ｓｅｌｆ－Ａハニービー環水公園前"/>
    <n v="10"/>
    <s v="930-0805"/>
    <s v="富山市湊入船町３番３０号ＫＮＢ入船別館２Ｆ"/>
    <s v="076-444-6677"/>
    <s v="076-444-6607"/>
    <s v="株式会社ハニービー"/>
    <x v="38"/>
    <d v="2029-09-30T00:00:00"/>
    <m/>
    <m/>
    <m/>
    <m/>
    <n v="46"/>
    <s v="対象"/>
    <s v="×"/>
    <s v="×"/>
    <s v="×"/>
    <m/>
    <m/>
    <m/>
    <m/>
    <m/>
    <m/>
    <m/>
    <m/>
    <m/>
    <s v="湊入船町"/>
    <n v="7"/>
    <s v=""/>
    <x v="0"/>
    <x v="13"/>
    <s v="F"/>
    <s v="12"/>
    <n v="61"/>
  </r>
  <r>
    <x v="12"/>
    <s v="訪問系"/>
    <n v="1610101808"/>
    <m/>
    <m/>
    <s v="ヴィストキャリア富山駅前"/>
    <m/>
    <s v="930-0008"/>
    <s v="富山市神通本町一丁目６番９号ＭＩＰＳビル１階"/>
    <s v="076-433-4567"/>
    <s v="076-433-4569"/>
    <s v="ヴィスト株式会社"/>
    <x v="42"/>
    <d v="2024-09-30T00:00:00"/>
    <m/>
    <m/>
    <m/>
    <s v="R1.9就労定着率の見直し要"/>
    <n v="4"/>
    <m/>
    <s v="○"/>
    <s v="〇"/>
    <s v="×"/>
    <m/>
    <m/>
    <m/>
    <m/>
    <m/>
    <m/>
    <m/>
    <m/>
    <m/>
    <s v="神通本町一丁目"/>
    <n v="10"/>
    <s v=""/>
    <x v="0"/>
    <x v="25"/>
    <s v="H"/>
    <s v="13"/>
    <n v="1"/>
  </r>
  <r>
    <x v="12"/>
    <s v="訪問系"/>
    <n v="1610101907"/>
    <m/>
    <m/>
    <s v="ヴィストキャリア富山中央"/>
    <m/>
    <s v="930-0008"/>
    <s v="富山市神通本町二丁目２番１６号アグロストタワー富山駅前１階"/>
    <s v="076-471-8773"/>
    <s v="076-471-8774"/>
    <s v="ヴィスト株式会社"/>
    <x v="42"/>
    <d v="2024-09-30T00:00:00"/>
    <m/>
    <m/>
    <m/>
    <s v="R1.9就労定着率の見直し要"/>
    <n v="5"/>
    <m/>
    <s v="○"/>
    <s v="〇"/>
    <s v="×"/>
    <m/>
    <m/>
    <m/>
    <m/>
    <m/>
    <m/>
    <m/>
    <m/>
    <m/>
    <s v="神通本町二丁目"/>
    <n v="10"/>
    <s v=""/>
    <x v="0"/>
    <x v="25"/>
    <s v="H"/>
    <s v="13"/>
    <n v="2"/>
  </r>
  <r>
    <x v="12"/>
    <s v="訪問系"/>
    <n v="1610102335"/>
    <m/>
    <m/>
    <s v="定着支援事業所ほたる"/>
    <m/>
    <s v="939-8064"/>
    <s v="富山市赤田６９４番地２"/>
    <s v="076-493-8111"/>
    <s v="076-493-8118"/>
    <s v="株式会社ほたる"/>
    <x v="42"/>
    <d v="2024-09-30T00:00:00"/>
    <m/>
    <m/>
    <m/>
    <s v="R1.9就労定着率の見直し要"/>
    <n v="132"/>
    <m/>
    <s v="〇"/>
    <s v="×"/>
    <s v="×"/>
    <m/>
    <m/>
    <m/>
    <m/>
    <m/>
    <m/>
    <m/>
    <m/>
    <m/>
    <s v="赤田"/>
    <n v="5"/>
    <s v=""/>
    <x v="0"/>
    <x v="19"/>
    <s v="I"/>
    <s v="13"/>
    <n v="3"/>
  </r>
  <r>
    <x v="12"/>
    <s v="訪問系"/>
    <n v="1610101717"/>
    <m/>
    <m/>
    <s v="ＳＡＫＵＲＡ富山センター"/>
    <m/>
    <s v="930-0004"/>
    <s v="富山市桜橋通り１番１８号北日本桜橋ビル１Ｆ"/>
    <s v="076-442-2550"/>
    <s v="076-442-2551"/>
    <s v="株式会社綜合キャリアトラスト"/>
    <x v="112"/>
    <d v="2025-08-31T00:00:00"/>
    <m/>
    <m/>
    <m/>
    <s v="R1.9就労定着率の見直し要"/>
    <n v="7"/>
    <m/>
    <s v="○"/>
    <s v="×"/>
    <s v="×"/>
    <m/>
    <m/>
    <m/>
    <m/>
    <m/>
    <m/>
    <m/>
    <m/>
    <m/>
    <s v="桜橋通り"/>
    <n v="7"/>
    <s v=""/>
    <x v="0"/>
    <x v="44"/>
    <s v="H"/>
    <s v="13"/>
    <n v="4"/>
  </r>
  <r>
    <x v="12"/>
    <s v="訪問系"/>
    <n v="1610102657"/>
    <m/>
    <m/>
    <s v="Ｕ－ＭＡＴＥ富山センター"/>
    <m/>
    <s v="930-0036"/>
    <s v="富山市清水町三丁目２番８号グランドハイツ清水１階Ｃ号室"/>
    <s v="076-461-7544"/>
    <s v="076-461-7374"/>
    <s v="Ｇ＆Ｇアソシエイト株式会社"/>
    <x v="11"/>
    <d v="2029-06-30T00:00:00"/>
    <m/>
    <m/>
    <m/>
    <m/>
    <n v="279"/>
    <s v="対象"/>
    <s v="×"/>
    <s v="×"/>
    <s v="×"/>
    <m/>
    <m/>
    <m/>
    <m/>
    <m/>
    <m/>
    <m/>
    <m/>
    <m/>
    <s v="01富山地域"/>
    <s v="07清水町"/>
    <s v=""/>
    <x v="6"/>
    <x v="46"/>
    <s v="F"/>
    <s v="13"/>
    <n v="5"/>
  </r>
  <r>
    <x v="13"/>
    <s v="訪問系"/>
    <n v="1610102905"/>
    <m/>
    <m/>
    <s v="かたれす"/>
    <m/>
    <s v="931-8328"/>
    <s v="富山市犬島新町一丁目１番２４号"/>
    <s v="080-6362-4302"/>
    <s v="076-403-6311"/>
    <s v="合同会社かたれす"/>
    <x v="99"/>
    <d v="2028-10-31T00:00:00"/>
    <m/>
    <m/>
    <m/>
    <m/>
    <m/>
    <m/>
    <m/>
    <m/>
    <m/>
    <m/>
    <m/>
    <m/>
    <m/>
    <m/>
    <m/>
    <m/>
    <m/>
    <m/>
    <s v="犬島新町一丁目"/>
    <n v="10"/>
    <s v=""/>
    <x v="0"/>
    <x v="5"/>
    <m/>
    <s v="14"/>
    <n v="1"/>
  </r>
  <r>
    <x v="14"/>
    <s v="入所・居住系"/>
    <n v="1620100014"/>
    <m/>
    <m/>
    <s v="グループホーム家路"/>
    <n v="8"/>
    <s v="930-0125"/>
    <s v="富山市呉羽つつじが丘２４８番地３"/>
    <s v="076-436-3246"/>
    <s v="076-436-1041"/>
    <s v="医療法人社団和敬会"/>
    <x v="0"/>
    <d v="2024-09-30T00:00:00"/>
    <s v="●"/>
    <m/>
    <m/>
    <s v="グループホーム家路_x000a_　・グループホーム家路　４_x000a_　・グループホームこのみハイム　２_x000a_　・グループホームなごみハイム　２"/>
    <m/>
    <m/>
    <m/>
    <m/>
    <m/>
    <m/>
    <m/>
    <m/>
    <m/>
    <m/>
    <m/>
    <m/>
    <m/>
    <m/>
    <s v="呉羽つつじが丘"/>
    <n v="10"/>
    <s v=""/>
    <x v="0"/>
    <x v="3"/>
    <m/>
    <s v="15"/>
    <n v="1"/>
  </r>
  <r>
    <x v="14"/>
    <s v="入所・居住系"/>
    <n v="1620100022"/>
    <m/>
    <m/>
    <s v="フレンドリーホーム"/>
    <n v="30"/>
    <s v="930-0106"/>
    <s v="富山市高木西１１８番地"/>
    <s v="076-436-1642"/>
    <s v="076-436-1634"/>
    <s v="社会福祉法人フレンドリー会"/>
    <x v="0"/>
    <d v="2024-09-30T00:00:00"/>
    <s v="●"/>
    <m/>
    <m/>
    <s v="フレンドリーホーム_x000a_　・フレンドリーホーム第１　６_x000a_　・フレンドリーホーム第２　６_x000a_　・フレンドリーホーム第３　６_x000a_　・フレンドリーホーム第４　５_x000a_　・フレンドリーホーム第５　７"/>
    <n v="163"/>
    <s v="対象"/>
    <s v="〇"/>
    <s v="×"/>
    <s v="〇"/>
    <m/>
    <m/>
    <m/>
    <m/>
    <m/>
    <m/>
    <m/>
    <m/>
    <m/>
    <s v="高木西"/>
    <n v="6"/>
    <s v=""/>
    <x v="0"/>
    <x v="3"/>
    <m/>
    <s v="15"/>
    <n v="2"/>
  </r>
  <r>
    <x v="14"/>
    <s v="入所・居住系"/>
    <n v="1620100030"/>
    <m/>
    <m/>
    <s v="グループホーム「つくしん坊」"/>
    <n v="4"/>
    <s v="939-3552"/>
    <s v="富山市水橋肘崎４４１番地３"/>
    <s v="076-478-1191"/>
    <s v="076-478-1159"/>
    <s v="医療法人社団ときわ会"/>
    <x v="0"/>
    <d v="2024-09-30T00:00:00"/>
    <s v="●"/>
    <m/>
    <m/>
    <m/>
    <n v="178"/>
    <s v="対象"/>
    <s v="×"/>
    <s v="×"/>
    <s v="×"/>
    <m/>
    <m/>
    <m/>
    <m/>
    <m/>
    <m/>
    <m/>
    <m/>
    <m/>
    <s v="水橋肘崎"/>
    <n v="7"/>
    <s v=""/>
    <x v="0"/>
    <x v="6"/>
    <m/>
    <s v="15"/>
    <n v="3"/>
  </r>
  <r>
    <x v="14"/>
    <s v="入所・居住系"/>
    <n v="1620100048"/>
    <m/>
    <m/>
    <s v="グループホーム「フレンズ」"/>
    <n v="10"/>
    <s v="939-8073"/>
    <s v="富山市大町１４６番地"/>
    <s v="076-425-1780"/>
    <s v="076-425-1730"/>
    <s v="医療法人社団功連会"/>
    <x v="0"/>
    <d v="2024-09-30T00:00:00"/>
    <s v="●"/>
    <m/>
    <m/>
    <s v="グループホーム「フレンズ」_x000a_　・グループホーム「フレンズ」（男性棟）　 ５_x000a_　・グループホーム「フレンズ」（女性棟） 　５"/>
    <n v="23"/>
    <s v="対象"/>
    <s v="○"/>
    <s v="×"/>
    <s v="×"/>
    <m/>
    <m/>
    <m/>
    <m/>
    <m/>
    <m/>
    <m/>
    <m/>
    <m/>
    <s v="大町"/>
    <n v="5"/>
    <s v=""/>
    <x v="0"/>
    <x v="12"/>
    <m/>
    <s v="15"/>
    <n v="4"/>
  </r>
  <r>
    <x v="14"/>
    <s v="入所・居住系"/>
    <n v="1620100055"/>
    <m/>
    <m/>
    <s v="グループホーム静和"/>
    <n v="28"/>
    <s v="939-2704"/>
    <s v="富山市婦中町羽根新５番地"/>
    <s v="076-425-0631"/>
    <s v="076-425-0895"/>
    <s v="医療法人社団四方会"/>
    <x v="0"/>
    <d v="2024-09-30T00:00:00"/>
    <s v="●"/>
    <m/>
    <m/>
    <s v="グループホーム静和_x000a_　・道の家 ４_x000a_　・結いの家 ６_x000a_　・相の家 ５_x000a_　・千の家 ５_x000a_　・正明寮 ８"/>
    <n v="70"/>
    <s v="対象"/>
    <s v="○"/>
    <s v="〇"/>
    <s v="×"/>
    <m/>
    <m/>
    <m/>
    <m/>
    <m/>
    <m/>
    <m/>
    <m/>
    <m/>
    <s v="婦中町羽根新"/>
    <n v="9"/>
    <s v=""/>
    <x v="2"/>
    <x v="9"/>
    <m/>
    <s v="15"/>
    <n v="5"/>
  </r>
  <r>
    <x v="14"/>
    <s v="入所・居住系"/>
    <n v="1620100063"/>
    <m/>
    <m/>
    <s v="さくらホーム"/>
    <n v="15"/>
    <s v="930-0803"/>
    <s v="富山市下新本町３番５号"/>
    <s v="076-432-0505"/>
    <s v="076-431-8728"/>
    <s v="医療法人社団桜仁会"/>
    <x v="0"/>
    <d v="2024-09-30T00:00:00"/>
    <s v="●"/>
    <m/>
    <m/>
    <s v="さくらホーム_x000a_　・さくらハウスＡ　８_x000a_　・さくらハウスB　７"/>
    <n v="55"/>
    <s v="対象"/>
    <s v="○"/>
    <s v="×"/>
    <s v="〇"/>
    <m/>
    <m/>
    <m/>
    <m/>
    <m/>
    <m/>
    <m/>
    <m/>
    <m/>
    <s v="下新本町"/>
    <n v="7"/>
    <s v=""/>
    <x v="0"/>
    <x v="13"/>
    <m/>
    <s v="15"/>
    <n v="6"/>
  </r>
  <r>
    <x v="14"/>
    <s v="入所・居住系"/>
    <n v="1620100089"/>
    <m/>
    <m/>
    <s v="セーナー苑グループホームほのか"/>
    <n v="39"/>
    <s v="939-2206"/>
    <s v="富山市坂本３１１０番地"/>
    <s v="076-467-0679"/>
    <s v="076-468-3201"/>
    <s v="社会福祉法人セーナー苑"/>
    <x v="0"/>
    <d v="2024-09-30T00:00:00"/>
    <m/>
    <s v="●"/>
    <m/>
    <s v="セーナー苑グループホームほのか_x000a_　・船峅の家　８_x000a_　・上二杉の家　８_x000a_　・長附の家　６_x000a_　・桜ヶ丘の家　５_x000a_　・野田の家　７_x000a_　・サルビアの家　５"/>
    <m/>
    <m/>
    <m/>
    <m/>
    <m/>
    <m/>
    <m/>
    <m/>
    <m/>
    <m/>
    <m/>
    <m/>
    <m/>
    <m/>
    <s v="坂本"/>
    <n v="5"/>
    <s v=""/>
    <x v="4"/>
    <x v="31"/>
    <m/>
    <s v="15"/>
    <n v="7"/>
  </r>
  <r>
    <x v="14"/>
    <s v="入所・居住系"/>
    <n v="1620100097"/>
    <m/>
    <m/>
    <s v="梨の木苑"/>
    <n v="53"/>
    <s v="930-0143"/>
    <s v="富山市西金屋６６８２番地"/>
    <s v="076-436-0270"/>
    <s v="076-436-0599"/>
    <s v="社会福祉法人めひの野園"/>
    <x v="0"/>
    <d v="2028-05-31T00:00:00"/>
    <m/>
    <s v="●"/>
    <m/>
    <s v="梨の木苑_x000a_　・群竹寮　７_x000a_　・若月寮　４_x000a_　・渋渓寮　６_x000a_　・たち山寮　５_x000a_　・金草寮　５_x000a_　・いわせのA棟　６_x000a_　・いわせのB棟　６_x000a_　・つまま寮　７_x000a_　・なでしこ　７"/>
    <s v="59、土砂４"/>
    <s v="対象"/>
    <s v="〇"/>
    <s v="×"/>
    <s v="×"/>
    <m/>
    <s v="対象"/>
    <s v="○"/>
    <s v="×"/>
    <s v="×"/>
    <m/>
    <m/>
    <m/>
    <m/>
    <s v="西金屋"/>
    <n v="6"/>
    <s v=""/>
    <x v="0"/>
    <x v="3"/>
    <m/>
    <s v="15"/>
    <n v="8"/>
  </r>
  <r>
    <x v="14"/>
    <s v="入所・居住系"/>
    <n v="1620100105"/>
    <m/>
    <m/>
    <s v="こころの学校八尾"/>
    <n v="23"/>
    <s v="939-2417"/>
    <s v="富山市八尾町西川倉１４１０番地４"/>
    <s v="076-455-0597"/>
    <s v="076-455-0597"/>
    <s v="特定非営利活動法人愛和報恩会"/>
    <x v="0"/>
    <d v="2024-09-30T00:00:00"/>
    <m/>
    <s v="●"/>
    <m/>
    <s v="こころの学校八尾_x000a_　・こころの学校西川倉寮　６_x000a_　・こころの学校下牧寮　７_x000a_　・こころの学校東布谷寮　５_x000a_　・風来里　５"/>
    <s v="278、土砂７"/>
    <s v="対象"/>
    <s v="×"/>
    <s v="×"/>
    <s v="×"/>
    <m/>
    <s v="対象"/>
    <s v="○"/>
    <s v="×"/>
    <s v="×"/>
    <m/>
    <m/>
    <m/>
    <m/>
    <s v="八尾町西川倉"/>
    <n v="9"/>
    <s v=""/>
    <x v="3"/>
    <x v="32"/>
    <m/>
    <s v="15"/>
    <n v="9"/>
  </r>
  <r>
    <x v="14"/>
    <s v="入所・居住系"/>
    <n v="1620100113"/>
    <m/>
    <m/>
    <s v="こころの学校富山北"/>
    <n v="26"/>
    <s v="930-0848"/>
    <s v="富山市久方町６番１２号"/>
    <s v="076-455-0597"/>
    <s v="076-455-0597"/>
    <s v="特定非営利活動法人愛和報恩会"/>
    <x v="0"/>
    <d v="2024-09-30T00:00:00"/>
    <m/>
    <s v="●"/>
    <m/>
    <s v="こころの学校富山北_x000a_　・こころの学校久方寮　１２_x000a_　・こころの学校千歳寮　１４"/>
    <n v="8"/>
    <s v="対象"/>
    <s v="○"/>
    <s v="〇"/>
    <s v="×"/>
    <m/>
    <m/>
    <m/>
    <m/>
    <m/>
    <m/>
    <m/>
    <m/>
    <m/>
    <s v="久方町"/>
    <n v="6"/>
    <s v=""/>
    <x v="0"/>
    <x v="13"/>
    <m/>
    <s v="15"/>
    <n v="10"/>
  </r>
  <r>
    <x v="14"/>
    <s v="入所・居住系"/>
    <n v="1620100121"/>
    <m/>
    <m/>
    <s v="恵風会グループホーム・ケアホーム"/>
    <n v="21"/>
    <s v="939-2603"/>
    <s v="富山市婦中町羽根１０６８番地１２"/>
    <s v="076-457-2301"/>
    <s v="076-457-2303"/>
    <s v="社会福祉法人恵風会"/>
    <x v="0"/>
    <d v="2024-02-29T00:00:00"/>
    <m/>
    <s v="●"/>
    <m/>
    <s v="恵風会グループホーム・ケアホーム_x000a_　・羽根の家A　７　_x000a_　・羽根の家B　７_x000a_　・羽根の家C　７"/>
    <n v="143"/>
    <s v="対象"/>
    <s v="○"/>
    <s v="×"/>
    <s v="〇"/>
    <m/>
    <m/>
    <m/>
    <m/>
    <m/>
    <m/>
    <m/>
    <m/>
    <m/>
    <s v="婦中町羽根"/>
    <n v="8"/>
    <s v=""/>
    <x v="2"/>
    <x v="29"/>
    <m/>
    <s v="15"/>
    <n v="11"/>
  </r>
  <r>
    <x v="14"/>
    <s v="入所・居住系"/>
    <n v="1620100139"/>
    <m/>
    <m/>
    <s v="ふれんどりーハウス"/>
    <n v="30"/>
    <s v="939-2404"/>
    <s v="富山市八尾町水口１６５６番地"/>
    <s v="076-455-3535"/>
    <s v="076-455-3536"/>
    <s v="社会福祉法人白皇山保護園"/>
    <x v="0"/>
    <d v="2024-09-30T00:00:00"/>
    <m/>
    <s v="●"/>
    <m/>
    <s v="ふれんどりーハウス_x000a_　・オアシス202　２_x000a_　・オアシス203　２_x000a_　・オアシス100　６_x000a_　・ほっとハウス　６_x000a_　・ステップハウス　７_x000a_　・シルキーハウス　４　_x000a_　・ほのぼのハウス　３"/>
    <n v="192"/>
    <s v="対象"/>
    <s v="〇"/>
    <s v="〇"/>
    <s v="×"/>
    <m/>
    <m/>
    <m/>
    <m/>
    <m/>
    <m/>
    <m/>
    <m/>
    <m/>
    <s v="八尾町水口"/>
    <n v="8"/>
    <s v=""/>
    <x v="3"/>
    <x v="32"/>
    <m/>
    <s v="15"/>
    <n v="12"/>
  </r>
  <r>
    <x v="14"/>
    <s v="入所・居住系"/>
    <n v="1620100147"/>
    <m/>
    <m/>
    <s v="グループホームゆりの木"/>
    <n v="15"/>
    <s v="930-0887"/>
    <s v="富山市五福４７４番地２"/>
    <s v="076-433-4500"/>
    <s v="076-433-4527"/>
    <s v="社会福祉法人富山県精神保健福祉協会"/>
    <x v="54"/>
    <d v="2025-03-31T00:00:00"/>
    <m/>
    <s v="●"/>
    <m/>
    <m/>
    <n v="61"/>
    <s v="対象"/>
    <s v="○"/>
    <s v="×"/>
    <s v="〇"/>
    <m/>
    <m/>
    <m/>
    <m/>
    <m/>
    <m/>
    <m/>
    <m/>
    <m/>
    <s v="五福"/>
    <n v="5"/>
    <s v=""/>
    <x v="0"/>
    <x v="18"/>
    <m/>
    <s v="15"/>
    <n v="13"/>
  </r>
  <r>
    <x v="14"/>
    <s v="入所・居住系"/>
    <n v="1620100154"/>
    <m/>
    <m/>
    <s v="グループホーム花みずき弐番館"/>
    <n v="4"/>
    <s v="930-0847"/>
    <s v="富山市曙町２番２３号"/>
    <s v="076-471-5002"/>
    <s v="076-432-2005"/>
    <s v="社会福祉法人海望福祉会"/>
    <x v="101"/>
    <d v="2027-03-31T00:00:00"/>
    <m/>
    <s v="●"/>
    <m/>
    <m/>
    <n v="48"/>
    <s v="対象"/>
    <s v="×"/>
    <s v="×"/>
    <s v="×"/>
    <m/>
    <m/>
    <m/>
    <m/>
    <m/>
    <m/>
    <m/>
    <m/>
    <m/>
    <s v="曙町"/>
    <n v="5"/>
    <s v=""/>
    <x v="0"/>
    <x v="13"/>
    <m/>
    <s v="15"/>
    <n v="14"/>
  </r>
  <r>
    <x v="14"/>
    <s v="入所・居住系"/>
    <n v="1620100170"/>
    <m/>
    <m/>
    <s v="第１けやきホーム"/>
    <n v="4"/>
    <s v="930-0841"/>
    <s v="富山市四ツ葉町７番８－２０５号ライトクローバー"/>
    <s v="076-482-4886"/>
    <s v="076-428-1773"/>
    <s v="社会福祉法人けやき苑"/>
    <x v="113"/>
    <d v="2027-11-30T00:00:00"/>
    <s v="●"/>
    <m/>
    <m/>
    <m/>
    <n v="47"/>
    <s v="対象"/>
    <s v="○"/>
    <s v="×"/>
    <s v="〇"/>
    <m/>
    <m/>
    <m/>
    <m/>
    <m/>
    <m/>
    <m/>
    <m/>
    <m/>
    <s v="四ツ葉町"/>
    <n v="7"/>
    <s v=""/>
    <x v="0"/>
    <x v="13"/>
    <m/>
    <s v="15"/>
    <n v="15"/>
  </r>
  <r>
    <x v="14"/>
    <s v="入所・居住系"/>
    <n v="1620100204"/>
    <m/>
    <m/>
    <s v="小さな幸せの家ホーム"/>
    <n v="5"/>
    <s v="931-8325"/>
    <s v="富山市城川原三丁目６番１４号"/>
    <s v="076-438-6001"/>
    <s v="076-438-6201"/>
    <s v="社会福祉法人小さな幸せの家"/>
    <x v="114"/>
    <d v="2029-09-30T00:00:00"/>
    <m/>
    <s v="●"/>
    <m/>
    <m/>
    <n v="93"/>
    <s v="対象"/>
    <s v="×"/>
    <s v="×"/>
    <s v="×"/>
    <m/>
    <m/>
    <m/>
    <m/>
    <m/>
    <m/>
    <m/>
    <m/>
    <m/>
    <s v="城川原三丁目"/>
    <n v="9"/>
    <s v=""/>
    <x v="0"/>
    <x v="5"/>
    <m/>
    <s v="15"/>
    <n v="16"/>
  </r>
  <r>
    <x v="14"/>
    <s v="入所・居住系"/>
    <n v="1620100212"/>
    <m/>
    <m/>
    <s v="グループホームしおんの家・愛"/>
    <n v="4"/>
    <s v="939-3515"/>
    <s v="富山市水橋辻ヶ堂８４２番地１"/>
    <s v="076-479-9173"/>
    <s v="076-479-9174"/>
    <s v="特定非営利活動法人しおんの家"/>
    <x v="40"/>
    <d v="2024-03-31T00:00:00"/>
    <m/>
    <s v="●"/>
    <m/>
    <m/>
    <n v="169"/>
    <s v="対象"/>
    <s v="○"/>
    <s v="×"/>
    <s v="〇"/>
    <m/>
    <m/>
    <m/>
    <m/>
    <m/>
    <m/>
    <m/>
    <m/>
    <m/>
    <s v="水橋辻ヶ堂"/>
    <n v="8"/>
    <s v=""/>
    <x v="0"/>
    <x v="0"/>
    <m/>
    <s v="15"/>
    <n v="17"/>
  </r>
  <r>
    <x v="14"/>
    <s v="入所・居住系"/>
    <n v="1620100220"/>
    <m/>
    <m/>
    <s v="グループホーム・ハートビート"/>
    <n v="4"/>
    <s v="930-0975"/>
    <s v="富山市西長江三丁目５番１８号"/>
    <s v="076-492-8983"/>
    <s v="076-492-8983"/>
    <s v="特定非営利活動法人ハートビート"/>
    <x v="40"/>
    <d v="2024-03-31T00:00:00"/>
    <m/>
    <s v="●"/>
    <m/>
    <m/>
    <n v="40"/>
    <s v="対象"/>
    <s v="○"/>
    <s v="×"/>
    <s v="〇"/>
    <m/>
    <m/>
    <m/>
    <m/>
    <m/>
    <m/>
    <m/>
    <m/>
    <m/>
    <s v="西長江三丁目"/>
    <n v="9"/>
    <s v=""/>
    <x v="0"/>
    <x v="14"/>
    <m/>
    <s v="15"/>
    <n v="18"/>
  </r>
  <r>
    <x v="14"/>
    <s v="入所・居住系"/>
    <n v="1620100238"/>
    <m/>
    <m/>
    <s v="グループホーム「かがやき」"/>
    <n v="18"/>
    <s v="939-3553"/>
    <s v="富山市水橋的場２２０番地"/>
    <s v="076-479-9655"/>
    <s v="076-479-9656"/>
    <s v="医療法人社団ときわ会"/>
    <x v="40"/>
    <d v="2024-03-31T00:00:00"/>
    <s v="●"/>
    <m/>
    <m/>
    <m/>
    <n v="177"/>
    <s v="対象"/>
    <s v="〇"/>
    <s v="×"/>
    <s v="〇"/>
    <s v="〇"/>
    <m/>
    <m/>
    <m/>
    <m/>
    <m/>
    <m/>
    <m/>
    <m/>
    <s v="水橋的場"/>
    <n v="7"/>
    <s v=""/>
    <x v="0"/>
    <x v="6"/>
    <m/>
    <s v="15"/>
    <n v="19"/>
  </r>
  <r>
    <x v="14"/>
    <s v="入所・居住系"/>
    <n v="1620100246"/>
    <m/>
    <m/>
    <s v="和敬会生活訓練センター"/>
    <n v="18"/>
    <s v="930-0103"/>
    <s v="富山市北代５２００番地"/>
    <s v="076-434-8101"/>
    <s v="076-434-8150"/>
    <s v="医療法人社団和敬会"/>
    <x v="115"/>
    <d v="2024-03-31T00:00:00"/>
    <m/>
    <s v="●"/>
    <m/>
    <m/>
    <m/>
    <m/>
    <m/>
    <m/>
    <m/>
    <m/>
    <m/>
    <m/>
    <m/>
    <m/>
    <m/>
    <m/>
    <m/>
    <m/>
    <s v="北代"/>
    <n v="5"/>
    <s v=""/>
    <x v="0"/>
    <x v="3"/>
    <m/>
    <s v="15"/>
    <n v="20"/>
  </r>
  <r>
    <x v="14"/>
    <s v="入所・居住系"/>
    <n v="1620100253"/>
    <m/>
    <m/>
    <s v="グループホームあかり"/>
    <n v="4"/>
    <s v="930-2226"/>
    <s v="富山市八町２０３７番地２"/>
    <s v="076-435-6522"/>
    <s v="076-435-6522"/>
    <s v="特定非営利活動法人ふるさとのあかり"/>
    <x v="87"/>
    <d v="2025-04-30T00:00:00"/>
    <s v="●"/>
    <m/>
    <m/>
    <m/>
    <n v="156"/>
    <s v="対象"/>
    <s v="×"/>
    <s v="×"/>
    <s v="×"/>
    <m/>
    <m/>
    <m/>
    <m/>
    <m/>
    <m/>
    <m/>
    <m/>
    <m/>
    <s v="八町"/>
    <n v="5"/>
    <s v=""/>
    <x v="0"/>
    <x v="36"/>
    <m/>
    <s v="15"/>
    <n v="21"/>
  </r>
  <r>
    <x v="14"/>
    <s v="入所・居住系"/>
    <n v="1620100261"/>
    <m/>
    <m/>
    <s v="ひかりテラス"/>
    <n v="4"/>
    <s v="939-2204"/>
    <s v="富山市万願寺３５５番地１"/>
    <s v="076-467-0969"/>
    <s v="076-467-3597"/>
    <s v="特定非営利活動法人北陸青少年自立援助センター"/>
    <x v="116"/>
    <d v="2025-08-31T00:00:00"/>
    <s v="●"/>
    <m/>
    <m/>
    <m/>
    <m/>
    <m/>
    <m/>
    <m/>
    <m/>
    <m/>
    <m/>
    <m/>
    <m/>
    <m/>
    <m/>
    <m/>
    <m/>
    <m/>
    <s v="万願寺"/>
    <n v="6"/>
    <s v=""/>
    <x v="4"/>
    <x v="31"/>
    <m/>
    <s v="15"/>
    <n v="22"/>
  </r>
  <r>
    <x v="14"/>
    <s v="入所・居住系"/>
    <n v="1620100287"/>
    <m/>
    <m/>
    <s v="第２けやきホーム"/>
    <n v="9"/>
    <s v="930-0816"/>
    <s v="富山市上赤江町一丁目１３番５号"/>
    <s v="076-441-5580"/>
    <s v="076-441-5580"/>
    <s v="社会福祉法人けやき苑"/>
    <x v="23"/>
    <d v="2029-03-31T00:00:00"/>
    <m/>
    <s v="●"/>
    <m/>
    <m/>
    <n v="100"/>
    <s v="対象"/>
    <s v="○"/>
    <s v="×"/>
    <s v="〇"/>
    <m/>
    <m/>
    <m/>
    <m/>
    <m/>
    <m/>
    <m/>
    <m/>
    <m/>
    <s v="上赤江町一丁目"/>
    <n v="10"/>
    <s v=""/>
    <x v="0"/>
    <x v="7"/>
    <m/>
    <s v="15"/>
    <n v="23"/>
  </r>
  <r>
    <x v="14"/>
    <s v="入所・居住系"/>
    <n v="1620100303"/>
    <m/>
    <m/>
    <s v="グループホームわおん富山"/>
    <n v="20"/>
    <s v="939-8071"/>
    <s v="富山市上袋５８９番地プレジデントステイツ上袋Ｃ棟３０２号室"/>
    <s v="076-461-5131"/>
    <s v="076-461-5132"/>
    <s v="株式会社ステキバリエーション"/>
    <x v="25"/>
    <d v="2025-02-28T00:00:00"/>
    <m/>
    <s v="●"/>
    <m/>
    <s v="グループホームわおん富山_x000a_・わおん富山　３_x000a_・わおん富山　Woman　３_x000a_・わおん富山２　　４_x000a_・わおん富山　Woman２　　３_x000a_・わおん富山　Woman３　　３_x000a_・わおん富山　Woman４　　４"/>
    <n v="128"/>
    <s v="対象"/>
    <s v="○"/>
    <s v="×"/>
    <s v="〇"/>
    <m/>
    <m/>
    <m/>
    <m/>
    <m/>
    <m/>
    <m/>
    <m/>
    <m/>
    <s v="上袋"/>
    <n v="5"/>
    <s v=""/>
    <x v="0"/>
    <x v="19"/>
    <m/>
    <s v="15"/>
    <n v="24"/>
  </r>
  <r>
    <x v="14"/>
    <s v="入所・居住系"/>
    <n v="1620100311"/>
    <m/>
    <m/>
    <s v="グループホームいいね"/>
    <n v="13"/>
    <s v="931-8347"/>
    <s v="富山市岩瀬土場町４６２番地３"/>
    <s v="076-411-9217"/>
    <s v="076-411-6566"/>
    <s v="合同会社グループホームいいね"/>
    <x v="34"/>
    <d v="2026-01-31T00:00:00"/>
    <m/>
    <s v="●"/>
    <m/>
    <s v="グループホームいいね_x000a_・グループホームいいね岩瀬　６_x000a_　グループホームいいね　サテライト森　１_x000a_・グループホームいいね幸町　５_x000a_　グループホームいいね　サテライト西宮　１"/>
    <s v="77、津１"/>
    <s v="対象"/>
    <s v="×"/>
    <s v="×"/>
    <s v="×"/>
    <m/>
    <m/>
    <m/>
    <m/>
    <m/>
    <s v="対象"/>
    <s v="×"/>
    <s v="×"/>
    <s v="×"/>
    <s v="岩瀬土場町"/>
    <n v="8"/>
    <s v=""/>
    <x v="0"/>
    <x v="43"/>
    <m/>
    <s v="15"/>
    <n v="25"/>
  </r>
  <r>
    <x v="14"/>
    <s v="入所・居住系"/>
    <n v="1620100329"/>
    <m/>
    <m/>
    <s v="グループホームフラワー"/>
    <n v="20"/>
    <s v="939-0536"/>
    <s v="富山市水橋柳寺３３番地１"/>
    <s v="076-460-3675"/>
    <s v="076-460-4239"/>
    <s v="株式会社ＬＥＡＴ"/>
    <x v="34"/>
    <d v="2026-01-31T00:00:00"/>
    <m/>
    <m/>
    <s v="●"/>
    <m/>
    <n v="173"/>
    <s v="対象"/>
    <s v="○"/>
    <s v="〇"/>
    <s v="×"/>
    <m/>
    <m/>
    <m/>
    <m/>
    <m/>
    <m/>
    <m/>
    <m/>
    <m/>
    <s v="水橋柳寺"/>
    <n v="7"/>
    <s v=""/>
    <x v="0"/>
    <x v="37"/>
    <m/>
    <s v="15"/>
    <n v="26"/>
  </r>
  <r>
    <x v="14"/>
    <s v="入所・居住系"/>
    <n v="1620100345"/>
    <m/>
    <m/>
    <s v="グループホーム虹の丘三郷"/>
    <n v="8"/>
    <s v="939-3554"/>
    <s v="富山市水橋小路２８６番地２"/>
    <s v="076-479-6055"/>
    <m/>
    <s v="株式会社日本エコ・ケア・サービス"/>
    <x v="51"/>
    <d v="2026-03-31T00:00:00"/>
    <m/>
    <s v="●"/>
    <m/>
    <m/>
    <n v="181"/>
    <s v="対象"/>
    <s v="×"/>
    <s v="×"/>
    <s v="×"/>
    <m/>
    <m/>
    <m/>
    <m/>
    <m/>
    <m/>
    <m/>
    <m/>
    <m/>
    <s v="水橋小路"/>
    <n v="7"/>
    <s v=""/>
    <x v="0"/>
    <x v="6"/>
    <m/>
    <s v="15"/>
    <n v="27"/>
  </r>
  <r>
    <x v="14"/>
    <s v="入所・居住系"/>
    <n v="1620100337"/>
    <m/>
    <m/>
    <s v="グループホームコリーグＭＵＲＯＹＡ"/>
    <n v="5"/>
    <s v="931-8345"/>
    <s v="富山市西宮５６番地２"/>
    <s v="076-451-1000"/>
    <s v="076-451-4411"/>
    <s v="社会福祉法人アルペン会"/>
    <x v="51"/>
    <d v="2026-03-31T00:00:00"/>
    <s v="●"/>
    <m/>
    <m/>
    <m/>
    <n v="75"/>
    <s v="対象"/>
    <s v="〇"/>
    <s v="×"/>
    <s v="×"/>
    <m/>
    <m/>
    <m/>
    <m/>
    <m/>
    <m/>
    <m/>
    <m/>
    <m/>
    <s v="西宮"/>
    <n v="5"/>
    <s v=""/>
    <x v="0"/>
    <x v="43"/>
    <m/>
    <s v="15"/>
    <n v="28"/>
  </r>
  <r>
    <x v="14"/>
    <s v="入所・居住系"/>
    <n v="1620100352"/>
    <m/>
    <m/>
    <s v="グループホームｆ５の部屋"/>
    <n v="17"/>
    <s v="930-0851"/>
    <s v="富山市奥田双葉町１５番３２号奥田双葉町ハイツＩ"/>
    <s v="076-482-3712"/>
    <s v="076-482-3712"/>
    <s v="合同会社ｆ５"/>
    <x v="108"/>
    <d v="2026-05-31T00:00:00"/>
    <m/>
    <s v="●"/>
    <m/>
    <s v="グループホームｆ５の部屋_x000a_　・グループホームｆ５の部屋　10_x000a_　・グループホームｆ５の部屋　別館　7"/>
    <n v="51"/>
    <s v="対象"/>
    <s v="○"/>
    <s v="〇"/>
    <s v="×"/>
    <m/>
    <m/>
    <m/>
    <m/>
    <m/>
    <m/>
    <m/>
    <m/>
    <m/>
    <s v="奥田双葉町"/>
    <n v="8"/>
    <s v=""/>
    <x v="0"/>
    <x v="13"/>
    <m/>
    <s v="15"/>
    <n v="29"/>
  </r>
  <r>
    <x v="14"/>
    <s v="入所・居住系"/>
    <n v="1620100378"/>
    <m/>
    <m/>
    <s v="オリーブハウス"/>
    <n v="7"/>
    <s v="939-2726"/>
    <s v="富山市婦中町蔵島１５０番地"/>
    <s v="076-405-9277"/>
    <s v="076-405-9277"/>
    <s v="あんしんのＦＣ合同会社"/>
    <x v="65"/>
    <d v="2026-10-31T00:00:00"/>
    <m/>
    <s v="●"/>
    <m/>
    <m/>
    <n v="203"/>
    <s v="対象"/>
    <s v="×"/>
    <s v="×"/>
    <s v="×"/>
    <m/>
    <m/>
    <m/>
    <m/>
    <m/>
    <m/>
    <m/>
    <m/>
    <m/>
    <s v="婦中町蔵島"/>
    <n v="8"/>
    <s v=""/>
    <x v="2"/>
    <x v="26"/>
    <m/>
    <s v="15"/>
    <n v="30"/>
  </r>
  <r>
    <x v="14"/>
    <s v="入所・居住系"/>
    <n v="1620100386"/>
    <m/>
    <m/>
    <s v="さくらグループホーム長江"/>
    <n v="20"/>
    <s v="930-0962"/>
    <s v="富山市長江本町２番４６号"/>
    <s v="076-438-5523"/>
    <s v="076-482-3797"/>
    <s v="株式会社タカギコーポレーション"/>
    <x v="52"/>
    <d v="2027-03-31T00:00:00"/>
    <m/>
    <m/>
    <s v="●"/>
    <m/>
    <n v="211"/>
    <s v="対象"/>
    <s v="○"/>
    <s v="×"/>
    <s v="×"/>
    <m/>
    <m/>
    <m/>
    <m/>
    <m/>
    <m/>
    <m/>
    <m/>
    <m/>
    <s v="長江本町"/>
    <n v="7"/>
    <s v=""/>
    <x v="0"/>
    <x v="14"/>
    <m/>
    <s v="15"/>
    <n v="31"/>
  </r>
  <r>
    <x v="14"/>
    <s v="入所・居住系"/>
    <n v="1620100402"/>
    <m/>
    <m/>
    <s v="オリーブハウス水橋"/>
    <n v="7"/>
    <s v="939-3521"/>
    <s v="富山市水橋畠等２９５番地１８４"/>
    <s v="076-478-1773"/>
    <s v="076-478-1773"/>
    <s v="あんしんのＦＣ合同会社"/>
    <x v="28"/>
    <d v="2027-10-31T00:00:00"/>
    <m/>
    <s v="●"/>
    <m/>
    <m/>
    <n v="282"/>
    <s v="対象"/>
    <s v="×"/>
    <s v="×"/>
    <s v="×"/>
    <m/>
    <m/>
    <m/>
    <m/>
    <m/>
    <m/>
    <m/>
    <m/>
    <m/>
    <s v="水橋畠等"/>
    <n v="7"/>
    <s v=""/>
    <x v="0"/>
    <x v="0"/>
    <m/>
    <s v="15"/>
    <n v="32"/>
  </r>
  <r>
    <x v="14"/>
    <s v="入所・居住系"/>
    <n v="1620100410"/>
    <m/>
    <m/>
    <s v="ソーシャルインクルーホーム富山天正寺"/>
    <n v="20"/>
    <s v="930-0955"/>
    <s v="富山市天正寺１３６０番地"/>
    <s v="076-492-2531"/>
    <s v="076-492-2532"/>
    <s v="ソーシャルインクルー株式会社"/>
    <x v="53"/>
    <d v="2028-04-30T00:00:00"/>
    <m/>
    <m/>
    <s v="●"/>
    <s v="ソーシャルインクルーホーム富山天正寺_x000a_　・ソーシャルインクルーホーム富山天正寺Ⅰ　１０_x000a_　・ソーシャルインクルーホーム富山天正寺Ⅱ　１０"/>
    <n v="291"/>
    <s v="対象"/>
    <s v="〇"/>
    <s v="〇"/>
    <s v="×"/>
    <m/>
    <m/>
    <m/>
    <m/>
    <m/>
    <m/>
    <m/>
    <m/>
    <m/>
    <s v="天正寺"/>
    <n v="6"/>
    <s v=""/>
    <x v="0"/>
    <x v="14"/>
    <m/>
    <s v="15"/>
    <n v="33"/>
  </r>
  <r>
    <x v="14"/>
    <s v="入所・居住系"/>
    <n v="1620100436"/>
    <m/>
    <m/>
    <s v="ｇｎｕ富山上冨居"/>
    <n v="4"/>
    <s v="930-0835"/>
    <s v="富山市上冨居三丁目１番２７号"/>
    <s v="076-471-8421"/>
    <m/>
    <s v="誠愛株式会社"/>
    <x v="98"/>
    <d v="2028-06-30T00:00:00"/>
    <m/>
    <s v="●"/>
    <m/>
    <m/>
    <n v="300"/>
    <s v="対象"/>
    <s v="×"/>
    <s v="×"/>
    <s v="×"/>
    <m/>
    <m/>
    <m/>
    <m/>
    <m/>
    <m/>
    <m/>
    <m/>
    <m/>
    <s v="上冨居三丁目"/>
    <n v="9"/>
    <s v=""/>
    <x v="0"/>
    <x v="7"/>
    <m/>
    <s v="15"/>
    <n v="34"/>
  </r>
  <r>
    <x v="14"/>
    <s v="入所・居住系"/>
    <n v="1620100428"/>
    <m/>
    <m/>
    <s v="ｇｎｕ富山水橋肘崎"/>
    <n v="4"/>
    <s v="939-3552"/>
    <s v="富山市水橋肘崎１１２番地８"/>
    <s v="076-456-8875"/>
    <m/>
    <s v="誠愛株式会社"/>
    <x v="98"/>
    <d v="2028-06-30T00:00:00"/>
    <m/>
    <s v="●"/>
    <m/>
    <m/>
    <n v="301"/>
    <s v="対象"/>
    <s v="×"/>
    <s v="×"/>
    <s v="×"/>
    <m/>
    <m/>
    <m/>
    <m/>
    <m/>
    <m/>
    <m/>
    <m/>
    <m/>
    <s v="水橋肘崎"/>
    <n v="7"/>
    <s v=""/>
    <x v="0"/>
    <x v="6"/>
    <m/>
    <s v="15"/>
    <n v="35"/>
  </r>
  <r>
    <x v="14"/>
    <s v="入所・居住系"/>
    <n v="1620100444"/>
    <m/>
    <m/>
    <s v="グループホームいいね土場町"/>
    <n v="10"/>
    <s v="931-8358"/>
    <s v="富山市東岩瀬町（岩瀬土場町）３９２番地１"/>
    <s v="076-411-9217"/>
    <s v="076-471-5803"/>
    <s v="合同会社グループホームいいね"/>
    <x v="98"/>
    <d v="2028-06-30T00:00:00"/>
    <m/>
    <s v="●"/>
    <m/>
    <m/>
    <s v="302、津2"/>
    <s v="対象"/>
    <s v="×"/>
    <s v="×"/>
    <s v="×"/>
    <m/>
    <m/>
    <m/>
    <m/>
    <m/>
    <s v="対象"/>
    <s v="×"/>
    <s v="×"/>
    <s v="×"/>
    <s v="東岩瀬町（岩瀬土場町）"/>
    <n v="14"/>
    <s v=""/>
    <x v="0"/>
    <x v="43"/>
    <m/>
    <s v="15"/>
    <n v="36"/>
  </r>
  <r>
    <x v="14"/>
    <s v="入所・居住系"/>
    <n v="1620100451"/>
    <m/>
    <m/>
    <s v="ペット共生型グループホームシー・ズー"/>
    <n v="4"/>
    <s v="930-0916"/>
    <s v="富山市向新庄町一丁目３９５番６号"/>
    <s v="076-471-0877"/>
    <s v="076-471-0878"/>
    <s v="株式会社ジーティ"/>
    <x v="68"/>
    <d v="2029-01-31T00:00:00"/>
    <m/>
    <s v="●"/>
    <m/>
    <m/>
    <n v="303"/>
    <s v="対象"/>
    <s v="×"/>
    <s v="×"/>
    <s v="×"/>
    <m/>
    <m/>
    <m/>
    <m/>
    <m/>
    <m/>
    <m/>
    <m/>
    <m/>
    <s v="向新庄町一丁目"/>
    <n v="10"/>
    <s v=""/>
    <x v="0"/>
    <x v="24"/>
    <m/>
    <s v="15"/>
    <n v="37"/>
  </r>
  <r>
    <x v="14"/>
    <s v="入所・居住系"/>
    <n v="1620100469"/>
    <m/>
    <m/>
    <s v="テルエ家八尾東"/>
    <n v="7"/>
    <s v="939-2312"/>
    <s v="富山市八尾町薄島６３番地２"/>
    <s v="090-2123-4471"/>
    <m/>
    <s v="照笑株式会社"/>
    <x v="22"/>
    <d v="2029-02-28T00:00:00"/>
    <m/>
    <s v="●"/>
    <m/>
    <m/>
    <m/>
    <m/>
    <m/>
    <m/>
    <m/>
    <m/>
    <m/>
    <m/>
    <m/>
    <m/>
    <m/>
    <m/>
    <m/>
    <m/>
    <s v="八尾町薄島"/>
    <n v="8"/>
    <s v=""/>
    <x v="3"/>
    <x v="39"/>
    <m/>
    <s v="15"/>
    <n v="38"/>
  </r>
  <r>
    <x v="14"/>
    <s v="入所・居住系"/>
    <n v="1620100477"/>
    <m/>
    <m/>
    <s v="スカイハウス富山南新町"/>
    <n v="4"/>
    <s v="930-0054"/>
    <s v="富山市南新町３番２号"/>
    <s v="050-3593-3730"/>
    <m/>
    <s v="日本ウェルフェア合同会社"/>
    <x v="73"/>
    <d v="2029-05-31T00:00:00"/>
    <m/>
    <s v="●"/>
    <m/>
    <s v="R5.6.18～R6.5.17まで、やむを得ない事由でサビ管みなし配置→R5.10.1解消"/>
    <m/>
    <m/>
    <m/>
    <m/>
    <m/>
    <m/>
    <m/>
    <m/>
    <m/>
    <m/>
    <m/>
    <m/>
    <m/>
    <m/>
    <s v="南新町"/>
    <n v="6"/>
    <s v=""/>
    <x v="0"/>
    <x v="57"/>
    <m/>
    <s v="15"/>
    <n v="39"/>
  </r>
  <r>
    <x v="14"/>
    <s v="入所・居住系"/>
    <n v="1620100485"/>
    <m/>
    <m/>
    <s v="グループホームゆいゆい"/>
    <n v="5"/>
    <s v="939-2741"/>
    <s v="富山市婦中町中名９０３番地３３"/>
    <s v="076-465-1218"/>
    <s v="076-465-1219"/>
    <s v="株式会社サポートアンドケア"/>
    <x v="31"/>
    <d v="2029-04-30T00:00:00"/>
    <m/>
    <s v="●"/>
    <m/>
    <m/>
    <m/>
    <m/>
    <m/>
    <m/>
    <m/>
    <m/>
    <m/>
    <m/>
    <m/>
    <m/>
    <m/>
    <m/>
    <m/>
    <m/>
    <s v="婦中町中名"/>
    <n v="8"/>
    <s v=""/>
    <x v="2"/>
    <x v="26"/>
    <m/>
    <s v="15"/>
    <n v="40"/>
  </r>
  <r>
    <x v="14"/>
    <s v="入所・居住系"/>
    <n v="1620100493"/>
    <m/>
    <m/>
    <s v="まる"/>
    <n v="7"/>
    <s v="939-8015"/>
    <s v="富山市中川原１４３番地３"/>
    <s v="076-456-9288"/>
    <s v="076-456-9288"/>
    <s v="株式会社ヒロックス"/>
    <x v="117"/>
    <d v="2029-07-31T00:00:00"/>
    <m/>
    <s v="●"/>
    <m/>
    <m/>
    <m/>
    <m/>
    <m/>
    <m/>
    <m/>
    <m/>
    <m/>
    <m/>
    <m/>
    <m/>
    <m/>
    <m/>
    <m/>
    <m/>
    <s v="中川原"/>
    <n v="6"/>
    <s v=""/>
    <x v="0"/>
    <x v="10"/>
    <m/>
    <s v="15"/>
    <n v="41"/>
  </r>
  <r>
    <x v="14"/>
    <s v="入所・居住系"/>
    <n v="1620100501"/>
    <m/>
    <m/>
    <s v="ふわふわらんど水橋清水堂"/>
    <n v="6"/>
    <s v="939-0564"/>
    <s v="富山市水橋清水堂３１４６番地"/>
    <s v="090-7246-7677"/>
    <m/>
    <s v="株式会社あまてらす"/>
    <x v="38"/>
    <d v="2029-09-30T00:00:00"/>
    <m/>
    <s v="●"/>
    <m/>
    <m/>
    <m/>
    <m/>
    <m/>
    <m/>
    <m/>
    <m/>
    <m/>
    <m/>
    <m/>
    <m/>
    <m/>
    <m/>
    <m/>
    <m/>
    <s v="水橋清水堂"/>
    <n v="8"/>
    <s v=""/>
    <x v="0"/>
    <x v="58"/>
    <m/>
    <m/>
    <m/>
  </r>
  <r>
    <x v="14"/>
    <s v="入所・居住系"/>
    <n v="1620100519"/>
    <m/>
    <m/>
    <s v="グループホームニューリーフ"/>
    <n v="4"/>
    <s v="930-0887"/>
    <s v="富山市五福３４１５番地２２"/>
    <s v="076-493-5345"/>
    <s v="076-420-7250"/>
    <s v="株式会社キュービックネットワークスジャパン"/>
    <x v="38"/>
    <d v="2029-09-30T00:00:00"/>
    <m/>
    <s v="●"/>
    <m/>
    <m/>
    <m/>
    <m/>
    <m/>
    <m/>
    <m/>
    <m/>
    <m/>
    <m/>
    <m/>
    <m/>
    <m/>
    <m/>
    <m/>
    <m/>
    <s v="五福"/>
    <n v="5"/>
    <s v=""/>
    <x v="0"/>
    <x v="18"/>
    <m/>
    <m/>
    <m/>
  </r>
  <r>
    <x v="15"/>
    <s v="入所・居住系"/>
    <n v="1610100024"/>
    <m/>
    <m/>
    <s v="高志ライフケアホーム"/>
    <n v="69"/>
    <s v="931-8443"/>
    <s v="富山市下飯野３６番地"/>
    <s v="076-438-6019"/>
    <s v="076-438-6069"/>
    <s v="社会福祉法人富山県社会福祉総合センター"/>
    <x v="40"/>
    <d v="2024-03-31T00:00:00"/>
    <m/>
    <m/>
    <m/>
    <s v="サービスの種別：生活介護、自立訓練（機能訓練）"/>
    <n v="1"/>
    <s v="対象"/>
    <s v="○"/>
    <s v="〇"/>
    <s v="×"/>
    <m/>
    <m/>
    <m/>
    <m/>
    <m/>
    <m/>
    <m/>
    <m/>
    <m/>
    <s v="下飯野"/>
    <n v="6"/>
    <s v=""/>
    <x v="0"/>
    <x v="30"/>
    <m/>
    <s v="16"/>
    <n v="1"/>
  </r>
  <r>
    <x v="15"/>
    <s v="入所・居住系"/>
    <n v="1610100032"/>
    <m/>
    <m/>
    <s v="障害者支援施設わかくさの丘"/>
    <n v="60"/>
    <s v="939-2206"/>
    <s v="富山市坂本３１１０番地"/>
    <s v="076-467-0679"/>
    <s v="076-468-3201"/>
    <s v="社会福祉法人セーナー苑"/>
    <x v="7"/>
    <d v="2028-03-31T00:00:00"/>
    <m/>
    <m/>
    <m/>
    <s v="サービスの種別：生活介護"/>
    <m/>
    <m/>
    <m/>
    <m/>
    <m/>
    <m/>
    <m/>
    <m/>
    <m/>
    <m/>
    <m/>
    <m/>
    <m/>
    <m/>
    <s v="坂本"/>
    <n v="5"/>
    <s v=""/>
    <x v="4"/>
    <x v="31"/>
    <m/>
    <s v="16"/>
    <n v="2"/>
  </r>
  <r>
    <x v="15"/>
    <s v="入所・居住系"/>
    <n v="1610100040"/>
    <m/>
    <m/>
    <s v="高志ワークホーム"/>
    <n v="30"/>
    <s v="931-8443"/>
    <s v="富山市下飯野３６番地"/>
    <s v="076-438-4502"/>
    <s v="076-438-4503"/>
    <s v="社会福祉法人富山県社会福祉総合センター"/>
    <x v="40"/>
    <d v="2024-03-31T00:00:00"/>
    <m/>
    <m/>
    <m/>
    <s v="サービスの種別：生活介護"/>
    <n v="2"/>
    <s v="対象"/>
    <s v="○"/>
    <s v="〇"/>
    <s v="×"/>
    <m/>
    <m/>
    <m/>
    <m/>
    <m/>
    <m/>
    <m/>
    <m/>
    <m/>
    <s v="下飯野"/>
    <n v="6"/>
    <s v=""/>
    <x v="0"/>
    <x v="30"/>
    <m/>
    <s v="16"/>
    <n v="3"/>
  </r>
  <r>
    <x v="15"/>
    <s v="入所・居住系"/>
    <n v="1610100073"/>
    <m/>
    <m/>
    <s v="うさか寮"/>
    <n v="51"/>
    <s v="930-0143"/>
    <s v="富山市西金屋６６８２番地"/>
    <s v="076-436-0270"/>
    <s v="076-436-0599"/>
    <s v="社会福祉法人めひの野園"/>
    <x v="54"/>
    <d v="2025-03-31T00:00:00"/>
    <m/>
    <m/>
    <m/>
    <s v="サービスの種別：生活介護"/>
    <s v="土砂１"/>
    <m/>
    <m/>
    <m/>
    <m/>
    <m/>
    <s v="対象"/>
    <s v="○"/>
    <s v="×"/>
    <s v="×"/>
    <m/>
    <m/>
    <m/>
    <m/>
    <s v="西金屋"/>
    <n v="6"/>
    <s v=""/>
    <x v="0"/>
    <x v="3"/>
    <m/>
    <s v="16"/>
    <n v="4"/>
  </r>
  <r>
    <x v="15"/>
    <s v="入所・居住系"/>
    <n v="1610100081"/>
    <m/>
    <m/>
    <s v="障害者支援施設のぞみの丘"/>
    <n v="60"/>
    <s v="939-2206"/>
    <s v="富山市坂本３１１０番地"/>
    <s v="076-467-0679"/>
    <s v="076-468-3201"/>
    <s v="社会福祉法人セーナー苑"/>
    <x v="7"/>
    <d v="2028-03-31T00:00:00"/>
    <m/>
    <m/>
    <m/>
    <s v="サービスの種別：生活介護"/>
    <m/>
    <m/>
    <m/>
    <m/>
    <m/>
    <m/>
    <m/>
    <m/>
    <m/>
    <m/>
    <m/>
    <m/>
    <m/>
    <m/>
    <s v="坂本"/>
    <n v="5"/>
    <s v=""/>
    <x v="4"/>
    <x v="31"/>
    <m/>
    <s v="16"/>
    <n v="5"/>
  </r>
  <r>
    <x v="15"/>
    <s v="入所・居住系"/>
    <n v="1610100099"/>
    <m/>
    <m/>
    <s v="障害者支援施設ほほえみの丘"/>
    <n v="80"/>
    <s v="939-2206"/>
    <s v="富山市坂本３１１０番地"/>
    <s v="076-467-0679"/>
    <s v="076-468-3201"/>
    <s v="社会福祉法人セーナー苑"/>
    <x v="7"/>
    <d v="2028-03-31T00:00:00"/>
    <m/>
    <m/>
    <m/>
    <s v="サービスの種別：生活介護"/>
    <m/>
    <m/>
    <m/>
    <m/>
    <m/>
    <m/>
    <m/>
    <m/>
    <m/>
    <m/>
    <m/>
    <m/>
    <m/>
    <m/>
    <s v="坂本"/>
    <n v="5"/>
    <s v=""/>
    <x v="4"/>
    <x v="31"/>
    <m/>
    <s v="16"/>
    <n v="6"/>
  </r>
  <r>
    <x v="15"/>
    <s v="入所・居住系"/>
    <n v="1610100107"/>
    <m/>
    <m/>
    <s v="障害者支援施設やまびこの丘"/>
    <n v="50"/>
    <s v="939-2206"/>
    <s v="富山市坂本３１１０番地"/>
    <s v="076-467-0679"/>
    <s v="076-468-3201"/>
    <s v="社会福祉法人セーナー苑"/>
    <x v="7"/>
    <d v="2028-03-31T00:00:00"/>
    <m/>
    <m/>
    <m/>
    <s v="サービスの種別：生活介護"/>
    <m/>
    <m/>
    <m/>
    <m/>
    <m/>
    <m/>
    <m/>
    <m/>
    <m/>
    <m/>
    <m/>
    <m/>
    <m/>
    <m/>
    <s v="坂本"/>
    <n v="5"/>
    <s v=""/>
    <x v="4"/>
    <x v="31"/>
    <m/>
    <s v="16"/>
    <n v="7"/>
  </r>
  <r>
    <x v="15"/>
    <s v="入所・居住系"/>
    <n v="1610100115"/>
    <m/>
    <m/>
    <s v="野積園"/>
    <n v="58"/>
    <s v="939-2404"/>
    <s v="富山市八尾町上ケ島３１３番地"/>
    <s v="076-455-3535"/>
    <s v="076-455-3536"/>
    <s v="社会福祉法人白皇山保護園"/>
    <x v="55"/>
    <d v="2029-03-31T00:00:00"/>
    <m/>
    <m/>
    <m/>
    <s v="サービスの種別：生活介護"/>
    <s v="土砂２"/>
    <m/>
    <m/>
    <m/>
    <m/>
    <m/>
    <s v="対象"/>
    <s v="○"/>
    <s v="×"/>
    <s v="×"/>
    <m/>
    <m/>
    <m/>
    <m/>
    <s v="八尾町上ケ島"/>
    <n v="9"/>
    <s v=""/>
    <x v="3"/>
    <x v="32"/>
    <m/>
    <s v="16"/>
    <n v="8"/>
  </r>
  <r>
    <x v="15"/>
    <s v="入所・居住系"/>
    <n v="1610100123"/>
    <m/>
    <m/>
    <s v="障害者支援施設あざみ園"/>
    <n v="60"/>
    <s v="930-2102"/>
    <s v="富山市山田宿坊１番地８"/>
    <s v="076-457-2301"/>
    <s v="076-457-2303"/>
    <s v="社会福祉法人恵風会"/>
    <x v="40"/>
    <d v="2024-03-31T00:00:00"/>
    <m/>
    <m/>
    <m/>
    <s v="サービスの種別：生活介護"/>
    <s v="土砂３"/>
    <m/>
    <m/>
    <m/>
    <m/>
    <m/>
    <s v="対象"/>
    <s v="○"/>
    <s v="×"/>
    <s v="×"/>
    <m/>
    <m/>
    <m/>
    <m/>
    <s v="山田宿坊"/>
    <n v="7"/>
    <s v=""/>
    <x v="5"/>
    <x v="33"/>
    <m/>
    <s v="16"/>
    <n v="9"/>
  </r>
  <r>
    <x v="15"/>
    <s v="入所・居住系"/>
    <n v="1610100172"/>
    <m/>
    <m/>
    <s v="障害者支援施設はるかぜの丘"/>
    <n v="80"/>
    <s v="939-2206"/>
    <s v="富山市坂本３１１０番地"/>
    <s v="076-467-0679"/>
    <s v="076-468-3201"/>
    <s v="社会福祉法人セーナー苑"/>
    <x v="7"/>
    <d v="2028-03-31T00:00:00"/>
    <m/>
    <m/>
    <m/>
    <s v="サービスの種別：生活介護"/>
    <m/>
    <m/>
    <m/>
    <m/>
    <m/>
    <m/>
    <m/>
    <m/>
    <m/>
    <m/>
    <m/>
    <m/>
    <m/>
    <m/>
    <s v="坂本"/>
    <n v="5"/>
    <s v=""/>
    <x v="4"/>
    <x v="31"/>
    <m/>
    <s v="16"/>
    <n v="10"/>
  </r>
  <r>
    <x v="15"/>
    <s v="入所・居住系"/>
    <n v="1610100933"/>
    <m/>
    <m/>
    <s v="障害者支援施設こだまの丘"/>
    <n v="50"/>
    <s v="939-2206"/>
    <s v="富山市坂本３１１０番地"/>
    <s v="076-467-0679"/>
    <s v="076-468-3201"/>
    <s v="社会福祉法人セーナー苑"/>
    <x v="7"/>
    <d v="2028-03-31T00:00:00"/>
    <m/>
    <m/>
    <m/>
    <s v="サービスの種別：生活介護"/>
    <m/>
    <m/>
    <m/>
    <m/>
    <m/>
    <m/>
    <m/>
    <m/>
    <m/>
    <m/>
    <m/>
    <m/>
    <m/>
    <m/>
    <s v="坂本"/>
    <n v="5"/>
    <s v=""/>
    <x v="4"/>
    <x v="31"/>
    <m/>
    <s v="16"/>
    <n v="11"/>
  </r>
  <r>
    <x v="16"/>
    <s v="相談系"/>
    <n v="1630100012"/>
    <m/>
    <m/>
    <s v="自立生活支援センター富山"/>
    <m/>
    <s v="930-0024"/>
    <s v="富山市新川原町５番９号レジデンス新川原１階"/>
    <s v="076-444-3753"/>
    <s v="076-407-5557"/>
    <s v="特定非営利活動法人自立生活支援センター富山"/>
    <x v="40"/>
    <d v="2024-03-31T00:00:00"/>
    <m/>
    <m/>
    <m/>
    <s v="主な対象者：身体、知的、精神、障害児"/>
    <m/>
    <m/>
    <m/>
    <m/>
    <m/>
    <m/>
    <m/>
    <m/>
    <m/>
    <m/>
    <m/>
    <m/>
    <m/>
    <m/>
    <s v="新川原町"/>
    <n v="7"/>
    <s v=""/>
    <x v="0"/>
    <x v="44"/>
    <s v="G"/>
    <s v="17"/>
    <n v="1"/>
  </r>
  <r>
    <x v="16"/>
    <s v="相談系"/>
    <n v="1630100038"/>
    <m/>
    <m/>
    <s v="セーナー苑相談支援事業所Ｗｅネット"/>
    <m/>
    <s v="939-2206"/>
    <s v="富山市坂本３１１０番地"/>
    <s v="076-468-8563"/>
    <s v="076-468-3201"/>
    <s v="社会福祉法人セーナー苑"/>
    <x v="40"/>
    <d v="2024-03-31T00:00:00"/>
    <m/>
    <m/>
    <m/>
    <s v="主な対象者：身体、知的、精神"/>
    <m/>
    <m/>
    <m/>
    <m/>
    <m/>
    <m/>
    <m/>
    <m/>
    <m/>
    <m/>
    <m/>
    <m/>
    <m/>
    <m/>
    <s v="坂本"/>
    <n v="5"/>
    <s v=""/>
    <x v="4"/>
    <x v="31"/>
    <s v="G"/>
    <s v="17"/>
    <n v="2"/>
  </r>
  <r>
    <x v="16"/>
    <s v="相談系"/>
    <n v="1630100053"/>
    <m/>
    <m/>
    <s v="和敬会生活支援センター"/>
    <m/>
    <s v="930-0103"/>
    <s v="富山市北代５２００番地"/>
    <s v="076-434-8100"/>
    <s v="076-434-8150"/>
    <s v="医療法人社団和敬会"/>
    <x v="40"/>
    <d v="2024-03-31T00:00:00"/>
    <m/>
    <m/>
    <m/>
    <s v="主な対象者：身体、知的、精神"/>
    <m/>
    <m/>
    <m/>
    <m/>
    <m/>
    <m/>
    <m/>
    <m/>
    <m/>
    <m/>
    <m/>
    <m/>
    <m/>
    <m/>
    <s v="北代"/>
    <n v="5"/>
    <s v=""/>
    <x v="0"/>
    <x v="3"/>
    <s v="G"/>
    <s v="17"/>
    <n v="3"/>
  </r>
  <r>
    <x v="16"/>
    <s v="相談系"/>
    <n v="1630100087"/>
    <m/>
    <m/>
    <s v="あすなろセンター"/>
    <m/>
    <s v="930-0173"/>
    <s v="富山市野口南部１３２番地"/>
    <s v="076-427-1115"/>
    <s v="076-436-3515"/>
    <s v="医療法人社団白雲会"/>
    <x v="40"/>
    <d v="2024-03-31T00:00:00"/>
    <m/>
    <m/>
    <m/>
    <s v="主な対象者：身体、知的、精神"/>
    <m/>
    <m/>
    <m/>
    <m/>
    <m/>
    <m/>
    <m/>
    <m/>
    <m/>
    <m/>
    <m/>
    <m/>
    <m/>
    <m/>
    <s v="野口南部"/>
    <n v="7"/>
    <s v=""/>
    <x v="0"/>
    <x v="53"/>
    <s v="G"/>
    <s v="17"/>
    <n v="4"/>
  </r>
  <r>
    <x v="16"/>
    <s v="相談系"/>
    <n v="1630100095"/>
    <m/>
    <m/>
    <s v="相談支援事業所アシスト"/>
    <m/>
    <s v="939-2231"/>
    <s v="富山市稲代４１番地４"/>
    <s v="076-461-3380"/>
    <s v="076-461-3323"/>
    <s v="社会福祉法人秀愛会"/>
    <x v="118"/>
    <d v="2024-04-30T00:00:00"/>
    <m/>
    <m/>
    <m/>
    <s v="主な対象者：身体、知的、精神、障害児_x000a_業務管理体制　県移管待ち（未入力あり）"/>
    <m/>
    <m/>
    <m/>
    <m/>
    <m/>
    <m/>
    <m/>
    <m/>
    <m/>
    <m/>
    <m/>
    <m/>
    <m/>
    <m/>
    <s v="稲代"/>
    <n v="5"/>
    <s v=""/>
    <x v="4"/>
    <x v="17"/>
    <s v="G"/>
    <s v="17"/>
    <n v="5"/>
  </r>
  <r>
    <x v="16"/>
    <s v="相談系"/>
    <n v="1630100145"/>
    <m/>
    <m/>
    <s v="高志福祉相談センター_x000a_（地域移行支援のみ）"/>
    <m/>
    <s v="931-8443"/>
    <s v="富山市下飯野３６番地"/>
    <s v="076-438-2226"/>
    <s v="076-437-5390"/>
    <s v="社会福祉法人富山県社会福祉総合センター"/>
    <x v="104"/>
    <d v="2025-03-31T00:00:00"/>
    <m/>
    <m/>
    <m/>
    <s v="主な対象者：身体、知的_x000a_業務管理体制　県移管待ち（未入力あり）"/>
    <m/>
    <m/>
    <m/>
    <m/>
    <m/>
    <m/>
    <m/>
    <m/>
    <m/>
    <m/>
    <m/>
    <m/>
    <m/>
    <m/>
    <s v="下飯野"/>
    <n v="6"/>
    <s v=""/>
    <x v="0"/>
    <x v="30"/>
    <s v="G"/>
    <s v="17"/>
    <n v="7"/>
  </r>
  <r>
    <x v="16"/>
    <s v="相談系"/>
    <n v="1630100194"/>
    <m/>
    <m/>
    <s v="障害者相談支援事業所しあわせ"/>
    <m/>
    <s v="939-8072"/>
    <s v="富山市堀川町８番地"/>
    <s v="076-482-6685"/>
    <s v="076-482-6686"/>
    <s v="北陸介護ステーション株式会社"/>
    <x v="105"/>
    <d v="2026-04-30T00:00:00"/>
    <m/>
    <m/>
    <m/>
    <s v="主な対象者：身体、知的、精神、障害児"/>
    <m/>
    <m/>
    <m/>
    <m/>
    <m/>
    <m/>
    <m/>
    <m/>
    <m/>
    <m/>
    <m/>
    <m/>
    <m/>
    <m/>
    <s v="堀川町"/>
    <n v="6"/>
    <s v=""/>
    <x v="0"/>
    <x v="12"/>
    <s v="G"/>
    <s v="17"/>
    <n v="8"/>
  </r>
  <r>
    <x v="16"/>
    <s v="相談系"/>
    <n v="1630100079"/>
    <m/>
    <m/>
    <s v="ゆりの木の里相談支援事業所"/>
    <m/>
    <s v="930-0887"/>
    <s v="富山市五福４７４番地２"/>
    <s v="076-433-4500"/>
    <s v="076-433-4527"/>
    <s v="社会福祉法人富山県精神保健福祉協会"/>
    <x v="119"/>
    <d v="2028-04-30T00:00:00"/>
    <m/>
    <m/>
    <m/>
    <s v="主な対象者：精神"/>
    <m/>
    <m/>
    <m/>
    <m/>
    <m/>
    <m/>
    <m/>
    <m/>
    <m/>
    <m/>
    <m/>
    <m/>
    <m/>
    <m/>
    <s v="五福"/>
    <n v="5"/>
    <s v=""/>
    <x v="0"/>
    <x v="18"/>
    <s v="G"/>
    <s v="17"/>
    <n v="9"/>
  </r>
  <r>
    <x v="16"/>
    <s v="相談系"/>
    <n v="1630100293"/>
    <m/>
    <m/>
    <s v="よろず相談所"/>
    <m/>
    <s v="939-2252"/>
    <s v="富山市上大久保１３０８番地２"/>
    <s v="080-3578-5300"/>
    <s v="076-461-7830"/>
    <s v="医療法人社団中山会"/>
    <x v="120"/>
    <d v="2029-06-30T00:00:00"/>
    <m/>
    <m/>
    <m/>
    <s v="主な対象者：身体、知的、精神、障害児"/>
    <m/>
    <m/>
    <m/>
    <m/>
    <m/>
    <m/>
    <m/>
    <m/>
    <m/>
    <m/>
    <m/>
    <m/>
    <m/>
    <m/>
    <s v="上大久保"/>
    <n v="7"/>
    <s v=""/>
    <x v="4"/>
    <x v="17"/>
    <s v="G"/>
    <s v="17"/>
    <n v="10"/>
  </r>
  <r>
    <x v="16"/>
    <s v="相談系"/>
    <n v="1630100350"/>
    <m/>
    <m/>
    <s v="相談支援センターみらい"/>
    <m/>
    <s v="939-8063"/>
    <s v="富山市小杉２３０番地７"/>
    <s v="076-461-5416"/>
    <s v="076-461-5469"/>
    <s v="株式会社みらい薗"/>
    <x v="121"/>
    <d v="2026-02-28T00:00:00"/>
    <m/>
    <m/>
    <m/>
    <s v="主な対象者：身体、知的、精神、障害児"/>
    <m/>
    <m/>
    <m/>
    <m/>
    <m/>
    <m/>
    <m/>
    <m/>
    <m/>
    <m/>
    <m/>
    <m/>
    <m/>
    <m/>
    <s v="小杉"/>
    <n v="5"/>
    <s v=""/>
    <x v="0"/>
    <x v="19"/>
    <s v="G"/>
    <s v="17"/>
    <n v="11"/>
  </r>
  <r>
    <x v="16"/>
    <s v="相談系"/>
    <n v="1630100376"/>
    <m/>
    <m/>
    <s v="ゆい社会福祉士共同事務所（休止）"/>
    <m/>
    <s v="939-8003"/>
    <s v="富山市西公文名町９番９号"/>
    <s v="080-8692-2884"/>
    <s v="076-460-4413"/>
    <s v="一般社団法人ゆい社会福祉士共同事務所"/>
    <x v="122"/>
    <d v="2026-04-30T00:00:00"/>
    <m/>
    <m/>
    <m/>
    <s v="主な対象者：身体、知的、精神、障害児_x000a_休止期間【R3.8.1～R4.7.31】"/>
    <m/>
    <m/>
    <m/>
    <m/>
    <m/>
    <m/>
    <m/>
    <m/>
    <m/>
    <m/>
    <m/>
    <m/>
    <m/>
    <m/>
    <s v="西公文名町"/>
    <n v="8"/>
    <s v=""/>
    <x v="0"/>
    <x v="38"/>
    <s v="G"/>
    <s v="17"/>
    <n v="12"/>
  </r>
  <r>
    <x v="16"/>
    <s v="相談系"/>
    <n v="1630100384"/>
    <m/>
    <m/>
    <s v="かたれす"/>
    <m/>
    <s v="931-8328"/>
    <s v="富山市犬島新町一丁目１番２４号"/>
    <s v="080-6362-4302"/>
    <m/>
    <s v="合同会社かたれす"/>
    <x v="123"/>
    <d v="2026-07-31T00:00:00"/>
    <m/>
    <m/>
    <m/>
    <s v="主な対象者：身体、知的、精神、障害児"/>
    <m/>
    <m/>
    <m/>
    <m/>
    <m/>
    <m/>
    <m/>
    <m/>
    <m/>
    <m/>
    <m/>
    <m/>
    <m/>
    <m/>
    <s v="犬島新町一丁目"/>
    <n v="10"/>
    <s v=""/>
    <x v="0"/>
    <x v="5"/>
    <s v="G"/>
    <s v="17"/>
    <n v="13"/>
  </r>
  <r>
    <x v="16"/>
    <s v="相談系"/>
    <n v="1630100418"/>
    <m/>
    <m/>
    <s v="相談支援事業所Ｌｉｎｋ"/>
    <m/>
    <s v="930-0916"/>
    <s v="富山市向新庄１２５４番地１０"/>
    <s v="090-2371-4265"/>
    <s v="076-428-1630"/>
    <s v="一般社団法人ｗｉｔｈｐｌｕｓ"/>
    <x v="124"/>
    <d v="2028-08-01T00:00:00"/>
    <m/>
    <m/>
    <m/>
    <s v="主な対象者：身体、知的、精神、障害児"/>
    <m/>
    <m/>
    <m/>
    <m/>
    <m/>
    <m/>
    <m/>
    <m/>
    <m/>
    <m/>
    <m/>
    <m/>
    <m/>
    <m/>
    <s v="向新庄"/>
    <n v="6"/>
    <s v=""/>
    <x v="0"/>
    <x v="21"/>
    <s v="G"/>
    <s v="17"/>
    <n v="14"/>
  </r>
  <r>
    <x v="16"/>
    <s v="相談系"/>
    <n v="1630100426"/>
    <m/>
    <m/>
    <s v="障害支援事業所ヴィオラ"/>
    <m/>
    <s v="930-0108"/>
    <s v="富山市本郷西部８３番地１"/>
    <s v="076-481-7337"/>
    <s v="076-431-7337"/>
    <s v="株式会社インフィニティ"/>
    <x v="124"/>
    <d v="2028-08-01T00:00:00"/>
    <m/>
    <m/>
    <m/>
    <s v="主な対象者：身体、知的、精神、障害児"/>
    <m/>
    <m/>
    <m/>
    <m/>
    <m/>
    <m/>
    <m/>
    <m/>
    <m/>
    <m/>
    <m/>
    <m/>
    <m/>
    <m/>
    <s v="本郷西部"/>
    <n v="7"/>
    <s v=""/>
    <x v="0"/>
    <x v="53"/>
    <s v="G"/>
    <s v="17"/>
    <n v="15"/>
  </r>
  <r>
    <x v="16"/>
    <s v="相談系"/>
    <n v="1630100434"/>
    <m/>
    <m/>
    <s v="相談支援センターみつわ"/>
    <m/>
    <s v="930-0815"/>
    <s v="富山市粟島町二丁目９番２１号"/>
    <s v="090-7747-3100"/>
    <s v="076-451-4393"/>
    <s v="ＮＰＯ法人みつわ"/>
    <x v="68"/>
    <d v="2029-01-31T00:00:00"/>
    <m/>
    <m/>
    <m/>
    <s v="主な対象者：身体、知的、精神、障害児"/>
    <m/>
    <m/>
    <m/>
    <m/>
    <m/>
    <m/>
    <m/>
    <m/>
    <m/>
    <m/>
    <m/>
    <m/>
    <m/>
    <m/>
    <s v="粟島町二丁目"/>
    <n v="9"/>
    <s v=""/>
    <x v="0"/>
    <x v="15"/>
    <s v="G"/>
    <s v="17"/>
    <n v="16"/>
  </r>
  <r>
    <x v="16"/>
    <s v="相談系"/>
    <n v="1630100442"/>
    <m/>
    <m/>
    <s v="ゆくる"/>
    <m/>
    <s v="939-2741"/>
    <s v="富山市婦中町中名９０３番地４０"/>
    <s v="076-466-2285"/>
    <s v="076-465-1219"/>
    <s v="株式会社サポートアンドケア"/>
    <x v="31"/>
    <d v="2029-04-30T00:00:00"/>
    <m/>
    <m/>
    <m/>
    <s v="主な対象者：身体、知的、精神、障害児"/>
    <m/>
    <m/>
    <m/>
    <m/>
    <m/>
    <m/>
    <m/>
    <m/>
    <m/>
    <m/>
    <m/>
    <m/>
    <m/>
    <m/>
    <s v="婦中町中名"/>
    <n v="8"/>
    <s v=""/>
    <x v="2"/>
    <x v="26"/>
    <s v="G"/>
    <s v="17"/>
    <n v="17"/>
  </r>
  <r>
    <x v="16"/>
    <s v="相談系"/>
    <n v="1630100459"/>
    <m/>
    <m/>
    <s v="相談支援事業所ソワン"/>
    <m/>
    <s v="939-8251"/>
    <s v="富山市西荒屋５４６番地スカイビル１０２号"/>
    <s v="090-8298-7673"/>
    <m/>
    <s v="株式会社イン・ケアメント"/>
    <x v="38"/>
    <d v="2029-09-30T00:00:00"/>
    <m/>
    <m/>
    <m/>
    <s v="主な対象者：身体、知的、精神、障害児"/>
    <m/>
    <m/>
    <m/>
    <m/>
    <m/>
    <m/>
    <m/>
    <m/>
    <m/>
    <m/>
    <m/>
    <m/>
    <m/>
    <m/>
    <s v="西荒屋"/>
    <n v="6"/>
    <s v=""/>
    <x v="0"/>
    <x v="27"/>
    <s v="G"/>
    <s v="17"/>
    <n v="18"/>
  </r>
  <r>
    <x v="17"/>
    <s v="相談系"/>
    <n v="1630100012"/>
    <m/>
    <m/>
    <s v="自立生活支援センター富山"/>
    <m/>
    <s v="930-0024"/>
    <s v="富山市新川原町５番９号レジデンス新川原１階"/>
    <s v="076-444-3753"/>
    <s v="076-407-5557"/>
    <s v="特定非営利活動法人自立生活支援センター富山"/>
    <x v="40"/>
    <d v="2024-03-31T00:00:00"/>
    <m/>
    <m/>
    <m/>
    <s v="主な対象者：身体、知的、精神、障害児"/>
    <m/>
    <m/>
    <m/>
    <m/>
    <m/>
    <m/>
    <m/>
    <m/>
    <m/>
    <m/>
    <m/>
    <m/>
    <m/>
    <m/>
    <s v="新川原町"/>
    <n v="7"/>
    <s v=""/>
    <x v="0"/>
    <x v="44"/>
    <s v="G"/>
    <s v="18"/>
    <n v="1"/>
  </r>
  <r>
    <x v="17"/>
    <s v="相談系"/>
    <n v="1630100038"/>
    <m/>
    <m/>
    <s v="セーナー苑相談支援事業所Ｗｅネット"/>
    <m/>
    <s v="939-2206"/>
    <s v="富山市坂本３１１０番地"/>
    <s v="076-468-8563"/>
    <s v="076-468-3201"/>
    <s v="社会福祉法人セーナー苑"/>
    <x v="40"/>
    <d v="2024-03-31T00:00:00"/>
    <m/>
    <m/>
    <m/>
    <s v="主な対象者：身体、知的、精神"/>
    <m/>
    <m/>
    <m/>
    <m/>
    <m/>
    <m/>
    <m/>
    <m/>
    <m/>
    <m/>
    <m/>
    <m/>
    <m/>
    <m/>
    <s v="坂本"/>
    <n v="5"/>
    <s v=""/>
    <x v="4"/>
    <x v="31"/>
    <s v="G"/>
    <s v="18"/>
    <n v="2"/>
  </r>
  <r>
    <x v="17"/>
    <s v="相談系"/>
    <n v="1630100046"/>
    <m/>
    <m/>
    <s v="富山市恵光学園"/>
    <m/>
    <s v="930-0891"/>
    <s v="富山市石坂新９５０番地１"/>
    <s v="076-431-5828"/>
    <s v="076-431-5833"/>
    <s v="社会福祉法人富山市桜谷福祉会"/>
    <x v="118"/>
    <d v="2024-04-30T00:00:00"/>
    <m/>
    <m/>
    <m/>
    <s v="主な対象者：障害児"/>
    <m/>
    <m/>
    <m/>
    <m/>
    <m/>
    <m/>
    <m/>
    <m/>
    <m/>
    <m/>
    <m/>
    <m/>
    <m/>
    <m/>
    <s v="石坂新"/>
    <n v="6"/>
    <s v=""/>
    <x v="0"/>
    <x v="18"/>
    <s v="G"/>
    <s v="18"/>
    <n v="3"/>
  </r>
  <r>
    <x v="17"/>
    <s v="相談系"/>
    <n v="1630100053"/>
    <m/>
    <m/>
    <s v="和敬会生活支援センター"/>
    <m/>
    <s v="930-0103"/>
    <s v="富山市北代５２００番地"/>
    <s v="076-434-8100"/>
    <s v="076-434-8150"/>
    <s v="医療法人社団和敬会"/>
    <x v="40"/>
    <d v="2024-03-31T00:00:00"/>
    <m/>
    <m/>
    <m/>
    <s v="主な対象者：身体、知的、精神"/>
    <m/>
    <m/>
    <m/>
    <m/>
    <m/>
    <m/>
    <m/>
    <m/>
    <m/>
    <m/>
    <m/>
    <m/>
    <m/>
    <m/>
    <s v="北代"/>
    <n v="5"/>
    <s v=""/>
    <x v="0"/>
    <x v="3"/>
    <s v="G"/>
    <s v="18"/>
    <n v="4"/>
  </r>
  <r>
    <x v="17"/>
    <s v="相談系"/>
    <n v="1630100079"/>
    <m/>
    <m/>
    <s v="ゆりの木の里相談支援事業所"/>
    <m/>
    <s v="930-0887"/>
    <s v="富山市五福４７４番地２"/>
    <s v="076-433-4500"/>
    <s v="076-433-4527"/>
    <s v="社会福祉法人富山県精神保健福祉協会"/>
    <x v="40"/>
    <d v="2024-03-31T00:00:00"/>
    <m/>
    <m/>
    <m/>
    <s v="主な対象者：精神"/>
    <m/>
    <m/>
    <m/>
    <m/>
    <m/>
    <m/>
    <m/>
    <m/>
    <m/>
    <m/>
    <m/>
    <m/>
    <m/>
    <m/>
    <s v="五福"/>
    <n v="5"/>
    <s v=""/>
    <x v="0"/>
    <x v="18"/>
    <s v="G"/>
    <s v="18"/>
    <n v="5"/>
  </r>
  <r>
    <x v="17"/>
    <s v="相談系"/>
    <n v="1630100087"/>
    <m/>
    <m/>
    <s v="あすなろセンター"/>
    <m/>
    <s v="930-0173"/>
    <s v="富山市野口南部１３２番地"/>
    <s v="076-427-1115"/>
    <s v="076-436-3515"/>
    <s v="医療法人社団白雲会"/>
    <x v="40"/>
    <d v="2024-03-31T00:00:00"/>
    <m/>
    <m/>
    <m/>
    <s v="主な対象者：身体、知的、精神"/>
    <m/>
    <m/>
    <m/>
    <m/>
    <m/>
    <m/>
    <m/>
    <m/>
    <m/>
    <m/>
    <m/>
    <m/>
    <m/>
    <m/>
    <s v="野口南部"/>
    <n v="7"/>
    <s v=""/>
    <x v="0"/>
    <x v="53"/>
    <s v="G"/>
    <s v="18"/>
    <n v="6"/>
  </r>
  <r>
    <x v="17"/>
    <s v="相談系"/>
    <n v="1630100095"/>
    <m/>
    <m/>
    <s v="相談支援事業所アシスト"/>
    <m/>
    <s v="939-2231"/>
    <s v="富山市稲代４１番地４"/>
    <s v="076-461-3380"/>
    <s v="076-467-4478"/>
    <s v="社会福祉法人秀愛会"/>
    <x v="118"/>
    <d v="2024-04-30T00:00:00"/>
    <m/>
    <m/>
    <m/>
    <s v="主な対象者：身体、知的、精神、障害児_x000a_業務管理体制　県移管待ち（未入力あり）"/>
    <m/>
    <m/>
    <m/>
    <m/>
    <m/>
    <m/>
    <m/>
    <m/>
    <m/>
    <m/>
    <m/>
    <m/>
    <m/>
    <m/>
    <s v="稲代"/>
    <n v="5"/>
    <s v=""/>
    <x v="4"/>
    <x v="17"/>
    <s v="G"/>
    <s v="18"/>
    <n v="7"/>
  </r>
  <r>
    <x v="17"/>
    <s v="相談系"/>
    <n v="1630100103"/>
    <m/>
    <m/>
    <s v="恵風会相談支援事業所あざみ"/>
    <m/>
    <s v="930-2102"/>
    <s v="富山市山田宿坊１番地８"/>
    <s v="076-457-2301"/>
    <s v="076-457-2303"/>
    <s v="社会福祉法人恵風会"/>
    <x v="83"/>
    <d v="2024-08-31T00:00:00"/>
    <m/>
    <m/>
    <m/>
    <s v="主な対象者：身体、知的、精神"/>
    <m/>
    <m/>
    <m/>
    <m/>
    <m/>
    <m/>
    <m/>
    <m/>
    <m/>
    <m/>
    <m/>
    <m/>
    <m/>
    <m/>
    <s v="山田宿坊"/>
    <n v="7"/>
    <s v=""/>
    <x v="5"/>
    <x v="33"/>
    <m/>
    <s v="18"/>
    <n v="8"/>
  </r>
  <r>
    <x v="17"/>
    <s v="相談系"/>
    <n v="1630100137"/>
    <m/>
    <m/>
    <s v="常願寺地域生活相談支援センター"/>
    <m/>
    <s v="939-3553"/>
    <s v="富山市水橋的場２２０番地"/>
    <s v="076-479-1080"/>
    <s v="076-479-9655"/>
    <s v="医療法人社団ときわ会"/>
    <x v="104"/>
    <d v="2025-03-31T00:00:00"/>
    <m/>
    <m/>
    <m/>
    <s v="主な対象者：身体、知的、精神、障害児"/>
    <m/>
    <m/>
    <m/>
    <m/>
    <m/>
    <m/>
    <m/>
    <m/>
    <m/>
    <m/>
    <m/>
    <m/>
    <m/>
    <m/>
    <s v="水橋的場"/>
    <n v="7"/>
    <s v=""/>
    <x v="0"/>
    <x v="6"/>
    <s v="G"/>
    <s v="18"/>
    <n v="10"/>
  </r>
  <r>
    <x v="17"/>
    <s v="相談系"/>
    <n v="1630100145"/>
    <m/>
    <m/>
    <s v="高志福祉相談センター"/>
    <m/>
    <s v="931-8443"/>
    <s v="富山市下飯野３６番地"/>
    <s v="076-438-2226"/>
    <s v="076-437-5390"/>
    <s v="社会福祉法人富山県社会福祉総合センター"/>
    <x v="104"/>
    <d v="2025-03-31T00:00:00"/>
    <m/>
    <m/>
    <m/>
    <s v="主な対象者：身体、知的、精神、障害児_x000a_業務管理体制　県移管待ち（未入力あり）"/>
    <m/>
    <m/>
    <m/>
    <m/>
    <m/>
    <m/>
    <m/>
    <m/>
    <m/>
    <m/>
    <m/>
    <m/>
    <m/>
    <m/>
    <s v="下飯野"/>
    <n v="6"/>
    <s v=""/>
    <x v="0"/>
    <x v="30"/>
    <s v="G"/>
    <s v="18"/>
    <n v="11"/>
  </r>
  <r>
    <x v="17"/>
    <s v="相談系"/>
    <n v="1630100160"/>
    <m/>
    <m/>
    <s v="相談支援事業所けやき"/>
    <m/>
    <s v="930-0075"/>
    <s v="富山市相生町４番２号"/>
    <s v="076-481-6016"/>
    <s v="076-481-6016"/>
    <s v="社会福祉法人けやき苑"/>
    <x v="87"/>
    <d v="2025-04-30T00:00:00"/>
    <m/>
    <m/>
    <m/>
    <s v="主な対象者：知的"/>
    <m/>
    <m/>
    <m/>
    <m/>
    <m/>
    <m/>
    <m/>
    <m/>
    <m/>
    <m/>
    <m/>
    <m/>
    <m/>
    <m/>
    <s v="相生町"/>
    <n v="6"/>
    <s v=""/>
    <x v="0"/>
    <x v="1"/>
    <s v="G"/>
    <s v="18"/>
    <n v="12"/>
  </r>
  <r>
    <x v="17"/>
    <s v="相談系"/>
    <n v="1630100178"/>
    <m/>
    <m/>
    <s v="フレンドリー相談支援センター"/>
    <m/>
    <s v="930-0106"/>
    <s v="富山市高木西１１８番地"/>
    <s v="076-436-1642"/>
    <s v="076-436-1634"/>
    <s v="社会福祉法人フレンドリー会"/>
    <x v="125"/>
    <d v="2025-06-30T00:00:00"/>
    <m/>
    <m/>
    <m/>
    <s v="主な対象者：知的、精神"/>
    <m/>
    <m/>
    <m/>
    <m/>
    <m/>
    <m/>
    <m/>
    <m/>
    <m/>
    <m/>
    <m/>
    <m/>
    <m/>
    <m/>
    <s v="高木西"/>
    <n v="6"/>
    <s v=""/>
    <x v="0"/>
    <x v="3"/>
    <s v="G"/>
    <s v="18"/>
    <n v="13"/>
  </r>
  <r>
    <x v="17"/>
    <s v="相談系"/>
    <n v="1630100194"/>
    <m/>
    <m/>
    <s v="障害者相談支援事業所しあわせ"/>
    <m/>
    <s v="939-8072"/>
    <s v="富山市堀川町８番地"/>
    <s v="076-482-6685"/>
    <s v="076-482-6686"/>
    <s v="北陸介護ステーション株式会社"/>
    <x v="105"/>
    <d v="2026-04-30T00:00:00"/>
    <m/>
    <m/>
    <m/>
    <s v="主な対象者：身体、知的、精神、障害児"/>
    <m/>
    <m/>
    <m/>
    <m/>
    <m/>
    <m/>
    <m/>
    <m/>
    <m/>
    <m/>
    <m/>
    <m/>
    <m/>
    <m/>
    <s v="堀川町"/>
    <n v="6"/>
    <s v=""/>
    <x v="0"/>
    <x v="12"/>
    <s v="G"/>
    <s v="18"/>
    <n v="14"/>
  </r>
  <r>
    <x v="17"/>
    <s v="相談系"/>
    <n v="1630100210"/>
    <m/>
    <m/>
    <s v="めひの自閉症地域生活支援センター"/>
    <m/>
    <s v="930-0143"/>
    <s v="富山市西金屋６６９６番地８"/>
    <s v="076-471-8880"/>
    <s v="076-471-8887"/>
    <s v="社会福祉法人めひの野園"/>
    <x v="88"/>
    <d v="2026-09-30T00:00:00"/>
    <m/>
    <m/>
    <m/>
    <s v="主な対象者：身体、知的、精神、障害児"/>
    <m/>
    <m/>
    <m/>
    <m/>
    <m/>
    <m/>
    <m/>
    <m/>
    <m/>
    <m/>
    <m/>
    <m/>
    <m/>
    <m/>
    <s v="西金屋"/>
    <n v="6"/>
    <s v=""/>
    <x v="0"/>
    <x v="3"/>
    <s v="G"/>
    <s v="18"/>
    <n v="15"/>
  </r>
  <r>
    <x v="17"/>
    <s v="相談系"/>
    <n v="1630100228"/>
    <m/>
    <m/>
    <s v="るーぷ・るーぷ"/>
    <m/>
    <s v="939-8272"/>
    <s v="富山市太郎丸本町三丁目４番地５"/>
    <s v="076-493-8884"/>
    <s v="076-421-3389"/>
    <s v="株式会社ＷＡＷＡ"/>
    <x v="126"/>
    <d v="2026-12-31T00:00:00"/>
    <m/>
    <m/>
    <m/>
    <s v="主な対象者：身体、知的、精神、障害児"/>
    <m/>
    <m/>
    <m/>
    <m/>
    <m/>
    <m/>
    <m/>
    <m/>
    <m/>
    <m/>
    <m/>
    <m/>
    <m/>
    <m/>
    <s v="太郎丸本町三丁目"/>
    <n v="11"/>
    <s v=""/>
    <x v="0"/>
    <x v="12"/>
    <s v="G"/>
    <s v="18"/>
    <n v="16"/>
  </r>
  <r>
    <x v="17"/>
    <s v="相談系"/>
    <n v="1630100236"/>
    <m/>
    <m/>
    <s v="相談支援事業所このゆびとーまれ"/>
    <m/>
    <s v="930-0928"/>
    <s v="富山市富岡町３５５番地"/>
    <s v="076-493-0765"/>
    <s v="076-493-0765"/>
    <s v="特定非営利活動法人デイサービスこのゆびとーまれ"/>
    <x v="92"/>
    <d v="2027-02-28T00:00:00"/>
    <m/>
    <m/>
    <m/>
    <s v="主な対象者：身体、知的、精神、障害児"/>
    <m/>
    <m/>
    <m/>
    <m/>
    <m/>
    <m/>
    <m/>
    <m/>
    <m/>
    <m/>
    <m/>
    <m/>
    <m/>
    <m/>
    <s v="富岡町"/>
    <n v="6"/>
    <s v=""/>
    <x v="0"/>
    <x v="24"/>
    <s v="G"/>
    <s v="18"/>
    <n v="17"/>
  </r>
  <r>
    <x v="17"/>
    <s v="相談系"/>
    <n v="1630100269"/>
    <m/>
    <m/>
    <s v="相談支援事業所ありがた家"/>
    <m/>
    <s v="939-2376"/>
    <s v="富山市八尾町福島三丁目７９番地"/>
    <s v="076-455-8339"/>
    <s v="076-455-8333"/>
    <s v="特定非営利活動法人ありがた家"/>
    <x v="127"/>
    <d v="2028-01-31T00:00:00"/>
    <m/>
    <m/>
    <m/>
    <s v="主な対象者：身体、知的、精神、障害児"/>
    <m/>
    <m/>
    <m/>
    <m/>
    <m/>
    <m/>
    <m/>
    <m/>
    <m/>
    <m/>
    <m/>
    <m/>
    <m/>
    <m/>
    <s v="八尾町福島三丁目"/>
    <n v="11"/>
    <s v=""/>
    <x v="3"/>
    <x v="16"/>
    <s v="G"/>
    <s v="18"/>
    <n v="18"/>
  </r>
  <r>
    <x v="17"/>
    <s v="相談系"/>
    <n v="1630100277"/>
    <m/>
    <m/>
    <s v="こども発達支援室"/>
    <m/>
    <s v="930-0083"/>
    <s v="富山市総曲輪四丁目４番８号"/>
    <s v="076-461-5470"/>
    <s v="076-461-5480"/>
    <s v="社会福祉法人富山市桜谷福祉会"/>
    <x v="23"/>
    <d v="2029-03-31T00:00:00"/>
    <m/>
    <m/>
    <m/>
    <s v="主な対象者：障害児"/>
    <m/>
    <m/>
    <m/>
    <m/>
    <m/>
    <m/>
    <m/>
    <m/>
    <m/>
    <m/>
    <m/>
    <m/>
    <m/>
    <m/>
    <s v="総曲輪四丁目"/>
    <n v="9"/>
    <s v=""/>
    <x v="0"/>
    <x v="45"/>
    <s v="G"/>
    <s v="18"/>
    <n v="19"/>
  </r>
  <r>
    <x v="17"/>
    <s v="相談系"/>
    <n v="1630100285"/>
    <m/>
    <m/>
    <s v="相談支援事業所希望のとびら"/>
    <m/>
    <s v="939-2417"/>
    <s v="富山市八尾町西川倉４９５番地"/>
    <s v="076-455-0597"/>
    <s v="076-455-0597"/>
    <s v="特定非営利活動法人愛和報恩会"/>
    <x v="23"/>
    <d v="2029-03-31T00:00:00"/>
    <m/>
    <m/>
    <m/>
    <s v="主な対象者：身体、知的、精神"/>
    <m/>
    <m/>
    <m/>
    <m/>
    <m/>
    <m/>
    <m/>
    <m/>
    <m/>
    <m/>
    <m/>
    <m/>
    <m/>
    <m/>
    <s v="八尾町西川倉"/>
    <n v="9"/>
    <s v=""/>
    <x v="3"/>
    <x v="32"/>
    <s v="G"/>
    <s v="18"/>
    <n v="20"/>
  </r>
  <r>
    <x v="17"/>
    <s v="相談系"/>
    <n v="1630100293"/>
    <m/>
    <m/>
    <s v="よろず相談所"/>
    <m/>
    <s v="939-2252"/>
    <s v="富山市上大久保１３０８番地２"/>
    <s v="080-3578-5300"/>
    <s v="076-461-7830"/>
    <s v="医療法人社団中山会"/>
    <x v="120"/>
    <d v="2029-06-30T00:00:00"/>
    <m/>
    <m/>
    <m/>
    <s v="主な対象者：身体、知的、精神、障害児"/>
    <m/>
    <m/>
    <m/>
    <m/>
    <m/>
    <m/>
    <m/>
    <m/>
    <m/>
    <m/>
    <m/>
    <m/>
    <m/>
    <m/>
    <s v="上大久保"/>
    <n v="7"/>
    <s v=""/>
    <x v="4"/>
    <x v="17"/>
    <s v="G"/>
    <s v="18"/>
    <n v="21"/>
  </r>
  <r>
    <x v="17"/>
    <s v="相談系"/>
    <n v="1630100319"/>
    <m/>
    <m/>
    <s v="相談支援事業所アプリコット"/>
    <m/>
    <s v="930-0138"/>
    <s v="富山市呉羽町７３３１番地５"/>
    <s v="076-456-3384"/>
    <s v="076-460-9050"/>
    <s v="株式会社ウッドフィール"/>
    <x v="16"/>
    <d v="2024-03-31T00:00:00"/>
    <m/>
    <m/>
    <m/>
    <s v="主な対象者：障害児"/>
    <m/>
    <m/>
    <m/>
    <m/>
    <m/>
    <m/>
    <m/>
    <m/>
    <m/>
    <m/>
    <m/>
    <m/>
    <m/>
    <m/>
    <s v="呉羽町"/>
    <n v="6"/>
    <s v=""/>
    <x v="0"/>
    <x v="3"/>
    <s v="G"/>
    <s v="18"/>
    <n v="22"/>
  </r>
  <r>
    <x v="17"/>
    <s v="相談系"/>
    <n v="1630100327"/>
    <m/>
    <m/>
    <s v="アルペン相談支援事業所ＭＵＲＯＹＡ"/>
    <m/>
    <s v="931-8358"/>
    <s v="富山市東岩瀬村１番地"/>
    <s v="076-426-1115"/>
    <s v="076-426-1116"/>
    <s v="社会福祉法人アルペン会"/>
    <x v="128"/>
    <d v="2024-04-16T00:00:00"/>
    <m/>
    <m/>
    <m/>
    <s v="主な対象者：身体、知的"/>
    <m/>
    <m/>
    <m/>
    <m/>
    <m/>
    <m/>
    <m/>
    <m/>
    <m/>
    <m/>
    <m/>
    <m/>
    <m/>
    <m/>
    <s v="東岩瀬村"/>
    <n v="7"/>
    <s v=""/>
    <x v="0"/>
    <x v="43"/>
    <s v="H"/>
    <s v="18"/>
    <n v="23"/>
  </r>
  <r>
    <x v="17"/>
    <s v="相談系"/>
    <n v="1630100335"/>
    <m/>
    <m/>
    <s v="セブン相談支援事業所"/>
    <m/>
    <s v="930-0812"/>
    <s v="富山市松若町２番３４号"/>
    <s v="080-6356-7402"/>
    <m/>
    <s v="セブン・パートナーズ株式会社"/>
    <x v="26"/>
    <d v="2025-07-31T00:00:00"/>
    <m/>
    <m/>
    <m/>
    <s v="主な対象者：身体、知的、精神"/>
    <m/>
    <m/>
    <m/>
    <m/>
    <m/>
    <m/>
    <m/>
    <m/>
    <m/>
    <m/>
    <m/>
    <m/>
    <m/>
    <m/>
    <s v="松若町"/>
    <n v="6"/>
    <s v=""/>
    <x v="0"/>
    <x v="15"/>
    <s v="G"/>
    <s v="18"/>
    <n v="24"/>
  </r>
  <r>
    <x v="17"/>
    <s v="相談系"/>
    <n v="1630100350"/>
    <m/>
    <m/>
    <s v="相談支援センターみらい"/>
    <m/>
    <s v="939-8063"/>
    <s v="富山市小杉２３０番地７"/>
    <s v="076-461-5416"/>
    <s v="076-461-5469"/>
    <s v="株式会社みらい薗"/>
    <x v="121"/>
    <d v="2026-02-28T00:00:00"/>
    <m/>
    <m/>
    <m/>
    <s v="主な対象者：身体、知的、精神、障害児"/>
    <m/>
    <m/>
    <m/>
    <m/>
    <m/>
    <m/>
    <m/>
    <m/>
    <m/>
    <m/>
    <m/>
    <m/>
    <m/>
    <m/>
    <s v="小杉"/>
    <n v="5"/>
    <s v=""/>
    <x v="0"/>
    <x v="19"/>
    <s v="G"/>
    <s v="18"/>
    <n v="25"/>
  </r>
  <r>
    <x v="17"/>
    <s v="相談系"/>
    <n v="1630100368"/>
    <m/>
    <m/>
    <s v="相談支援事業所虹の丘三郷"/>
    <m/>
    <s v="939-3554"/>
    <s v="富山市水橋小路２８６番地２"/>
    <s v="076-479-6055"/>
    <s v="076-479-9651"/>
    <s v="株式会社日本エコ・ケア・サービス"/>
    <x v="51"/>
    <d v="2026-03-31T00:00:00"/>
    <m/>
    <m/>
    <m/>
    <s v="主な対象者：身体、知的、精神"/>
    <m/>
    <m/>
    <m/>
    <m/>
    <m/>
    <m/>
    <m/>
    <m/>
    <m/>
    <m/>
    <m/>
    <m/>
    <m/>
    <m/>
    <s v="水橋小路"/>
    <n v="7"/>
    <s v=""/>
    <x v="0"/>
    <x v="6"/>
    <m/>
    <s v="18"/>
    <n v="26"/>
  </r>
  <r>
    <x v="17"/>
    <s v="相談系"/>
    <n v="1630100376"/>
    <m/>
    <m/>
    <s v="ゆい社会福祉士共同事務所"/>
    <m/>
    <s v="939-8003"/>
    <s v="富山市西公文名町９番９号"/>
    <s v="080-8692-2884"/>
    <s v="076-460-4413"/>
    <s v="一般社団法人ゆい社会福祉士共同事務所"/>
    <x v="122"/>
    <d v="2026-04-30T00:00:00"/>
    <m/>
    <m/>
    <m/>
    <s v="主な対象者：身体、知的、精神、障害児_x000a_休止期間【R3.8.1～R4.7.31】"/>
    <m/>
    <m/>
    <m/>
    <m/>
    <m/>
    <m/>
    <m/>
    <m/>
    <m/>
    <m/>
    <m/>
    <m/>
    <m/>
    <m/>
    <s v="西公文名町"/>
    <n v="8"/>
    <s v=""/>
    <x v="0"/>
    <x v="38"/>
    <s v="G"/>
    <s v="18"/>
    <n v="27"/>
  </r>
  <r>
    <x v="17"/>
    <s v="相談系"/>
    <n v="1630100384"/>
    <m/>
    <m/>
    <s v="かたれす"/>
    <m/>
    <s v="931-8328"/>
    <s v="富山市犬島新町一丁目１番２４号"/>
    <s v="080-6362-4302"/>
    <m/>
    <s v="合同会社かたれす"/>
    <x v="129"/>
    <d v="2026-06-30T00:00:00"/>
    <m/>
    <m/>
    <m/>
    <s v="主な対象者：身体、知的、精神、障害児"/>
    <m/>
    <m/>
    <m/>
    <m/>
    <m/>
    <m/>
    <m/>
    <m/>
    <m/>
    <m/>
    <m/>
    <m/>
    <m/>
    <m/>
    <s v="犬島新町一丁目"/>
    <n v="10"/>
    <s v=""/>
    <x v="0"/>
    <x v="5"/>
    <s v="G"/>
    <s v="18"/>
    <n v="28"/>
  </r>
  <r>
    <x v="17"/>
    <s v="相談系"/>
    <n v="1630100392"/>
    <m/>
    <m/>
    <s v="相談支援センターヴィストとやま"/>
    <m/>
    <s v="930-0008"/>
    <s v="富山市神通本町二丁目２番１６号アグロストタワー富山駅前１階"/>
    <s v="090-2838-0503"/>
    <s v="076-471-8774"/>
    <s v="ヴィスト株式会社"/>
    <x v="109"/>
    <d v="2027-02-28T00:00:00"/>
    <m/>
    <m/>
    <m/>
    <s v="主な対象者：身体、知的、精神、障害児"/>
    <m/>
    <m/>
    <m/>
    <m/>
    <m/>
    <m/>
    <m/>
    <m/>
    <m/>
    <m/>
    <m/>
    <m/>
    <m/>
    <m/>
    <s v="神通本町二丁目"/>
    <n v="10"/>
    <s v=""/>
    <x v="0"/>
    <x v="25"/>
    <s v="G"/>
    <s v="18"/>
    <n v="29"/>
  </r>
  <r>
    <x v="17"/>
    <s v="相談系"/>
    <n v="1630100400"/>
    <m/>
    <m/>
    <s v="かもめの相談室"/>
    <m/>
    <s v="930-0068"/>
    <s v="富山市西四十物町２番２０号"/>
    <s v="076-456-7710"/>
    <s v="076-456-1710"/>
    <s v="特定非営利活動法人かもめのノート"/>
    <x v="52"/>
    <d v="2027-03-31T00:00:00"/>
    <m/>
    <m/>
    <m/>
    <s v="主な対象者：身体、知的、障害児"/>
    <m/>
    <m/>
    <m/>
    <m/>
    <m/>
    <m/>
    <m/>
    <m/>
    <m/>
    <m/>
    <m/>
    <m/>
    <m/>
    <m/>
    <s v="西四十物町"/>
    <n v="8"/>
    <s v=""/>
    <x v="0"/>
    <x v="1"/>
    <s v="G"/>
    <s v="18"/>
    <n v="30"/>
  </r>
  <r>
    <x v="17"/>
    <s v="相談系"/>
    <n v="1630100418"/>
    <m/>
    <m/>
    <s v="相談支援事業所Ｌｉｎｋ"/>
    <m/>
    <s v="930-0916"/>
    <s v="富山市向新庄１２５４番地１０"/>
    <s v="090-2371-4265"/>
    <s v="076-428-1630"/>
    <s v="一般社団法人ｗｉｔｈｐｌｕｓ"/>
    <x v="124"/>
    <d v="2028-07-31T00:00:00"/>
    <m/>
    <m/>
    <m/>
    <s v="主な対象者：身体、知的、精神、障害児"/>
    <m/>
    <m/>
    <m/>
    <m/>
    <m/>
    <m/>
    <m/>
    <m/>
    <m/>
    <m/>
    <m/>
    <m/>
    <m/>
    <m/>
    <s v="向新庄"/>
    <n v="6"/>
    <s v=""/>
    <x v="0"/>
    <x v="21"/>
    <s v="G"/>
    <s v="18"/>
    <n v="31"/>
  </r>
  <r>
    <x v="17"/>
    <s v="相談系"/>
    <n v="1630100426"/>
    <m/>
    <m/>
    <s v="障害支援事業所ヴィオラ"/>
    <m/>
    <s v="930-0108"/>
    <s v="富山市本郷西部８３番地１"/>
    <s v="076-481-7337"/>
    <s v="076-431-7337"/>
    <s v="株式会社インフィニティ"/>
    <x v="124"/>
    <d v="2028-07-31T00:00:00"/>
    <m/>
    <m/>
    <m/>
    <s v="主な対象者：身体、知的、精神、障害児"/>
    <m/>
    <m/>
    <m/>
    <m/>
    <m/>
    <m/>
    <m/>
    <m/>
    <m/>
    <m/>
    <m/>
    <m/>
    <m/>
    <m/>
    <s v="本郷西部"/>
    <n v="7"/>
    <s v=""/>
    <x v="0"/>
    <x v="53"/>
    <s v="G"/>
    <s v="18"/>
    <n v="32"/>
  </r>
  <r>
    <x v="17"/>
    <s v="相談系"/>
    <n v="1630100434"/>
    <m/>
    <m/>
    <s v="相談支援センターみつわ"/>
    <m/>
    <s v="930-0815"/>
    <s v="富山市粟島町二丁目９番２１号"/>
    <s v="090-7747-3100"/>
    <s v="076-451-4393"/>
    <s v="ＮＰＯ法人みつわ"/>
    <x v="68"/>
    <d v="2029-01-31T00:00:00"/>
    <m/>
    <m/>
    <m/>
    <s v="主な対象者：身体、知的、精神、障害児"/>
    <m/>
    <m/>
    <m/>
    <m/>
    <m/>
    <m/>
    <m/>
    <m/>
    <m/>
    <m/>
    <m/>
    <m/>
    <m/>
    <m/>
    <s v="粟島町二丁目"/>
    <n v="9"/>
    <s v=""/>
    <x v="0"/>
    <x v="15"/>
    <s v="G"/>
    <s v="18"/>
    <n v="33"/>
  </r>
  <r>
    <x v="17"/>
    <s v="相談系"/>
    <n v="1630100442"/>
    <m/>
    <m/>
    <s v="ゆくる"/>
    <m/>
    <s v="939-2741"/>
    <s v="富山市婦中町中名９０３番地４０"/>
    <s v="076-466-2285"/>
    <s v="076-465-1219"/>
    <s v="株式会社サポートアンドケア"/>
    <x v="31"/>
    <d v="2029-04-30T00:00:00"/>
    <m/>
    <m/>
    <m/>
    <s v="主な対象者：身体、知的、精神、障害児"/>
    <m/>
    <m/>
    <m/>
    <m/>
    <m/>
    <m/>
    <m/>
    <m/>
    <m/>
    <m/>
    <m/>
    <m/>
    <m/>
    <m/>
    <s v="婦中町中名"/>
    <n v="8"/>
    <s v=""/>
    <x v="2"/>
    <x v="26"/>
    <s v="G"/>
    <s v="18"/>
    <n v="34"/>
  </r>
  <r>
    <x v="17"/>
    <s v="相談系"/>
    <n v="1630100459"/>
    <m/>
    <m/>
    <s v="相談支援事業所ソワン"/>
    <m/>
    <s v="939-8251"/>
    <s v="富山市西荒屋５４６番地スカイビル１０２号"/>
    <s v="090-8298-7673"/>
    <m/>
    <s v="株式会社イン・ケアメント"/>
    <x v="38"/>
    <d v="2029-09-30T00:00:00"/>
    <m/>
    <m/>
    <m/>
    <s v="主な対象者：身体、知的、精神、障害児"/>
    <m/>
    <m/>
    <m/>
    <m/>
    <m/>
    <m/>
    <m/>
    <m/>
    <m/>
    <m/>
    <m/>
    <m/>
    <m/>
    <m/>
    <s v="西荒屋"/>
    <n v="6"/>
    <s v=""/>
    <x v="0"/>
    <x v="27"/>
    <s v="G"/>
    <s v="18"/>
    <n v="35"/>
  </r>
  <r>
    <x v="18"/>
    <s v="相談系"/>
    <n v="1670100013"/>
    <m/>
    <m/>
    <s v="自立生活支援センター富山"/>
    <m/>
    <s v="930-0024"/>
    <s v="富山市新川原町５番９号レジデンス新川原１階"/>
    <s v="076-444-3753"/>
    <s v="076-407-5557"/>
    <s v="特定非営利活動法人自立生活支援センター富山"/>
    <x v="40"/>
    <d v="2024-03-31T00:00:00"/>
    <m/>
    <m/>
    <m/>
    <m/>
    <m/>
    <m/>
    <m/>
    <m/>
    <m/>
    <m/>
    <m/>
    <m/>
    <m/>
    <m/>
    <m/>
    <m/>
    <m/>
    <m/>
    <s v="新川原町"/>
    <n v="7"/>
    <s v=""/>
    <x v="0"/>
    <x v="44"/>
    <m/>
    <s v="19"/>
    <n v="1"/>
  </r>
  <r>
    <x v="18"/>
    <s v="相談系"/>
    <n v="1670100021"/>
    <m/>
    <m/>
    <s v="富山市恵光学園"/>
    <m/>
    <s v="930-0891"/>
    <s v="富山市石坂新９５０番地１"/>
    <s v="076-431-5828"/>
    <s v="076-431-5833"/>
    <s v="社会福祉法人富山市桜谷福祉会"/>
    <x v="118"/>
    <d v="2024-04-30T00:00:00"/>
    <m/>
    <m/>
    <m/>
    <m/>
    <m/>
    <m/>
    <m/>
    <m/>
    <m/>
    <m/>
    <m/>
    <m/>
    <m/>
    <m/>
    <m/>
    <m/>
    <m/>
    <m/>
    <s v="石坂新"/>
    <n v="6"/>
    <s v=""/>
    <x v="0"/>
    <x v="18"/>
    <m/>
    <s v="19"/>
    <n v="2"/>
  </r>
  <r>
    <x v="18"/>
    <s v="相談系"/>
    <n v="1670100039"/>
    <m/>
    <m/>
    <s v="相談支援事業所アシスト"/>
    <m/>
    <s v="939-2231"/>
    <s v="富山市稲代４１番地４"/>
    <s v="076-461-3380"/>
    <s v="076-461-3323"/>
    <s v="社会福祉法人秀愛会"/>
    <x v="118"/>
    <d v="2024-04-30T00:00:00"/>
    <m/>
    <m/>
    <m/>
    <s v="業務管理体制　県移管待ち（未入力あり）"/>
    <m/>
    <m/>
    <m/>
    <m/>
    <m/>
    <m/>
    <m/>
    <m/>
    <m/>
    <m/>
    <m/>
    <m/>
    <m/>
    <m/>
    <s v="稲代"/>
    <n v="5"/>
    <s v=""/>
    <x v="4"/>
    <x v="17"/>
    <m/>
    <s v="19"/>
    <n v="3"/>
  </r>
  <r>
    <x v="18"/>
    <s v="相談系"/>
    <n v="1670100054"/>
    <m/>
    <m/>
    <s v="常願寺地域生活相談支援センター"/>
    <m/>
    <s v="939-3553"/>
    <s v="富山市水橋的場２２０番地"/>
    <s v="076-479-1080"/>
    <s v="076-479-9656"/>
    <s v="医療法人社団ときわ会"/>
    <x v="104"/>
    <d v="2025-03-31T00:00:00"/>
    <m/>
    <m/>
    <m/>
    <m/>
    <m/>
    <m/>
    <m/>
    <m/>
    <m/>
    <m/>
    <m/>
    <m/>
    <m/>
    <m/>
    <m/>
    <m/>
    <m/>
    <m/>
    <s v="水橋的場"/>
    <n v="7"/>
    <s v=""/>
    <x v="0"/>
    <x v="6"/>
    <m/>
    <s v="19"/>
    <n v="4"/>
  </r>
  <r>
    <x v="18"/>
    <s v="相談系"/>
    <n v="1670100062"/>
    <m/>
    <m/>
    <s v="高志福祉相談センター"/>
    <m/>
    <s v="931-8443"/>
    <s v="富山市下飯野３６番地"/>
    <s v="076-438-2226"/>
    <s v="076-437-5390"/>
    <s v="社会福祉法人富山県社会福祉総合センター"/>
    <x v="104"/>
    <d v="2025-03-31T00:00:00"/>
    <m/>
    <m/>
    <m/>
    <s v="業務管理体制　県移管待ち（未入力あり）"/>
    <m/>
    <m/>
    <m/>
    <m/>
    <m/>
    <m/>
    <m/>
    <m/>
    <m/>
    <m/>
    <m/>
    <m/>
    <m/>
    <m/>
    <s v="下飯野"/>
    <n v="6"/>
    <s v=""/>
    <x v="0"/>
    <x v="30"/>
    <m/>
    <s v="19"/>
    <n v="5"/>
  </r>
  <r>
    <x v="18"/>
    <s v="相談系"/>
    <n v="1670100088"/>
    <m/>
    <m/>
    <s v="障害者相談支援事業所しあわせ"/>
    <m/>
    <s v="939-8072"/>
    <s v="富山市堀川町８番地"/>
    <s v="076-482-6685"/>
    <s v="076-482-6686"/>
    <s v="北陸介護ステーション株式会社"/>
    <x v="105"/>
    <d v="2026-04-30T00:00:00"/>
    <m/>
    <m/>
    <m/>
    <m/>
    <m/>
    <m/>
    <m/>
    <m/>
    <m/>
    <m/>
    <m/>
    <m/>
    <m/>
    <m/>
    <m/>
    <m/>
    <m/>
    <m/>
    <s v="堀川町"/>
    <n v="6"/>
    <s v=""/>
    <x v="0"/>
    <x v="12"/>
    <m/>
    <s v="19"/>
    <n v="6"/>
  </r>
  <r>
    <x v="18"/>
    <s v="相談系"/>
    <n v="1670100096"/>
    <m/>
    <m/>
    <s v="めひの自閉症地域生活支援センター"/>
    <m/>
    <s v="930-0143"/>
    <s v="富山市西金屋６６９６番地８"/>
    <s v="076-471-8880"/>
    <s v="076-471-8887"/>
    <s v="社会福祉法人めひの野園"/>
    <x v="88"/>
    <d v="2026-09-30T00:00:00"/>
    <m/>
    <m/>
    <m/>
    <m/>
    <m/>
    <m/>
    <m/>
    <m/>
    <m/>
    <m/>
    <m/>
    <m/>
    <m/>
    <m/>
    <m/>
    <m/>
    <m/>
    <m/>
    <s v="西金屋"/>
    <n v="6"/>
    <s v=""/>
    <x v="0"/>
    <x v="3"/>
    <m/>
    <s v="19"/>
    <n v="7"/>
  </r>
  <r>
    <x v="18"/>
    <s v="相談系"/>
    <n v="1670100104"/>
    <m/>
    <m/>
    <s v="相談支援事業所このゆびとーまれ"/>
    <m/>
    <s v="930-0928"/>
    <s v="富山市富岡町３５５番地"/>
    <s v="076-493-0765"/>
    <s v="076-493-0765"/>
    <s v="特定非営利活動法人デイサービスこのゆびとーまれ"/>
    <x v="92"/>
    <d v="2027-02-28T00:00:00"/>
    <m/>
    <m/>
    <m/>
    <m/>
    <m/>
    <m/>
    <m/>
    <m/>
    <m/>
    <m/>
    <m/>
    <m/>
    <m/>
    <m/>
    <m/>
    <m/>
    <m/>
    <m/>
    <s v="富岡町"/>
    <n v="6"/>
    <s v=""/>
    <x v="0"/>
    <x v="24"/>
    <m/>
    <s v="19"/>
    <n v="8"/>
  </r>
  <r>
    <x v="18"/>
    <s v="相談系"/>
    <n v="1670100120"/>
    <m/>
    <m/>
    <s v="相談支援事業所ありがた家"/>
    <m/>
    <s v="939-2376"/>
    <s v="富山市八尾町福島三丁目７９番地"/>
    <s v="076-455-8339"/>
    <s v="076-455-8333"/>
    <s v="特定非営利活動法人ありがた家"/>
    <x v="127"/>
    <d v="2028-01-31T00:00:00"/>
    <m/>
    <m/>
    <m/>
    <m/>
    <m/>
    <m/>
    <m/>
    <m/>
    <m/>
    <m/>
    <m/>
    <m/>
    <m/>
    <m/>
    <m/>
    <m/>
    <m/>
    <m/>
    <s v="八尾町福島三丁目"/>
    <n v="11"/>
    <s v=""/>
    <x v="3"/>
    <x v="16"/>
    <m/>
    <s v="19"/>
    <n v="9"/>
  </r>
  <r>
    <x v="18"/>
    <s v="相談系"/>
    <n v="1670100138"/>
    <m/>
    <m/>
    <s v="こども発達支援室"/>
    <m/>
    <s v="930-0083"/>
    <s v="富山市総曲輪四丁目４番８号"/>
    <s v="076-461-5470"/>
    <s v="076-461-5480"/>
    <s v="社会福祉法人富山市桜谷福祉会"/>
    <x v="23"/>
    <d v="2029-03-31T00:00:00"/>
    <m/>
    <m/>
    <m/>
    <s v="業務管理体制　県移管待ち（未入力あり）"/>
    <m/>
    <m/>
    <m/>
    <m/>
    <m/>
    <m/>
    <m/>
    <m/>
    <m/>
    <m/>
    <m/>
    <m/>
    <m/>
    <m/>
    <s v="総曲輪四丁目"/>
    <n v="9"/>
    <s v=""/>
    <x v="0"/>
    <x v="45"/>
    <m/>
    <s v="19"/>
    <n v="10"/>
  </r>
  <r>
    <x v="18"/>
    <s v="相談系"/>
    <n v="1670100146"/>
    <m/>
    <m/>
    <s v="よろず相談所"/>
    <m/>
    <s v="939-2252"/>
    <s v="富山市上大久保１５８１番地１"/>
    <s v="080-3578-5300"/>
    <s v="076-461-7830"/>
    <s v="医療法人社団中山会"/>
    <x v="11"/>
    <d v="2029-06-30T00:00:00"/>
    <m/>
    <m/>
    <m/>
    <m/>
    <m/>
    <m/>
    <m/>
    <m/>
    <m/>
    <m/>
    <m/>
    <m/>
    <m/>
    <m/>
    <m/>
    <m/>
    <m/>
    <m/>
    <s v="上大久保"/>
    <n v="7"/>
    <s v=""/>
    <x v="4"/>
    <x v="17"/>
    <m/>
    <s v="19"/>
    <n v="11"/>
  </r>
  <r>
    <x v="18"/>
    <s v="相談系"/>
    <n v="1670100161"/>
    <m/>
    <m/>
    <s v="るーぷ・るーぷ"/>
    <m/>
    <s v="939-8272"/>
    <s v="富山市太郎丸本町三丁目４番地５"/>
    <s v="076-493-8884"/>
    <s v="076-421-3389"/>
    <s v="株式会社ＷＡＷＡ"/>
    <x v="130"/>
    <d v="2023-10-31T00:00:00"/>
    <m/>
    <m/>
    <m/>
    <m/>
    <m/>
    <m/>
    <m/>
    <m/>
    <m/>
    <m/>
    <m/>
    <m/>
    <m/>
    <m/>
    <m/>
    <m/>
    <m/>
    <m/>
    <s v="太郎丸本町三丁目"/>
    <n v="11"/>
    <s v=""/>
    <x v="0"/>
    <x v="12"/>
    <m/>
    <s v="19"/>
    <n v="12"/>
  </r>
  <r>
    <x v="18"/>
    <s v="相談系"/>
    <n v="1670100179"/>
    <m/>
    <m/>
    <s v="相談支援事業所アプリコット"/>
    <m/>
    <s v="930-0138"/>
    <s v="富山市呉羽町７３３１番地５"/>
    <s v="076-456-3384"/>
    <s v="076-460-9050"/>
    <s v="株式会社ウッドフィール"/>
    <x v="16"/>
    <d v="2024-03-31T00:00:00"/>
    <m/>
    <m/>
    <m/>
    <m/>
    <m/>
    <m/>
    <m/>
    <m/>
    <m/>
    <m/>
    <m/>
    <m/>
    <m/>
    <m/>
    <m/>
    <m/>
    <m/>
    <m/>
    <s v="呉羽町"/>
    <n v="6"/>
    <s v=""/>
    <x v="0"/>
    <x v="3"/>
    <m/>
    <s v="19"/>
    <n v="13"/>
  </r>
  <r>
    <x v="18"/>
    <s v="相談系"/>
    <n v="1670160025"/>
    <m/>
    <m/>
    <s v="相談支援センターみらい"/>
    <m/>
    <s v="939-8063"/>
    <s v="富山市小杉２３０番地７"/>
    <s v="076-461-5416"/>
    <s v="076-461-5469"/>
    <s v="株式会社みらい薗"/>
    <x v="121"/>
    <d v="2026-02-28T00:00:00"/>
    <m/>
    <m/>
    <m/>
    <m/>
    <m/>
    <m/>
    <m/>
    <m/>
    <m/>
    <m/>
    <m/>
    <m/>
    <m/>
    <m/>
    <m/>
    <m/>
    <m/>
    <m/>
    <s v="小杉"/>
    <n v="5"/>
    <s v=""/>
    <x v="0"/>
    <x v="19"/>
    <m/>
    <s v="19"/>
    <n v="14"/>
  </r>
  <r>
    <x v="18"/>
    <s v="相談系"/>
    <n v="1670160033"/>
    <m/>
    <m/>
    <s v="ゆい社会福祉士共同事務所"/>
    <m/>
    <s v="939-8003"/>
    <s v="富山市西公文名町９番９号"/>
    <s v="080-8692-2884"/>
    <s v="076-460-4413"/>
    <s v="一般社団法人ゆい社会福祉士共同事務所"/>
    <x v="122"/>
    <d v="2026-04-30T00:00:00"/>
    <m/>
    <m/>
    <m/>
    <m/>
    <m/>
    <m/>
    <m/>
    <m/>
    <m/>
    <m/>
    <m/>
    <m/>
    <m/>
    <m/>
    <m/>
    <m/>
    <m/>
    <m/>
    <s v="西公文名町"/>
    <n v="8"/>
    <s v=""/>
    <x v="0"/>
    <x v="38"/>
    <m/>
    <s v="19"/>
    <n v="15"/>
  </r>
  <r>
    <x v="18"/>
    <s v="相談系"/>
    <n v="1670160041"/>
    <m/>
    <m/>
    <s v="かたれす"/>
    <m/>
    <s v="931-8328"/>
    <s v="富山市犬島新町一丁目１番２４号"/>
    <s v="080-6362-4302"/>
    <m/>
    <s v="合同会社かたれす"/>
    <x v="129"/>
    <d v="2026-06-30T00:00:00"/>
    <m/>
    <m/>
    <m/>
    <m/>
    <m/>
    <m/>
    <m/>
    <m/>
    <m/>
    <m/>
    <m/>
    <m/>
    <m/>
    <m/>
    <m/>
    <m/>
    <m/>
    <m/>
    <s v="犬島新町一丁目"/>
    <n v="10"/>
    <s v=""/>
    <x v="0"/>
    <x v="5"/>
    <m/>
    <s v="19"/>
    <n v="16"/>
  </r>
  <r>
    <x v="18"/>
    <s v="相談系"/>
    <n v="1670160058"/>
    <m/>
    <m/>
    <s v="相談支援センターヴィストとやま"/>
    <m/>
    <s v="930-0008"/>
    <s v="富山市神通本町二丁目２番１６号アグロストタワー富山駅前１階"/>
    <s v="090-2838-0503"/>
    <s v="076-471-8774"/>
    <s v="ヴィスト株式会社"/>
    <x v="109"/>
    <d v="2027-02-28T00:00:00"/>
    <m/>
    <m/>
    <m/>
    <m/>
    <m/>
    <m/>
    <m/>
    <m/>
    <m/>
    <m/>
    <m/>
    <m/>
    <m/>
    <m/>
    <m/>
    <m/>
    <m/>
    <m/>
    <s v="神通本町二丁目"/>
    <n v="10"/>
    <s v=""/>
    <x v="0"/>
    <x v="25"/>
    <m/>
    <s v="19"/>
    <n v="17"/>
  </r>
  <r>
    <x v="18"/>
    <s v="相談系"/>
    <n v="1670160066"/>
    <m/>
    <m/>
    <s v="かもめの相談室"/>
    <m/>
    <s v="930-0068"/>
    <s v="富山市西四十物町２番２０号"/>
    <s v="076-456-7710"/>
    <s v="076-456-1710"/>
    <s v="特定非営利活動法人かもめのノート"/>
    <x v="52"/>
    <d v="2027-03-31T00:00:00"/>
    <m/>
    <m/>
    <m/>
    <m/>
    <m/>
    <m/>
    <m/>
    <m/>
    <m/>
    <m/>
    <m/>
    <m/>
    <m/>
    <m/>
    <m/>
    <m/>
    <m/>
    <m/>
    <s v="西四十物町"/>
    <n v="8"/>
    <s v=""/>
    <x v="0"/>
    <x v="1"/>
    <m/>
    <s v="19"/>
    <n v="18"/>
  </r>
  <r>
    <x v="18"/>
    <s v="相談系"/>
    <n v="1670160074"/>
    <m/>
    <m/>
    <s v="相談支援事業所ライトブレイン"/>
    <m/>
    <s v="939-8212"/>
    <s v="富山市掛尾町２４３番地６"/>
    <s v="076-461-7155"/>
    <s v="076-411-7775"/>
    <s v="有限会社アクセス"/>
    <x v="67"/>
    <d v="2028-03-31T00:00:00"/>
    <m/>
    <m/>
    <m/>
    <s v="業務管理体制　県移管待ち（未入力あり）"/>
    <m/>
    <m/>
    <m/>
    <m/>
    <m/>
    <m/>
    <m/>
    <m/>
    <m/>
    <m/>
    <m/>
    <m/>
    <m/>
    <m/>
    <s v="掛尾町"/>
    <n v="6"/>
    <s v=""/>
    <x v="0"/>
    <x v="12"/>
    <m/>
    <s v="19"/>
    <n v="19"/>
  </r>
  <r>
    <x v="18"/>
    <s v="相談系"/>
    <n v="1670160082"/>
    <m/>
    <m/>
    <s v="相談支援事業所Ｌｉｎｋ"/>
    <m/>
    <s v="930-0916"/>
    <s v="富山市向新庄１２５４番地１０"/>
    <s v="090-2371-4265"/>
    <s v="076-428-1630"/>
    <s v="一般社団法人ｗｉｔｈｐｌｕｓ"/>
    <x v="124"/>
    <d v="2028-08-01T00:00:00"/>
    <m/>
    <m/>
    <m/>
    <m/>
    <m/>
    <m/>
    <m/>
    <m/>
    <m/>
    <m/>
    <m/>
    <m/>
    <m/>
    <m/>
    <m/>
    <m/>
    <m/>
    <m/>
    <s v="向新庄"/>
    <n v="6"/>
    <s v=""/>
    <x v="0"/>
    <x v="21"/>
    <m/>
    <s v="19"/>
    <n v="20"/>
  </r>
  <r>
    <x v="18"/>
    <s v="相談系"/>
    <n v="1670160090"/>
    <m/>
    <m/>
    <s v="障害支援事業所ヴィオラ"/>
    <m/>
    <s v="930-0108"/>
    <s v="富山市本郷西部８３番地１"/>
    <s v="076-481-7337"/>
    <s v="076-431-7337"/>
    <s v="株式会社インフィニティ"/>
    <x v="124"/>
    <d v="2028-08-01T00:00:00"/>
    <m/>
    <m/>
    <m/>
    <m/>
    <m/>
    <m/>
    <m/>
    <m/>
    <m/>
    <m/>
    <m/>
    <m/>
    <m/>
    <m/>
    <m/>
    <m/>
    <m/>
    <m/>
    <s v="本郷西部"/>
    <n v="7"/>
    <s v=""/>
    <x v="0"/>
    <x v="53"/>
    <m/>
    <s v="19"/>
    <n v="21"/>
  </r>
  <r>
    <x v="18"/>
    <s v="相談系"/>
    <n v="1670160108"/>
    <m/>
    <m/>
    <s v="相談支援センターみつわ"/>
    <m/>
    <s v="930-0815"/>
    <s v="富山市粟島町二丁目９番２１号"/>
    <s v="090-7747-3100"/>
    <s v="076-451-4393"/>
    <s v="ＮＰＯ法人みつわ"/>
    <x v="68"/>
    <d v="2029-01-31T00:00:00"/>
    <m/>
    <m/>
    <m/>
    <m/>
    <m/>
    <m/>
    <m/>
    <m/>
    <m/>
    <m/>
    <m/>
    <m/>
    <m/>
    <m/>
    <m/>
    <m/>
    <m/>
    <m/>
    <s v="粟島町二丁目"/>
    <n v="9"/>
    <s v=""/>
    <x v="0"/>
    <x v="15"/>
    <m/>
    <s v="19"/>
    <n v="22"/>
  </r>
  <r>
    <x v="18"/>
    <s v="相談系"/>
    <n v="1670160116"/>
    <m/>
    <m/>
    <s v="ゆくる"/>
    <m/>
    <s v="939-2741"/>
    <s v="富山市婦中町中名９０３番地４０"/>
    <s v="076-466-2285"/>
    <s v="076-465-1219"/>
    <s v="株式会社サポートアンドケア"/>
    <x v="31"/>
    <d v="2029-04-30T00:00:00"/>
    <m/>
    <m/>
    <m/>
    <s v="主な対象者：身体、知的、精神、障害児"/>
    <m/>
    <m/>
    <m/>
    <m/>
    <m/>
    <m/>
    <m/>
    <m/>
    <m/>
    <m/>
    <m/>
    <m/>
    <m/>
    <m/>
    <s v="婦中町中名"/>
    <n v="8"/>
    <s v=""/>
    <x v="2"/>
    <x v="26"/>
    <m/>
    <s v="19"/>
    <n v="23"/>
  </r>
  <r>
    <x v="18"/>
    <s v="相談系"/>
    <n v="1670160124"/>
    <m/>
    <m/>
    <s v="相談支援事業所愛の家"/>
    <m/>
    <s v="939-8136"/>
    <s v="富山市月見町四丁目４６番地"/>
    <s v="076-429-3579"/>
    <s v="076-464-3359"/>
    <s v="株式会社ケアサービス布目"/>
    <x v="131"/>
    <d v="2029-08-31T00:00:00"/>
    <m/>
    <m/>
    <m/>
    <s v="主たる障害：障害児"/>
    <m/>
    <m/>
    <m/>
    <m/>
    <m/>
    <m/>
    <m/>
    <m/>
    <m/>
    <m/>
    <m/>
    <m/>
    <m/>
    <m/>
    <s v="月見町四丁目"/>
    <n v="9"/>
    <s v=""/>
    <x v="0"/>
    <x v="22"/>
    <m/>
    <s v="19"/>
    <n v="24"/>
  </r>
  <r>
    <x v="18"/>
    <s v="相談系"/>
    <n v="1670160132"/>
    <m/>
    <m/>
    <s v="相談支援事業所ソワン"/>
    <m/>
    <s v="939-8251"/>
    <s v="富山市西荒屋５４６番地スカイビル１０２号"/>
    <s v="090-8298-7673"/>
    <m/>
    <s v="株式会社イン・ケアメント"/>
    <x v="38"/>
    <d v="2029-09-30T00:00:00"/>
    <m/>
    <m/>
    <m/>
    <s v="主な対象者：身体、知的、精神、障害児"/>
    <m/>
    <m/>
    <m/>
    <m/>
    <m/>
    <m/>
    <m/>
    <m/>
    <m/>
    <m/>
    <m/>
    <m/>
    <m/>
    <m/>
    <s v="西荒屋"/>
    <n v="6"/>
    <s v=""/>
    <x v="0"/>
    <x v="27"/>
    <m/>
    <m/>
    <m/>
  </r>
  <r>
    <x v="19"/>
    <s v="通所系"/>
    <n v="1650100090"/>
    <m/>
    <m/>
    <s v="富山市恵光学園"/>
    <n v="10"/>
    <s v="930-0891"/>
    <s v="富山市石坂新９５０番地１"/>
    <s v="076-431-5828"/>
    <s v="076-431-5833"/>
    <s v="社会福祉法人富山市桜谷福祉会"/>
    <x v="132"/>
    <d v="2025-03-31T00:00:00"/>
    <m/>
    <m/>
    <m/>
    <s v="主たる障害：難聴・重心以外"/>
    <n v="230"/>
    <s v="対象"/>
    <s v="〇"/>
    <s v="〇"/>
    <s v="×"/>
    <m/>
    <m/>
    <m/>
    <m/>
    <m/>
    <m/>
    <m/>
    <m/>
    <m/>
    <s v="石坂新"/>
    <n v="6"/>
    <s v=""/>
    <x v="0"/>
    <x v="18"/>
    <m/>
    <s v="20"/>
    <n v="1"/>
  </r>
  <r>
    <x v="19"/>
    <s v="通所系"/>
    <n v="1650100140"/>
    <m/>
    <m/>
    <s v="指定児童発達支援事業所富山県リハビリテーション病院・こども支援センター"/>
    <n v="10"/>
    <s v="931-8443"/>
    <s v="富山市下飯野３６番地"/>
    <s v="076-438-2233"/>
    <s v="076-437-5390"/>
    <s v="社会福祉法人富山県社会福祉総合センター"/>
    <x v="132"/>
    <d v="2025-03-31T00:00:00"/>
    <m/>
    <m/>
    <m/>
    <s v="主たる障害：難聴・重心以外_x000a_業務管理体制　県移管待ち（未入力あり）_x000a_【休止】R5.4.1～R6.3.31"/>
    <n v="236"/>
    <s v="対象"/>
    <s v="○"/>
    <s v="×"/>
    <s v="〇"/>
    <m/>
    <m/>
    <m/>
    <m/>
    <m/>
    <m/>
    <m/>
    <m/>
    <m/>
    <s v="下飯野"/>
    <n v="6"/>
    <s v=""/>
    <x v="0"/>
    <x v="30"/>
    <m/>
    <s v="20"/>
    <n v="2"/>
  </r>
  <r>
    <x v="19"/>
    <s v="通所系"/>
    <n v="1650100363"/>
    <m/>
    <m/>
    <s v="こども発達支援室"/>
    <n v="10"/>
    <s v="930-0083"/>
    <s v="富山市総曲輪四丁目４番８号"/>
    <s v="076-461-5470"/>
    <s v="076-461-5480"/>
    <s v="社会福祉法人富山市桜谷福祉会"/>
    <x v="23"/>
    <d v="2029-03-31T00:00:00"/>
    <m/>
    <m/>
    <m/>
    <s v="主たる障害：難聴・重心以外"/>
    <n v="216"/>
    <s v="対象"/>
    <s v="〇"/>
    <s v="〇"/>
    <s v="×"/>
    <m/>
    <m/>
    <m/>
    <m/>
    <m/>
    <m/>
    <m/>
    <m/>
    <m/>
    <s v="総曲輪四丁目"/>
    <n v="9"/>
    <s v=""/>
    <x v="0"/>
    <x v="45"/>
    <m/>
    <s v="20"/>
    <n v="3"/>
  </r>
  <r>
    <x v="19"/>
    <s v="通所系"/>
    <n v="1650160144"/>
    <m/>
    <m/>
    <s v="コペルプラス富山教室"/>
    <n v="10"/>
    <s v="939-8211"/>
    <s v="富山市二口町二丁目１４番地５ホーリー・ワンビル２階"/>
    <s v="076-461-7126"/>
    <s v="076-461-7163"/>
    <s v="株式会社キュービックネットワークスジャパン"/>
    <x v="97"/>
    <d v="2027-09-30T00:00:00"/>
    <m/>
    <m/>
    <m/>
    <s v="主たる障害：難聴・重心以外"/>
    <n v="309"/>
    <s v="対象"/>
    <s v="〇"/>
    <s v="×"/>
    <s v="×"/>
    <m/>
    <m/>
    <m/>
    <m/>
    <m/>
    <m/>
    <m/>
    <m/>
    <m/>
    <s v="二口町二丁目"/>
    <n v="9"/>
    <s v=""/>
    <x v="0"/>
    <x v="11"/>
    <m/>
    <s v="20"/>
    <n v="4"/>
  </r>
  <r>
    <x v="19"/>
    <s v="通所系"/>
    <n v="1650160193"/>
    <s v="●"/>
    <m/>
    <s v="あいうえおんみらい"/>
    <n v="10"/>
    <s v="939-2706"/>
    <s v="富山市婦中町速星９９７番地"/>
    <s v="076-466-6127"/>
    <s v="076-466-1338"/>
    <s v="株式会社ジャッカル"/>
    <x v="124"/>
    <d v="2028-07-31T00:00:00"/>
    <m/>
    <m/>
    <m/>
    <s v="主たる障害：視覚・聴覚障害・内部障害・難病・重心以外"/>
    <n v="312"/>
    <s v="対象"/>
    <s v="○"/>
    <s v="×"/>
    <s v="〇"/>
    <m/>
    <m/>
    <m/>
    <m/>
    <m/>
    <m/>
    <m/>
    <m/>
    <m/>
    <s v="婦中町速星"/>
    <n v="8"/>
    <s v=""/>
    <x v="2"/>
    <x v="59"/>
    <m/>
    <s v="20"/>
    <n v="5"/>
  </r>
  <r>
    <x v="19"/>
    <s v="通所系"/>
    <n v="1650160243"/>
    <m/>
    <m/>
    <s v="お迎え・集団療育型ライトブレインキッズ藤ノ木校"/>
    <n v="10"/>
    <s v="930-0936"/>
    <s v="富山市藤木１８５７番地５"/>
    <s v="076-464-9884"/>
    <s v="076-464-9885"/>
    <s v="株式会社ＵＮＩＱＵＥＲ"/>
    <x v="68"/>
    <d v="2029-01-31T00:00:00"/>
    <m/>
    <m/>
    <m/>
    <s v="主たる障害：視覚・聴覚言語・重症心身障害・難病等対象児以外"/>
    <n v="316"/>
    <s v="対象"/>
    <s v="〇"/>
    <s v="×"/>
    <s v="〇"/>
    <m/>
    <m/>
    <m/>
    <m/>
    <m/>
    <m/>
    <m/>
    <m/>
    <m/>
    <s v="藤木"/>
    <n v="5"/>
    <s v=""/>
    <x v="0"/>
    <x v="21"/>
    <m/>
    <s v="20"/>
    <n v="6"/>
  </r>
  <r>
    <x v="20"/>
    <s v="通所系"/>
    <n v="1650100124"/>
    <s v="●"/>
    <m/>
    <s v="独立行政法人国立病院機構富山病院"/>
    <n v="5"/>
    <s v="939-2692"/>
    <s v="富山市婦中町新町３１４５番地"/>
    <s v="076-469-2135"/>
    <s v="076-469-5616"/>
    <s v="独立行政法人国立病院機構富山病院"/>
    <x v="40"/>
    <d v="2024-03-31T00:00:00"/>
    <m/>
    <m/>
    <m/>
    <s v="主たる障害：重心_x000a_※放課後等デイサービス指定「R2.5.25～R8.5.24」"/>
    <s v="土砂８"/>
    <m/>
    <m/>
    <m/>
    <m/>
    <m/>
    <s v="対象"/>
    <s v="○"/>
    <s v="×"/>
    <s v="×"/>
    <m/>
    <m/>
    <m/>
    <m/>
    <s v="婦中町新町"/>
    <n v="8"/>
    <s v=""/>
    <x v="2"/>
    <x v="29"/>
    <m/>
    <s v="21"/>
    <n v="1"/>
  </r>
  <r>
    <x v="20"/>
    <s v="通所系"/>
    <n v="1650100173"/>
    <s v="●"/>
    <m/>
    <s v="キッズルームたまご"/>
    <n v="10"/>
    <s v="930-2205"/>
    <s v="富山市金山新東１３番地２"/>
    <s v="076-435-2882"/>
    <s v="076-435-2442"/>
    <s v="株式会社ユニティ"/>
    <x v="133"/>
    <d v="2025-10-31T00:00:00"/>
    <m/>
    <m/>
    <m/>
    <s v="主たる障害：難聴・重心以外"/>
    <n v="251"/>
    <s v="対象"/>
    <s v="○"/>
    <s v="×"/>
    <s v="〇"/>
    <m/>
    <m/>
    <m/>
    <m/>
    <m/>
    <m/>
    <m/>
    <m/>
    <m/>
    <s v="金山新東"/>
    <n v="7"/>
    <s v=""/>
    <x v="0"/>
    <x v="23"/>
    <m/>
    <s v="21"/>
    <n v="2"/>
  </r>
  <r>
    <x v="20"/>
    <s v="通所系"/>
    <n v="1650100199"/>
    <s v="●"/>
    <m/>
    <s v="キッズルームライチ"/>
    <n v="10"/>
    <s v="930-0138"/>
    <s v="富山市呉羽町７３３１番地５"/>
    <s v="076-456-9104"/>
    <s v="076-460-9050"/>
    <s v="株式会社ウッドフィール"/>
    <x v="17"/>
    <d v="2026-07-31T00:00:00"/>
    <m/>
    <m/>
    <m/>
    <s v="主たる障害：難聴・重心以外"/>
    <m/>
    <m/>
    <m/>
    <m/>
    <m/>
    <m/>
    <m/>
    <m/>
    <m/>
    <m/>
    <m/>
    <m/>
    <m/>
    <m/>
    <s v="呉羽町"/>
    <n v="6"/>
    <s v=""/>
    <x v="0"/>
    <x v="3"/>
    <m/>
    <s v="21"/>
    <n v="3"/>
  </r>
  <r>
    <x v="20"/>
    <s v="通所系"/>
    <n v="1650100215"/>
    <s v="●"/>
    <m/>
    <s v="トータルサポートライトブレイン"/>
    <n v="10"/>
    <s v="939-8212"/>
    <s v="富山市掛尾町２４３番地６"/>
    <s v="076-461-7155"/>
    <s v="076-411-7775"/>
    <s v="有限会社アクセス"/>
    <x v="106"/>
    <d v="2026-08-31T00:00:00"/>
    <m/>
    <m/>
    <m/>
    <s v="主たる障害：難聴・重心以外"/>
    <m/>
    <m/>
    <s v="○"/>
    <m/>
    <s v="〇"/>
    <m/>
    <m/>
    <m/>
    <m/>
    <m/>
    <m/>
    <m/>
    <m/>
    <m/>
    <s v="掛尾町"/>
    <n v="6"/>
    <s v=""/>
    <x v="0"/>
    <x v="12"/>
    <m/>
    <s v="21"/>
    <n v="4"/>
  </r>
  <r>
    <x v="20"/>
    <s v="通所系"/>
    <n v="1650100249"/>
    <s v="●"/>
    <m/>
    <s v="ガンバ村スペシャルキッズ"/>
    <n v="10"/>
    <s v="930-0992"/>
    <s v="富山市新庄町二丁目１５番３４号"/>
    <s v="076-442-1534"/>
    <s v="076-442-1532"/>
    <s v="社会福祉法人アルペン会"/>
    <x v="18"/>
    <d v="2027-03-31T00:00:00"/>
    <m/>
    <m/>
    <m/>
    <s v="主たる障害：難聴・重心以外"/>
    <n v="241"/>
    <s v="対象"/>
    <s v="○"/>
    <s v="×"/>
    <s v="〇"/>
    <m/>
    <m/>
    <m/>
    <m/>
    <m/>
    <m/>
    <m/>
    <m/>
    <m/>
    <s v="新庄町二丁目"/>
    <n v="9"/>
    <s v=""/>
    <x v="0"/>
    <x v="24"/>
    <m/>
    <s v="21"/>
    <n v="5"/>
  </r>
  <r>
    <x v="20"/>
    <s v="通所系"/>
    <n v="1650100306"/>
    <s v="●"/>
    <m/>
    <s v="キッズルームびすけっと"/>
    <n v="10"/>
    <s v="930-0816"/>
    <s v="富山市上赤江町二丁目９番２２号"/>
    <s v="076-444-8282"/>
    <s v="076-444-8283"/>
    <s v="株式会社ＭＯＮＯＬＩＴＨ"/>
    <x v="49"/>
    <d v="2028-02-29T00:00:00"/>
    <m/>
    <m/>
    <m/>
    <s v="主たる障害：難聴・重心以外"/>
    <n v="240"/>
    <s v="対象"/>
    <s v="○"/>
    <s v="×"/>
    <s v="×"/>
    <m/>
    <m/>
    <m/>
    <m/>
    <m/>
    <m/>
    <m/>
    <m/>
    <m/>
    <s v="上赤江町二丁目"/>
    <n v="10"/>
    <s v=""/>
    <x v="0"/>
    <x v="7"/>
    <m/>
    <s v="21"/>
    <n v="6"/>
  </r>
  <r>
    <x v="20"/>
    <s v="通所系"/>
    <n v="1650100314"/>
    <s v="●"/>
    <m/>
    <s v="ほっと"/>
    <n v="10"/>
    <s v="930-2222"/>
    <s v="富山市八幡７５０番地３"/>
    <s v="076-482-3815"/>
    <s v="076-482-3855"/>
    <s v="特定非営利活動法人ほっと"/>
    <x v="49"/>
    <d v="2028-02-29T00:00:00"/>
    <m/>
    <m/>
    <m/>
    <s v="主たる障害：難聴・重心以外"/>
    <n v="250"/>
    <s v="対象"/>
    <s v="○"/>
    <s v="×"/>
    <s v="×"/>
    <m/>
    <m/>
    <m/>
    <m/>
    <m/>
    <m/>
    <m/>
    <m/>
    <m/>
    <s v="八幡"/>
    <n v="5"/>
    <s v=""/>
    <x v="0"/>
    <x v="36"/>
    <m/>
    <s v="21"/>
    <n v="7"/>
  </r>
  <r>
    <x v="20"/>
    <s v="通所系"/>
    <n v="1650100322"/>
    <s v="●"/>
    <m/>
    <s v="キッズルームひよこ"/>
    <n v="10"/>
    <s v="930-2205"/>
    <s v="富山市金山新東１９０番地"/>
    <s v="076-435-1881"/>
    <s v="076-435-1331"/>
    <s v="株式会社ユニティ"/>
    <x v="41"/>
    <d v="2028-05-31T00:00:00"/>
    <m/>
    <m/>
    <m/>
    <s v="主たる障害：難聴・重心以外"/>
    <n v="252"/>
    <s v="対象"/>
    <s v="○"/>
    <s v="×"/>
    <s v="〇"/>
    <m/>
    <m/>
    <m/>
    <m/>
    <m/>
    <m/>
    <m/>
    <m/>
    <m/>
    <s v="金山新東"/>
    <n v="7"/>
    <s v=""/>
    <x v="0"/>
    <x v="23"/>
    <m/>
    <s v="21"/>
    <n v="8"/>
  </r>
  <r>
    <x v="20"/>
    <s v="通所系"/>
    <n v="1650100330"/>
    <s v="●"/>
    <m/>
    <s v="トータルサポートライトブレイン堀川"/>
    <n v="10"/>
    <s v="939-8072"/>
    <s v="富山市堀川町３７７番地"/>
    <s v="076-422-2270"/>
    <s v="076-422-2270"/>
    <s v="有限会社アクセス"/>
    <x v="134"/>
    <d v="2028-07-19T00:00:00"/>
    <m/>
    <m/>
    <m/>
    <s v="主たる障害：難聴・重心以外"/>
    <n v="226"/>
    <s v="対象"/>
    <s v="○"/>
    <s v="×"/>
    <s v="〇"/>
    <m/>
    <m/>
    <m/>
    <m/>
    <m/>
    <m/>
    <m/>
    <m/>
    <m/>
    <s v="堀川町"/>
    <n v="6"/>
    <s v=""/>
    <x v="0"/>
    <x v="12"/>
    <m/>
    <s v="21"/>
    <n v="9"/>
  </r>
  <r>
    <x v="20"/>
    <s v="通所系"/>
    <n v="1650100389"/>
    <s v="●"/>
    <m/>
    <s v="放課後等デイサービスあみ"/>
    <n v="10"/>
    <s v="939-2706"/>
    <s v="富山市婦中町速星２０４番地"/>
    <s v="076-465-5007"/>
    <s v="076-465-5006"/>
    <s v="株式会社まみーず"/>
    <x v="135"/>
    <d v="2029-07-31T00:00:00"/>
    <m/>
    <m/>
    <m/>
    <s v="主たる障害：難聴・重心以外"/>
    <n v="261"/>
    <s v="対象"/>
    <s v="○"/>
    <s v="×"/>
    <s v="×"/>
    <m/>
    <m/>
    <m/>
    <m/>
    <m/>
    <m/>
    <m/>
    <m/>
    <m/>
    <s v="婦中町速星"/>
    <n v="8"/>
    <s v=""/>
    <x v="2"/>
    <x v="59"/>
    <m/>
    <s v="21"/>
    <n v="10"/>
  </r>
  <r>
    <x v="20"/>
    <s v="通所系"/>
    <n v="1650100397"/>
    <s v="●"/>
    <m/>
    <s v="キッズルームレモン"/>
    <n v="10"/>
    <s v="939-2701"/>
    <s v="富山市婦中町西本郷６６２番地１"/>
    <s v="076-461-3803"/>
    <s v="076-461-3806"/>
    <s v="株式会社ウッドフィール"/>
    <x v="136"/>
    <d v="2029-08-06T00:00:00"/>
    <m/>
    <m/>
    <m/>
    <s v="主たる障害：難聴・重心以外_x000a_業務管理体制　県移管待ち（未入力あり）"/>
    <n v="262"/>
    <s v="対象"/>
    <s v="○"/>
    <s v="×"/>
    <s v="×"/>
    <m/>
    <m/>
    <m/>
    <m/>
    <m/>
    <m/>
    <m/>
    <m/>
    <m/>
    <s v="婦中町西本郷"/>
    <n v="9"/>
    <s v=""/>
    <x v="2"/>
    <x v="9"/>
    <m/>
    <s v="21"/>
    <n v="11"/>
  </r>
  <r>
    <x v="20"/>
    <s v="通所系"/>
    <n v="1650100405"/>
    <s v="●"/>
    <m/>
    <s v="放課後等デイサービスほっぷ・すてっぷ"/>
    <n v="10"/>
    <s v="930-0034"/>
    <s v="富山市清水元町３番３号"/>
    <s v="076-482-6518"/>
    <s v="076-482-6519"/>
    <s v="有限会社お達者くらぶ"/>
    <x v="24"/>
    <d v="2024-02-29T00:00:00"/>
    <m/>
    <m/>
    <m/>
    <s v="主たる障害：難聴・重心以外"/>
    <n v="227"/>
    <s v="対象"/>
    <s v="○"/>
    <s v="×"/>
    <s v="〇"/>
    <m/>
    <m/>
    <m/>
    <m/>
    <m/>
    <m/>
    <m/>
    <m/>
    <m/>
    <s v="清水元町"/>
    <n v="7"/>
    <s v=""/>
    <x v="0"/>
    <x v="14"/>
    <m/>
    <s v="21"/>
    <n v="12"/>
  </r>
  <r>
    <x v="20"/>
    <s v="通所系"/>
    <n v="1650100421"/>
    <s v="●"/>
    <m/>
    <s v="トータルサポートライトブレインふたくち校"/>
    <n v="10"/>
    <s v="939-8211"/>
    <s v="富山市二口町四丁目１番地３"/>
    <s v="076-491-7077"/>
    <s v="076-411-7775"/>
    <s v="有限会社アクセス"/>
    <x v="16"/>
    <d v="2024-03-31T00:00:00"/>
    <m/>
    <m/>
    <m/>
    <s v="主たる障害：難聴・重心以外_x000a_業務管理体制　県移管待ち（未入力あり）"/>
    <n v="256"/>
    <s v="対象"/>
    <s v="○"/>
    <s v="×"/>
    <s v="〇"/>
    <m/>
    <m/>
    <m/>
    <m/>
    <m/>
    <m/>
    <m/>
    <m/>
    <m/>
    <s v="二口町四丁目"/>
    <n v="9"/>
    <s v=""/>
    <x v="0"/>
    <x v="11"/>
    <m/>
    <s v="21"/>
    <n v="13"/>
  </r>
  <r>
    <x v="20"/>
    <s v="通所系"/>
    <n v="1650100447"/>
    <s v="●"/>
    <m/>
    <s v="フローレンスジョジョ"/>
    <n v="5"/>
    <s v="930-0936"/>
    <s v="富山市藤木１５４２番地１"/>
    <s v="076-461-6165"/>
    <s v="076-461-7265"/>
    <s v="株式会社ＴＨＳ＆ＥＫ"/>
    <x v="16"/>
    <d v="2024-03-31T00:00:00"/>
    <m/>
    <m/>
    <m/>
    <s v="主たる障害：重心"/>
    <n v="308"/>
    <s v="対象"/>
    <s v="○"/>
    <s v="〇"/>
    <s v="×"/>
    <m/>
    <m/>
    <m/>
    <m/>
    <m/>
    <m/>
    <m/>
    <m/>
    <m/>
    <s v="藤木"/>
    <n v="5"/>
    <s v=""/>
    <x v="0"/>
    <x v="21"/>
    <m/>
    <s v="21"/>
    <n v="14"/>
  </r>
  <r>
    <x v="20"/>
    <s v="通所系"/>
    <n v="1650100462"/>
    <s v="●"/>
    <s v="●"/>
    <s v="ありがとうの家"/>
    <n v="10"/>
    <s v="939-8081"/>
    <s v="富山市堀川小泉町一丁目１４番１４号"/>
    <s v="076-424-0898"/>
    <s v="076-424-0898"/>
    <s v="特定非営利活動法人ありがとうの家"/>
    <x v="16"/>
    <d v="2024-03-31T00:00:00"/>
    <m/>
    <m/>
    <m/>
    <s v="主たる障害：難聴・重心以外"/>
    <n v="224"/>
    <s v="対象"/>
    <s v="×"/>
    <s v="×"/>
    <s v="×"/>
    <m/>
    <m/>
    <m/>
    <m/>
    <m/>
    <m/>
    <m/>
    <m/>
    <m/>
    <s v="堀川小泉町一丁目"/>
    <n v="11"/>
    <s v=""/>
    <x v="0"/>
    <x v="12"/>
    <m/>
    <s v="21"/>
    <n v="15"/>
  </r>
  <r>
    <x v="20"/>
    <s v="通所系"/>
    <n v="1650100488"/>
    <s v="●"/>
    <s v="●"/>
    <s v="デイサービスこのゆびとーまれ茶屋"/>
    <n v="15"/>
    <s v="930-0115"/>
    <s v="富山市茶屋町４４１番地３"/>
    <s v="076-427-0720"/>
    <s v="076-427-0723"/>
    <s v="特定非営利活動法人デイサービスこのゆびとーまれ"/>
    <x v="16"/>
    <d v="2024-03-31T00:00:00"/>
    <m/>
    <m/>
    <m/>
    <s v="主たる障害：難聴・重心以外"/>
    <m/>
    <m/>
    <m/>
    <m/>
    <m/>
    <m/>
    <m/>
    <m/>
    <m/>
    <m/>
    <m/>
    <m/>
    <m/>
    <m/>
    <s v="茶屋町"/>
    <n v="6"/>
    <s v=""/>
    <x v="0"/>
    <x v="3"/>
    <m/>
    <s v="21"/>
    <n v="16"/>
  </r>
  <r>
    <x v="20"/>
    <s v="通所系"/>
    <n v="1650100496"/>
    <s v="●"/>
    <s v="●"/>
    <s v="なごなるの家"/>
    <n v="18"/>
    <s v="939-8006"/>
    <s v="富山市山室２９３番地５"/>
    <s v="076-422-2341"/>
    <s v="076-422-5970"/>
    <s v="有限会社まいけ"/>
    <x v="16"/>
    <d v="2024-03-31T00:00:00"/>
    <m/>
    <m/>
    <m/>
    <s v="主たる障害：難聴・重心以外"/>
    <n v="245"/>
    <s v="対象"/>
    <s v="○"/>
    <s v="×"/>
    <s v="〇"/>
    <m/>
    <m/>
    <m/>
    <m/>
    <m/>
    <m/>
    <m/>
    <m/>
    <m/>
    <s v="山室"/>
    <n v="5"/>
    <s v=""/>
    <x v="0"/>
    <x v="10"/>
    <m/>
    <s v="21"/>
    <n v="17"/>
  </r>
  <r>
    <x v="20"/>
    <s v="通所系"/>
    <n v="1650100504"/>
    <s v="●"/>
    <s v="●"/>
    <s v="このゆびとーまれ"/>
    <n v="18"/>
    <s v="930-0928"/>
    <s v="富山市富岡町３５５番地"/>
    <s v="076-493-0765"/>
    <s v="076-493-0765"/>
    <s v="特定非営利活動法人デイサービスこのゆびとーまれ"/>
    <x v="16"/>
    <d v="2024-03-31T00:00:00"/>
    <m/>
    <m/>
    <m/>
    <s v="主たる障害：難聴・重心以外"/>
    <n v="243"/>
    <s v="対象"/>
    <s v="○"/>
    <s v="〇"/>
    <s v="〇"/>
    <m/>
    <m/>
    <m/>
    <m/>
    <m/>
    <m/>
    <m/>
    <m/>
    <m/>
    <s v="富岡町"/>
    <n v="6"/>
    <s v=""/>
    <x v="0"/>
    <x v="24"/>
    <m/>
    <s v="21"/>
    <n v="18"/>
  </r>
  <r>
    <x v="20"/>
    <s v="通所系"/>
    <n v="1650100512"/>
    <s v="●"/>
    <s v="●"/>
    <s v="デイサービスこのゆびとーまれ向い"/>
    <n v="22"/>
    <s v="930-0928"/>
    <s v="富山市富岡町３６５番地"/>
    <s v="076-493-0030"/>
    <s v="076-493-0765"/>
    <s v="特定非営利活動法人デイサービスこのゆびとーまれ"/>
    <x v="16"/>
    <d v="2024-03-31T00:00:00"/>
    <m/>
    <m/>
    <m/>
    <s v="主たる障害：難聴・重心以外"/>
    <n v="244"/>
    <s v="対象"/>
    <s v="○"/>
    <s v="〇"/>
    <s v="〇"/>
    <m/>
    <m/>
    <m/>
    <m/>
    <m/>
    <m/>
    <m/>
    <m/>
    <m/>
    <s v="富岡町"/>
    <n v="6"/>
    <s v=""/>
    <x v="0"/>
    <x v="24"/>
    <m/>
    <s v="21"/>
    <n v="19"/>
  </r>
  <r>
    <x v="20"/>
    <s v="通所系"/>
    <n v="1650100520"/>
    <s v="●"/>
    <s v="●"/>
    <s v="富山型デイサービスくわの里"/>
    <n v="18"/>
    <s v="930-1336"/>
    <s v="富山市桑原６２番地"/>
    <s v="076-483-8580"/>
    <s v="076-483-8581"/>
    <s v="株式会社桑の里"/>
    <x v="16"/>
    <d v="2024-03-31T00:00:00"/>
    <m/>
    <m/>
    <m/>
    <s v="主たる障害：難聴・重心以外_x000a_【休止】令和4年4月1日～令和5年3月31日"/>
    <n v="258"/>
    <s v="対象"/>
    <s v="×"/>
    <s v="×"/>
    <s v="×"/>
    <m/>
    <m/>
    <m/>
    <m/>
    <m/>
    <m/>
    <m/>
    <m/>
    <m/>
    <s v="桑原"/>
    <n v="5"/>
    <s v=""/>
    <x v="1"/>
    <x v="8"/>
    <m/>
    <s v="21"/>
    <n v="20"/>
  </r>
  <r>
    <x v="20"/>
    <s v="通所系"/>
    <n v="1650100538"/>
    <s v="●"/>
    <s v="●"/>
    <s v="孫の手デイサービス"/>
    <n v="18"/>
    <s v="930-0841"/>
    <s v="富山市四ツ葉町１９番３号"/>
    <s v="076-471-8006"/>
    <s v="076-471-8007"/>
    <s v="デイライト株式会社"/>
    <x v="16"/>
    <d v="2024-03-31T00:00:00"/>
    <m/>
    <m/>
    <m/>
    <s v="主たる障害：難聴・重心以外"/>
    <n v="229"/>
    <s v="対象"/>
    <s v="×"/>
    <s v="×"/>
    <s v="×"/>
    <m/>
    <m/>
    <m/>
    <m/>
    <m/>
    <m/>
    <m/>
    <m/>
    <m/>
    <s v="四ツ葉町"/>
    <n v="7"/>
    <s v=""/>
    <x v="0"/>
    <x v="13"/>
    <m/>
    <s v="21"/>
    <n v="21"/>
  </r>
  <r>
    <x v="20"/>
    <s v="通所系"/>
    <n v="1650100546"/>
    <s v="●"/>
    <s v="●"/>
    <s v="デイサービスまめの木"/>
    <n v="18"/>
    <s v="931-8423"/>
    <s v="富山市町袋１２８番地１"/>
    <s v="076-451-5251"/>
    <s v="076-411-6886"/>
    <s v="有限会社まめの木"/>
    <x v="16"/>
    <d v="2024-03-31T00:00:00"/>
    <m/>
    <m/>
    <m/>
    <s v="主たる障害：難聴・重心以外"/>
    <n v="238"/>
    <s v="対象"/>
    <s v="○"/>
    <s v="〇"/>
    <s v="×"/>
    <m/>
    <m/>
    <m/>
    <m/>
    <m/>
    <m/>
    <m/>
    <m/>
    <m/>
    <s v="町袋"/>
    <n v="5"/>
    <s v=""/>
    <x v="0"/>
    <x v="30"/>
    <m/>
    <s v="21"/>
    <n v="22"/>
  </r>
  <r>
    <x v="20"/>
    <s v="通所系"/>
    <n v="1650100553"/>
    <s v="●"/>
    <s v="●"/>
    <s v="デイサービスありがた家"/>
    <n v="10"/>
    <s v="939-2376"/>
    <s v="富山市八尾町福島三丁目７９番地"/>
    <s v="076-455-8339"/>
    <s v="076-455-8333"/>
    <s v="特定非営利活動法人ありがた家"/>
    <x v="16"/>
    <d v="2024-03-31T00:00:00"/>
    <m/>
    <m/>
    <m/>
    <s v="主たる障害：難聴・重心以外"/>
    <n v="259"/>
    <s v="対象"/>
    <s v="○"/>
    <s v="×"/>
    <s v="×"/>
    <m/>
    <m/>
    <m/>
    <m/>
    <m/>
    <m/>
    <m/>
    <m/>
    <m/>
    <s v="八尾町福島三丁目"/>
    <n v="11"/>
    <s v=""/>
    <x v="3"/>
    <x v="16"/>
    <m/>
    <s v="21"/>
    <n v="23"/>
  </r>
  <r>
    <x v="20"/>
    <s v="通所系"/>
    <n v="1650100561"/>
    <s v="●"/>
    <s v="●"/>
    <s v="ふるさとのあかり"/>
    <n v="25"/>
    <s v="930-2243"/>
    <s v="富山市四方荒屋３２２３番地"/>
    <s v="076-435-6511"/>
    <s v="076-435-6512"/>
    <s v="特定非営利活動法人ふるさとのあかり"/>
    <x v="16"/>
    <d v="2024-03-31T00:00:00"/>
    <m/>
    <m/>
    <m/>
    <s v="主たる障害：難聴・重心以外"/>
    <n v="248"/>
    <s v="対象"/>
    <s v="○"/>
    <s v="×"/>
    <s v="×"/>
    <m/>
    <m/>
    <m/>
    <m/>
    <m/>
    <m/>
    <m/>
    <m/>
    <m/>
    <s v="四方荒屋"/>
    <n v="7"/>
    <s v=""/>
    <x v="0"/>
    <x v="34"/>
    <m/>
    <s v="21"/>
    <n v="24"/>
  </r>
  <r>
    <x v="20"/>
    <s v="通所系"/>
    <n v="1650100579"/>
    <s v="●"/>
    <s v="●"/>
    <s v="月岡デイサービスセンターやまゆり"/>
    <n v="18"/>
    <s v="939-8146"/>
    <s v="富山市中布目１６３番地"/>
    <s v="076-429-8866"/>
    <s v="076-429-8872"/>
    <s v="むらい食品株式会社"/>
    <x v="16"/>
    <d v="2024-03-31T00:00:00"/>
    <m/>
    <m/>
    <m/>
    <s v="主たる障害：難聴・重心以外"/>
    <n v="247"/>
    <s v="対象"/>
    <s v="○"/>
    <s v="×"/>
    <s v="×"/>
    <m/>
    <m/>
    <m/>
    <m/>
    <m/>
    <m/>
    <m/>
    <m/>
    <m/>
    <s v="中布目"/>
    <n v="6"/>
    <s v=""/>
    <x v="0"/>
    <x v="22"/>
    <m/>
    <s v="21"/>
    <n v="25"/>
  </r>
  <r>
    <x v="20"/>
    <s v="通所系"/>
    <n v="1650100587"/>
    <s v="●"/>
    <s v="●"/>
    <s v="デイサービスひより鵜坂"/>
    <n v="18"/>
    <s v="939-2711"/>
    <s v="富山市婦中町鵜坂１３９番地"/>
    <s v="076-461-3497"/>
    <s v="076-425-0212"/>
    <s v="有限会社日和"/>
    <x v="16"/>
    <d v="2024-03-31T00:00:00"/>
    <m/>
    <m/>
    <m/>
    <s v="主たる障害：難聴・重心以外"/>
    <n v="263"/>
    <s v="対象"/>
    <s v="×"/>
    <s v="×"/>
    <s v="×"/>
    <m/>
    <m/>
    <m/>
    <m/>
    <m/>
    <m/>
    <m/>
    <m/>
    <m/>
    <s v="婦中町鵜坂"/>
    <n v="8"/>
    <s v=""/>
    <x v="2"/>
    <x v="9"/>
    <m/>
    <s v="21"/>
    <n v="26"/>
  </r>
  <r>
    <x v="20"/>
    <s v="通所系"/>
    <n v="1650100595"/>
    <s v="●"/>
    <s v="●"/>
    <s v="デイサービスしおんの家"/>
    <n v="10"/>
    <s v="939-3515"/>
    <s v="富山市水橋辻ヶ堂７７７番地"/>
    <s v="076-479-0675"/>
    <s v="076-479-9174"/>
    <s v="特定非営利活動法人しおんの家"/>
    <x v="16"/>
    <d v="2024-03-31T00:00:00"/>
    <m/>
    <m/>
    <m/>
    <s v="主たる障害：難聴・重心以外"/>
    <n v="255"/>
    <s v="対象"/>
    <s v="○"/>
    <s v="×"/>
    <s v="×"/>
    <m/>
    <m/>
    <m/>
    <m/>
    <m/>
    <m/>
    <m/>
    <m/>
    <m/>
    <s v="水橋辻ヶ堂"/>
    <n v="8"/>
    <s v=""/>
    <x v="0"/>
    <x v="0"/>
    <m/>
    <s v="21"/>
    <n v="27"/>
  </r>
  <r>
    <x v="20"/>
    <s v="通所系"/>
    <n v="1650100645"/>
    <s v="●"/>
    <m/>
    <s v="ヴィストカレッジ富山県庁前"/>
    <n v="10"/>
    <s v="930-0085"/>
    <s v="富山市丸の内一丁目５番８号マンション堺捨１階"/>
    <s v="076-471-6822"/>
    <s v="076-471-6825"/>
    <s v="ヴィスト株式会社"/>
    <x v="69"/>
    <d v="2025-03-31T00:00:00"/>
    <m/>
    <m/>
    <m/>
    <s v="主たる障害：難聴・重心以外"/>
    <n v="215"/>
    <s v="対象"/>
    <s v="○"/>
    <s v="〇"/>
    <s v="〇"/>
    <m/>
    <m/>
    <m/>
    <m/>
    <m/>
    <m/>
    <m/>
    <m/>
    <m/>
    <s v="丸の内一丁目"/>
    <n v="9"/>
    <s v=""/>
    <x v="0"/>
    <x v="45"/>
    <m/>
    <s v="21"/>
    <n v="28"/>
  </r>
  <r>
    <x v="20"/>
    <s v="通所系"/>
    <n v="1650160029"/>
    <s v="●"/>
    <m/>
    <s v="ミックスベリー"/>
    <n v="10"/>
    <s v="930-0154"/>
    <s v="富山市平岡１８０番地"/>
    <s v="076-471-6131"/>
    <s v="076-471-6132"/>
    <s v="株式会社ウッドフィール"/>
    <x v="32"/>
    <d v="2025-09-30T00:00:00"/>
    <m/>
    <m/>
    <m/>
    <s v="主たる障害：難聴・重心以外_x000a_業務管理体制　県移管待ち（未入力あり）"/>
    <m/>
    <m/>
    <m/>
    <m/>
    <m/>
    <m/>
    <m/>
    <m/>
    <m/>
    <m/>
    <m/>
    <m/>
    <m/>
    <m/>
    <s v="平岡"/>
    <n v="5"/>
    <s v=""/>
    <x v="0"/>
    <x v="60"/>
    <m/>
    <s v="21"/>
    <n v="29"/>
  </r>
  <r>
    <x v="20"/>
    <s v="通所系"/>
    <n v="1650160037"/>
    <s v="●"/>
    <m/>
    <s v="アオハル"/>
    <n v="10"/>
    <s v="939-2251"/>
    <s v="富山市下大久保３８番地１"/>
    <s v="076-464-5612"/>
    <s v="076-464-5617"/>
    <s v="株式会社ＢＵＺＺＢＵＺＺ"/>
    <x v="62"/>
    <d v="2025-12-31T00:00:00"/>
    <m/>
    <m/>
    <m/>
    <s v="主たる障害：難聴・重心以外_x000a_児童発達支援休止：R5.1.1～R7.12.31"/>
    <m/>
    <m/>
    <m/>
    <m/>
    <m/>
    <m/>
    <m/>
    <m/>
    <m/>
    <m/>
    <m/>
    <m/>
    <m/>
    <m/>
    <s v="下大久保"/>
    <n v="7"/>
    <s v=""/>
    <x v="4"/>
    <x v="49"/>
    <m/>
    <s v="21"/>
    <n v="30"/>
  </r>
  <r>
    <x v="20"/>
    <s v="通所系"/>
    <n v="1650160052"/>
    <s v="●"/>
    <m/>
    <s v="ヴィストカレッジ富山環水公園前"/>
    <n v="10"/>
    <s v="930-0859"/>
    <s v="富山市牛島本町二丁目２番１０号"/>
    <s v="076-482-4755"/>
    <s v="076-482-4751"/>
    <s v="ヴィスト株式会社"/>
    <x v="51"/>
    <d v="2026-03-31T00:00:00"/>
    <m/>
    <m/>
    <m/>
    <s v="主たる障害：難聴・重心以外"/>
    <n v="218"/>
    <s v="対象"/>
    <s v="○"/>
    <s v="〇"/>
    <s v="×"/>
    <m/>
    <m/>
    <m/>
    <m/>
    <m/>
    <m/>
    <m/>
    <m/>
    <m/>
    <s v="牛島本町二丁目"/>
    <n v="10"/>
    <s v=""/>
    <x v="0"/>
    <x v="25"/>
    <m/>
    <s v="21"/>
    <n v="31"/>
  </r>
  <r>
    <x v="20"/>
    <s v="通所系"/>
    <n v="1650160060"/>
    <s v="●"/>
    <s v="●"/>
    <s v="富山地域福祉事業所デイサービスぽぴー"/>
    <n v="10"/>
    <s v="930-0875"/>
    <s v="富山市寺町けや木台７１番地"/>
    <s v="076-444-8285"/>
    <s v="076-444-8285"/>
    <s v="企業組合労協センター事業団"/>
    <x v="51"/>
    <d v="2026-03-31T00:00:00"/>
    <m/>
    <m/>
    <m/>
    <s v="主たる障害：難聴・重心以外"/>
    <n v="233"/>
    <s v="対象"/>
    <s v="○"/>
    <s v="〇"/>
    <s v="×"/>
    <m/>
    <m/>
    <m/>
    <m/>
    <m/>
    <m/>
    <m/>
    <m/>
    <m/>
    <s v="寺町けや木台"/>
    <n v="9"/>
    <s v=""/>
    <x v="0"/>
    <x v="35"/>
    <m/>
    <s v="21"/>
    <n v="32"/>
  </r>
  <r>
    <x v="20"/>
    <s v="通所系"/>
    <n v="1650160086"/>
    <s v="●"/>
    <m/>
    <s v="ゆいの木ココカラ"/>
    <n v="10"/>
    <s v="930-0063"/>
    <s v="富山市太田口通り一丁目６番３号"/>
    <s v="076-422-0255"/>
    <s v="076-422-0260"/>
    <s v="株式会社ＳＭＩＬＥＰＬＵＳ"/>
    <x v="64"/>
    <d v="2026-09-30T00:00:00"/>
    <m/>
    <m/>
    <m/>
    <s v="主たる障害：難聴・重心以外_x000a_児童発達支援指定R3.1.1～R8.12.31"/>
    <n v="222"/>
    <s v="対象"/>
    <s v="○"/>
    <s v="×"/>
    <s v="×"/>
    <m/>
    <m/>
    <m/>
    <m/>
    <m/>
    <m/>
    <m/>
    <m/>
    <m/>
    <s v="太田口通り一丁目"/>
    <n v="11"/>
    <s v=""/>
    <x v="0"/>
    <x v="55"/>
    <m/>
    <s v="21"/>
    <n v="33"/>
  </r>
  <r>
    <x v="20"/>
    <s v="通所系"/>
    <n v="1650160110"/>
    <s v="●"/>
    <m/>
    <s v="くじらぐも"/>
    <n v="10"/>
    <s v="931-8417"/>
    <s v="富山市古志町三丁目１番地１"/>
    <s v="076-460-0206"/>
    <s v="076-460-0823"/>
    <s v="合同会社ポラリス"/>
    <x v="52"/>
    <d v="2027-03-31T00:00:00"/>
    <m/>
    <m/>
    <m/>
    <s v="主たる障害：難聴・重心以外"/>
    <n v="266"/>
    <s v="対象"/>
    <s v="○"/>
    <s v="×"/>
    <s v="〇"/>
    <m/>
    <m/>
    <m/>
    <m/>
    <m/>
    <m/>
    <m/>
    <m/>
    <m/>
    <s v="古志町三丁目"/>
    <n v="9"/>
    <s v=""/>
    <x v="0"/>
    <x v="61"/>
    <m/>
    <s v="21"/>
    <n v="34"/>
  </r>
  <r>
    <x v="20"/>
    <s v="通所系"/>
    <n v="1650160185"/>
    <s v="●"/>
    <m/>
    <s v="トータルサポートライトブレインアロマプラス"/>
    <n v="10"/>
    <s v="939-8212"/>
    <s v="富山市掛尾町２４３番地６"/>
    <s v="076-492-0931"/>
    <s v="076-492-0931"/>
    <s v="有限会社アクセス"/>
    <x v="30"/>
    <d v="2028-05-31T00:00:00"/>
    <m/>
    <m/>
    <m/>
    <s v="主たる障害：視覚・内部・難聴・重心・難病以外"/>
    <m/>
    <m/>
    <m/>
    <m/>
    <m/>
    <m/>
    <m/>
    <m/>
    <m/>
    <m/>
    <m/>
    <m/>
    <m/>
    <m/>
    <s v="掛尾町"/>
    <n v="6"/>
    <s v=""/>
    <x v="0"/>
    <x v="12"/>
    <m/>
    <s v="21"/>
    <n v="35"/>
  </r>
  <r>
    <x v="20"/>
    <s v="通所系"/>
    <n v="1650160219"/>
    <s v="●"/>
    <m/>
    <s v="ＳＡＣＣＡ"/>
    <n v="10"/>
    <s v="930-0843"/>
    <s v="富山市窪本町５番地１６"/>
    <s v="076-471-5895"/>
    <s v="076-471-5895"/>
    <s v="株式会社ＫＯＫＩＡ"/>
    <x v="72"/>
    <d v="2028-08-31T00:00:00"/>
    <m/>
    <m/>
    <m/>
    <s v="主たる障害：重心・難病以外"/>
    <n v="313"/>
    <s v="対象"/>
    <s v="×"/>
    <s v="×"/>
    <s v="×"/>
    <m/>
    <m/>
    <m/>
    <m/>
    <m/>
    <m/>
    <m/>
    <m/>
    <m/>
    <s v="窪本町"/>
    <n v="6"/>
    <s v=""/>
    <x v="0"/>
    <x v="13"/>
    <m/>
    <s v="21"/>
    <n v="36"/>
  </r>
  <r>
    <x v="20"/>
    <s v="通所系"/>
    <n v="1650160268"/>
    <s v="●"/>
    <m/>
    <s v="発達支援スクールＯｎｅＵｐ"/>
    <n v="10"/>
    <s v="939-8071"/>
    <s v="富山市上袋６０５番地それいゆｉビル３－Ｂ"/>
    <s v="076-482-6697"/>
    <s v="076-482-6698"/>
    <s v="株式会社ＡＯＧＹ"/>
    <x v="137"/>
    <d v="2029-03-31T00:00:00"/>
    <m/>
    <m/>
    <m/>
    <s v="主たる障害：肢体不自由・視覚・聴覚言語・内部障害・重心・難病以外"/>
    <m/>
    <m/>
    <m/>
    <m/>
    <m/>
    <m/>
    <m/>
    <m/>
    <m/>
    <m/>
    <m/>
    <m/>
    <m/>
    <m/>
    <s v="上袋"/>
    <n v="5"/>
    <s v=""/>
    <x v="0"/>
    <x v="19"/>
    <m/>
    <s v="21"/>
    <n v="37"/>
  </r>
  <r>
    <x v="21"/>
    <s v="通所系"/>
    <n v="1650160094"/>
    <m/>
    <m/>
    <s v="トータルサポートライトブレイン上飯野校"/>
    <n v="10"/>
    <s v="930-0827"/>
    <s v="富山市上飯野字道ノ下９番地１"/>
    <s v="076-482-3886"/>
    <s v="076-482-3631"/>
    <s v="株式会社ＵＮＩＱＵＥＲ"/>
    <x v="65"/>
    <d v="2026-10-31T00:00:00"/>
    <m/>
    <m/>
    <m/>
    <s v="主たる障害：難聴・重心以外"/>
    <n v="257"/>
    <s v="対象"/>
    <s v="○"/>
    <s v="×"/>
    <s v="×"/>
    <m/>
    <m/>
    <m/>
    <m/>
    <m/>
    <m/>
    <m/>
    <m/>
    <m/>
    <s v="上飯野字道ノ下"/>
    <n v="10"/>
    <s v=""/>
    <x v="0"/>
    <x v="7"/>
    <m/>
    <s v="22"/>
    <n v="1"/>
  </r>
  <r>
    <x v="21"/>
    <s v="通所系"/>
    <n v="1650100132"/>
    <m/>
    <m/>
    <s v="つくしの家"/>
    <n v="5"/>
    <s v="930-2226"/>
    <s v="富山市八町５２７４番地２"/>
    <s v="076-435-3279"/>
    <s v="076-435-3269"/>
    <s v="株式会社つくし工房"/>
    <x v="132"/>
    <d v="2025-03-31T00:00:00"/>
    <m/>
    <m/>
    <m/>
    <s v="主たる障害：重心_x000a_※児童発達の指定日は「R2.4.1～R8.3.31」→R4.3.31廃止"/>
    <n v="249"/>
    <s v="対象"/>
    <s v="○"/>
    <s v="×"/>
    <s v="×"/>
    <m/>
    <m/>
    <m/>
    <m/>
    <m/>
    <m/>
    <m/>
    <m/>
    <m/>
    <s v="八町"/>
    <n v="5"/>
    <s v=""/>
    <x v="0"/>
    <x v="36"/>
    <m/>
    <s v="22"/>
    <n v="2"/>
  </r>
  <r>
    <x v="21"/>
    <s v="通所系"/>
    <n v="1650100256"/>
    <m/>
    <m/>
    <s v="ウェルカムハウスつくし"/>
    <n v="10"/>
    <s v="930-0101"/>
    <s v="富山市中沖３８０番地"/>
    <s v="076-427-1060"/>
    <s v="076-427-1061"/>
    <s v="株式会社つくし工房"/>
    <x v="18"/>
    <d v="2027-03-31T00:00:00"/>
    <m/>
    <m/>
    <m/>
    <s v="主たる障害：難聴・重心以外"/>
    <n v="167"/>
    <s v="対象"/>
    <s v="○"/>
    <s v="×"/>
    <s v="〇"/>
    <m/>
    <m/>
    <m/>
    <m/>
    <m/>
    <m/>
    <m/>
    <m/>
    <m/>
    <s v="中沖"/>
    <n v="5"/>
    <s v=""/>
    <x v="0"/>
    <x v="53"/>
    <m/>
    <s v="22"/>
    <n v="3"/>
  </r>
  <r>
    <x v="21"/>
    <s v="通所系"/>
    <n v="1650100108"/>
    <s v="●"/>
    <m/>
    <s v="ぼらハートのいえみらい"/>
    <n v="10"/>
    <s v="930-0873"/>
    <s v="富山市金屋字古屋敷４２１５番地２"/>
    <s v="076-444-1294"/>
    <s v="076-444-1296"/>
    <s v="富山県高齢者・障害者福祉生活協同組合"/>
    <x v="132"/>
    <d v="2025-03-31T00:00:00"/>
    <m/>
    <m/>
    <m/>
    <s v="主たる障害：難聴・重心以外_x000a_業務管理体制　県移管待ち（未入力あり）"/>
    <n v="232"/>
    <s v="対象"/>
    <s v="○"/>
    <s v="〇"/>
    <s v="〇"/>
    <m/>
    <m/>
    <m/>
    <m/>
    <m/>
    <m/>
    <m/>
    <m/>
    <m/>
    <s v="金屋字古屋敷"/>
    <n v="9"/>
    <s v=""/>
    <x v="0"/>
    <x v="35"/>
    <m/>
    <s v="22"/>
    <n v="4"/>
  </r>
  <r>
    <x v="21"/>
    <s v="通所系"/>
    <n v="1650100181"/>
    <s v="●"/>
    <m/>
    <s v="つくしの家婦中"/>
    <n v="5"/>
    <s v="939-2745"/>
    <s v="富山市婦中町広田５６５０番地"/>
    <s v="076-481-6888"/>
    <s v="076-481-6819"/>
    <s v="株式会社つくし工房"/>
    <x v="15"/>
    <d v="2026-05-31T00:00:00"/>
    <m/>
    <m/>
    <m/>
    <s v="主たる障害：重心"/>
    <m/>
    <m/>
    <m/>
    <m/>
    <m/>
    <m/>
    <m/>
    <m/>
    <m/>
    <m/>
    <m/>
    <m/>
    <m/>
    <m/>
    <s v="婦中町広田"/>
    <n v="8"/>
    <s v=""/>
    <x v="2"/>
    <x v="40"/>
    <m/>
    <s v="22"/>
    <n v="5"/>
  </r>
  <r>
    <x v="21"/>
    <s v="通所系"/>
    <n v="1650100058"/>
    <s v="●"/>
    <m/>
    <s v="多機能事業所あゆみの郷"/>
    <n v="8"/>
    <s v="939-2231"/>
    <s v="富山市稲代１０３７番地"/>
    <s v="076-467-4481"/>
    <s v="076-467-4482"/>
    <s v="社会福祉法人秀愛会"/>
    <x v="23"/>
    <d v="2029-03-31T00:00:00"/>
    <m/>
    <m/>
    <m/>
    <s v="主たる障害：難聴・重心以外_x000a_業務管理体制　県移管待ち（未入力あり）"/>
    <m/>
    <m/>
    <m/>
    <m/>
    <m/>
    <m/>
    <m/>
    <m/>
    <m/>
    <m/>
    <m/>
    <m/>
    <m/>
    <m/>
    <s v="稲代"/>
    <n v="5"/>
    <s v=""/>
    <x v="4"/>
    <x v="17"/>
    <m/>
    <s v="22"/>
    <n v="6"/>
  </r>
  <r>
    <x v="21"/>
    <s v="通所系"/>
    <n v="1650100165"/>
    <s v="●"/>
    <m/>
    <s v="多機能型事業所このみ"/>
    <n v="10"/>
    <s v="939-2603"/>
    <s v="富山市婦中町羽根１０６８番地１２"/>
    <s v="076-469-6301"/>
    <s v="076-469-6302"/>
    <s v="社会福祉法人恵風会"/>
    <x v="138"/>
    <d v="2025-05-31T00:00:00"/>
    <m/>
    <m/>
    <m/>
    <s v="主たる障害：難聴・重心以外_x000a_業務管理体制　県移管待ち（未入力あり）"/>
    <n v="264"/>
    <s v="対象"/>
    <s v="○"/>
    <s v="×"/>
    <s v="〇"/>
    <m/>
    <m/>
    <m/>
    <m/>
    <m/>
    <m/>
    <m/>
    <m/>
    <m/>
    <s v="婦中町羽根"/>
    <n v="8"/>
    <s v=""/>
    <x v="2"/>
    <x v="29"/>
    <m/>
    <s v="22"/>
    <n v="7"/>
  </r>
  <r>
    <x v="21"/>
    <s v="通所系"/>
    <n v="1650100223"/>
    <m/>
    <m/>
    <s v="放課後等デイサービス事業所めばえ"/>
    <n v="10"/>
    <s v="939-8055"/>
    <s v="富山市下堀４５番地５"/>
    <s v="076-482-6345"/>
    <s v="076-482-6355"/>
    <s v="株式会社ほたる"/>
    <x v="126"/>
    <d v="2026-12-31T00:00:00"/>
    <m/>
    <m/>
    <m/>
    <s v="主たる障害：難聴・重心以外"/>
    <n v="225"/>
    <s v="対象"/>
    <s v="〇"/>
    <s v="×"/>
    <s v="×"/>
    <m/>
    <m/>
    <m/>
    <m/>
    <m/>
    <m/>
    <m/>
    <m/>
    <m/>
    <s v="下堀"/>
    <n v="5"/>
    <s v=""/>
    <x v="0"/>
    <x v="42"/>
    <m/>
    <s v="22"/>
    <n v="8"/>
  </r>
  <r>
    <x v="21"/>
    <s v="通所系"/>
    <n v="1650100231"/>
    <s v="●"/>
    <m/>
    <s v="７ポケット"/>
    <n v="10"/>
    <s v="930-0066"/>
    <s v="富山市千石町二丁目５番１１号"/>
    <s v="076-493-8882"/>
    <s v="076-493-8889"/>
    <s v="株式会社ＷＡＷＡ"/>
    <x v="126"/>
    <d v="2026-12-31T00:00:00"/>
    <m/>
    <m/>
    <m/>
    <s v="主たる障害：難聴・重心以外"/>
    <n v="223"/>
    <s v="対象"/>
    <s v="○"/>
    <s v="×"/>
    <s v="〇"/>
    <m/>
    <m/>
    <m/>
    <m/>
    <m/>
    <m/>
    <m/>
    <m/>
    <m/>
    <s v="千石町二丁目"/>
    <n v="9"/>
    <s v=""/>
    <x v="0"/>
    <x v="1"/>
    <m/>
    <s v="22"/>
    <n v="9"/>
  </r>
  <r>
    <x v="21"/>
    <s v="通所系"/>
    <n v="1650100272"/>
    <s v="●"/>
    <m/>
    <s v="だいだい水橋"/>
    <n v="8"/>
    <s v="939-0521"/>
    <s v="富山市水橋中村町６７番地１"/>
    <s v="076-464-6865"/>
    <s v="076-464-6895"/>
    <s v="一般社団法人大樹福祉会"/>
    <x v="19"/>
    <d v="2027-10-31T00:00:00"/>
    <m/>
    <m/>
    <m/>
    <s v="主たる障害：難聴・重心以外"/>
    <n v="254"/>
    <s v="対象"/>
    <s v="○"/>
    <s v="×"/>
    <s v="×"/>
    <m/>
    <m/>
    <m/>
    <m/>
    <m/>
    <m/>
    <m/>
    <m/>
    <m/>
    <s v="水橋中村町"/>
    <n v="8"/>
    <s v=""/>
    <x v="0"/>
    <x v="41"/>
    <m/>
    <s v="22"/>
    <n v="10"/>
  </r>
  <r>
    <x v="21"/>
    <s v="通所系"/>
    <n v="1650100280"/>
    <m/>
    <m/>
    <s v="さくらんぼ"/>
    <n v="10"/>
    <s v="930-0816"/>
    <s v="富山市上赤江町二丁目４番３８号"/>
    <s v="076-456-6536"/>
    <s v="076-456-7317"/>
    <s v="株式会社ＬＥＡＴ"/>
    <x v="139"/>
    <d v="2027-12-09T00:00:00"/>
    <m/>
    <m/>
    <m/>
    <s v="主たる障害：難聴・重心以外"/>
    <n v="239"/>
    <s v="対象"/>
    <s v="○"/>
    <s v="×"/>
    <s v="×"/>
    <m/>
    <m/>
    <m/>
    <m/>
    <m/>
    <m/>
    <m/>
    <m/>
    <m/>
    <s v="上赤江町二丁目"/>
    <n v="10"/>
    <s v=""/>
    <x v="0"/>
    <x v="7"/>
    <m/>
    <s v="22"/>
    <n v="11"/>
  </r>
  <r>
    <x v="21"/>
    <s v="通所系"/>
    <n v="1650100298"/>
    <s v="●"/>
    <m/>
    <s v="指定放課後等デイサービス事業所富山県リハビリテーション病院・こども支援センター"/>
    <n v="5"/>
    <s v="931-8517"/>
    <s v="富山市下飯野３６番地"/>
    <s v="076-438-2233"/>
    <s v="076-426-1588"/>
    <s v="社会福祉法人富山県社会福祉総合センター"/>
    <x v="59"/>
    <d v="2027-12-31T00:00:00"/>
    <m/>
    <m/>
    <m/>
    <s v="主たる障害：重心_x000a_業務管理体制　県移管待ち（未入力あり）"/>
    <n v="237"/>
    <s v="対象"/>
    <s v="○"/>
    <s v="×"/>
    <s v="〇"/>
    <m/>
    <m/>
    <m/>
    <m/>
    <m/>
    <m/>
    <m/>
    <m/>
    <m/>
    <s v="下飯野"/>
    <n v="6"/>
    <s v=""/>
    <x v="0"/>
    <x v="30"/>
    <m/>
    <s v="22"/>
    <n v="12"/>
  </r>
  <r>
    <x v="21"/>
    <s v="通所系"/>
    <n v="1650100348"/>
    <m/>
    <m/>
    <s v="愛の家ジュニア"/>
    <n v="10"/>
    <s v="939-8141"/>
    <s v="富山市月岡東緑町二丁目１０６番地"/>
    <s v="076-461-4922"/>
    <s v="076-461-4923"/>
    <s v="株式会社ケアサービス布目"/>
    <x v="21"/>
    <d v="2028-08-31T00:00:00"/>
    <m/>
    <m/>
    <m/>
    <s v="主たる障害：難聴・重心以外"/>
    <n v="246"/>
    <s v="対象"/>
    <s v="×"/>
    <s v="×"/>
    <s v="×"/>
    <m/>
    <m/>
    <m/>
    <m/>
    <m/>
    <m/>
    <m/>
    <m/>
    <m/>
    <s v="月岡東緑町二丁目"/>
    <n v="11"/>
    <s v=""/>
    <x v="0"/>
    <x v="22"/>
    <m/>
    <s v="22"/>
    <n v="13"/>
  </r>
  <r>
    <x v="21"/>
    <s v="通所系"/>
    <n v="1650100371"/>
    <m/>
    <m/>
    <s v="ヴィストカレッジ富山駅前"/>
    <n v="10"/>
    <s v="930-0008"/>
    <s v="富山市神通本町二丁目２番１６号アグロストタワー富山駅前１階"/>
    <s v="076-471-8791"/>
    <s v="076-471-8792"/>
    <s v="ヴィスト株式会社"/>
    <x v="131"/>
    <d v="2029-08-31T00:00:00"/>
    <m/>
    <m/>
    <m/>
    <s v="主たる障害：難聴・重心以外"/>
    <n v="217"/>
    <s v="対象"/>
    <s v="○"/>
    <s v="〇"/>
    <s v="×"/>
    <m/>
    <m/>
    <m/>
    <m/>
    <m/>
    <m/>
    <m/>
    <m/>
    <m/>
    <s v="神通本町二丁目"/>
    <n v="10"/>
    <s v=""/>
    <x v="0"/>
    <x v="25"/>
    <m/>
    <s v="22"/>
    <n v="14"/>
  </r>
  <r>
    <x v="21"/>
    <s v="通所系"/>
    <n v="1650100439"/>
    <m/>
    <m/>
    <s v="放課後等デイサービスひかり"/>
    <n v="10"/>
    <s v="930-0891"/>
    <s v="富山市石坂新１１１番地３０"/>
    <s v="076-431-7100"/>
    <s v="076-431-7101"/>
    <s v="社会福祉法人富山市桜谷福祉会"/>
    <x v="16"/>
    <d v="2024-03-31T00:00:00"/>
    <m/>
    <m/>
    <m/>
    <s v="主たる障害：難聴・重心以外"/>
    <n v="231"/>
    <s v="対象"/>
    <s v="〇"/>
    <s v="〇"/>
    <s v="×"/>
    <m/>
    <m/>
    <m/>
    <m/>
    <m/>
    <m/>
    <m/>
    <m/>
    <m/>
    <s v="石坂新"/>
    <n v="6"/>
    <s v=""/>
    <x v="0"/>
    <x v="18"/>
    <m/>
    <s v="22"/>
    <n v="15"/>
  </r>
  <r>
    <x v="21"/>
    <s v="通所系"/>
    <n v="1650100413"/>
    <m/>
    <m/>
    <s v="ひこうき雲"/>
    <n v="10"/>
    <s v="939-2204"/>
    <s v="富山市万願寺３５５番地１"/>
    <s v="076-468-0018"/>
    <s v="076-468-0557"/>
    <s v="特定非営利活動法人北陸青少年自立援助センター"/>
    <x v="16"/>
    <d v="2024-03-31T00:00:00"/>
    <m/>
    <m/>
    <m/>
    <s v="主たる障害：難聴・重心以外"/>
    <m/>
    <m/>
    <m/>
    <m/>
    <m/>
    <m/>
    <m/>
    <m/>
    <m/>
    <m/>
    <m/>
    <m/>
    <m/>
    <m/>
    <s v="万願寺"/>
    <n v="6"/>
    <s v=""/>
    <x v="4"/>
    <x v="31"/>
    <m/>
    <s v="22"/>
    <n v="16"/>
  </r>
  <r>
    <x v="21"/>
    <s v="通所系"/>
    <n v="1650100603"/>
    <m/>
    <m/>
    <s v="まちなかハウスぽっけ"/>
    <n v="10"/>
    <s v="930-0015"/>
    <s v="富山市於保多町８番１０－５号"/>
    <s v="076-456-9230"/>
    <s v="076-456-9230"/>
    <s v="一般社団法人ぽっけ"/>
    <x v="140"/>
    <d v="2024-04-30T00:00:00"/>
    <m/>
    <m/>
    <m/>
    <s v="主たる障害：難聴・重心以外"/>
    <n v="219"/>
    <s v="対象"/>
    <s v="○"/>
    <s v="×"/>
    <s v="〇"/>
    <m/>
    <m/>
    <m/>
    <m/>
    <m/>
    <m/>
    <m/>
    <m/>
    <m/>
    <s v="於保多町"/>
    <n v="7"/>
    <s v=""/>
    <x v="0"/>
    <x v="2"/>
    <m/>
    <s v="22"/>
    <n v="17"/>
  </r>
  <r>
    <x v="21"/>
    <s v="通所系"/>
    <n v="1650100454"/>
    <m/>
    <s v="●"/>
    <s v="とやま型デイサービス大きな手小さな手"/>
    <n v="11"/>
    <s v="931-8333"/>
    <s v="富山市蓮町二丁目９番８号"/>
    <s v="076-471-5223"/>
    <s v="076-471-5223"/>
    <s v="特定非営利活動法人大きな手小さな手"/>
    <x v="16"/>
    <d v="2024-03-31T00:00:00"/>
    <m/>
    <m/>
    <m/>
    <s v="主たる障害：難聴・重心以外"/>
    <n v="307"/>
    <s v="対象"/>
    <s v="×"/>
    <s v="×"/>
    <s v="×"/>
    <m/>
    <m/>
    <m/>
    <m/>
    <m/>
    <m/>
    <m/>
    <m/>
    <m/>
    <s v="蓮町二丁目"/>
    <n v="8"/>
    <s v=""/>
    <x v="0"/>
    <x v="4"/>
    <m/>
    <s v="22"/>
    <n v="18"/>
  </r>
  <r>
    <x v="21"/>
    <s v="通所系"/>
    <n v="1650100629"/>
    <m/>
    <m/>
    <s v="ひまわり畑"/>
    <n v="20"/>
    <s v="930-0035"/>
    <s v="富山市清水中町１番１４号"/>
    <s v="076-424-3572"/>
    <s v="076-424-3573"/>
    <s v="一般社団法人ひまわりの花"/>
    <x v="44"/>
    <d v="2024-06-30T00:00:00"/>
    <m/>
    <m/>
    <m/>
    <s v="主たる障害：難聴・重心以外"/>
    <n v="220"/>
    <s v="対象"/>
    <s v="×"/>
    <s v="×"/>
    <s v="×"/>
    <m/>
    <m/>
    <m/>
    <m/>
    <m/>
    <m/>
    <m/>
    <m/>
    <m/>
    <s v="清水中町"/>
    <n v="7"/>
    <s v=""/>
    <x v="0"/>
    <x v="38"/>
    <m/>
    <s v="22"/>
    <n v="19"/>
  </r>
  <r>
    <x v="21"/>
    <s v="通所系"/>
    <n v="1650160045"/>
    <m/>
    <m/>
    <s v="キッズルームちょこれいと"/>
    <n v="10"/>
    <s v="931-8431"/>
    <s v="富山市針原中町４３５番地"/>
    <s v="076-482-3373"/>
    <s v="076-482-3328"/>
    <s v="株式会社ＭＯＮＯＬＩＴＨ"/>
    <x v="51"/>
    <d v="2026-03-31T00:00:00"/>
    <m/>
    <m/>
    <m/>
    <s v="主たる障害：難聴・重心以外_x000a_業務管理体制　県移管待ち（未入力あり）"/>
    <n v="235"/>
    <s v="対象"/>
    <s v="○"/>
    <s v="×"/>
    <s v="×"/>
    <m/>
    <m/>
    <m/>
    <m/>
    <m/>
    <m/>
    <m/>
    <m/>
    <m/>
    <s v="針原中町"/>
    <n v="7"/>
    <s v=""/>
    <x v="0"/>
    <x v="30"/>
    <m/>
    <s v="22"/>
    <n v="20"/>
  </r>
  <r>
    <x v="21"/>
    <s v="通所系"/>
    <n v="1650160102"/>
    <s v="●"/>
    <m/>
    <s v="ヴィストカレッジ富山駅北"/>
    <n v="10"/>
    <s v="930-0859"/>
    <s v="富山市牛島本町二丁目７番８号"/>
    <s v="076-411-9232"/>
    <s v="076-411-9242"/>
    <s v="ヴィスト株式会社"/>
    <x v="52"/>
    <d v="2027-03-31T00:00:00"/>
    <m/>
    <m/>
    <m/>
    <s v="主たる障害：難聴・重心以外"/>
    <n v="265"/>
    <s v="対象"/>
    <s v="○"/>
    <s v="×"/>
    <s v="×"/>
    <m/>
    <m/>
    <m/>
    <m/>
    <m/>
    <m/>
    <m/>
    <m/>
    <m/>
    <s v="牛島本町二丁目"/>
    <n v="10"/>
    <s v=""/>
    <x v="0"/>
    <x v="25"/>
    <m/>
    <s v="22"/>
    <n v="21"/>
  </r>
  <r>
    <x v="21"/>
    <s v="通所系"/>
    <n v="1650160128"/>
    <m/>
    <m/>
    <s v="サニー"/>
    <n v="10"/>
    <s v="939-2702"/>
    <s v="富山市婦中町田島１０１６番地５"/>
    <s v="076-466-6888"/>
    <s v="076-466-6887"/>
    <s v="株式会社サンズ"/>
    <x v="52"/>
    <d v="2027-03-31T00:00:00"/>
    <m/>
    <m/>
    <m/>
    <s v="主たる障害：難聴・重心以外"/>
    <n v="267"/>
    <s v="対象"/>
    <s v="○"/>
    <s v="×"/>
    <s v="〇"/>
    <m/>
    <m/>
    <m/>
    <m/>
    <m/>
    <m/>
    <m/>
    <m/>
    <m/>
    <s v="婦中町田島"/>
    <n v="8"/>
    <s v=""/>
    <x v="2"/>
    <x v="9"/>
    <m/>
    <s v="22"/>
    <n v="22"/>
  </r>
  <r>
    <x v="21"/>
    <s v="通所系"/>
    <n v="1650160136"/>
    <s v="●"/>
    <m/>
    <s v="あいうえおん"/>
    <n v="10"/>
    <s v="939-2706"/>
    <s v="富山市婦中町速星８９番地１Ａ・ウオッシュ婦中ベースＡ－５"/>
    <s v="076-466-1337"/>
    <s v="076-466-1338"/>
    <s v="株式会社ジャッカル"/>
    <x v="52"/>
    <d v="2027-03-31T00:00:00"/>
    <m/>
    <m/>
    <m/>
    <s v="主たる障害：難聴・重心以外"/>
    <n v="268"/>
    <s v="対象"/>
    <s v="○"/>
    <s v="×"/>
    <s v="〇"/>
    <m/>
    <m/>
    <m/>
    <m/>
    <m/>
    <m/>
    <m/>
    <m/>
    <m/>
    <s v="婦中町速星"/>
    <n v="8"/>
    <s v=""/>
    <x v="2"/>
    <x v="59"/>
    <m/>
    <s v="22"/>
    <n v="23"/>
  </r>
  <r>
    <x v="21"/>
    <s v="通所系"/>
    <n v="1650160151"/>
    <m/>
    <m/>
    <s v="放課後等デイサービスｔｅｔｔｅ"/>
    <n v="10"/>
    <s v="931-8405"/>
    <s v="富山市海岸通１７６番地６"/>
    <s v="076-471-5936"/>
    <s v="076-471-5936"/>
    <s v="有限会社月光堂フォート"/>
    <x v="97"/>
    <d v="2027-03-30T00:00:00"/>
    <m/>
    <m/>
    <m/>
    <s v="主たる障害：難聴・重心以外"/>
    <n v="310"/>
    <s v="対象"/>
    <s v="○"/>
    <s v="〇"/>
    <s v="〇"/>
    <m/>
    <m/>
    <m/>
    <m/>
    <m/>
    <m/>
    <m/>
    <m/>
    <m/>
    <s v="海岸通"/>
    <n v="6"/>
    <s v=""/>
    <x v="0"/>
    <x v="28"/>
    <m/>
    <s v="22"/>
    <n v="24"/>
  </r>
  <r>
    <x v="21"/>
    <s v="通所系"/>
    <n v="1650160169"/>
    <m/>
    <s v="●"/>
    <s v="デイサービス愛の家"/>
    <n v="15"/>
    <s v="939-8137"/>
    <s v="富山市開発１８１番地"/>
    <s v="076-405-9278"/>
    <s v="076-405-9279"/>
    <s v="株式会社ケアサービス布目"/>
    <x v="28"/>
    <d v="2027-10-31T00:00:00"/>
    <m/>
    <m/>
    <m/>
    <s v="主たる障害：難聴・重心以外"/>
    <n v="311"/>
    <s v="対象"/>
    <s v="×"/>
    <s v="×"/>
    <s v="×"/>
    <m/>
    <m/>
    <m/>
    <m/>
    <m/>
    <m/>
    <m/>
    <m/>
    <m/>
    <s v="開発"/>
    <n v="5"/>
    <s v=""/>
    <x v="0"/>
    <x v="22"/>
    <m/>
    <s v="22"/>
    <n v="25"/>
  </r>
  <r>
    <x v="21"/>
    <s v="通所系"/>
    <n v="1650160177"/>
    <m/>
    <m/>
    <s v="きみ色とやま"/>
    <n v="10"/>
    <s v="930-0086"/>
    <s v="富山市鹿島町二丁目５番１号"/>
    <s v="076-471-7456"/>
    <s v="076-471-7455"/>
    <s v="特定非営利活動法人キッズアイ"/>
    <x v="67"/>
    <d v="2028-03-31T00:00:00"/>
    <m/>
    <m/>
    <m/>
    <s v="主たる障害：難聴・重心以外"/>
    <n v="318"/>
    <s v="対象"/>
    <s v="×"/>
    <s v="×"/>
    <s v="×"/>
    <m/>
    <m/>
    <m/>
    <m/>
    <m/>
    <m/>
    <m/>
    <m/>
    <m/>
    <s v="鹿島町二丁目"/>
    <n v="9"/>
    <s v=""/>
    <x v="0"/>
    <x v="56"/>
    <m/>
    <s v="22"/>
    <n v="26"/>
  </r>
  <r>
    <x v="21"/>
    <s v="通所系"/>
    <n v="1650160201"/>
    <m/>
    <m/>
    <s v="放課後等デイサービスほたる"/>
    <n v="10"/>
    <s v="939-8057"/>
    <s v="富山市堀６番地１２"/>
    <s v="076-461-3277"/>
    <m/>
    <s v="株式会社ほたる"/>
    <x v="72"/>
    <d v="2028-08-31T00:00:00"/>
    <m/>
    <m/>
    <m/>
    <s v="主たる障害：肢体不自由・視覚・聴覚障害・"/>
    <n v="314"/>
    <s v="対象"/>
    <s v="〇"/>
    <s v="×"/>
    <s v="×"/>
    <m/>
    <m/>
    <m/>
    <m/>
    <m/>
    <m/>
    <m/>
    <m/>
    <m/>
    <s v="堀"/>
    <n v="4"/>
    <s v=""/>
    <x v="0"/>
    <x v="42"/>
    <m/>
    <s v="22"/>
    <n v="27"/>
  </r>
  <r>
    <x v="21"/>
    <s v="通所系"/>
    <n v="1650160227"/>
    <s v="●"/>
    <m/>
    <s v="一般社団法人サンピース支援センター"/>
    <n v="10"/>
    <s v="939-8025"/>
    <s v="富山市大島二丁目６０８番地"/>
    <s v="076-456-4638"/>
    <s v="076-460-0838"/>
    <s v="一般社団法人サンピース支援センター"/>
    <x v="99"/>
    <d v="2028-10-31T00:00:00"/>
    <m/>
    <m/>
    <m/>
    <s v="主たる障害：肢体不自由・視覚・聴覚障害・内部障害・重心・難病以外"/>
    <n v="315"/>
    <s v="対象"/>
    <s v="〇"/>
    <s v="×"/>
    <s v="〇"/>
    <m/>
    <m/>
    <m/>
    <m/>
    <m/>
    <m/>
    <m/>
    <m/>
    <m/>
    <s v="大島二丁目"/>
    <n v="8"/>
    <s v=""/>
    <x v="0"/>
    <x v="21"/>
    <m/>
    <s v="22"/>
    <n v="28"/>
  </r>
  <r>
    <x v="21"/>
    <s v="通所系"/>
    <n v="1650160235"/>
    <m/>
    <m/>
    <s v="ヴィストカレッジ富山中央"/>
    <n v="10"/>
    <s v="930-0859"/>
    <s v="富山市牛島本町二丁目７番８号"/>
    <s v="076-471-6471"/>
    <s v="076-471-6472"/>
    <s v="ヴィスト株式会社"/>
    <x v="111"/>
    <d v="2029-12-31T00:00:00"/>
    <m/>
    <m/>
    <m/>
    <s v="主たる障害：肢体不自由・視覚・聴覚障害・内部障害・重心・難病以外"/>
    <n v="317"/>
    <s v="対象"/>
    <s v="×"/>
    <s v="×"/>
    <s v="×"/>
    <m/>
    <m/>
    <m/>
    <m/>
    <m/>
    <m/>
    <m/>
    <m/>
    <m/>
    <s v="牛島本町二丁目"/>
    <n v="10"/>
    <s v=""/>
    <x v="0"/>
    <x v="25"/>
    <m/>
    <s v="22"/>
    <n v="29"/>
  </r>
  <r>
    <x v="21"/>
    <s v="通所系"/>
    <n v="1650160250"/>
    <m/>
    <m/>
    <s v="スポーツコミュニケーションスクールカラフル富山けやき通り校"/>
    <n v="10"/>
    <s v="939-8205"/>
    <s v="富山市新根塚町一丁目５番１号"/>
    <s v="076-461-4555"/>
    <s v="076-461-4556"/>
    <s v="一般社団法人Ｂｅ．カラフル"/>
    <x v="137"/>
    <d v="2029-03-31T00:00:00"/>
    <m/>
    <m/>
    <m/>
    <s v="主たる障害：肢体不自由・視覚・聴覚障害・内部障害・重心・難病以外"/>
    <m/>
    <m/>
    <m/>
    <m/>
    <m/>
    <m/>
    <m/>
    <m/>
    <m/>
    <m/>
    <m/>
    <m/>
    <m/>
    <m/>
    <s v="新根塚町一丁目"/>
    <n v="10"/>
    <s v=""/>
    <x v="0"/>
    <x v="1"/>
    <m/>
    <s v="22"/>
    <n v="30"/>
  </r>
  <r>
    <x v="22"/>
    <s v="訪問系"/>
    <n v="1650100025"/>
    <m/>
    <m/>
    <s v="富山市恵光学園"/>
    <m/>
    <s v="930-0891"/>
    <s v="富山市石坂新９５０番地１"/>
    <s v="076-431-5828"/>
    <s v="076-431-5833"/>
    <s v="社会福祉法人富山市桜谷福祉会"/>
    <x v="118"/>
    <d v="2025-03-31T00:00:00"/>
    <m/>
    <m/>
    <m/>
    <m/>
    <n v="230"/>
    <m/>
    <s v="〇"/>
    <s v="〇"/>
    <s v="×"/>
    <m/>
    <m/>
    <m/>
    <m/>
    <m/>
    <m/>
    <m/>
    <m/>
    <m/>
    <s v="石坂新"/>
    <n v="6"/>
    <s v=""/>
    <x v="0"/>
    <x v="18"/>
    <m/>
    <s v="23"/>
    <n v="1"/>
  </r>
  <r>
    <x v="22"/>
    <s v="訪問系"/>
    <n v="1650100033"/>
    <m/>
    <m/>
    <s v="指定保育所等訪問支援事業富山県リハビリテーション病院・こども支援センター"/>
    <m/>
    <s v="931-8443"/>
    <s v="富山市下飯野３６番地"/>
    <s v="076-438-2233"/>
    <s v="076-426-1588"/>
    <s v="社会福祉法人富山県社会福祉総合センター"/>
    <x v="18"/>
    <d v="2027-03-31T00:00:00"/>
    <m/>
    <m/>
    <m/>
    <s v="業務管理体制　県移管待ち（未入力あり）"/>
    <n v="236"/>
    <m/>
    <s v="○"/>
    <s v="×"/>
    <s v="〇"/>
    <m/>
    <m/>
    <m/>
    <m/>
    <m/>
    <m/>
    <m/>
    <m/>
    <m/>
    <s v="下飯野"/>
    <n v="6"/>
    <s v=""/>
    <x v="0"/>
    <x v="30"/>
    <m/>
    <s v="23"/>
    <n v="2"/>
  </r>
  <r>
    <x v="22"/>
    <s v="訪問系"/>
    <n v="1650160102"/>
    <s v="●"/>
    <m/>
    <s v="ヴィストカレッジ富山駅北"/>
    <m/>
    <s v="930-0859"/>
    <s v="富山市牛島本町二丁目７番８号"/>
    <s v="076-411-9232"/>
    <s v="076-411-9242"/>
    <s v="ヴィスト株式会社"/>
    <x v="67"/>
    <d v="2028-03-31T00:00:00"/>
    <m/>
    <m/>
    <m/>
    <m/>
    <m/>
    <s v="対象"/>
    <s v="○"/>
    <s v="×"/>
    <s v="×"/>
    <m/>
    <m/>
    <m/>
    <m/>
    <m/>
    <m/>
    <m/>
    <m/>
    <m/>
    <s v="牛島本町二丁目"/>
    <n v="10"/>
    <s v=""/>
    <x v="0"/>
    <x v="25"/>
    <m/>
    <s v="23"/>
    <n v="3"/>
  </r>
  <r>
    <x v="22"/>
    <s v="訪問系"/>
    <n v="1650160193"/>
    <s v="●"/>
    <m/>
    <s v="あいうえおんみらい"/>
    <m/>
    <s v="939-2706"/>
    <s v="富山市婦中町速星９９７番地"/>
    <s v="076-466-6127"/>
    <s v="076-466-1338"/>
    <s v="株式会社ジャッカル"/>
    <x v="124"/>
    <d v="2028-07-31T00:00:00"/>
    <m/>
    <m/>
    <m/>
    <m/>
    <m/>
    <m/>
    <m/>
    <m/>
    <s v="〇"/>
    <m/>
    <m/>
    <m/>
    <m/>
    <m/>
    <m/>
    <m/>
    <m/>
    <m/>
    <s v="婦中町速星"/>
    <n v="8"/>
    <s v=""/>
    <x v="2"/>
    <x v="59"/>
    <m/>
    <s v="23"/>
    <n v="4"/>
  </r>
  <r>
    <x v="22"/>
    <s v="訪問系"/>
    <n v="1650160136"/>
    <s v="●"/>
    <m/>
    <s v="あいうえおん"/>
    <m/>
    <s v="939-2706"/>
    <s v="富山市婦中町速星８９番地１Ａ・ウオッシュ婦中ベースＡ－５"/>
    <s v="076-466-1337"/>
    <s v="076-466-1338"/>
    <s v="株式会社ジャッカル"/>
    <x v="137"/>
    <d v="2029-03-31T00:00:00"/>
    <m/>
    <m/>
    <m/>
    <m/>
    <m/>
    <m/>
    <m/>
    <m/>
    <m/>
    <m/>
    <m/>
    <m/>
    <m/>
    <m/>
    <m/>
    <m/>
    <m/>
    <m/>
    <s v="婦中町速星"/>
    <n v="8"/>
    <s v=""/>
    <x v="2"/>
    <x v="59"/>
    <m/>
    <s v="23"/>
    <n v="5"/>
  </r>
  <r>
    <x v="22"/>
    <s v="訪問系"/>
    <n v="1650160110"/>
    <s v="●"/>
    <m/>
    <s v="くじらぐも"/>
    <m/>
    <s v="931-8417"/>
    <s v="富山市古志町三丁目１番地１"/>
    <s v="076-460-0206"/>
    <s v="076-460-0823"/>
    <s v="合同会社ポラリス"/>
    <x v="137"/>
    <d v="2029-03-31T00:00:00"/>
    <m/>
    <m/>
    <m/>
    <m/>
    <m/>
    <m/>
    <m/>
    <m/>
    <m/>
    <m/>
    <m/>
    <m/>
    <m/>
    <m/>
    <m/>
    <m/>
    <m/>
    <m/>
    <s v="古志町三丁目"/>
    <n v="9"/>
    <s v=""/>
    <x v="0"/>
    <x v="61"/>
    <m/>
    <s v="23"/>
    <n v="6"/>
  </r>
  <r>
    <x v="23"/>
    <s v="基準該当"/>
    <n v="1640100077"/>
    <m/>
    <m/>
    <s v="デイケアハウスにぎやか"/>
    <m/>
    <s v="930-0845"/>
    <s v="富山市綾田町一丁目１０番１８号"/>
    <s v="076-431-0466"/>
    <s v="076-431-0486"/>
    <s v="特定非営利活動法人にぎやか"/>
    <x v="141"/>
    <m/>
    <m/>
    <m/>
    <m/>
    <s v="主な対象者：身体・知的・精神・障害児"/>
    <m/>
    <m/>
    <m/>
    <m/>
    <m/>
    <m/>
    <m/>
    <m/>
    <m/>
    <m/>
    <m/>
    <m/>
    <m/>
    <m/>
    <s v="綾田町一丁目"/>
    <n v="9"/>
    <s v=""/>
    <x v="0"/>
    <x v="24"/>
    <m/>
    <s v="24"/>
    <n v="2"/>
  </r>
  <r>
    <x v="23"/>
    <s v="基準該当"/>
    <n v="1640100135"/>
    <m/>
    <m/>
    <s v="デイサービスセンター１・２の３"/>
    <m/>
    <s v="939-8015"/>
    <s v="富山市中川原３９９番地１"/>
    <s v="076-420-1203"/>
    <s v="076-420-1204"/>
    <s v="有限会社コリドー"/>
    <x v="141"/>
    <m/>
    <m/>
    <m/>
    <m/>
    <s v="主な対象者：身体・精神"/>
    <m/>
    <m/>
    <m/>
    <m/>
    <m/>
    <m/>
    <m/>
    <m/>
    <m/>
    <m/>
    <m/>
    <m/>
    <m/>
    <m/>
    <s v="中川原"/>
    <n v="6"/>
    <s v=""/>
    <x v="0"/>
    <x v="10"/>
    <m/>
    <s v="24"/>
    <n v="3"/>
  </r>
  <r>
    <x v="23"/>
    <s v="基準該当"/>
    <n v="1640100127"/>
    <m/>
    <m/>
    <s v="デイサービスこのゆびとーまれ茶屋"/>
    <m/>
    <s v="930-0115"/>
    <s v="富山市茶屋町４４１番地３"/>
    <s v="076-427-0720"/>
    <s v="076-427-0723"/>
    <s v="特定非営利活動法人デイサービスこのゆびとーまれ"/>
    <x v="141"/>
    <m/>
    <m/>
    <m/>
    <m/>
    <s v="主な対象者：身体・知的・精神"/>
    <m/>
    <m/>
    <m/>
    <m/>
    <m/>
    <m/>
    <m/>
    <m/>
    <m/>
    <m/>
    <m/>
    <m/>
    <m/>
    <m/>
    <s v="茶屋町"/>
    <n v="6"/>
    <s v=""/>
    <x v="0"/>
    <x v="3"/>
    <m/>
    <s v="24"/>
    <n v="4"/>
  </r>
  <r>
    <x v="23"/>
    <s v="基準該当"/>
    <n v="1640100119"/>
    <m/>
    <m/>
    <s v="デイサービスこのゆびとーまれ向い"/>
    <m/>
    <s v="930-0928"/>
    <s v="富山市富岡町３６５番地"/>
    <s v="076-493-0030"/>
    <s v="076-493-0765"/>
    <s v="特定非営利活動法人デイサービスこのゆびとーまれ"/>
    <x v="141"/>
    <m/>
    <m/>
    <m/>
    <m/>
    <s v="主な対象者：身体・知的・精神"/>
    <m/>
    <m/>
    <m/>
    <m/>
    <m/>
    <m/>
    <m/>
    <m/>
    <m/>
    <m/>
    <m/>
    <m/>
    <m/>
    <m/>
    <s v="富岡町"/>
    <n v="6"/>
    <s v=""/>
    <x v="0"/>
    <x v="24"/>
    <m/>
    <s v="24"/>
    <n v="5"/>
  </r>
  <r>
    <x v="23"/>
    <s v="基準該当"/>
    <n v="1640100671"/>
    <m/>
    <m/>
    <s v="デイサービスセンターおらとこ"/>
    <m/>
    <s v="930-1312"/>
    <s v="富山市上滝８８番地７"/>
    <s v="076-483-9550"/>
    <s v="076-483-9551"/>
    <s v="特定非営利活動法人おらとこ"/>
    <x v="141"/>
    <m/>
    <m/>
    <m/>
    <m/>
    <s v="主な対象者：身体・知的・精神・障害児_x000a_事業所番号：1640100143で登録されていたが、誤り。"/>
    <m/>
    <m/>
    <m/>
    <m/>
    <m/>
    <m/>
    <m/>
    <m/>
    <m/>
    <m/>
    <m/>
    <m/>
    <m/>
    <m/>
    <s v="上滝"/>
    <n v="5"/>
    <s v=""/>
    <x v="1"/>
    <x v="62"/>
    <m/>
    <s v="24"/>
    <n v="6"/>
  </r>
  <r>
    <x v="23"/>
    <s v="基準該当"/>
    <n v="1640100242"/>
    <m/>
    <m/>
    <s v="喜寿苑デイサービスセンター"/>
    <m/>
    <s v="939-2712"/>
    <s v="富山市婦中町塚原１２２番地"/>
    <s v="076-466-3265"/>
    <s v="076-466-3882"/>
    <s v="社会福祉法人誠心会"/>
    <x v="141"/>
    <m/>
    <m/>
    <m/>
    <m/>
    <s v="主な対象者：身体"/>
    <m/>
    <m/>
    <m/>
    <m/>
    <m/>
    <m/>
    <m/>
    <m/>
    <m/>
    <m/>
    <m/>
    <m/>
    <m/>
    <m/>
    <s v="婦中町塚原"/>
    <n v="8"/>
    <s v=""/>
    <x v="2"/>
    <x v="9"/>
    <m/>
    <s v="24"/>
    <n v="7"/>
  </r>
  <r>
    <x v="23"/>
    <s v="基準該当"/>
    <n v="1640100010"/>
    <m/>
    <m/>
    <s v="あっとほーむ婦中"/>
    <m/>
    <s v="939-2741"/>
    <s v="富山市婦中町中名１０７７番地７"/>
    <s v="076-466-0910"/>
    <s v="076-466-0911"/>
    <s v="医療法人社団明寿会"/>
    <x v="141"/>
    <m/>
    <m/>
    <m/>
    <m/>
    <s v="主な対象者：身体"/>
    <m/>
    <m/>
    <m/>
    <m/>
    <m/>
    <m/>
    <m/>
    <m/>
    <m/>
    <m/>
    <m/>
    <m/>
    <m/>
    <m/>
    <s v="婦中町中名"/>
    <n v="8"/>
    <s v=""/>
    <x v="2"/>
    <x v="26"/>
    <m/>
    <s v="24"/>
    <n v="9"/>
  </r>
  <r>
    <x v="23"/>
    <s v="基準該当"/>
    <n v="1640100051"/>
    <m/>
    <m/>
    <s v="サポートハウス神通さくら野"/>
    <m/>
    <s v="939-2311"/>
    <s v="富山市八尾町西神通８８２番地１"/>
    <s v="076-455-8011"/>
    <s v="076-455-8010"/>
    <s v="特定非営利活動法人神通さくら野会"/>
    <x v="141"/>
    <m/>
    <m/>
    <m/>
    <m/>
    <s v="主な対象者：身体"/>
    <m/>
    <m/>
    <m/>
    <m/>
    <m/>
    <m/>
    <m/>
    <m/>
    <m/>
    <m/>
    <m/>
    <m/>
    <m/>
    <m/>
    <s v="八尾町西神通"/>
    <n v="9"/>
    <s v=""/>
    <x v="3"/>
    <x v="39"/>
    <m/>
    <s v="24"/>
    <n v="10"/>
  </r>
  <r>
    <x v="23"/>
    <s v="基準該当"/>
    <n v="1640100283"/>
    <m/>
    <m/>
    <s v="特定非営利活動法人ありみね"/>
    <m/>
    <s v="930-1459"/>
    <s v="富山市亀谷３５０番地１３"/>
    <s v="076-482-1227"/>
    <s v="076-482-1622"/>
    <s v="特定非営利活動法人ありみね"/>
    <x v="141"/>
    <m/>
    <m/>
    <m/>
    <m/>
    <s v="主な対象者：身体"/>
    <m/>
    <m/>
    <m/>
    <m/>
    <m/>
    <m/>
    <m/>
    <m/>
    <m/>
    <m/>
    <m/>
    <m/>
    <m/>
    <m/>
    <s v="亀谷"/>
    <n v="5"/>
    <s v=""/>
    <x v="1"/>
    <x v="63"/>
    <m/>
    <s v="24"/>
    <n v="11"/>
  </r>
  <r>
    <x v="23"/>
    <s v="基準該当"/>
    <n v="1640100333"/>
    <m/>
    <m/>
    <s v="富山型デイサービス赤とんぼ"/>
    <m/>
    <s v="939-8195"/>
    <s v="富山市上野９０２番地"/>
    <s v="076-411-8666"/>
    <s v="076-411-8667"/>
    <s v="株式会社とやまの太陽"/>
    <x v="141"/>
    <m/>
    <m/>
    <m/>
    <m/>
    <s v="主な対象者：身体・知的・精神・障害児"/>
    <m/>
    <m/>
    <m/>
    <m/>
    <m/>
    <m/>
    <m/>
    <m/>
    <m/>
    <m/>
    <m/>
    <m/>
    <m/>
    <m/>
    <s v="上野"/>
    <n v="5"/>
    <s v=""/>
    <x v="0"/>
    <x v="54"/>
    <m/>
    <s v="24"/>
    <n v="12"/>
  </r>
  <r>
    <x v="23"/>
    <s v="基準該当"/>
    <n v="1640100341"/>
    <m/>
    <m/>
    <s v="小規模多機能ホームおらとこ東"/>
    <m/>
    <s v="930-1312"/>
    <s v="富山市上滝４２４番地２"/>
    <s v="076-483-8811"/>
    <s v="076-483-8813"/>
    <s v="特定非営利活動法人おらとこ"/>
    <x v="141"/>
    <m/>
    <m/>
    <m/>
    <m/>
    <s v="主な対象者：身体・知的・精神"/>
    <m/>
    <m/>
    <m/>
    <m/>
    <m/>
    <m/>
    <m/>
    <m/>
    <m/>
    <m/>
    <m/>
    <m/>
    <m/>
    <m/>
    <s v="上滝"/>
    <n v="5"/>
    <s v=""/>
    <x v="1"/>
    <x v="62"/>
    <m/>
    <s v="24"/>
    <n v="13"/>
  </r>
  <r>
    <x v="23"/>
    <s v="基準該当"/>
    <n v="1640100390"/>
    <m/>
    <m/>
    <s v="デイサービス花みずき"/>
    <m/>
    <s v="930-0012"/>
    <s v="富山市稲荷町四丁目３番１６号"/>
    <s v="076-444-5353"/>
    <s v="076-444-5357"/>
    <s v="社会福祉法人海望福祉会"/>
    <x v="141"/>
    <m/>
    <m/>
    <m/>
    <m/>
    <s v="主な対象者：身体・知的"/>
    <m/>
    <m/>
    <m/>
    <m/>
    <m/>
    <m/>
    <m/>
    <m/>
    <m/>
    <m/>
    <m/>
    <m/>
    <m/>
    <m/>
    <s v="稲荷町四丁目"/>
    <n v="9"/>
    <s v=""/>
    <x v="0"/>
    <x v="2"/>
    <m/>
    <s v="24"/>
    <n v="14"/>
  </r>
  <r>
    <x v="23"/>
    <s v="基準該当"/>
    <n v="1640100515"/>
    <m/>
    <m/>
    <s v="デイサービスしあわせ"/>
    <m/>
    <s v="939-8072"/>
    <s v="富山市堀川町８番地"/>
    <s v="076-482-6685"/>
    <s v="076-482-6686"/>
    <s v="北陸介護ステーション株式会社"/>
    <x v="141"/>
    <m/>
    <m/>
    <m/>
    <m/>
    <s v="主な対象者：身体・知的・精神・障害児"/>
    <m/>
    <m/>
    <m/>
    <m/>
    <m/>
    <m/>
    <m/>
    <m/>
    <m/>
    <m/>
    <m/>
    <m/>
    <m/>
    <m/>
    <s v="堀川町"/>
    <n v="6"/>
    <s v=""/>
    <x v="0"/>
    <x v="12"/>
    <m/>
    <s v="24"/>
    <n v="17"/>
  </r>
  <r>
    <x v="23"/>
    <s v="基準該当"/>
    <n v="1640100598"/>
    <m/>
    <m/>
    <s v="ディサービス地球の子"/>
    <m/>
    <s v="939-2304"/>
    <s v="富山市八尾町黒田１２４４番地"/>
    <s v="076-461-5557"/>
    <s v="076-461-5558"/>
    <s v="株式会社オフィスＧ"/>
    <x v="141"/>
    <m/>
    <m/>
    <m/>
    <m/>
    <s v="主な対象者：身体・知的・精神・障害児_x000a_【休止】令和3年８月1日～"/>
    <m/>
    <m/>
    <m/>
    <m/>
    <m/>
    <m/>
    <m/>
    <m/>
    <m/>
    <m/>
    <m/>
    <m/>
    <m/>
    <m/>
    <s v="八尾町黒田"/>
    <n v="8"/>
    <s v=""/>
    <x v="3"/>
    <x v="39"/>
    <m/>
    <s v="24"/>
    <n v="18"/>
  </r>
  <r>
    <x v="23"/>
    <s v="基準該当"/>
    <n v="1680100359"/>
    <m/>
    <m/>
    <s v="デイサービスきぼう"/>
    <m/>
    <s v="939-2252"/>
    <s v="富山市上大久保１５８５番地１"/>
    <s v="076-461-5512"/>
    <s v="076-461-5523"/>
    <s v="医療法人社団中山会"/>
    <x v="141"/>
    <m/>
    <m/>
    <m/>
    <m/>
    <s v="主な対象者：障害児"/>
    <m/>
    <m/>
    <m/>
    <m/>
    <m/>
    <m/>
    <m/>
    <m/>
    <m/>
    <m/>
    <m/>
    <m/>
    <m/>
    <m/>
    <s v="上大久保"/>
    <n v="7"/>
    <s v=""/>
    <x v="4"/>
    <x v="17"/>
    <m/>
    <s v="24"/>
    <n v="19"/>
  </r>
  <r>
    <x v="23"/>
    <s v="基準該当"/>
    <n v="1640100622"/>
    <m/>
    <m/>
    <s v="デイサービスあんじゅ"/>
    <m/>
    <s v="939-8025"/>
    <s v="富山市大島二丁目５９６番地１９"/>
    <s v="076-461-4568"/>
    <s v="076-464-5239"/>
    <s v="株式会社あんじゅ"/>
    <x v="141"/>
    <m/>
    <m/>
    <m/>
    <m/>
    <s v="主な対象者：身体・知的・精神・障害児_x000a_【休止】令和3年4月1日～"/>
    <m/>
    <m/>
    <m/>
    <m/>
    <m/>
    <m/>
    <m/>
    <m/>
    <m/>
    <m/>
    <m/>
    <m/>
    <m/>
    <m/>
    <s v="大島二丁目"/>
    <n v="8"/>
    <s v=""/>
    <x v="0"/>
    <x v="21"/>
    <m/>
    <s v="24"/>
    <n v="20"/>
  </r>
  <r>
    <x v="23"/>
    <s v="基準該当"/>
    <n v="1640100655"/>
    <m/>
    <m/>
    <s v="特定非営利活動法人えがおでねぃ"/>
    <m/>
    <s v="930-0142"/>
    <s v="富山市吉作１０２７番地１"/>
    <s v="076-434-6616"/>
    <s v="076-434-6617"/>
    <s v="特定非営利活動法人えがおでねぃ"/>
    <x v="141"/>
    <m/>
    <m/>
    <m/>
    <m/>
    <s v="主な対象者：身体・知的・障害児"/>
    <m/>
    <m/>
    <m/>
    <m/>
    <m/>
    <m/>
    <m/>
    <m/>
    <m/>
    <m/>
    <m/>
    <m/>
    <m/>
    <m/>
    <s v="吉作"/>
    <n v="5"/>
    <s v=""/>
    <x v="0"/>
    <x v="3"/>
    <m/>
    <s v="24"/>
    <n v="21"/>
  </r>
  <r>
    <x v="23"/>
    <s v="基準該当"/>
    <n v="1640100036"/>
    <m/>
    <m/>
    <s v="このゆびとーまれ"/>
    <m/>
    <s v="930-0928"/>
    <s v="富山市富岡町３５５番地"/>
    <s v="076-493-0765"/>
    <s v="076-493-0765"/>
    <s v="特定非営利活動法人デイサービスこのゆびとーまれ"/>
    <x v="0"/>
    <m/>
    <m/>
    <m/>
    <m/>
    <s v="主な対象者：身体・知的・精神"/>
    <m/>
    <m/>
    <m/>
    <m/>
    <m/>
    <m/>
    <m/>
    <m/>
    <m/>
    <m/>
    <m/>
    <m/>
    <m/>
    <m/>
    <s v="富岡町"/>
    <n v="6"/>
    <s v=""/>
    <x v="0"/>
    <x v="24"/>
    <m/>
    <s v="24"/>
    <n v="22"/>
  </r>
  <r>
    <x v="23"/>
    <s v="基準該当"/>
    <n v="1640100689"/>
    <m/>
    <m/>
    <s v="デイサービス花みずき弐番館"/>
    <m/>
    <s v="930-0847"/>
    <s v="富山市曙町２番２３号"/>
    <s v="076-471-5002"/>
    <s v="076-432-2005"/>
    <s v="社会福祉法人海望福祉会"/>
    <x v="137"/>
    <m/>
    <m/>
    <m/>
    <m/>
    <m/>
    <m/>
    <m/>
    <m/>
    <m/>
    <m/>
    <m/>
    <m/>
    <m/>
    <m/>
    <m/>
    <m/>
    <m/>
    <m/>
    <m/>
    <s v="曙町"/>
    <n v="5"/>
    <s v=""/>
    <x v="0"/>
    <x v="13"/>
    <m/>
    <s v="24"/>
    <n v="23"/>
  </r>
  <r>
    <x v="24"/>
    <s v="地域生活支援事業"/>
    <n v="1610100347"/>
    <m/>
    <m/>
    <s v="はなさき苑ホームヘルプセンター"/>
    <m/>
    <s v="930-1326"/>
    <s v="富山市花崎８０番地"/>
    <s v="076-483-3111"/>
    <s v="076-483-3322"/>
    <s v="社会福祉法人大山会"/>
    <x v="0"/>
    <m/>
    <m/>
    <m/>
    <m/>
    <s v="主な対象者：身体"/>
    <m/>
    <m/>
    <m/>
    <m/>
    <m/>
    <m/>
    <m/>
    <m/>
    <m/>
    <m/>
    <m/>
    <m/>
    <m/>
    <m/>
    <s v="花崎"/>
    <n v="5"/>
    <s v=""/>
    <x v="1"/>
    <x v="8"/>
    <m/>
    <s v="25"/>
    <n v="1"/>
  </r>
  <r>
    <x v="24"/>
    <s v="地域生活支援事業"/>
    <n v="1610100206"/>
    <m/>
    <m/>
    <s v="ホームヘルプサービスしおんの家"/>
    <m/>
    <s v="939-3515"/>
    <s v="富山市水橋辻ヶ堂８０１番地１"/>
    <s v="076-471-5072"/>
    <s v="076-478-0371"/>
    <s v="特定非営利活動法人しおんの家"/>
    <x v="0"/>
    <m/>
    <m/>
    <m/>
    <m/>
    <s v="主な対象者：身体・知的・精神・障害児"/>
    <m/>
    <m/>
    <m/>
    <m/>
    <m/>
    <m/>
    <m/>
    <m/>
    <m/>
    <m/>
    <m/>
    <m/>
    <m/>
    <m/>
    <s v="水橋辻ヶ堂"/>
    <n v="8"/>
    <s v=""/>
    <x v="0"/>
    <x v="0"/>
    <m/>
    <s v="25"/>
    <n v="2"/>
  </r>
  <r>
    <x v="24"/>
    <s v="地域生活支援事業"/>
    <n v="1610100263"/>
    <m/>
    <m/>
    <s v="特定非営利活動法人文福"/>
    <m/>
    <s v="930-0138"/>
    <s v="富山市呉羽町７２７６番地３"/>
    <s v="076-460-0390"/>
    <s v="076-460-0390"/>
    <s v="特定非営利活動法人文福"/>
    <x v="0"/>
    <m/>
    <m/>
    <m/>
    <m/>
    <s v="主な対象者：身体・知的・障害児"/>
    <m/>
    <m/>
    <m/>
    <m/>
    <m/>
    <m/>
    <m/>
    <m/>
    <m/>
    <m/>
    <m/>
    <m/>
    <m/>
    <m/>
    <s v="呉羽町"/>
    <n v="6"/>
    <s v=""/>
    <x v="0"/>
    <x v="3"/>
    <m/>
    <s v="25"/>
    <n v="3"/>
  </r>
  <r>
    <x v="24"/>
    <s v="地域生活支援事業"/>
    <n v="1610100412"/>
    <m/>
    <m/>
    <s v="ヘルパーステーションコクエー"/>
    <m/>
    <s v="939-8014"/>
    <s v="富山市中川原新町２７４番地５"/>
    <s v="076-420-1050"/>
    <s v="076-420-1051"/>
    <s v="有限会社コクエー"/>
    <x v="0"/>
    <m/>
    <m/>
    <m/>
    <m/>
    <s v="主な対象者：身体・知的・精神・障害児"/>
    <m/>
    <m/>
    <m/>
    <m/>
    <m/>
    <m/>
    <m/>
    <m/>
    <m/>
    <m/>
    <m/>
    <m/>
    <m/>
    <m/>
    <s v="中川原新町"/>
    <n v="8"/>
    <s v=""/>
    <x v="0"/>
    <x v="10"/>
    <m/>
    <s v="25"/>
    <n v="4"/>
  </r>
  <r>
    <x v="24"/>
    <s v="地域生活支援事業"/>
    <n v="1610100289"/>
    <m/>
    <m/>
    <s v="ハッピーとやま"/>
    <m/>
    <s v="931-8336"/>
    <s v="富山市高畠町一丁目１０番１７号"/>
    <s v="076-438-8484"/>
    <s v="076-438-8489"/>
    <s v="株式会社とやまヒューマンサービス"/>
    <x v="0"/>
    <m/>
    <m/>
    <m/>
    <m/>
    <s v="主な対象者：身体"/>
    <m/>
    <m/>
    <m/>
    <m/>
    <m/>
    <m/>
    <m/>
    <m/>
    <m/>
    <m/>
    <m/>
    <m/>
    <m/>
    <m/>
    <s v="高畠町一丁目"/>
    <n v="9"/>
    <s v=""/>
    <x v="0"/>
    <x v="4"/>
    <m/>
    <s v="25"/>
    <n v="5"/>
  </r>
  <r>
    <x v="24"/>
    <s v="地域生活支援事業"/>
    <n v="1610100636"/>
    <m/>
    <m/>
    <s v="ニチイケアセンター富山"/>
    <m/>
    <s v="931-8443"/>
    <s v="富山市下奥井一丁目１９番１６号"/>
    <s v="076-431-1620"/>
    <s v="076-431-1625"/>
    <s v="株式会社ニチイ学館"/>
    <x v="142"/>
    <m/>
    <m/>
    <m/>
    <m/>
    <s v="主な対象者：身体・知的・精神・障害児"/>
    <m/>
    <m/>
    <m/>
    <m/>
    <m/>
    <m/>
    <m/>
    <m/>
    <m/>
    <m/>
    <m/>
    <m/>
    <m/>
    <m/>
    <s v="下奥井一丁目"/>
    <n v="9"/>
    <s v=""/>
    <x v="0"/>
    <x v="13"/>
    <m/>
    <s v="25"/>
    <n v="6"/>
  </r>
  <r>
    <x v="24"/>
    <s v="地域生活支援事業"/>
    <n v="1610100594"/>
    <m/>
    <m/>
    <s v="ニチイケアセンター堀川"/>
    <m/>
    <s v="939-8046"/>
    <s v="富山市本郷新３６番地"/>
    <s v="076-420-3440"/>
    <s v="076-420-3442"/>
    <s v="株式会社ニチイ学館"/>
    <x v="142"/>
    <m/>
    <m/>
    <m/>
    <m/>
    <s v="主な対象者：身体・知的・精神・障害児"/>
    <m/>
    <m/>
    <m/>
    <m/>
    <m/>
    <m/>
    <m/>
    <m/>
    <m/>
    <m/>
    <m/>
    <m/>
    <m/>
    <m/>
    <s v="本郷新"/>
    <n v="6"/>
    <s v=""/>
    <x v="0"/>
    <x v="12"/>
    <m/>
    <s v="25"/>
    <n v="7"/>
  </r>
  <r>
    <x v="24"/>
    <s v="地域生活支援事業"/>
    <n v="1610100362"/>
    <m/>
    <m/>
    <s v="ニチイケアセンター婦中"/>
    <m/>
    <s v="939-2717"/>
    <s v="富山市婦中町上田島３２番地２"/>
    <s v="076-466-0701"/>
    <s v="076-466-0704"/>
    <s v="株式会社ニチイ学館"/>
    <x v="142"/>
    <m/>
    <m/>
    <m/>
    <m/>
    <s v="主な対象者：身体・知的・精神・障害児"/>
    <m/>
    <m/>
    <m/>
    <m/>
    <m/>
    <m/>
    <m/>
    <m/>
    <m/>
    <m/>
    <m/>
    <m/>
    <m/>
    <m/>
    <s v="婦中町上田島"/>
    <n v="9"/>
    <s v=""/>
    <x v="2"/>
    <x v="9"/>
    <m/>
    <s v="25"/>
    <n v="8"/>
  </r>
  <r>
    <x v="24"/>
    <s v="地域生活支援事業"/>
    <n v="1610100768"/>
    <m/>
    <m/>
    <s v="射水万葉会天正寺サポートセンター"/>
    <m/>
    <s v="939-8211"/>
    <s v="富山市二口町一丁目１５番地１３シティパレス３２６１階"/>
    <s v="076-494-8451"/>
    <s v="076-494-8452"/>
    <s v="社会福祉法人射水万葉会"/>
    <x v="143"/>
    <m/>
    <m/>
    <m/>
    <m/>
    <s v="主な対象者：身体・知的・精神・障害児"/>
    <m/>
    <m/>
    <m/>
    <m/>
    <m/>
    <m/>
    <m/>
    <m/>
    <m/>
    <m/>
    <m/>
    <m/>
    <m/>
    <m/>
    <s v="二口町一丁目"/>
    <n v="9"/>
    <s v=""/>
    <x v="0"/>
    <x v="11"/>
    <m/>
    <s v="25"/>
    <n v="9"/>
  </r>
  <r>
    <x v="24"/>
    <s v="地域生活支援事業"/>
    <n v="1610200089"/>
    <m/>
    <m/>
    <s v="社協ホームヘルパーステーション"/>
    <m/>
    <s v="933-0866"/>
    <s v="高岡市清水町一丁目７番３０号"/>
    <s v="0766-23-2968"/>
    <s v="0766-26-2379"/>
    <s v="社会福祉法人高岡市社会福祉協議会"/>
    <x v="144"/>
    <m/>
    <m/>
    <m/>
    <m/>
    <s v="主な対象者：知的"/>
    <m/>
    <m/>
    <m/>
    <m/>
    <m/>
    <m/>
    <m/>
    <m/>
    <m/>
    <m/>
    <m/>
    <m/>
    <m/>
    <m/>
    <s v="清水町一丁目"/>
    <n v="9"/>
    <s v=""/>
    <x v="0"/>
    <x v="38"/>
    <m/>
    <s v="25"/>
    <n v="10"/>
  </r>
  <r>
    <x v="24"/>
    <s v="地域生活支援事業"/>
    <n v="1610100321"/>
    <m/>
    <m/>
    <s v="ヘルパーステーションわかな"/>
    <m/>
    <s v="930-0816"/>
    <s v="富山市上赤江町二丁目８番４４－１号"/>
    <s v="076-442-2808"/>
    <s v="076-482-4851"/>
    <s v="株式会社システム結"/>
    <x v="145"/>
    <m/>
    <m/>
    <m/>
    <m/>
    <s v="主な対象者：身体・知的・精神・障害児"/>
    <m/>
    <m/>
    <m/>
    <m/>
    <m/>
    <m/>
    <m/>
    <m/>
    <m/>
    <m/>
    <m/>
    <m/>
    <m/>
    <m/>
    <s v="上赤江町二丁目"/>
    <n v="10"/>
    <s v=""/>
    <x v="0"/>
    <x v="7"/>
    <m/>
    <s v="25"/>
    <n v="11"/>
  </r>
  <r>
    <x v="24"/>
    <s v="地域生活支援事業"/>
    <n v="1610101063"/>
    <m/>
    <m/>
    <s v="オークスヘルパーステーション"/>
    <m/>
    <s v="930-0801"/>
    <s v="富山市中島四丁目２番１４号"/>
    <s v="076-432-1198"/>
    <s v="076-432-1219"/>
    <s v="オークス株式会社"/>
    <x v="46"/>
    <m/>
    <m/>
    <m/>
    <m/>
    <s v="主な対象者：身体・知的・精神・障害児"/>
    <m/>
    <m/>
    <m/>
    <m/>
    <m/>
    <m/>
    <m/>
    <m/>
    <m/>
    <m/>
    <m/>
    <m/>
    <m/>
    <m/>
    <s v="中島四丁目"/>
    <n v="8"/>
    <s v=""/>
    <x v="0"/>
    <x v="15"/>
    <m/>
    <s v="25"/>
    <n v="12"/>
  </r>
  <r>
    <x v="24"/>
    <s v="地域生活支援事業"/>
    <n v="1610101006"/>
    <m/>
    <m/>
    <s v="アースサポート富山"/>
    <m/>
    <s v="939-8073"/>
    <s v="富山市大町２２番地１４"/>
    <s v="076-422-7400"/>
    <s v="076-422-7410"/>
    <s v="アースサポート株式会社"/>
    <x v="146"/>
    <m/>
    <m/>
    <m/>
    <m/>
    <s v="主な対象者：身体・知的・精神・障害児"/>
    <m/>
    <m/>
    <m/>
    <m/>
    <m/>
    <m/>
    <m/>
    <m/>
    <m/>
    <m/>
    <m/>
    <m/>
    <m/>
    <m/>
    <s v="大町"/>
    <n v="5"/>
    <s v=""/>
    <x v="0"/>
    <x v="12"/>
    <m/>
    <s v="25"/>
    <n v="13"/>
  </r>
  <r>
    <x v="24"/>
    <s v="地域生活支援事業"/>
    <n v="1610101386"/>
    <m/>
    <m/>
    <s v="さくら・介護ステーションとやま南"/>
    <m/>
    <s v="939-8214"/>
    <s v="富山市黒崎２９１番地"/>
    <s v="076-481-6239"/>
    <s v="076-481-6246"/>
    <s v="株式会社ｉｆＤ"/>
    <x v="147"/>
    <m/>
    <m/>
    <m/>
    <m/>
    <s v="主な対象者：身体・知的・精神・障害児"/>
    <m/>
    <m/>
    <m/>
    <m/>
    <m/>
    <m/>
    <m/>
    <m/>
    <m/>
    <m/>
    <m/>
    <m/>
    <m/>
    <m/>
    <s v="黒崎"/>
    <n v="5"/>
    <s v=""/>
    <x v="0"/>
    <x v="19"/>
    <m/>
    <s v="25"/>
    <n v="14"/>
  </r>
  <r>
    <x v="24"/>
    <s v="地域生活支援事業"/>
    <n v="1610101477"/>
    <m/>
    <m/>
    <s v="訪問介護ステーションさくら苑"/>
    <m/>
    <s v="930-0824"/>
    <s v="富山市鶴ヶ丘町１５９番地１２テアトル１０１号"/>
    <s v="076-451-6553"/>
    <s v="076-451-6563"/>
    <s v="株式会社さくら苑"/>
    <x v="15"/>
    <m/>
    <m/>
    <m/>
    <m/>
    <s v="主な対象者：身体・知的・精神・障害児"/>
    <m/>
    <m/>
    <m/>
    <m/>
    <m/>
    <m/>
    <m/>
    <m/>
    <m/>
    <m/>
    <m/>
    <m/>
    <m/>
    <m/>
    <s v="鶴ヶ丘町"/>
    <n v="7"/>
    <s v=""/>
    <x v="0"/>
    <x v="7"/>
    <m/>
    <s v="25"/>
    <n v="15"/>
  </r>
  <r>
    <x v="24"/>
    <s v="地域生活支援事業"/>
    <n v="1610101246"/>
    <m/>
    <m/>
    <s v="ケア・ワールド移動支援事業所"/>
    <m/>
    <s v="939-8208"/>
    <s v="富山市布瀬町南二丁目９番地２"/>
    <s v="076-422-7003"/>
    <s v="076-422-7334"/>
    <s v="株式会社ケア・ワールド"/>
    <x v="17"/>
    <m/>
    <m/>
    <m/>
    <m/>
    <s v="主な対象者：身体・知的・精神・障害児"/>
    <m/>
    <m/>
    <m/>
    <m/>
    <m/>
    <m/>
    <m/>
    <m/>
    <m/>
    <m/>
    <m/>
    <m/>
    <m/>
    <m/>
    <s v="布瀬町南二丁目"/>
    <n v="10"/>
    <s v=""/>
    <x v="0"/>
    <x v="11"/>
    <m/>
    <s v="25"/>
    <n v="16"/>
  </r>
  <r>
    <x v="24"/>
    <s v="地域生活支援事業"/>
    <n v="1610101675"/>
    <m/>
    <m/>
    <s v="ぴーなっつ"/>
    <m/>
    <s v="939-8222"/>
    <s v="富山市蜷川１番地３"/>
    <s v="076-456-1534"/>
    <s v="076-456-1534"/>
    <s v="特定非営利活動法人ぴーなっつ"/>
    <x v="18"/>
    <m/>
    <m/>
    <m/>
    <m/>
    <s v="主な対象者：身体・知的・障害児"/>
    <m/>
    <m/>
    <m/>
    <m/>
    <m/>
    <m/>
    <m/>
    <m/>
    <m/>
    <m/>
    <m/>
    <m/>
    <m/>
    <m/>
    <s v="蜷川"/>
    <n v="5"/>
    <s v=""/>
    <x v="0"/>
    <x v="19"/>
    <m/>
    <s v="25"/>
    <n v="17"/>
  </r>
  <r>
    <x v="24"/>
    <s v="地域生活支援事業"/>
    <n v="1610101667"/>
    <m/>
    <m/>
    <s v="ＮＰＯ法人かもめのノート"/>
    <m/>
    <s v="930-0068"/>
    <s v="富山市西四十物町２番２０号"/>
    <s v="076-456-7710"/>
    <s v="076-456-1710"/>
    <s v="特定非営利活動法人かもめのノート"/>
    <x v="18"/>
    <m/>
    <m/>
    <m/>
    <m/>
    <s v="主な対象者：知的・障害児"/>
    <m/>
    <m/>
    <m/>
    <m/>
    <m/>
    <m/>
    <m/>
    <m/>
    <m/>
    <m/>
    <m/>
    <m/>
    <m/>
    <m/>
    <s v="西四十物町"/>
    <n v="8"/>
    <s v=""/>
    <x v="0"/>
    <x v="1"/>
    <m/>
    <s v="25"/>
    <n v="18"/>
  </r>
  <r>
    <x v="24"/>
    <s v="地域生活支援事業"/>
    <n v="1610101824"/>
    <m/>
    <m/>
    <s v="コメちゃん介護サービス"/>
    <m/>
    <s v="930-2205"/>
    <s v="富山市金山新東５１０番地"/>
    <s v="090-1396-1983"/>
    <s v="076-435-2178"/>
    <s v="ＴＹＭＳ株式会社"/>
    <x v="50"/>
    <m/>
    <m/>
    <m/>
    <m/>
    <s v="主な対象者：身体・知的・精神・障害児"/>
    <m/>
    <m/>
    <m/>
    <m/>
    <m/>
    <m/>
    <m/>
    <m/>
    <m/>
    <m/>
    <m/>
    <m/>
    <m/>
    <m/>
    <s v="金山新東"/>
    <n v="7"/>
    <s v=""/>
    <x v="0"/>
    <x v="23"/>
    <m/>
    <s v="25"/>
    <n v="19"/>
  </r>
  <r>
    <x v="24"/>
    <s v="地域生活支援事業"/>
    <n v="1610100867"/>
    <m/>
    <m/>
    <s v="訪問介護しあわせ"/>
    <m/>
    <s v="939-8072"/>
    <s v="富山市堀川町８番地"/>
    <s v="076-482-6685"/>
    <s v="076-482-6686"/>
    <s v="北陸介護ステーション株式会社"/>
    <x v="148"/>
    <m/>
    <m/>
    <m/>
    <m/>
    <s v="主な対象者：身体・知的・精神・障害児"/>
    <m/>
    <m/>
    <m/>
    <m/>
    <m/>
    <m/>
    <m/>
    <m/>
    <m/>
    <m/>
    <m/>
    <m/>
    <m/>
    <m/>
    <s v="堀川町"/>
    <n v="6"/>
    <s v=""/>
    <x v="0"/>
    <x v="12"/>
    <m/>
    <s v="25"/>
    <n v="20"/>
  </r>
  <r>
    <x v="24"/>
    <s v="地域生活支援事業"/>
    <n v="1610102368"/>
    <m/>
    <m/>
    <s v="訪問介護ステーション希"/>
    <m/>
    <s v="939-8048"/>
    <s v="富山市太田２２０４番地"/>
    <s v="076-461-6381"/>
    <s v="076-461-6385"/>
    <s v="株式会社Ｈｉｋａｒｉ"/>
    <x v="69"/>
    <m/>
    <m/>
    <m/>
    <m/>
    <s v="主な対象者：身体・知的・精神・障害児"/>
    <m/>
    <m/>
    <m/>
    <m/>
    <m/>
    <m/>
    <m/>
    <m/>
    <m/>
    <m/>
    <m/>
    <m/>
    <m/>
    <m/>
    <s v="太田"/>
    <n v="5"/>
    <s v=""/>
    <x v="0"/>
    <x v="10"/>
    <m/>
    <s v="25"/>
    <n v="21"/>
  </r>
  <r>
    <x v="24"/>
    <s v="地域生活支援事業"/>
    <n v="1610102400"/>
    <m/>
    <m/>
    <s v="訪問介護事業所自薦サポートセンター"/>
    <m/>
    <s v="939-8142"/>
    <s v="富山市津羽見１７１番地"/>
    <s v="070-4496-9836"/>
    <s v="076-482-5311"/>
    <s v="株式会社ＡＬＳＲｅｌａｔｉｏｎ"/>
    <x v="121"/>
    <m/>
    <m/>
    <m/>
    <m/>
    <s v="主な対象者：身体・障害児_x000a_R3.3.1住所変更"/>
    <m/>
    <m/>
    <m/>
    <m/>
    <m/>
    <m/>
    <m/>
    <m/>
    <m/>
    <m/>
    <m/>
    <m/>
    <m/>
    <m/>
    <s v="津羽見"/>
    <n v="6"/>
    <s v=""/>
    <x v="1"/>
    <x v="8"/>
    <m/>
    <s v="25"/>
    <n v="22"/>
  </r>
  <r>
    <x v="24"/>
    <s v="地域生活支援事業"/>
    <n v="1610102434"/>
    <m/>
    <m/>
    <s v="ニチイケアセンター呉羽"/>
    <m/>
    <s v="930-0138"/>
    <s v="富山市呉羽町７３２０番地１４アーバンつつじヶ丘２－Ｆ"/>
    <s v="076-434-9322"/>
    <s v="076-434-1322"/>
    <s v="株式会社ニチイ学館"/>
    <x v="149"/>
    <m/>
    <m/>
    <m/>
    <m/>
    <s v="主な対象者：身体・知的・精神・障害児"/>
    <m/>
    <m/>
    <m/>
    <m/>
    <m/>
    <m/>
    <m/>
    <m/>
    <m/>
    <m/>
    <m/>
    <m/>
    <m/>
    <m/>
    <s v="呉羽町"/>
    <n v="6"/>
    <s v=""/>
    <x v="0"/>
    <x v="3"/>
    <m/>
    <s v="25"/>
    <n v="23"/>
  </r>
  <r>
    <x v="24"/>
    <s v="地域生活支援事業"/>
    <n v="1610102590"/>
    <m/>
    <m/>
    <s v="ヘルパー処あんき家"/>
    <m/>
    <s v="930-0983"/>
    <s v="富山市常盤台１４番１８号"/>
    <s v="090-6018-3737"/>
    <s v="076-403-6711"/>
    <s v="合同会社あんき家"/>
    <x v="27"/>
    <m/>
    <m/>
    <m/>
    <m/>
    <s v="主な対象者：身体・知的・精神・障害児_x000a_R3.3.1電話番号変更、R3.6.16法人・事業所住所変更"/>
    <m/>
    <m/>
    <m/>
    <m/>
    <m/>
    <m/>
    <m/>
    <m/>
    <m/>
    <m/>
    <m/>
    <m/>
    <m/>
    <m/>
    <s v="常盤台"/>
    <n v="6"/>
    <s v=""/>
    <x v="0"/>
    <x v="24"/>
    <m/>
    <s v="25"/>
    <n v="24"/>
  </r>
  <r>
    <x v="24"/>
    <s v="地域生活支援事業"/>
    <n v="1610101881"/>
    <m/>
    <m/>
    <s v="ヘルパーステーションマーガレット"/>
    <m/>
    <s v="930-0975"/>
    <s v="富山市西長江二丁目３番４７号"/>
    <s v="076-493-8003"/>
    <s v="076-493-8003"/>
    <s v="有限会社こいずみエイジングくらぶ"/>
    <x v="43"/>
    <m/>
    <m/>
    <m/>
    <m/>
    <s v="主な対象者：身体・知的・精神・障害児"/>
    <m/>
    <m/>
    <m/>
    <m/>
    <m/>
    <m/>
    <m/>
    <m/>
    <m/>
    <m/>
    <m/>
    <m/>
    <m/>
    <m/>
    <s v="西長江二丁目"/>
    <n v="9"/>
    <s v=""/>
    <x v="0"/>
    <x v="14"/>
    <m/>
    <s v="25"/>
    <n v="25"/>
  </r>
  <r>
    <x v="24"/>
    <s v="地域生活支援事業"/>
    <n v="2810903498"/>
    <m/>
    <m/>
    <s v="てくてく"/>
    <m/>
    <s v="662-8003"/>
    <s v="兵庫県西宮市上大市三丁目４番１８号ベルトピア甲東園２０２号"/>
    <s v="0798-42-8608"/>
    <s v="0798-42-8609"/>
    <s v="一般社団法人愛森会"/>
    <x v="28"/>
    <m/>
    <m/>
    <m/>
    <m/>
    <s v="主な対象者：身体・知的・精神・障害児_x000a_（住所地特例対象者にサービスを提供するために事業所登録したもの。）ainoki.gh@aishinkai01.or.jp"/>
    <m/>
    <m/>
    <m/>
    <m/>
    <m/>
    <m/>
    <m/>
    <m/>
    <m/>
    <m/>
    <m/>
    <m/>
    <m/>
    <m/>
    <s v="西宮市上大市三丁目"/>
    <n v="12"/>
    <s v=""/>
    <x v="6"/>
    <x v="46"/>
    <m/>
    <s v="25"/>
    <n v="26"/>
  </r>
  <r>
    <x v="25"/>
    <s v="地域生活支援事業"/>
    <n v="1610100495"/>
    <m/>
    <m/>
    <s v="ショートステイこのゆびとーまれ茶屋"/>
    <m/>
    <s v="930-0115"/>
    <s v="富山市茶屋町４４１番地３"/>
    <s v="076-427-0720"/>
    <s v="076-427-0723"/>
    <s v="特定非営利活動法人デイサービスこのゆびとーまれ"/>
    <x v="0"/>
    <m/>
    <m/>
    <m/>
    <m/>
    <s v="主な対象者：身体・知的・精神・障害児"/>
    <m/>
    <m/>
    <m/>
    <m/>
    <m/>
    <m/>
    <m/>
    <m/>
    <m/>
    <m/>
    <m/>
    <m/>
    <m/>
    <m/>
    <s v="茶屋町"/>
    <n v="6"/>
    <s v=""/>
    <x v="0"/>
    <x v="3"/>
    <m/>
    <s v="26"/>
    <n v="1"/>
  </r>
  <r>
    <x v="25"/>
    <s v="地域生活支援事業"/>
    <n v="1610100206"/>
    <m/>
    <m/>
    <s v="ホームヘルプサービスしおんの家"/>
    <m/>
    <s v="939-3515"/>
    <s v="富山市水橋辻ヶ堂８０１番地１"/>
    <s v="076-479-0675"/>
    <s v="076-479-9174"/>
    <s v="特定非営利活動法人しおんの家"/>
    <x v="0"/>
    <m/>
    <m/>
    <m/>
    <m/>
    <s v="主な対象者：身体・知的・精神・障害児_x000a_※名称誤りのため「しおんの家」→「デイサービスしおんの家」"/>
    <m/>
    <m/>
    <m/>
    <m/>
    <m/>
    <m/>
    <m/>
    <m/>
    <m/>
    <m/>
    <m/>
    <m/>
    <m/>
    <m/>
    <s v="水橋辻ヶ堂"/>
    <n v="8"/>
    <s v=""/>
    <x v="0"/>
    <x v="0"/>
    <m/>
    <s v="26"/>
    <n v="2"/>
  </r>
  <r>
    <x v="25"/>
    <s v="地域生活支援事業"/>
    <n v="1610100024"/>
    <m/>
    <m/>
    <s v="高志ライフケアホーム"/>
    <m/>
    <s v="931-8443"/>
    <s v="富山市下飯野３６番地"/>
    <s v="076-438-6019"/>
    <s v="076-438-6069"/>
    <s v="社会福祉法人富山県社会福祉総合センター"/>
    <x v="0"/>
    <m/>
    <m/>
    <m/>
    <m/>
    <s v="主な対象者：身体"/>
    <m/>
    <m/>
    <m/>
    <m/>
    <m/>
    <m/>
    <m/>
    <m/>
    <m/>
    <m/>
    <m/>
    <m/>
    <m/>
    <m/>
    <s v="下飯野"/>
    <n v="6"/>
    <s v=""/>
    <x v="0"/>
    <x v="30"/>
    <m/>
    <s v="26"/>
    <n v="3"/>
  </r>
  <r>
    <x v="25"/>
    <s v="地域生活支援事業"/>
    <n v="1610100511"/>
    <m/>
    <m/>
    <s v="ショートステイふるさとのあかり"/>
    <m/>
    <s v="930-2243"/>
    <s v="富山市四方荒屋３２２３番地"/>
    <s v="076-435-6511"/>
    <s v="076-435-6512"/>
    <s v="特定非営利活動法人ふるさとのあかり"/>
    <x v="0"/>
    <m/>
    <m/>
    <m/>
    <m/>
    <s v="主な対象者：身体・知的・障害児"/>
    <m/>
    <m/>
    <m/>
    <m/>
    <m/>
    <m/>
    <m/>
    <m/>
    <m/>
    <m/>
    <m/>
    <m/>
    <m/>
    <m/>
    <s v="四方荒屋"/>
    <n v="7"/>
    <s v=""/>
    <x v="0"/>
    <x v="34"/>
    <m/>
    <s v="26"/>
    <n v="4"/>
  </r>
  <r>
    <x v="25"/>
    <s v="地域生活支援事業"/>
    <n v="1610100149"/>
    <m/>
    <m/>
    <s v="萌黄"/>
    <m/>
    <s v="939-2206"/>
    <s v="富山市坂本３１１０番地"/>
    <s v="076-467-0679"/>
    <s v="076-468-3201"/>
    <s v="社会福祉法人セーナー苑"/>
    <x v="0"/>
    <m/>
    <m/>
    <m/>
    <m/>
    <s v="主な対象者：知的"/>
    <m/>
    <m/>
    <m/>
    <m/>
    <m/>
    <m/>
    <m/>
    <m/>
    <m/>
    <m/>
    <m/>
    <m/>
    <m/>
    <m/>
    <s v="坂本"/>
    <n v="5"/>
    <s v=""/>
    <x v="4"/>
    <x v="31"/>
    <m/>
    <s v="26"/>
    <n v="5"/>
  </r>
  <r>
    <x v="25"/>
    <s v="地域生活支援事業"/>
    <n v="1610100172"/>
    <m/>
    <m/>
    <s v="はるかぜの丘"/>
    <m/>
    <s v="939-2206"/>
    <s v="富山市坂本３１１０番地"/>
    <s v="076-467-0679"/>
    <s v="076-468-3201"/>
    <s v="社会福祉法人セーナー苑"/>
    <x v="0"/>
    <m/>
    <m/>
    <m/>
    <m/>
    <s v="主な対象者：知的"/>
    <m/>
    <m/>
    <m/>
    <m/>
    <m/>
    <m/>
    <m/>
    <m/>
    <m/>
    <m/>
    <m/>
    <m/>
    <m/>
    <m/>
    <s v="坂本"/>
    <n v="5"/>
    <s v=""/>
    <x v="4"/>
    <x v="31"/>
    <m/>
    <s v="26"/>
    <n v="6"/>
  </r>
  <r>
    <x v="25"/>
    <s v="地域生活支援事業"/>
    <n v="1610100081"/>
    <m/>
    <m/>
    <s v="のぞみの丘"/>
    <m/>
    <s v="939-2206"/>
    <s v="富山市坂本３１１０番地"/>
    <s v="076-467-0679"/>
    <s v="076-468-3201"/>
    <s v="社会福祉法人セーナー苑"/>
    <x v="0"/>
    <m/>
    <m/>
    <m/>
    <m/>
    <s v="主な対象者：知的"/>
    <m/>
    <m/>
    <m/>
    <m/>
    <m/>
    <m/>
    <m/>
    <m/>
    <m/>
    <m/>
    <m/>
    <m/>
    <m/>
    <m/>
    <s v="坂本"/>
    <n v="5"/>
    <s v=""/>
    <x v="4"/>
    <x v="31"/>
    <m/>
    <s v="26"/>
    <n v="7"/>
  </r>
  <r>
    <x v="25"/>
    <s v="地域生活支援事業"/>
    <n v="1610100107"/>
    <m/>
    <m/>
    <s v="やまびこの丘"/>
    <m/>
    <s v="939-2206"/>
    <s v="富山市坂本３１１０番地"/>
    <s v="076-467-0679"/>
    <s v="076-468-3201"/>
    <s v="社会福祉法人セーナー苑"/>
    <x v="0"/>
    <m/>
    <m/>
    <m/>
    <m/>
    <s v="主な対象者：知的"/>
    <m/>
    <m/>
    <m/>
    <m/>
    <m/>
    <m/>
    <m/>
    <m/>
    <m/>
    <m/>
    <m/>
    <m/>
    <m/>
    <m/>
    <s v="坂本"/>
    <n v="5"/>
    <s v=""/>
    <x v="4"/>
    <x v="31"/>
    <m/>
    <s v="26"/>
    <n v="8"/>
  </r>
  <r>
    <x v="25"/>
    <s v="地域生活支援事業"/>
    <n v="1610100933"/>
    <m/>
    <m/>
    <s v="こだまの丘"/>
    <m/>
    <s v="939-2206"/>
    <s v="富山市坂本３１１０番地"/>
    <s v="076-467-0679"/>
    <s v="076-468-3201"/>
    <s v="社会福祉法人セーナー苑"/>
    <x v="45"/>
    <m/>
    <m/>
    <m/>
    <m/>
    <s v="主な対象者：知的"/>
    <m/>
    <m/>
    <m/>
    <m/>
    <m/>
    <m/>
    <m/>
    <m/>
    <m/>
    <m/>
    <m/>
    <m/>
    <m/>
    <m/>
    <s v="坂本"/>
    <n v="5"/>
    <s v=""/>
    <x v="4"/>
    <x v="31"/>
    <m/>
    <s v="26"/>
    <n v="9"/>
  </r>
  <r>
    <x v="25"/>
    <s v="地域生活支援事業"/>
    <n v="1610100099"/>
    <m/>
    <m/>
    <s v="ほほえみの丘"/>
    <m/>
    <s v="939-2206"/>
    <s v="富山市坂本３１１０番地"/>
    <s v="076-467-0679"/>
    <s v="076-468-3201"/>
    <s v="社会福祉法人セーナー苑"/>
    <x v="0"/>
    <m/>
    <m/>
    <m/>
    <m/>
    <s v="主な対象者：知的"/>
    <m/>
    <m/>
    <m/>
    <m/>
    <m/>
    <m/>
    <m/>
    <m/>
    <m/>
    <m/>
    <m/>
    <m/>
    <m/>
    <m/>
    <s v="坂本"/>
    <n v="5"/>
    <s v=""/>
    <x v="4"/>
    <x v="31"/>
    <m/>
    <s v="26"/>
    <n v="10"/>
  </r>
  <r>
    <x v="25"/>
    <s v="地域生活支援事業"/>
    <n v="1618000010"/>
    <m/>
    <m/>
    <s v="独立行政法人国立病院機構富山病院"/>
    <m/>
    <s v="939-2692"/>
    <s v="富山市婦中町新町３１４５番地"/>
    <s v="076-469-2135"/>
    <s v="076-469-5616"/>
    <s v="独立行政法人国立病院機構富山病院"/>
    <x v="0"/>
    <m/>
    <m/>
    <m/>
    <m/>
    <s v="主な対象者：身体・知的・障害児"/>
    <m/>
    <m/>
    <m/>
    <m/>
    <m/>
    <m/>
    <m/>
    <m/>
    <m/>
    <m/>
    <m/>
    <m/>
    <m/>
    <m/>
    <s v="婦中町新町"/>
    <n v="8"/>
    <s v=""/>
    <x v="2"/>
    <x v="29"/>
    <m/>
    <s v="26"/>
    <n v="11"/>
  </r>
  <r>
    <x v="25"/>
    <s v="地域生活支援事業"/>
    <n v="1610100156"/>
    <m/>
    <m/>
    <s v="ひまわりの郷"/>
    <m/>
    <s v="939-2306"/>
    <s v="富山市八尾町井田５０８番地１"/>
    <s v="076-455-8020"/>
    <s v="076-455-8019"/>
    <s v="社会福祉法人白皇山保護園"/>
    <x v="0"/>
    <m/>
    <m/>
    <m/>
    <m/>
    <s v="主な対象者：知的・障害児"/>
    <m/>
    <m/>
    <m/>
    <m/>
    <m/>
    <m/>
    <m/>
    <m/>
    <m/>
    <m/>
    <m/>
    <m/>
    <m/>
    <m/>
    <s v="八尾町井田"/>
    <n v="8"/>
    <s v=""/>
    <x v="3"/>
    <x v="39"/>
    <m/>
    <s v="26"/>
    <n v="12"/>
  </r>
  <r>
    <x v="25"/>
    <s v="地域生活支援事業"/>
    <n v="1610100552"/>
    <m/>
    <m/>
    <s v="ゆりの木の里短期入所事業所"/>
    <m/>
    <s v="930-0887"/>
    <s v="富山市五福４７４番地２"/>
    <s v="076-433-4500"/>
    <s v="076-433-4527"/>
    <s v="社会福祉法人富山県精神保健福祉協会"/>
    <x v="0"/>
    <m/>
    <m/>
    <m/>
    <m/>
    <s v="主な対象者：精神"/>
    <m/>
    <m/>
    <m/>
    <m/>
    <m/>
    <m/>
    <m/>
    <m/>
    <m/>
    <m/>
    <m/>
    <m/>
    <m/>
    <m/>
    <s v="五福"/>
    <n v="5"/>
    <s v=""/>
    <x v="0"/>
    <x v="18"/>
    <m/>
    <s v="26"/>
    <n v="13"/>
  </r>
  <r>
    <x v="25"/>
    <s v="地域生活支援事業"/>
    <n v="1610100529"/>
    <m/>
    <m/>
    <s v="あゆみの郷"/>
    <m/>
    <s v="939-2231"/>
    <s v="富山市稲代１０２３番地"/>
    <s v="076-467-4477"/>
    <s v="076-467-4478"/>
    <s v="社会福祉法人秀愛会"/>
    <x v="0"/>
    <m/>
    <m/>
    <m/>
    <m/>
    <s v="主な対象者：身体・知的・障害児"/>
    <m/>
    <m/>
    <m/>
    <m/>
    <m/>
    <m/>
    <m/>
    <m/>
    <m/>
    <m/>
    <m/>
    <m/>
    <m/>
    <m/>
    <s v="稲代"/>
    <n v="5"/>
    <s v=""/>
    <x v="4"/>
    <x v="17"/>
    <m/>
    <s v="26"/>
    <n v="14"/>
  </r>
  <r>
    <x v="25"/>
    <s v="地域生活支援事業"/>
    <n v="1610100131"/>
    <m/>
    <m/>
    <s v="富山市生活介護事業所第１あすなろ"/>
    <m/>
    <s v="939-8222"/>
    <s v="富山市蜷川１５番地"/>
    <s v="076-428-1277"/>
    <s v="076-428-1288"/>
    <s v="社会福祉法人恵風会"/>
    <x v="0"/>
    <m/>
    <m/>
    <m/>
    <m/>
    <s v="主な対象者：知的"/>
    <m/>
    <m/>
    <m/>
    <m/>
    <m/>
    <m/>
    <m/>
    <m/>
    <m/>
    <m/>
    <m/>
    <m/>
    <m/>
    <m/>
    <s v="蜷川"/>
    <n v="5"/>
    <s v=""/>
    <x v="0"/>
    <x v="19"/>
    <m/>
    <s v="26"/>
    <n v="15"/>
  </r>
  <r>
    <x v="25"/>
    <s v="地域生活支援事業"/>
    <n v="1610100602"/>
    <m/>
    <m/>
    <s v="富山市生活介護事業所第２あすなろ"/>
    <m/>
    <s v="939-8222"/>
    <s v="富山市蜷川１５番地"/>
    <s v="076-428-1277"/>
    <s v="076-428-1288"/>
    <s v="社会福祉法人恵風会"/>
    <x v="0"/>
    <m/>
    <m/>
    <m/>
    <m/>
    <s v="主な対象者：知的"/>
    <m/>
    <m/>
    <m/>
    <m/>
    <m/>
    <m/>
    <m/>
    <m/>
    <m/>
    <m/>
    <m/>
    <m/>
    <m/>
    <m/>
    <s v="蜷川"/>
    <n v="5"/>
    <s v=""/>
    <x v="0"/>
    <x v="19"/>
    <m/>
    <s v="26"/>
    <n v="16"/>
  </r>
  <r>
    <x v="25"/>
    <s v="地域生活支援事業"/>
    <n v="1650100025"/>
    <m/>
    <m/>
    <s v="富山市恵光学園"/>
    <m/>
    <s v="930-0891"/>
    <s v="富山市石坂新９５０番地１"/>
    <s v="076-431-5828"/>
    <s v="076-431-5833"/>
    <s v="社会福祉法人富山市桜谷福祉会"/>
    <x v="0"/>
    <m/>
    <m/>
    <m/>
    <m/>
    <s v="主な対象者：障害児"/>
    <m/>
    <m/>
    <m/>
    <m/>
    <m/>
    <m/>
    <m/>
    <m/>
    <m/>
    <m/>
    <m/>
    <m/>
    <m/>
    <m/>
    <s v="石坂新"/>
    <n v="6"/>
    <s v=""/>
    <x v="0"/>
    <x v="18"/>
    <m/>
    <s v="26"/>
    <n v="17"/>
  </r>
  <r>
    <x v="25"/>
    <s v="地域生活支援事業"/>
    <n v="1611900018"/>
    <m/>
    <m/>
    <s v="いみず苑ひびき愛"/>
    <m/>
    <s v="934-0011"/>
    <s v="射水市七美７２７番地"/>
    <s v="0766-86-1126"/>
    <s v="0766-86-1136"/>
    <s v="社会福祉法人射水福祉会"/>
    <x v="0"/>
    <m/>
    <m/>
    <m/>
    <m/>
    <s v="主な対象者：身体・知的・精神・障害児"/>
    <m/>
    <m/>
    <m/>
    <m/>
    <m/>
    <m/>
    <m/>
    <m/>
    <m/>
    <m/>
    <m/>
    <m/>
    <m/>
    <m/>
    <s v="七美"/>
    <n v="5"/>
    <s v=""/>
    <x v="6"/>
    <x v="46"/>
    <m/>
    <s v="26"/>
    <n v="18"/>
  </r>
  <r>
    <x v="25"/>
    <s v="地域生活支援事業"/>
    <n v="1611600014"/>
    <m/>
    <m/>
    <s v="四ツ葉園"/>
    <m/>
    <s v="930-0362"/>
    <s v="上市町稗田１番地３２"/>
    <s v="076-472-1118"/>
    <s v="076-472-5391"/>
    <s v="社会福祉法人新川会"/>
    <x v="0"/>
    <m/>
    <m/>
    <m/>
    <m/>
    <s v="主な対象者：知的・障害児"/>
    <m/>
    <m/>
    <m/>
    <m/>
    <m/>
    <m/>
    <m/>
    <m/>
    <m/>
    <m/>
    <m/>
    <m/>
    <m/>
    <m/>
    <s v="稗田"/>
    <n v="5"/>
    <s v=""/>
    <x v="6"/>
    <x v="46"/>
    <m/>
    <s v="26"/>
    <n v="19"/>
  </r>
  <r>
    <x v="25"/>
    <s v="地域生活支援事業"/>
    <n v="1611600154"/>
    <m/>
    <m/>
    <s v="さつき苑"/>
    <m/>
    <s v="930-0361"/>
    <s v="上市町湯上野２７番地９"/>
    <s v="076-472-0666"/>
    <s v="076-472-0666"/>
    <s v="社会福祉法人新川会"/>
    <x v="150"/>
    <m/>
    <m/>
    <m/>
    <m/>
    <s v="主な対象者：知的・障害児"/>
    <m/>
    <m/>
    <m/>
    <m/>
    <m/>
    <m/>
    <m/>
    <m/>
    <m/>
    <m/>
    <m/>
    <m/>
    <m/>
    <m/>
    <s v="湯上野"/>
    <n v="6"/>
    <s v=""/>
    <x v="6"/>
    <x v="46"/>
    <m/>
    <s v="26"/>
    <n v="20"/>
  </r>
  <r>
    <x v="25"/>
    <s v="地域生活支援事業"/>
    <n v="1640100341"/>
    <m/>
    <m/>
    <s v="小規模多機能ホームおらとこ東"/>
    <m/>
    <s v="930-1312"/>
    <s v="富山市上滝４２４番地２"/>
    <s v="076-483-8811"/>
    <s v="076-483-8813"/>
    <s v="特定非営利活動法人おらとこ"/>
    <x v="7"/>
    <m/>
    <m/>
    <m/>
    <m/>
    <s v="主な対象者：身体・知的・精神・障害児"/>
    <m/>
    <m/>
    <m/>
    <m/>
    <m/>
    <m/>
    <m/>
    <m/>
    <m/>
    <m/>
    <m/>
    <m/>
    <m/>
    <m/>
    <s v="上滝"/>
    <n v="5"/>
    <s v=""/>
    <x v="1"/>
    <x v="62"/>
    <m/>
    <s v="26"/>
    <n v="21"/>
  </r>
  <r>
    <x v="25"/>
    <s v="地域生活支援事業"/>
    <n v="1611600049"/>
    <m/>
    <m/>
    <s v="つつじ苑"/>
    <m/>
    <s v="936-0053"/>
    <s v="滑川市上小泉４１２番地２"/>
    <s v="076-475-9261"/>
    <s v="076-475-9261"/>
    <s v="社会福祉法人新川会"/>
    <x v="151"/>
    <m/>
    <m/>
    <m/>
    <m/>
    <s v="主な対象者：知的・障害児"/>
    <m/>
    <m/>
    <m/>
    <m/>
    <m/>
    <m/>
    <m/>
    <m/>
    <m/>
    <m/>
    <m/>
    <m/>
    <m/>
    <m/>
    <s v="上小泉"/>
    <n v="6"/>
    <s v=""/>
    <x v="6"/>
    <x v="46"/>
    <m/>
    <s v="26"/>
    <n v="22"/>
  </r>
  <r>
    <x v="25"/>
    <s v="地域生活支援事業"/>
    <n v="1611600014"/>
    <m/>
    <m/>
    <s v="雷鳥苑"/>
    <m/>
    <s v="930-0233"/>
    <s v="立山町上金剛寺２１０番地"/>
    <s v="076-462-1751"/>
    <s v="076-462-1736"/>
    <s v="社会福祉法人新川会"/>
    <x v="0"/>
    <m/>
    <m/>
    <m/>
    <m/>
    <s v="主な対象者：知的・障害児"/>
    <m/>
    <m/>
    <m/>
    <m/>
    <m/>
    <m/>
    <m/>
    <m/>
    <m/>
    <m/>
    <m/>
    <m/>
    <m/>
    <m/>
    <s v="上金剛寺"/>
    <n v="7"/>
    <s v=""/>
    <x v="6"/>
    <x v="46"/>
    <m/>
    <s v="26"/>
    <n v="23"/>
  </r>
  <r>
    <x v="25"/>
    <s v="地域生活支援事業"/>
    <n v="1690100001"/>
    <m/>
    <m/>
    <s v="小さな幸せの家"/>
    <m/>
    <s v="931-8325"/>
    <s v="富山市城川原三丁目６番１４号"/>
    <s v="076-438-6001"/>
    <s v="076-438-6201"/>
    <s v="社会福祉法人小さな幸せの家"/>
    <x v="0"/>
    <m/>
    <m/>
    <m/>
    <m/>
    <s v="主な対象者：身体・知的・障害児"/>
    <m/>
    <m/>
    <m/>
    <m/>
    <m/>
    <m/>
    <m/>
    <m/>
    <m/>
    <m/>
    <m/>
    <m/>
    <m/>
    <m/>
    <s v="城川原三丁目"/>
    <n v="9"/>
    <s v=""/>
    <x v="0"/>
    <x v="5"/>
    <m/>
    <s v="26"/>
    <n v="24"/>
  </r>
  <r>
    <x v="25"/>
    <s v="地域生活支援事業"/>
    <n v="1610100487"/>
    <m/>
    <m/>
    <s v="デイケアハウスにぎやか"/>
    <m/>
    <s v="930-0845"/>
    <s v="富山市綾田町一丁目１０番１８号"/>
    <s v="076-431-0466"/>
    <s v="076-431-0486"/>
    <s v="特定非営利活動法人にぎやか"/>
    <x v="152"/>
    <m/>
    <m/>
    <m/>
    <m/>
    <s v="主な対象者：身体・知的・精神・障害児"/>
    <m/>
    <m/>
    <m/>
    <m/>
    <m/>
    <m/>
    <m/>
    <m/>
    <m/>
    <m/>
    <m/>
    <m/>
    <m/>
    <m/>
    <s v="綾田町一丁目"/>
    <n v="9"/>
    <s v=""/>
    <x v="0"/>
    <x v="24"/>
    <m/>
    <s v="26"/>
    <n v="25"/>
  </r>
  <r>
    <x v="25"/>
    <s v="地域生活支援事業"/>
    <n v="1640100093"/>
    <m/>
    <m/>
    <s v="デイサービスありがた家"/>
    <m/>
    <s v="939-2376"/>
    <s v="富山市八尾町福島三丁目７９番地"/>
    <s v="076-455-8339"/>
    <s v="076-455-8333"/>
    <s v="特定非営利活動法人ありがた家"/>
    <x v="12"/>
    <m/>
    <m/>
    <m/>
    <m/>
    <s v="主な対象者：身体・知的・精神・障害児"/>
    <m/>
    <m/>
    <m/>
    <m/>
    <m/>
    <m/>
    <m/>
    <m/>
    <m/>
    <m/>
    <m/>
    <m/>
    <m/>
    <m/>
    <s v="八尾町福島三丁目"/>
    <n v="11"/>
    <s v=""/>
    <x v="3"/>
    <x v="16"/>
    <m/>
    <s v="26"/>
    <n v="26"/>
  </r>
  <r>
    <x v="25"/>
    <s v="地域生活支援事業"/>
    <n v="1611700061"/>
    <m/>
    <m/>
    <s v="障害者日中一時支援センターあつま～れ"/>
    <m/>
    <s v="939-0627"/>
    <s v="入善町椚山３４１０番地１"/>
    <s v="0765-74-2520"/>
    <s v="0765-74-2520"/>
    <s v="社会福祉法人にいかわ苑"/>
    <x v="153"/>
    <m/>
    <m/>
    <m/>
    <m/>
    <s v="主な対象者：身体・知的・精神・障害児"/>
    <m/>
    <m/>
    <m/>
    <m/>
    <m/>
    <m/>
    <m/>
    <m/>
    <m/>
    <m/>
    <m/>
    <m/>
    <m/>
    <m/>
    <s v="椚山"/>
    <n v="5"/>
    <s v=""/>
    <x v="6"/>
    <x v="46"/>
    <m/>
    <s v="26"/>
    <n v="27"/>
  </r>
  <r>
    <x v="25"/>
    <s v="地域生活支援事業"/>
    <n v="1611600113"/>
    <m/>
    <m/>
    <s v="虹の丘たてやま"/>
    <m/>
    <s v="930-3265"/>
    <s v="立山町米沢４４番地１４"/>
    <s v="076-462-9366"/>
    <s v="076-463-5840"/>
    <s v="株式会社日本エコ・ケア・サービス"/>
    <x v="118"/>
    <m/>
    <m/>
    <m/>
    <m/>
    <s v="主な対象者：身体・知的・精神・障害児"/>
    <m/>
    <m/>
    <m/>
    <m/>
    <m/>
    <m/>
    <m/>
    <m/>
    <m/>
    <m/>
    <m/>
    <m/>
    <m/>
    <m/>
    <s v="米沢"/>
    <n v="5"/>
    <s v=""/>
    <x v="6"/>
    <x v="46"/>
    <m/>
    <s v="26"/>
    <n v="28"/>
  </r>
  <r>
    <x v="25"/>
    <s v="地域生活支援事業"/>
    <n v="1610100479"/>
    <m/>
    <m/>
    <s v="富山県リハビリテーション病院・こども支援センター"/>
    <m/>
    <s v="931-8443"/>
    <s v="富山市下飯野３６番地"/>
    <s v="076-438-2233"/>
    <s v="076-438-3295"/>
    <s v="社会福祉法人富山県社会福祉総合センター"/>
    <x v="0"/>
    <m/>
    <m/>
    <m/>
    <m/>
    <s v="主な対象者：障害児"/>
    <m/>
    <m/>
    <m/>
    <m/>
    <m/>
    <m/>
    <m/>
    <m/>
    <m/>
    <m/>
    <m/>
    <m/>
    <m/>
    <m/>
    <s v="下飯野"/>
    <n v="6"/>
    <s v=""/>
    <x v="0"/>
    <x v="30"/>
    <m/>
    <s v="26"/>
    <n v="29"/>
  </r>
  <r>
    <x v="25"/>
    <s v="地域生活支援事業"/>
    <s v="-"/>
    <m/>
    <m/>
    <s v="富山県立黒部学園"/>
    <m/>
    <s v="938-0059"/>
    <s v="黒部市石田６７７１番地"/>
    <s v="0765-52-1354"/>
    <s v="0765-52-5018"/>
    <s v="富山県"/>
    <x v="0"/>
    <m/>
    <m/>
    <m/>
    <m/>
    <s v="主な対象者：障害児"/>
    <m/>
    <m/>
    <m/>
    <m/>
    <m/>
    <m/>
    <m/>
    <m/>
    <m/>
    <m/>
    <m/>
    <m/>
    <m/>
    <m/>
    <s v="石田"/>
    <n v="5"/>
    <s v=""/>
    <x v="0"/>
    <x v="19"/>
    <m/>
    <s v="26"/>
    <n v="30"/>
  </r>
  <r>
    <x v="25"/>
    <s v="地域生活支援事業"/>
    <n v="1660200039"/>
    <m/>
    <m/>
    <s v="富山県立砺波学園"/>
    <m/>
    <s v="939-1436"/>
    <s v="砺波市福山１１６４番地"/>
    <s v="0763-37-0157"/>
    <s v="0763-37-1522"/>
    <s v="富山県"/>
    <x v="0"/>
    <m/>
    <m/>
    <m/>
    <m/>
    <s v="主な対象者：障害児"/>
    <m/>
    <m/>
    <m/>
    <m/>
    <m/>
    <m/>
    <m/>
    <m/>
    <m/>
    <m/>
    <m/>
    <m/>
    <m/>
    <m/>
    <s v="福山"/>
    <n v="5"/>
    <s v=""/>
    <x v="6"/>
    <x v="46"/>
    <m/>
    <s v="26"/>
    <n v="31"/>
  </r>
  <r>
    <x v="25"/>
    <s v="地域生活支援事業"/>
    <n v="1640100515"/>
    <m/>
    <m/>
    <s v="デイサービスしあわせ"/>
    <m/>
    <s v="939-8072"/>
    <s v="富山市堀川町８番地"/>
    <s v="076-482-6685"/>
    <s v="076-482-6686"/>
    <s v="北陸介護ステーション株式会社"/>
    <x v="154"/>
    <m/>
    <m/>
    <m/>
    <m/>
    <s v="主な対象者：身体・知的・精神・障害児"/>
    <m/>
    <m/>
    <m/>
    <m/>
    <m/>
    <m/>
    <m/>
    <m/>
    <m/>
    <m/>
    <m/>
    <m/>
    <m/>
    <m/>
    <s v="堀川町"/>
    <n v="6"/>
    <s v=""/>
    <x v="0"/>
    <x v="12"/>
    <m/>
    <s v="26"/>
    <n v="32"/>
  </r>
  <r>
    <x v="25"/>
    <s v="地域生活支援事業"/>
    <n v="1640100036"/>
    <m/>
    <m/>
    <s v="このゆびとーまれ"/>
    <m/>
    <s v="930-0928"/>
    <s v="富山市富岡町３５５番地"/>
    <s v="076-493-0765"/>
    <s v="076-493-0765"/>
    <s v="特定非営利活動法人デイサービスこのゆびとーまれ"/>
    <x v="132"/>
    <m/>
    <m/>
    <m/>
    <m/>
    <s v="主な対象者：身体・知的・精神・障害児"/>
    <m/>
    <m/>
    <m/>
    <m/>
    <m/>
    <m/>
    <m/>
    <m/>
    <m/>
    <m/>
    <m/>
    <m/>
    <m/>
    <m/>
    <s v="富岡町"/>
    <n v="6"/>
    <s v=""/>
    <x v="0"/>
    <x v="24"/>
    <m/>
    <s v="26"/>
    <n v="33"/>
  </r>
  <r>
    <x v="25"/>
    <s v="地域生活支援事業"/>
    <n v="1680100045"/>
    <m/>
    <m/>
    <s v="富山地域福祉事業所デイサービスぽぴー"/>
    <m/>
    <s v="930-0875"/>
    <s v="富山市寺町けや木台７１番地"/>
    <s v="076-444-8633"/>
    <s v="076-444-8590"/>
    <s v="企業組合労協センター事業団"/>
    <x v="132"/>
    <m/>
    <m/>
    <m/>
    <m/>
    <s v="主な対象者：身体・知的・障害児"/>
    <m/>
    <m/>
    <m/>
    <m/>
    <m/>
    <m/>
    <m/>
    <m/>
    <m/>
    <m/>
    <m/>
    <m/>
    <m/>
    <m/>
    <s v="寺町けや木台"/>
    <n v="9"/>
    <s v=""/>
    <x v="0"/>
    <x v="35"/>
    <m/>
    <s v="26"/>
    <n v="34"/>
  </r>
  <r>
    <x v="25"/>
    <s v="地域生活支援事業"/>
    <n v="1640100234"/>
    <m/>
    <m/>
    <s v="デイサービス虹の丘三郷"/>
    <m/>
    <s v="939-3554"/>
    <s v="富山市水橋小路２８７番地１"/>
    <s v="076-478-1400"/>
    <s v="076-479-9651"/>
    <s v="株式会社日本エコ・ケア・サービス"/>
    <x v="132"/>
    <m/>
    <m/>
    <m/>
    <m/>
    <s v="主な対象者：身体・知的"/>
    <m/>
    <m/>
    <m/>
    <m/>
    <m/>
    <m/>
    <m/>
    <m/>
    <m/>
    <m/>
    <m/>
    <m/>
    <m/>
    <m/>
    <s v="水橋小路"/>
    <n v="7"/>
    <s v=""/>
    <x v="0"/>
    <x v="6"/>
    <m/>
    <s v="26"/>
    <n v="35"/>
  </r>
  <r>
    <x v="25"/>
    <s v="地域生活支援事業"/>
    <n v="1640100176"/>
    <m/>
    <m/>
    <s v="とやま生協デイサービスセンターまる～な"/>
    <m/>
    <s v="939-8137"/>
    <s v="富山市開発２２３番地"/>
    <s v="076-429-3256"/>
    <s v="076-429-3357"/>
    <s v="とやま生活協同組合"/>
    <x v="132"/>
    <m/>
    <m/>
    <m/>
    <m/>
    <s v="主な対象者：身体・知的"/>
    <m/>
    <m/>
    <m/>
    <m/>
    <m/>
    <m/>
    <m/>
    <m/>
    <m/>
    <m/>
    <m/>
    <m/>
    <m/>
    <m/>
    <s v="開発"/>
    <n v="5"/>
    <s v=""/>
    <x v="0"/>
    <x v="22"/>
    <m/>
    <s v="26"/>
    <n v="36"/>
  </r>
  <r>
    <x v="25"/>
    <s v="地域生活支援事業"/>
    <n v="1640100119"/>
    <m/>
    <m/>
    <s v="デイサービスこのゆびとーまれ向い"/>
    <m/>
    <s v="930-0928"/>
    <s v="富山市富岡町３６５番地"/>
    <s v="076-493-0030"/>
    <s v="076-493-0765"/>
    <s v="特定非営利活動法人デイサービスこのゆびとーまれ"/>
    <x v="132"/>
    <m/>
    <m/>
    <m/>
    <m/>
    <s v="主な対象者：身体・知的・精神・障害児"/>
    <m/>
    <m/>
    <m/>
    <m/>
    <m/>
    <m/>
    <m/>
    <m/>
    <m/>
    <m/>
    <m/>
    <m/>
    <m/>
    <m/>
    <s v="富岡町"/>
    <n v="6"/>
    <s v=""/>
    <x v="0"/>
    <x v="24"/>
    <m/>
    <s v="26"/>
    <n v="37"/>
  </r>
  <r>
    <x v="25"/>
    <s v="地域生活支援事業"/>
    <n v="1670103314"/>
    <m/>
    <m/>
    <s v="デイサービスセンターもみじ"/>
    <m/>
    <s v="939-2252"/>
    <s v="富山市上大久保１９１７番地"/>
    <s v="076-467-2419"/>
    <s v="076-467-2439"/>
    <s v="有限会社デイサービスセンター_x000a_もみじ"/>
    <x v="132"/>
    <m/>
    <m/>
    <m/>
    <m/>
    <s v="主な対象者：身体・障害児"/>
    <m/>
    <m/>
    <m/>
    <m/>
    <m/>
    <m/>
    <m/>
    <m/>
    <m/>
    <m/>
    <m/>
    <m/>
    <m/>
    <m/>
    <s v="上大久保"/>
    <n v="7"/>
    <s v=""/>
    <x v="4"/>
    <x v="17"/>
    <m/>
    <s v="26"/>
    <n v="38"/>
  </r>
  <r>
    <x v="25"/>
    <s v="地域生活支援事業"/>
    <n v="1640100416"/>
    <m/>
    <m/>
    <s v="なごなるの家"/>
    <m/>
    <s v="939-8006"/>
    <s v="富山市山室２９３番地５"/>
    <s v="076-422-2341"/>
    <s v="076-422-5970"/>
    <s v="有限会社まいけ"/>
    <x v="132"/>
    <m/>
    <m/>
    <m/>
    <m/>
    <s v="主な対象者：身体・知的・精神・障害児"/>
    <m/>
    <m/>
    <m/>
    <m/>
    <m/>
    <m/>
    <m/>
    <m/>
    <m/>
    <m/>
    <m/>
    <m/>
    <m/>
    <m/>
    <s v="山室"/>
    <n v="5"/>
    <s v=""/>
    <x v="0"/>
    <x v="10"/>
    <m/>
    <s v="26"/>
    <n v="39"/>
  </r>
  <r>
    <x v="25"/>
    <s v="地域生活支援事業"/>
    <n v="1650100116"/>
    <m/>
    <m/>
    <s v="ひまわり畑"/>
    <m/>
    <s v="930-0035"/>
    <s v="富山市清水中町１番１４号"/>
    <s v="076-424-3572"/>
    <s v="076-424-3573"/>
    <s v="特定非営利活動法人ひまわりの花"/>
    <x v="132"/>
    <m/>
    <m/>
    <m/>
    <m/>
    <s v="主な対象者：障害児"/>
    <m/>
    <m/>
    <m/>
    <m/>
    <m/>
    <m/>
    <m/>
    <m/>
    <m/>
    <m/>
    <m/>
    <m/>
    <m/>
    <m/>
    <s v="清水中町"/>
    <n v="7"/>
    <s v=""/>
    <x v="0"/>
    <x v="38"/>
    <m/>
    <s v="26"/>
    <n v="40"/>
  </r>
  <r>
    <x v="25"/>
    <s v="地域生活支援事業"/>
    <n v="1680100227"/>
    <m/>
    <m/>
    <s v="月岡デイサービスセンターやまゆり"/>
    <m/>
    <s v="939-8146"/>
    <s v="富山市中布目１６３番地"/>
    <s v="076-429-8866"/>
    <s v="076-429-8872"/>
    <s v="むらい食品株式会社"/>
    <x v="132"/>
    <m/>
    <m/>
    <m/>
    <m/>
    <s v="主な対象者：身体・障害児"/>
    <m/>
    <m/>
    <m/>
    <m/>
    <m/>
    <m/>
    <m/>
    <m/>
    <m/>
    <m/>
    <m/>
    <m/>
    <m/>
    <m/>
    <s v="中布目"/>
    <n v="6"/>
    <s v=""/>
    <x v="0"/>
    <x v="22"/>
    <m/>
    <s v="26"/>
    <n v="41"/>
  </r>
  <r>
    <x v="25"/>
    <s v="地域生活支援事業"/>
    <n v="1641600141"/>
    <m/>
    <m/>
    <s v="デイサービスむらのなか"/>
    <m/>
    <s v="930-0286"/>
    <s v="舟橋村東芦原２０５番地"/>
    <s v="076-464-5432"/>
    <s v="076-464-5442"/>
    <s v="特定非営利活動法人むらのなか"/>
    <x v="138"/>
    <m/>
    <m/>
    <m/>
    <m/>
    <s v="主な対象者：身体・知的・精神・障害児"/>
    <m/>
    <m/>
    <m/>
    <m/>
    <m/>
    <m/>
    <m/>
    <m/>
    <m/>
    <m/>
    <m/>
    <m/>
    <m/>
    <m/>
    <s v="東芦原"/>
    <n v="6"/>
    <s v=""/>
    <x v="6"/>
    <x v="46"/>
    <m/>
    <s v="26"/>
    <n v="42"/>
  </r>
  <r>
    <x v="25"/>
    <s v="地域生活支援事業"/>
    <n v="1640100564"/>
    <m/>
    <m/>
    <s v="富山型デイサービスくわの里"/>
    <m/>
    <s v="930-1336"/>
    <s v="富山市桑原６２番地"/>
    <s v="076-483-8580"/>
    <s v="076-483-8581"/>
    <s v="株式会社桑の里"/>
    <x v="57"/>
    <m/>
    <m/>
    <m/>
    <m/>
    <s v="主な対象者：身体・知的・精神・障害児_x000a_【休止】令和4年4月1日～令和5年3月31日"/>
    <m/>
    <m/>
    <m/>
    <m/>
    <m/>
    <m/>
    <m/>
    <m/>
    <m/>
    <m/>
    <m/>
    <m/>
    <m/>
    <m/>
    <s v="桑原"/>
    <n v="5"/>
    <s v=""/>
    <x v="1"/>
    <x v="8"/>
    <m/>
    <s v="26"/>
    <n v="43"/>
  </r>
  <r>
    <x v="25"/>
    <s v="地域生活支援事業"/>
    <n v="1640100598"/>
    <m/>
    <m/>
    <s v="ディサービス地球の子"/>
    <m/>
    <s v="939-2304"/>
    <s v="富山市八尾町黒田１２４４番地"/>
    <s v="076-461-5557"/>
    <s v="076-461-5558"/>
    <s v="株式会社オフィスＧ"/>
    <x v="106"/>
    <m/>
    <m/>
    <m/>
    <m/>
    <s v="主な対象者：身体・知的・精神・障害児_x000a_【休止】令和3年８月1日～"/>
    <m/>
    <m/>
    <m/>
    <m/>
    <m/>
    <m/>
    <m/>
    <m/>
    <m/>
    <m/>
    <m/>
    <m/>
    <m/>
    <m/>
    <s v="八尾町黒田"/>
    <n v="8"/>
    <s v=""/>
    <x v="3"/>
    <x v="39"/>
    <m/>
    <s v="26"/>
    <n v="44"/>
  </r>
  <r>
    <x v="25"/>
    <s v="地域生活支援事業"/>
    <n v="1650100215"/>
    <m/>
    <m/>
    <s v="トータルサポートライトブレイン"/>
    <m/>
    <s v="939-8212"/>
    <s v="富山市掛尾町２４３番地６"/>
    <s v="076-461-7155"/>
    <s v="076-461-7775"/>
    <s v="有限会社アクセス"/>
    <x v="155"/>
    <m/>
    <m/>
    <m/>
    <m/>
    <s v="主な対象者：障害児"/>
    <m/>
    <m/>
    <m/>
    <m/>
    <m/>
    <m/>
    <m/>
    <m/>
    <m/>
    <m/>
    <m/>
    <m/>
    <m/>
    <m/>
    <s v="掛尾町"/>
    <n v="6"/>
    <s v=""/>
    <x v="0"/>
    <x v="12"/>
    <m/>
    <s v="26"/>
    <n v="45"/>
  </r>
  <r>
    <x v="25"/>
    <s v="地域生活支援事業"/>
    <n v="1611900281"/>
    <m/>
    <m/>
    <s v="片口ショートステイわが家"/>
    <m/>
    <s v="934-0032"/>
    <s v="射水市片口８２８番地"/>
    <s v="0766-86-6686"/>
    <s v="0766-86-6684"/>
    <s v="株式会社パーソナルライフサポート"/>
    <x v="126"/>
    <m/>
    <m/>
    <m/>
    <m/>
    <s v="主な対象者：身体・知的・精神・障害児"/>
    <m/>
    <m/>
    <m/>
    <m/>
    <m/>
    <m/>
    <m/>
    <m/>
    <m/>
    <m/>
    <m/>
    <m/>
    <m/>
    <m/>
    <s v="片口"/>
    <n v="5"/>
    <s v=""/>
    <x v="6"/>
    <x v="46"/>
    <m/>
    <s v="26"/>
    <n v="46"/>
  </r>
  <r>
    <x v="25"/>
    <s v="地域生活支援事業"/>
    <n v="1610101675"/>
    <m/>
    <m/>
    <s v="ぴーなっつ"/>
    <m/>
    <s v="939-8222"/>
    <s v="富山市蜷川１番地３"/>
    <s v="076-456-1534"/>
    <s v="076-456-1534"/>
    <s v="特定非営利活動法人ぴーなっつ"/>
    <x v="18"/>
    <m/>
    <m/>
    <m/>
    <m/>
    <s v="主な対象者：身体・知的"/>
    <m/>
    <m/>
    <m/>
    <m/>
    <m/>
    <m/>
    <m/>
    <m/>
    <m/>
    <m/>
    <m/>
    <m/>
    <m/>
    <m/>
    <s v="蜷川"/>
    <n v="5"/>
    <s v=""/>
    <x v="0"/>
    <x v="19"/>
    <m/>
    <s v="26"/>
    <n v="47"/>
  </r>
  <r>
    <x v="25"/>
    <s v="地域生活支援事業"/>
    <n v="1640100523"/>
    <m/>
    <m/>
    <s v="ありがとうホーム西田地方"/>
    <m/>
    <s v="930-0076"/>
    <s v="富山市長柄町三丁目６番６号"/>
    <s v="076-423-1766"/>
    <s v="076-461-7149"/>
    <s v="株式会社ミタホーム"/>
    <x v="18"/>
    <m/>
    <m/>
    <m/>
    <m/>
    <s v="主な対象者：身体・知的・精神・障害児"/>
    <m/>
    <m/>
    <m/>
    <m/>
    <m/>
    <m/>
    <m/>
    <m/>
    <m/>
    <m/>
    <m/>
    <m/>
    <m/>
    <m/>
    <s v="長柄町三丁目"/>
    <n v="9"/>
    <s v=""/>
    <x v="0"/>
    <x v="1"/>
    <m/>
    <s v="26"/>
    <n v="48"/>
  </r>
  <r>
    <x v="25"/>
    <s v="地域生活支援事業"/>
    <n v="1640100218"/>
    <m/>
    <m/>
    <s v="デイサービスひより鵜坂"/>
    <m/>
    <s v="939-2711"/>
    <s v="富山市婦中町鵜坂１３９番地"/>
    <s v="076-461-3497"/>
    <s v="076-425-0212"/>
    <s v="有限会社日和"/>
    <x v="75"/>
    <m/>
    <m/>
    <m/>
    <m/>
    <s v="主な対象者：身体・知的・障害児"/>
    <m/>
    <m/>
    <m/>
    <m/>
    <m/>
    <m/>
    <m/>
    <m/>
    <m/>
    <m/>
    <m/>
    <m/>
    <m/>
    <m/>
    <s v="婦中町鵜坂"/>
    <n v="8"/>
    <s v=""/>
    <x v="2"/>
    <x v="9"/>
    <m/>
    <s v="26"/>
    <n v="49"/>
  </r>
  <r>
    <x v="25"/>
    <s v="地域生活支援事業"/>
    <n v="1640100085"/>
    <m/>
    <m/>
    <s v="ありがとうの家"/>
    <m/>
    <s v="939-8081"/>
    <s v="富山市堀川小泉町一丁目１４番１４号"/>
    <s v="076-424-0898"/>
    <s v="076-424-0898"/>
    <s v="特定非営利活動法人ありがとうの家"/>
    <x v="119"/>
    <m/>
    <m/>
    <m/>
    <m/>
    <s v="主な対象者：身体・障害児"/>
    <m/>
    <m/>
    <m/>
    <m/>
    <m/>
    <m/>
    <m/>
    <m/>
    <m/>
    <m/>
    <m/>
    <m/>
    <m/>
    <m/>
    <s v="堀川小泉町一丁目"/>
    <n v="11"/>
    <s v=""/>
    <x v="0"/>
    <x v="12"/>
    <m/>
    <s v="26"/>
    <n v="50"/>
  </r>
  <r>
    <x v="25"/>
    <s v="地域生活支援事業"/>
    <n v="1640100556"/>
    <m/>
    <m/>
    <s v="かえるの楽笑"/>
    <m/>
    <s v="931-8333"/>
    <s v="富山市蓮町二丁目７番１２号"/>
    <s v="076-438-7023"/>
    <s v="076-438-7025"/>
    <s v="株式会社楽笑"/>
    <x v="119"/>
    <m/>
    <m/>
    <m/>
    <m/>
    <s v="主な対象者：身体・知的・精神・障害児"/>
    <m/>
    <m/>
    <m/>
    <m/>
    <m/>
    <m/>
    <m/>
    <m/>
    <m/>
    <m/>
    <m/>
    <m/>
    <m/>
    <m/>
    <s v="蓮町二丁目"/>
    <n v="8"/>
    <s v=""/>
    <x v="0"/>
    <x v="4"/>
    <m/>
    <s v="26"/>
    <n v="51"/>
  </r>
  <r>
    <x v="25"/>
    <s v="地域生活支援事業"/>
    <n v="1640100614"/>
    <m/>
    <m/>
    <s v="孫の手デイサービス"/>
    <m/>
    <s v="930-2225"/>
    <s v="富山市四ツ葉町１４番２４号"/>
    <s v="076-471-8006"/>
    <s v="076-471-8007"/>
    <s v="デイライト株式会社"/>
    <x v="41"/>
    <m/>
    <m/>
    <m/>
    <m/>
    <s v="主な対象者：身体・知的・精神・障害児"/>
    <m/>
    <m/>
    <m/>
    <m/>
    <m/>
    <m/>
    <m/>
    <m/>
    <m/>
    <m/>
    <m/>
    <m/>
    <m/>
    <m/>
    <s v="四ツ葉町"/>
    <n v="7"/>
    <s v=""/>
    <x v="0"/>
    <x v="13"/>
    <m/>
    <s v="26"/>
    <n v="52"/>
  </r>
  <r>
    <x v="25"/>
    <s v="地域生活支援事業"/>
    <n v="1640100572"/>
    <m/>
    <m/>
    <s v="とやま型デイサービス大きな手小さな手"/>
    <m/>
    <s v="931-8333"/>
    <s v="富山市蓮町二丁目９番８号"/>
    <s v="076-471-5223"/>
    <s v="076-471-5223"/>
    <s v="特定非営利活動法人大きな手小さな手"/>
    <x v="21"/>
    <m/>
    <m/>
    <m/>
    <m/>
    <s v="主な対象者：身体・障害児"/>
    <m/>
    <m/>
    <m/>
    <m/>
    <m/>
    <m/>
    <m/>
    <m/>
    <m/>
    <m/>
    <m/>
    <m/>
    <m/>
    <m/>
    <s v="蓮町二丁目"/>
    <n v="8"/>
    <s v=""/>
    <x v="0"/>
    <x v="4"/>
    <m/>
    <s v="26"/>
    <n v="53"/>
  </r>
  <r>
    <x v="25"/>
    <s v="地域生活支援事業"/>
    <n v="1650100330"/>
    <m/>
    <m/>
    <s v="トータルサポートライトブレイン堀川"/>
    <m/>
    <s v="939-8072"/>
    <s v="富山市堀川町３７７番地"/>
    <s v="076-422-2270"/>
    <s v="076-422-2270"/>
    <s v="有限会社アクセス"/>
    <x v="23"/>
    <m/>
    <m/>
    <m/>
    <m/>
    <s v="主な対象者：障害児"/>
    <m/>
    <m/>
    <m/>
    <m/>
    <m/>
    <m/>
    <m/>
    <m/>
    <m/>
    <m/>
    <m/>
    <m/>
    <m/>
    <m/>
    <s v="堀川町"/>
    <n v="6"/>
    <s v=""/>
    <x v="0"/>
    <x v="12"/>
    <m/>
    <s v="26"/>
    <n v="54"/>
  </r>
  <r>
    <x v="25"/>
    <s v="地域生活支援事業"/>
    <n v="1640100605"/>
    <m/>
    <m/>
    <s v="デイサービスきぼう"/>
    <m/>
    <s v="939-2252"/>
    <s v="富山市上大久保１５８５番地１"/>
    <s v="076-461-5512"/>
    <s v="076-461-5523"/>
    <s v="医療法人社団中山会"/>
    <x v="120"/>
    <m/>
    <m/>
    <m/>
    <m/>
    <s v="主な対象者：身体・知的・精神・障害児"/>
    <m/>
    <m/>
    <m/>
    <m/>
    <m/>
    <m/>
    <m/>
    <m/>
    <m/>
    <m/>
    <m/>
    <m/>
    <m/>
    <m/>
    <s v="上大久保"/>
    <n v="7"/>
    <s v=""/>
    <x v="4"/>
    <x v="17"/>
    <m/>
    <s v="26"/>
    <n v="55"/>
  </r>
  <r>
    <x v="25"/>
    <s v="地域生活支援事業"/>
    <n v="1640100663"/>
    <m/>
    <m/>
    <s v="ナーシングホーム希望のひかり"/>
    <m/>
    <s v="939-2252"/>
    <s v="富山市上大久保１５８１番地１"/>
    <s v="076-461-5300"/>
    <s v="076-461-5523"/>
    <s v="医療法人社団中山会"/>
    <x v="120"/>
    <m/>
    <m/>
    <m/>
    <m/>
    <s v="主な対象者：身体・知的・精神・障害児"/>
    <m/>
    <m/>
    <m/>
    <m/>
    <m/>
    <m/>
    <m/>
    <m/>
    <m/>
    <m/>
    <m/>
    <m/>
    <m/>
    <m/>
    <s v="上大久保"/>
    <n v="7"/>
    <s v=""/>
    <x v="4"/>
    <x v="17"/>
    <m/>
    <s v="26"/>
    <n v="56"/>
  </r>
  <r>
    <x v="25"/>
    <s v="地域生活支援事業"/>
    <n v="1650100348"/>
    <m/>
    <m/>
    <s v="愛の家ジュニア"/>
    <m/>
    <s v="939-8141"/>
    <s v="富山市月岡東緑町二丁目１０６番地"/>
    <s v="076-461-4922"/>
    <s v="076-461-4923"/>
    <s v="株式会社ケアサービス布目"/>
    <x v="156"/>
    <m/>
    <m/>
    <m/>
    <m/>
    <s v="主な対象者：障害児"/>
    <m/>
    <m/>
    <m/>
    <m/>
    <m/>
    <m/>
    <m/>
    <m/>
    <m/>
    <m/>
    <m/>
    <m/>
    <m/>
    <m/>
    <s v="月岡東緑町二丁目"/>
    <n v="11"/>
    <s v=""/>
    <x v="0"/>
    <x v="22"/>
    <m/>
    <s v="26"/>
    <n v="57"/>
  </r>
  <r>
    <x v="25"/>
    <s v="地域生活支援事業"/>
    <n v="1610102202"/>
    <m/>
    <m/>
    <s v="トータルサポートライトブレインふたくち校"/>
    <m/>
    <s v="939-8212"/>
    <s v="富山市二口町四丁目１番地３"/>
    <s v="076-491-7077"/>
    <s v="076-411-7775"/>
    <s v="有限会社アクセス"/>
    <x v="16"/>
    <m/>
    <m/>
    <m/>
    <m/>
    <s v="主な対象者：障害児"/>
    <m/>
    <m/>
    <m/>
    <m/>
    <m/>
    <m/>
    <m/>
    <m/>
    <m/>
    <m/>
    <m/>
    <m/>
    <m/>
    <m/>
    <s v="二口町四丁目"/>
    <n v="9"/>
    <s v=""/>
    <x v="0"/>
    <x v="11"/>
    <m/>
    <s v="26"/>
    <n v="58"/>
  </r>
  <r>
    <x v="25"/>
    <s v="地域生活支援事業"/>
    <n v="1650100413"/>
    <m/>
    <m/>
    <s v="ひこうき雲"/>
    <m/>
    <s v="939-2204"/>
    <s v="富山市万願寺３５５番地１"/>
    <s v="076-468-0018"/>
    <s v="076-468-0557"/>
    <s v="特定非営利活動法人北陸青少年自立援助センター"/>
    <x v="140"/>
    <m/>
    <m/>
    <m/>
    <m/>
    <s v="主な対象者：身体・知的・精神・障害児"/>
    <m/>
    <m/>
    <m/>
    <m/>
    <m/>
    <m/>
    <m/>
    <m/>
    <m/>
    <m/>
    <m/>
    <m/>
    <m/>
    <m/>
    <s v="万願寺"/>
    <n v="6"/>
    <s v=""/>
    <x v="4"/>
    <x v="31"/>
    <m/>
    <s v="26"/>
    <n v="59"/>
  </r>
  <r>
    <x v="25"/>
    <s v="地域生活支援事業"/>
    <n v="1650100280"/>
    <m/>
    <m/>
    <s v="さくらんぼ"/>
    <m/>
    <s v="930-0816"/>
    <s v="富山市上赤江町二丁目４番３８号"/>
    <s v="076-456-6536"/>
    <s v="076-456-7317"/>
    <s v="株式会社ＬＥＡＴ"/>
    <x v="157"/>
    <m/>
    <m/>
    <m/>
    <m/>
    <s v="主な対象者：障害児"/>
    <m/>
    <m/>
    <m/>
    <m/>
    <m/>
    <m/>
    <m/>
    <m/>
    <m/>
    <m/>
    <m/>
    <m/>
    <m/>
    <m/>
    <s v="上赤江町二丁目"/>
    <n v="10"/>
    <s v=""/>
    <x v="0"/>
    <x v="7"/>
    <m/>
    <s v="26"/>
    <n v="60"/>
  </r>
  <r>
    <x v="25"/>
    <s v="地域生活支援事業"/>
    <n v="1640100390"/>
    <m/>
    <m/>
    <s v="デイサービス花みずき"/>
    <m/>
    <s v="930-0012"/>
    <s v="富山市稲荷町四丁目３番１６号"/>
    <s v="076-444-5353"/>
    <s v="076-444-5357"/>
    <s v="社会福祉法人海望福祉会"/>
    <x v="158"/>
    <m/>
    <m/>
    <m/>
    <m/>
    <s v="主な対象者：身体・知的"/>
    <m/>
    <m/>
    <m/>
    <m/>
    <m/>
    <m/>
    <m/>
    <m/>
    <m/>
    <m/>
    <m/>
    <m/>
    <m/>
    <m/>
    <s v="稲荷町四丁目"/>
    <n v="9"/>
    <s v=""/>
    <x v="0"/>
    <x v="2"/>
    <m/>
    <s v="26"/>
    <n v="61"/>
  </r>
  <r>
    <x v="25"/>
    <s v="地域生活支援事業"/>
    <n v="1611700137"/>
    <m/>
    <m/>
    <s v="日中一時支援パラソル"/>
    <m/>
    <s v="939-0626"/>
    <s v="入善町入膳２９４２番地１１"/>
    <s v="0765-32-4870"/>
    <s v="0765-32-3008"/>
    <s v="東京堂株式会社"/>
    <x v="158"/>
    <m/>
    <m/>
    <m/>
    <m/>
    <s v="主な対象者：知的・精神・難病"/>
    <m/>
    <m/>
    <m/>
    <m/>
    <m/>
    <m/>
    <m/>
    <m/>
    <m/>
    <m/>
    <m/>
    <m/>
    <m/>
    <m/>
    <s v="入膳"/>
    <n v="5"/>
    <s v=""/>
    <x v="6"/>
    <x v="46"/>
    <m/>
    <s v="26"/>
    <n v="62"/>
  </r>
  <r>
    <x v="25"/>
    <s v="地域生活支援事業"/>
    <n v="1611900141"/>
    <m/>
    <m/>
    <s v="地域生活支援交流ハウスふらっと"/>
    <m/>
    <s v="939-0361"/>
    <s v="射水市太閤町４番地"/>
    <s v="0766-56-6661"/>
    <s v="0766-56-6667"/>
    <s v="特定非営利活動法人ふらっと"/>
    <x v="159"/>
    <m/>
    <m/>
    <m/>
    <m/>
    <s v="主な対象者：身体・知的・精神・障害児"/>
    <m/>
    <m/>
    <m/>
    <m/>
    <m/>
    <m/>
    <m/>
    <m/>
    <m/>
    <m/>
    <m/>
    <m/>
    <m/>
    <m/>
    <s v="太閤町"/>
    <n v="6"/>
    <s v=""/>
    <x v="6"/>
    <x v="46"/>
    <m/>
    <s v="26"/>
    <n v="63"/>
  </r>
  <r>
    <x v="25"/>
    <s v="地域生活支援事業"/>
    <n v="1650160037"/>
    <m/>
    <m/>
    <s v="アオハル"/>
    <m/>
    <s v="939-2251"/>
    <s v="富山市下大久保３８番地１"/>
    <s v="076-464-5612"/>
    <s v="076-464-5617"/>
    <s v="株式会社ＢＵＺＺＢＵＺＺ"/>
    <x v="62"/>
    <m/>
    <m/>
    <m/>
    <m/>
    <s v="主な対象者：知的・精神・難病・障害児"/>
    <m/>
    <m/>
    <m/>
    <m/>
    <m/>
    <m/>
    <m/>
    <m/>
    <m/>
    <m/>
    <m/>
    <m/>
    <m/>
    <m/>
    <s v="下大久保"/>
    <n v="7"/>
    <s v=""/>
    <x v="4"/>
    <x v="49"/>
    <m/>
    <s v="26"/>
    <n v="64"/>
  </r>
  <r>
    <x v="25"/>
    <s v="地域生活支援事業"/>
    <n v="1650100603"/>
    <m/>
    <m/>
    <s v="まちなかハウスぽっけ"/>
    <m/>
    <s v="930-0015"/>
    <s v="富山市於保多町８番１０－５号"/>
    <s v="076-456-9230"/>
    <s v="076-456-9230"/>
    <s v="一般社団法人ぽっけ"/>
    <x v="121"/>
    <m/>
    <m/>
    <m/>
    <m/>
    <s v="主な対象者：障害児"/>
    <m/>
    <m/>
    <m/>
    <m/>
    <m/>
    <m/>
    <m/>
    <m/>
    <m/>
    <m/>
    <m/>
    <m/>
    <m/>
    <m/>
    <s v="於保多町"/>
    <n v="7"/>
    <s v=""/>
    <x v="0"/>
    <x v="2"/>
    <m/>
    <s v="26"/>
    <n v="65"/>
  </r>
  <r>
    <x v="25"/>
    <s v="地域生活支援事業"/>
    <n v="1650160094"/>
    <m/>
    <m/>
    <s v="トータルサポートライトブレイン上飯野校"/>
    <m/>
    <s v="930-0827"/>
    <s v="富山市上飯野字道ノ下９番地１"/>
    <s v="076-482-3886"/>
    <s v="076-482-3631"/>
    <s v="株式会社ＵＮＩＱＵＥＲ"/>
    <x v="65"/>
    <m/>
    <m/>
    <m/>
    <m/>
    <s v="主な対象者：障害児"/>
    <m/>
    <m/>
    <m/>
    <m/>
    <m/>
    <m/>
    <m/>
    <m/>
    <m/>
    <m/>
    <m/>
    <m/>
    <m/>
    <m/>
    <s v="上飯野字道ノ下"/>
    <n v="10"/>
    <s v=""/>
    <x v="0"/>
    <x v="7"/>
    <m/>
    <s v="26"/>
    <n v="66"/>
  </r>
  <r>
    <x v="25"/>
    <s v="地域生活支援事業"/>
    <n v="1610102582"/>
    <m/>
    <m/>
    <s v="いきいき元気クラブ"/>
    <m/>
    <s v="939-8055"/>
    <s v="富山市上大久保１３１０番地１"/>
    <s v="076-467-0031"/>
    <s v="076-467-5570"/>
    <s v="医療法人社団中山会"/>
    <x v="52"/>
    <m/>
    <m/>
    <m/>
    <m/>
    <s v="主な対象者：身体・知的・精神"/>
    <m/>
    <m/>
    <m/>
    <m/>
    <m/>
    <m/>
    <m/>
    <m/>
    <m/>
    <m/>
    <m/>
    <m/>
    <m/>
    <m/>
    <s v="上大久保"/>
    <n v="7"/>
    <s v=""/>
    <x v="4"/>
    <x v="17"/>
    <m/>
    <s v="26"/>
    <n v="67"/>
  </r>
  <r>
    <x v="25"/>
    <s v="地域生活支援事業"/>
    <n v="1650160029"/>
    <m/>
    <m/>
    <s v="ミックスベリー"/>
    <m/>
    <s v="930-0154"/>
    <s v="富山市平岡１８０番地"/>
    <s v="076-471-6131"/>
    <s v="076-471-6132"/>
    <s v="株式会社ウッドフィール"/>
    <x v="78"/>
    <m/>
    <m/>
    <m/>
    <m/>
    <s v="主な対象者：障害児"/>
    <m/>
    <m/>
    <m/>
    <m/>
    <m/>
    <m/>
    <m/>
    <m/>
    <m/>
    <m/>
    <m/>
    <m/>
    <m/>
    <m/>
    <s v="平岡"/>
    <n v="5"/>
    <s v=""/>
    <x v="0"/>
    <x v="60"/>
    <m/>
    <s v="26"/>
    <n v="68"/>
  </r>
  <r>
    <x v="25"/>
    <s v="地域生活支援事業"/>
    <n v="1670100799"/>
    <m/>
    <m/>
    <s v="はなまるデイサービスセンター"/>
    <m/>
    <s v="931-0151"/>
    <s v="富山市永久町１５番５２号"/>
    <s v="076-438-8700"/>
    <s v="076-438-8009"/>
    <s v="有限会社尚栄"/>
    <x v="160"/>
    <m/>
    <m/>
    <m/>
    <m/>
    <s v="主な対象者：身体・知的・障害児"/>
    <m/>
    <m/>
    <m/>
    <m/>
    <m/>
    <m/>
    <m/>
    <m/>
    <m/>
    <m/>
    <m/>
    <m/>
    <m/>
    <m/>
    <s v="永久町"/>
    <n v="6"/>
    <s v=""/>
    <x v="0"/>
    <x v="28"/>
    <m/>
    <s v="26"/>
    <n v="69"/>
  </r>
  <r>
    <x v="25"/>
    <s v="地域生活支援事業"/>
    <n v="1611600295"/>
    <m/>
    <m/>
    <s v="赤いふうせん富山型デイサービス"/>
    <m/>
    <s v="930-0231"/>
    <s v="中新川郡立山町前沢新町１６３番地"/>
    <s v="076-462-0888"/>
    <s v="076-462-0777"/>
    <s v="有限会社アロマ"/>
    <x v="161"/>
    <m/>
    <m/>
    <m/>
    <m/>
    <s v="主な対象者：身体・知的・障害児・精神"/>
    <m/>
    <m/>
    <m/>
    <m/>
    <m/>
    <m/>
    <m/>
    <m/>
    <m/>
    <m/>
    <m/>
    <m/>
    <m/>
    <m/>
    <s v="郡立山町前沢新町"/>
    <n v="11"/>
    <s v=""/>
    <x v="6"/>
    <x v="46"/>
    <m/>
    <s v="26"/>
    <n v="70"/>
  </r>
  <r>
    <x v="25"/>
    <s v="地域生活支援事業"/>
    <n v="1650160185"/>
    <m/>
    <m/>
    <s v="トータルサポートライトブレインアロマプラス"/>
    <m/>
    <s v="939-8212"/>
    <s v="富山市掛尾町２４３番地６"/>
    <s v="076-461-7155"/>
    <s v="076-461-7775"/>
    <s v="有限会社アクセス"/>
    <x v="30"/>
    <m/>
    <m/>
    <m/>
    <m/>
    <s v="主な対象者：障害児"/>
    <m/>
    <m/>
    <m/>
    <m/>
    <m/>
    <m/>
    <m/>
    <m/>
    <m/>
    <m/>
    <m/>
    <m/>
    <m/>
    <m/>
    <s v="掛尾町"/>
    <n v="6"/>
    <s v=""/>
    <x v="0"/>
    <x v="12"/>
    <m/>
    <s v="26"/>
    <n v="71"/>
  </r>
  <r>
    <x v="25"/>
    <s v="地域生活支援事業"/>
    <n v="1650160102"/>
    <m/>
    <m/>
    <s v="ヴィストカレッジ富山駅北"/>
    <m/>
    <s v="930-0859"/>
    <s v="富山市牛島本町二丁目７番８号"/>
    <s v="076-411-9232"/>
    <s v="076-411-9242"/>
    <s v="ヴィスト株式会社"/>
    <x v="36"/>
    <m/>
    <m/>
    <m/>
    <m/>
    <s v="主な対象者：障害児"/>
    <m/>
    <m/>
    <m/>
    <m/>
    <m/>
    <m/>
    <m/>
    <m/>
    <m/>
    <m/>
    <m/>
    <m/>
    <m/>
    <m/>
    <s v="牛島本町二丁目"/>
    <n v="10"/>
    <s v=""/>
    <x v="0"/>
    <x v="25"/>
    <m/>
    <s v="26"/>
    <n v="72"/>
  </r>
  <r>
    <x v="25"/>
    <s v="地域生活支援事業"/>
    <n v="1650160177"/>
    <m/>
    <m/>
    <s v="きみ色とやま"/>
    <m/>
    <s v="930-0086"/>
    <s v="富山市鹿島町二丁目５番１号"/>
    <s v="076-471-7456"/>
    <s v="076-471-7455"/>
    <s v="特定非営利活動法人キッズアイ"/>
    <x v="162"/>
    <m/>
    <m/>
    <m/>
    <m/>
    <s v="主な対象者：障害児"/>
    <m/>
    <m/>
    <m/>
    <m/>
    <m/>
    <m/>
    <m/>
    <m/>
    <m/>
    <m/>
    <m/>
    <m/>
    <m/>
    <m/>
    <s v="鹿島町二丁目"/>
    <n v="9"/>
    <s v=""/>
    <x v="0"/>
    <x v="56"/>
    <m/>
    <s v="26"/>
    <n v="73"/>
  </r>
  <r>
    <x v="25"/>
    <s v="地域生活支援事業"/>
    <n v="1650160235"/>
    <m/>
    <m/>
    <s v="ヴィストカレッジ富山中央"/>
    <m/>
    <s v="930-0859"/>
    <s v="富山市牛島本町二丁目７番８号"/>
    <s v="076-471-6471"/>
    <s v="076-471-6472"/>
    <s v="ヴィスト株式会社"/>
    <x v="111"/>
    <m/>
    <m/>
    <m/>
    <m/>
    <s v="主な対象者：障害児"/>
    <m/>
    <m/>
    <m/>
    <m/>
    <m/>
    <m/>
    <m/>
    <m/>
    <m/>
    <m/>
    <m/>
    <m/>
    <m/>
    <m/>
    <s v="牛島本町二丁目"/>
    <n v="10"/>
    <s v=""/>
    <x v="0"/>
    <x v="25"/>
    <m/>
    <s v="26"/>
    <n v="74"/>
  </r>
  <r>
    <x v="25"/>
    <s v="地域生活支援事業"/>
    <n v="1650160219"/>
    <m/>
    <m/>
    <s v="ＳＡＣＣＡ"/>
    <m/>
    <s v="939-2254"/>
    <s v="富山市窪本町５番地１６"/>
    <s v="076-471-5895"/>
    <m/>
    <s v="株式会社ＫＯＫＩＡ"/>
    <x v="68"/>
    <m/>
    <m/>
    <m/>
    <m/>
    <s v="主な対象者：障害児"/>
    <m/>
    <m/>
    <m/>
    <m/>
    <m/>
    <m/>
    <m/>
    <m/>
    <m/>
    <m/>
    <m/>
    <m/>
    <m/>
    <m/>
    <s v="窪本町"/>
    <n v="6"/>
    <s v=""/>
    <x v="0"/>
    <x v="13"/>
    <m/>
    <s v="26"/>
    <n v="75"/>
  </r>
  <r>
    <x v="26"/>
    <s v="地域生活支援事業"/>
    <n v="1670100138"/>
    <m/>
    <m/>
    <s v="北陸メディカルサービス株式会社介護事業部"/>
    <m/>
    <s v="930-0846"/>
    <s v="富山市奥井町４番３６号"/>
    <s v="076-443-3855"/>
    <s v="076-443-3856"/>
    <s v="北陸メディカルサービス株式会社"/>
    <x v="3"/>
    <m/>
    <m/>
    <m/>
    <m/>
    <s v="主な対象者：身体"/>
    <m/>
    <m/>
    <m/>
    <m/>
    <m/>
    <m/>
    <m/>
    <m/>
    <m/>
    <m/>
    <m/>
    <m/>
    <m/>
    <m/>
    <s v="奥井町"/>
    <n v="6"/>
    <s v=""/>
    <x v="0"/>
    <x v="13"/>
    <m/>
    <s v="27"/>
    <n v="1"/>
  </r>
  <r>
    <x v="26"/>
    <s v="地域生活支援事業"/>
    <n v="1671800470"/>
    <m/>
    <m/>
    <s v="北陸メディカルサービス株式会社八尾営業所"/>
    <m/>
    <s v="939-2376"/>
    <s v="富山市八尾町福島字牧野１０１番地１"/>
    <s v="076-455-1543"/>
    <s v="076-455-2598"/>
    <s v="北陸メディカルサービス株式会社"/>
    <x v="163"/>
    <m/>
    <m/>
    <m/>
    <m/>
    <s v="主な対象者：身体_x000a_【休止】令和3年4月1日～"/>
    <m/>
    <m/>
    <m/>
    <m/>
    <m/>
    <m/>
    <m/>
    <m/>
    <m/>
    <m/>
    <m/>
    <m/>
    <m/>
    <m/>
    <s v="八尾町福島字牧野"/>
    <n v="11"/>
    <s v=""/>
    <x v="3"/>
    <x v="16"/>
    <m/>
    <s v="27"/>
    <n v="2"/>
  </r>
  <r>
    <x v="26"/>
    <s v="地域生活支援事業"/>
    <n v="1670103413"/>
    <m/>
    <m/>
    <s v="アースサポート富山"/>
    <m/>
    <s v="939-8073"/>
    <s v="富山市大町２２番地１４"/>
    <s v="076-422-7400"/>
    <s v="076-422-7410"/>
    <s v="アースサポート株式会社"/>
    <x v="55"/>
    <m/>
    <m/>
    <m/>
    <m/>
    <s v="主な対象者：身体"/>
    <m/>
    <m/>
    <m/>
    <m/>
    <m/>
    <m/>
    <m/>
    <m/>
    <m/>
    <m/>
    <m/>
    <m/>
    <m/>
    <m/>
    <s v="大町"/>
    <n v="5"/>
    <s v=""/>
    <x v="0"/>
    <x v="12"/>
    <m/>
    <s v="27"/>
    <n v="3"/>
  </r>
  <r>
    <x v="26"/>
    <s v="地域生活支援事業"/>
    <n v="1671100293"/>
    <m/>
    <m/>
    <s v="射水ライフ・サポート"/>
    <m/>
    <s v="939-0287"/>
    <s v="射水市赤井７７番地１"/>
    <s v="0766-73-2614"/>
    <s v="0766-73-2615"/>
    <s v="射水ライフ・サポート株式会社"/>
    <x v="16"/>
    <m/>
    <m/>
    <m/>
    <m/>
    <s v="主な対象者：身体"/>
    <m/>
    <m/>
    <m/>
    <m/>
    <m/>
    <m/>
    <m/>
    <m/>
    <m/>
    <m/>
    <m/>
    <m/>
    <m/>
    <m/>
    <s v="赤井"/>
    <n v="5"/>
    <s v=""/>
    <x v="6"/>
    <x v="46"/>
    <m/>
    <s v="27"/>
    <n v="4"/>
  </r>
  <r>
    <x v="27"/>
    <s v="地域生活支援事業"/>
    <s v="地活Ⅰ①"/>
    <m/>
    <m/>
    <s v="ゆりの木の里"/>
    <m/>
    <s v="930-0887"/>
    <s v="富山市五福４７４番地２"/>
    <s v="076-433-4500"/>
    <s v="076-433-4527"/>
    <s v="社会福祉法人富山県精神保健福祉協会"/>
    <x v="164"/>
    <m/>
    <m/>
    <m/>
    <m/>
    <s v="Ｈ17年度以前は県事業として実施_x000a_主な対象者：精神"/>
    <n v="319"/>
    <s v="対象"/>
    <s v="○"/>
    <s v="×"/>
    <s v="×"/>
    <m/>
    <m/>
    <m/>
    <m/>
    <m/>
    <m/>
    <m/>
    <m/>
    <m/>
    <s v="五福"/>
    <n v="5"/>
    <s v=""/>
    <x v="0"/>
    <x v="18"/>
    <m/>
    <s v="28"/>
    <n v="1"/>
  </r>
  <r>
    <x v="27"/>
    <s v="地域生活支援事業"/>
    <s v="地活Ⅰ②"/>
    <m/>
    <m/>
    <s v="あすなろセンター"/>
    <m/>
    <s v="930-0173"/>
    <s v="富山市野口南部１３２番地"/>
    <s v="076-427-1115"/>
    <s v="076-436-3515"/>
    <s v="医療法人社団白雲会"/>
    <x v="165"/>
    <m/>
    <m/>
    <m/>
    <m/>
    <s v="Ｈ17年度以前は県事業として実施_x000a_主な対象者：精神"/>
    <m/>
    <m/>
    <m/>
    <m/>
    <m/>
    <m/>
    <m/>
    <m/>
    <m/>
    <m/>
    <m/>
    <m/>
    <m/>
    <m/>
    <s v="野口南部"/>
    <n v="7"/>
    <s v=""/>
    <x v="0"/>
    <x v="53"/>
    <m/>
    <s v="28"/>
    <n v="2"/>
  </r>
  <r>
    <x v="27"/>
    <s v="地域生活支援事業"/>
    <s v="地活Ⅰ③"/>
    <m/>
    <m/>
    <s v="和敬会生活支援センター"/>
    <m/>
    <s v="930-0103"/>
    <s v="富山市北代５２００番地"/>
    <s v="076-434-8100"/>
    <s v="076-434-8150"/>
    <s v="医療法人社団和敬会"/>
    <x v="166"/>
    <m/>
    <m/>
    <m/>
    <m/>
    <s v="Ｈ17年度以前は県事業として実施_x000a_主な対象者：精神"/>
    <m/>
    <m/>
    <m/>
    <m/>
    <m/>
    <m/>
    <m/>
    <m/>
    <m/>
    <m/>
    <m/>
    <m/>
    <m/>
    <m/>
    <s v="北代"/>
    <n v="5"/>
    <s v=""/>
    <x v="0"/>
    <x v="3"/>
    <m/>
    <s v="28"/>
    <n v="3"/>
  </r>
  <r>
    <x v="28"/>
    <s v="地域生活支援事業"/>
    <n v="1690100002"/>
    <m/>
    <m/>
    <s v="富山市身体障害者デイサービスセンター"/>
    <m/>
    <s v="939-8222"/>
    <s v="富山市蜷川１５番地"/>
    <s v="076-428-0113"/>
    <s v="076-428-0114"/>
    <s v="社会福祉法人富山市社会福祉事業団"/>
    <x v="167"/>
    <m/>
    <m/>
    <m/>
    <m/>
    <s v="Ｈ17年度以前は県事業として実施_x000a_主な対象者：身体"/>
    <n v="273"/>
    <s v="対象"/>
    <s v="○"/>
    <s v="×"/>
    <s v="×"/>
    <m/>
    <m/>
    <m/>
    <m/>
    <m/>
    <m/>
    <m/>
    <m/>
    <m/>
    <s v="蜷川"/>
    <n v="5"/>
    <s v=""/>
    <x v="0"/>
    <x v="19"/>
    <m/>
    <s v="29"/>
    <n v="1"/>
  </r>
  <r>
    <x v="29"/>
    <s v="地域生活支援事業"/>
    <s v="地活Ⅲ①"/>
    <m/>
    <m/>
    <s v="アミティ工房"/>
    <n v="15"/>
    <s v="939-8222"/>
    <s v="富山市蜷川１５番地富山市障害者福祉プラザ内"/>
    <s v="076-428-0380"/>
    <s v="076-428-9522"/>
    <s v="社会福祉法人富山市社会福祉協議会"/>
    <x v="168"/>
    <m/>
    <m/>
    <m/>
    <m/>
    <s v="Ｈ17年度以前は県事業として実施_x000a_主な対象者：身体"/>
    <n v="274"/>
    <s v="対象"/>
    <s v="×"/>
    <s v="×"/>
    <s v="×"/>
    <m/>
    <m/>
    <m/>
    <m/>
    <m/>
    <m/>
    <m/>
    <m/>
    <m/>
    <s v="蜷川"/>
    <n v="5"/>
    <s v=""/>
    <x v="0"/>
    <x v="19"/>
    <m/>
    <s v="30"/>
    <n v="1"/>
  </r>
  <r>
    <x v="29"/>
    <s v="地域生活支援事業"/>
    <s v="地活Ⅲ②"/>
    <m/>
    <m/>
    <s v="ガラス工芸共同作業所"/>
    <n v="15"/>
    <s v="939-8222"/>
    <s v="富山市蜷川１５番地富山市障害者福祉プラザ内"/>
    <s v="076-428-9511"/>
    <s v="076-428-9522"/>
    <s v="社会福祉法人富山市社会福祉協議会"/>
    <x v="169"/>
    <m/>
    <m/>
    <m/>
    <m/>
    <s v="Ｈ17年度以前は県事業として実施_x000a_主な対象者：身体"/>
    <n v="275"/>
    <s v="対象"/>
    <s v="×"/>
    <s v="×"/>
    <s v="×"/>
    <m/>
    <m/>
    <m/>
    <m/>
    <m/>
    <m/>
    <m/>
    <m/>
    <m/>
    <s v="蜷川"/>
    <n v="5"/>
    <s v=""/>
    <x v="0"/>
    <x v="19"/>
    <m/>
    <s v="30"/>
    <n v="2"/>
  </r>
  <r>
    <x v="29"/>
    <s v="地域生活支援事業"/>
    <s v="地活Ⅲ③"/>
    <m/>
    <m/>
    <s v="富山生きる場センター"/>
    <n v="15"/>
    <s v="939-8075"/>
    <s v="富山市今泉３１２番地"/>
    <s v="076-491-3385"/>
    <s v="076-482-2201"/>
    <s v="特定非営利活動法人自立生活支援センター富山"/>
    <x v="170"/>
    <m/>
    <m/>
    <m/>
    <m/>
    <s v="Ｈ17年度以前は県事業として実施_x000a_主な対象者：身体"/>
    <n v="270"/>
    <s v="対象"/>
    <s v="○"/>
    <s v="×"/>
    <s v="×"/>
    <m/>
    <m/>
    <m/>
    <m/>
    <m/>
    <m/>
    <m/>
    <m/>
    <m/>
    <s v="今泉"/>
    <n v="5"/>
    <s v=""/>
    <x v="0"/>
    <x v="12"/>
    <m/>
    <s v="30"/>
    <n v="3"/>
  </r>
  <r>
    <x v="29"/>
    <s v="地域生活支援事業"/>
    <s v="地活Ⅲ④"/>
    <m/>
    <m/>
    <s v="れいんぼーみさき"/>
    <n v="25"/>
    <s v="931-8431"/>
    <s v="富山市針原中町９０５番地"/>
    <s v="076-451-5427"/>
    <s v="076-451-5457"/>
    <s v="特定非営利活動法人れいんぼーみさき"/>
    <x v="54"/>
    <m/>
    <m/>
    <m/>
    <m/>
    <s v="主な対象者：精神"/>
    <n v="272"/>
    <s v="対象"/>
    <s v="○"/>
    <s v="×"/>
    <s v="〇"/>
    <m/>
    <m/>
    <m/>
    <m/>
    <m/>
    <m/>
    <m/>
    <m/>
    <m/>
    <s v="針原中町"/>
    <n v="7"/>
    <s v=""/>
    <x v="0"/>
    <x v="30"/>
    <m/>
    <s v="30"/>
    <n v="4"/>
  </r>
  <r>
    <x v="29"/>
    <s v="地域生活支援事業"/>
    <s v="地活Ⅲ⑤"/>
    <m/>
    <m/>
    <s v="ワークハウス・フレンズ"/>
    <n v="25"/>
    <s v="939-2704"/>
    <s v="富山市婦中町羽根新５番地"/>
    <s v="076-425-0631"/>
    <s v="076-425-0895"/>
    <s v="医療法人社団四方会"/>
    <x v="102"/>
    <m/>
    <m/>
    <m/>
    <m/>
    <s v="主な対象者：精神"/>
    <n v="276"/>
    <s v="対象"/>
    <s v="×"/>
    <s v="×"/>
    <s v="×"/>
    <m/>
    <m/>
    <m/>
    <m/>
    <m/>
    <m/>
    <m/>
    <m/>
    <m/>
    <s v="婦中町羽根新"/>
    <n v="9"/>
    <s v=""/>
    <x v="2"/>
    <x v="9"/>
    <m/>
    <s v="30"/>
    <n v="5"/>
  </r>
</pivotCacheRecords>
</file>

<file path=xl/pivotTables/_rels/pivotTable1.xml.rels><?xml version="1.0" encoding="UTF-8"?><Relationships xmlns="http://schemas.openxmlformats.org/package/2006/relationships"><Relationship Id="rId1" Type="http://schemas.openxmlformats.org/officeDocument/2006/relationships/pivotCacheDefinition" Target="../pivotCache/pivotCacheDefinition1.xml" /></Relationships>
</file>

<file path=xl/pivotTables/_rels/pivotTable2.xml.rels><?xml version="1.0" encoding="UTF-8"?><Relationships xmlns="http://schemas.openxmlformats.org/package/2006/relationships"><Relationship Id="rId1" Type="http://schemas.openxmlformats.org/officeDocument/2006/relationships/pivotCacheDefinition" Target="../pivotCache/pivotCacheDefinition1.xml" /></Relationships>
</file>

<file path=xl/pivotTables/pivotTable1.xml><?xml version="1.0" encoding="utf-8"?>
<pivotTableDefinition xmlns="http://schemas.openxmlformats.org/spreadsheetml/2006/main" name="ピボットテーブル1" cacheId="0" applyNumberFormats="0" applyBorderFormats="0" applyFontFormats="0" applyPatternFormats="0" applyAlignmentFormats="0" applyWidthHeightFormats="1" dataCaption="値" updatedVersion="6" minRefreshableVersion="3" showMemberPropertyTips="0" useAutoFormatting="1" itemPrintTitles="1" createdVersion="6" indent="0" compact="0" compactData="0" gridDropZones="1" multipleFieldFilters="0">
  <location ref="A3:B35" firstHeaderRow="2" firstDataRow="2" firstDataCol="1" rowPageCount="1" colPageCount="1"/>
  <pivotFields count="40">
    <pivotField axis="axisRow" compact="0" outline="0" showAll="0">
      <items count="31">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pivotField>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Page" compact="0" outline="0" multipleItemSelectionAllowed="1" showAll="0">
      <items count="177">
        <item x="168"/>
        <item x="170"/>
        <item x="169"/>
        <item x="164"/>
        <item x="167"/>
        <item x="165"/>
        <item x="166"/>
        <item x="0"/>
        <item x="1"/>
        <item x="54"/>
        <item x="152"/>
        <item x="150"/>
        <item x="151"/>
        <item x="2"/>
        <item x="3"/>
        <item x="4"/>
        <item x="100"/>
        <item x="79"/>
        <item x="5"/>
        <item x="101"/>
        <item x="142"/>
        <item x="143"/>
        <item x="144"/>
        <item x="6"/>
        <item x="113"/>
        <item x="7"/>
        <item x="45"/>
        <item x="163"/>
        <item x="8"/>
        <item x="9"/>
        <item x="10"/>
        <item x="55"/>
        <item x="145"/>
        <item x="80"/>
        <item x="46"/>
        <item x="81"/>
        <item x="114"/>
        <item x="12"/>
        <item x="37"/>
        <item x="39"/>
        <item x="82"/>
        <item x="153"/>
        <item x="102"/>
        <item x="115"/>
        <item x="40"/>
        <item x="118"/>
        <item x="83"/>
        <item x="13"/>
        <item x="84"/>
        <item m="1" x="172"/>
        <item x="85"/>
        <item x="154"/>
        <item x="86"/>
        <item x="103"/>
        <item x="104"/>
        <item x="132"/>
        <item x="87"/>
        <item x="56"/>
        <item x="138"/>
        <item x="125"/>
        <item x="146"/>
        <item x="116"/>
        <item x="47"/>
        <item x="133"/>
        <item x="14"/>
        <item x="147"/>
        <item x="57"/>
        <item x="105"/>
        <item x="15"/>
        <item x="58"/>
        <item x="17"/>
        <item x="106"/>
        <item x="155"/>
        <item x="88"/>
        <item x="89"/>
        <item x="48"/>
        <item x="126"/>
        <item x="90"/>
        <item x="91"/>
        <item x="92"/>
        <item x="18"/>
        <item x="74"/>
        <item x="93"/>
        <item x="19"/>
        <item x="20"/>
        <item x="139"/>
        <item x="59"/>
        <item x="127"/>
        <item x="49"/>
        <item x="75"/>
        <item x="119"/>
        <item x="41"/>
        <item x="94"/>
        <item x="134"/>
        <item x="21"/>
        <item x="95"/>
        <item m="1" x="174"/>
        <item m="1" x="171"/>
        <item x="23"/>
        <item x="70"/>
        <item x="120"/>
        <item x="135"/>
        <item m="1" x="173"/>
        <item x="50"/>
        <item x="96"/>
        <item x="130"/>
        <item x="156"/>
        <item x="24"/>
        <item x="16"/>
        <item x="128"/>
        <item x="76"/>
        <item x="140"/>
        <item x="157"/>
        <item x="44"/>
        <item x="60"/>
        <item x="77"/>
        <item x="42"/>
        <item x="148"/>
        <item x="107"/>
        <item x="25"/>
        <item x="69"/>
        <item x="158"/>
        <item x="159"/>
        <item x="26"/>
        <item x="112"/>
        <item x="32"/>
        <item x="33"/>
        <item x="61"/>
        <item x="62"/>
        <item x="34"/>
        <item x="121"/>
        <item x="51"/>
        <item x="63"/>
        <item x="122"/>
        <item x="108"/>
        <item x="129"/>
        <item x="123"/>
        <item x="35"/>
        <item x="64"/>
        <item x="65"/>
        <item x="149"/>
        <item m="1" x="175"/>
        <item x="27"/>
        <item x="109"/>
        <item x="52"/>
        <item x="110"/>
        <item x="43"/>
        <item x="78"/>
        <item x="160"/>
        <item x="97"/>
        <item x="28"/>
        <item x="66"/>
        <item x="71"/>
        <item x="29"/>
        <item x="67"/>
        <item x="53"/>
        <item x="30"/>
        <item x="98"/>
        <item x="124"/>
        <item x="72"/>
        <item x="36"/>
        <item x="99"/>
        <item x="111"/>
        <item x="68"/>
        <item x="22"/>
        <item x="141"/>
        <item x="11"/>
        <item x="31"/>
        <item x="38"/>
        <item x="73"/>
        <item x="117"/>
        <item x="131"/>
        <item x="136"/>
        <item x="137"/>
        <item x="161"/>
        <item x="162"/>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s>
  <rowFields count="1">
    <field x="0"/>
  </rowFields>
  <rowItems count="3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t="grand">
      <x/>
    </i>
  </rowItems>
  <colItems count="1">
    <i/>
  </colItems>
  <pageFields count="1">
    <pageField fld="12"/>
  </pageFields>
  <dataFields count="1">
    <dataField name="データの個数 / 事業所番号" fld="2" subtotal="count" baseField="0" baseItem="0"/>
  </dataFields>
  <conditionalFormats count="1">
    <conditionalFormat priority="3">
      <pivotAreas count="1">
        <pivotArea type="data" outline="0" collapsedLevelsAreSubtotals="1" fieldPosition="0">
          <references count="2">
            <reference field="4294967294" count="1" selected="0">
              <x v="0"/>
            </reference>
            <reference field="0" count="30" selected="0">
              <x v="0"/>
              <x v="1"/>
              <x v="2"/>
              <x v="3"/>
              <x v="4"/>
              <x v="5"/>
              <x v="6"/>
              <x v="7"/>
              <x v="8"/>
              <x v="9"/>
              <x v="10"/>
              <x v="11"/>
              <x v="12"/>
              <x v="13"/>
              <x v="14"/>
              <x v="15"/>
              <x v="16"/>
              <x v="17"/>
              <x v="18"/>
              <x v="19"/>
              <x v="20"/>
              <x v="21"/>
              <x v="22"/>
              <x v="23"/>
              <x v="24"/>
              <x v="25"/>
              <x v="26"/>
              <x v="27"/>
              <x v="28"/>
              <x v="29"/>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ピボットテーブル2" cacheId="0" applyNumberFormats="0" applyBorderFormats="0" applyFontFormats="0" applyPatternFormats="0" applyAlignmentFormats="0" applyWidthHeightFormats="1" dataCaption="値" updatedVersion="6" minRefreshableVersion="3" showMemberPropertyTips="0" useAutoFormatting="1" itemPrintTitles="1" createdVersion="6" indent="0" compact="0" compactData="0" gridDropZones="1" multipleFieldFilters="0">
  <location ref="F3:H76" firstHeaderRow="2" firstDataRow="2" firstDataCol="2" rowPageCount="1" colPageCount="1"/>
  <pivotFields count="40">
    <pivotField axis="axisPage" compact="0" outline="0" multipleItemSelectionAllowed="1" showAll="0">
      <items count="31">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pivotField>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8">
        <item x="0"/>
        <item x="4"/>
        <item x="1"/>
        <item x="3"/>
        <item x="2"/>
        <item x="5"/>
        <item x="6"/>
        <item t="default"/>
      </items>
    </pivotField>
    <pivotField axis="axisRow" compact="0" outline="0" showAll="0">
      <items count="66">
        <item x="45"/>
        <item x="25"/>
        <item x="56"/>
        <item x="44"/>
        <item x="2"/>
        <item x="38"/>
        <item x="55"/>
        <item x="1"/>
        <item x="11"/>
        <item x="12"/>
        <item x="42"/>
        <item x="14"/>
        <item x="13"/>
        <item x="15"/>
        <item x="18"/>
        <item x="35"/>
        <item x="47"/>
        <item x="43"/>
        <item x="4"/>
        <item x="28"/>
        <item x="61"/>
        <item x="30"/>
        <item x="5"/>
        <item x="7"/>
        <item x="24"/>
        <item x="51"/>
        <item x="21"/>
        <item x="10"/>
        <item x="50"/>
        <item x="52"/>
        <item x="19"/>
        <item x="27"/>
        <item x="54"/>
        <item x="22"/>
        <item x="34"/>
        <item x="36"/>
        <item x="23"/>
        <item x="20"/>
        <item x="3"/>
        <item x="53"/>
        <item x="48"/>
        <item x="60"/>
        <item x="41"/>
        <item x="0"/>
        <item x="37"/>
        <item x="6"/>
        <item x="31"/>
        <item x="17"/>
        <item x="49"/>
        <item x="62"/>
        <item x="63"/>
        <item x="8"/>
        <item x="16"/>
        <item x="39"/>
        <item x="32"/>
        <item x="59"/>
        <item x="9"/>
        <item x="40"/>
        <item x="26"/>
        <item x="29"/>
        <item m="1" x="64"/>
        <item x="33"/>
        <item x="46"/>
        <item x="57"/>
        <item x="58"/>
        <item t="default"/>
      </items>
    </pivotField>
    <pivotField compact="0" outline="0" showAll="0" defaultSubtotal="0"/>
    <pivotField compact="0" outline="0" showAll="0" defaultSubtotal="0"/>
    <pivotField compact="0" outline="0" showAll="0" defaultSubtotal="0"/>
  </pivotFields>
  <rowFields count="2">
    <field x="35"/>
    <field x="36"/>
  </rowFields>
  <rowItems count="72">
    <i>
      <x/>
      <x/>
    </i>
    <i r="1">
      <x v="1"/>
    </i>
    <i r="1">
      <x v="2"/>
    </i>
    <i r="1">
      <x v="3"/>
    </i>
    <i r="1">
      <x v="4"/>
    </i>
    <i r="1">
      <x v="5"/>
    </i>
    <i r="1">
      <x v="6"/>
    </i>
    <i r="1">
      <x v="7"/>
    </i>
    <i r="1">
      <x v="8"/>
    </i>
    <i r="1">
      <x v="9"/>
    </i>
    <i r="1">
      <x v="10"/>
    </i>
    <i r="1">
      <x v="11"/>
    </i>
    <i r="1">
      <x v="12"/>
    </i>
    <i r="1">
      <x v="13"/>
    </i>
    <i r="1">
      <x v="14"/>
    </i>
    <i r="1">
      <x v="15"/>
    </i>
    <i r="1">
      <x v="16"/>
    </i>
    <i r="1">
      <x v="17"/>
    </i>
    <i r="1">
      <x v="18"/>
    </i>
    <i r="1">
      <x v="19"/>
    </i>
    <i r="1">
      <x v="20"/>
    </i>
    <i r="1">
      <x v="21"/>
    </i>
    <i r="1">
      <x v="22"/>
    </i>
    <i r="1">
      <x v="23"/>
    </i>
    <i r="1">
      <x v="24"/>
    </i>
    <i r="1">
      <x v="25"/>
    </i>
    <i r="1">
      <x v="26"/>
    </i>
    <i r="1">
      <x v="27"/>
    </i>
    <i r="1">
      <x v="28"/>
    </i>
    <i r="1">
      <x v="29"/>
    </i>
    <i r="1">
      <x v="30"/>
    </i>
    <i r="1">
      <x v="31"/>
    </i>
    <i r="1">
      <x v="32"/>
    </i>
    <i r="1">
      <x v="33"/>
    </i>
    <i r="1">
      <x v="34"/>
    </i>
    <i r="1">
      <x v="35"/>
    </i>
    <i r="1">
      <x v="36"/>
    </i>
    <i r="1">
      <x v="37"/>
    </i>
    <i r="1">
      <x v="38"/>
    </i>
    <i r="1">
      <x v="39"/>
    </i>
    <i r="1">
      <x v="40"/>
    </i>
    <i r="1">
      <x v="41"/>
    </i>
    <i r="1">
      <x v="42"/>
    </i>
    <i r="1">
      <x v="43"/>
    </i>
    <i r="1">
      <x v="44"/>
    </i>
    <i r="1">
      <x v="45"/>
    </i>
    <i r="1">
      <x v="63"/>
    </i>
    <i r="1">
      <x v="64"/>
    </i>
    <i t="default">
      <x/>
    </i>
    <i>
      <x v="1"/>
      <x v="46"/>
    </i>
    <i r="1">
      <x v="47"/>
    </i>
    <i r="1">
      <x v="48"/>
    </i>
    <i t="default">
      <x v="1"/>
    </i>
    <i>
      <x v="2"/>
      <x v="49"/>
    </i>
    <i r="1">
      <x v="50"/>
    </i>
    <i r="1">
      <x v="51"/>
    </i>
    <i t="default">
      <x v="2"/>
    </i>
    <i>
      <x v="3"/>
      <x v="52"/>
    </i>
    <i r="1">
      <x v="53"/>
    </i>
    <i r="1">
      <x v="54"/>
    </i>
    <i t="default">
      <x v="3"/>
    </i>
    <i>
      <x v="4"/>
      <x v="55"/>
    </i>
    <i r="1">
      <x v="56"/>
    </i>
    <i r="1">
      <x v="57"/>
    </i>
    <i r="1">
      <x v="58"/>
    </i>
    <i r="1">
      <x v="59"/>
    </i>
    <i t="default">
      <x v="4"/>
    </i>
    <i>
      <x v="5"/>
      <x v="61"/>
    </i>
    <i t="default">
      <x v="5"/>
    </i>
    <i>
      <x v="6"/>
      <x v="62"/>
    </i>
    <i t="default">
      <x v="6"/>
    </i>
    <i t="grand">
      <x/>
    </i>
  </rowItems>
  <colItems count="1">
    <i/>
  </colItems>
  <pageFields count="1">
    <pageField fld="0"/>
  </pageFields>
  <dataFields count="1">
    <dataField name="データの個数 / 事業所番号"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スライサー_サービス種別" sourceName="サービス種別">
  <extLst>
    <x:ext xmlns:x15="http://schemas.microsoft.com/office/spreadsheetml/2010/11/main" uri="{2F2917AC-EB37-4324-AD4E-5DD8C200BD13}">
      <x15:tableSlicerCache tableId="1"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スライサー_分類" sourceName="分類">
  <extLst>
    <x:ext xmlns:x15="http://schemas.microsoft.com/office/spreadsheetml/2010/11/main" uri="{2F2917AC-EB37-4324-AD4E-5DD8C200BD13}">
      <x15:tableSlicerCache tableId="1" column="2"/>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スライサー_地区" sourceName="地区">
  <extLst>
    <x:ext xmlns:x15="http://schemas.microsoft.com/office/spreadsheetml/2010/11/main" uri="{2F2917AC-EB37-4324-AD4E-5DD8C200BD13}">
      <x15:tableSlicerCache tableId="1" column="36"/>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スライサー_地域" sourceName="地域">
  <extLst>
    <x:ext xmlns:x15="http://schemas.microsoft.com/office/spreadsheetml/2010/11/main" uri="{2F2917AC-EB37-4324-AD4E-5DD8C200BD13}">
      <x15:tableSlicerCache tableId="1" column="37"/>
    </x:ext>
  </extLst>
</slicerCacheDefinition>
</file>

<file path=xl/slicers/slicer1.xml><?xml version="1.0" encoding="utf-8"?>
<slicers xmlns:x="http://schemas.openxmlformats.org/spreadsheetml/2006/main" xmlns:mc="http://schemas.openxmlformats.org/markup-compatibility/2006" xmlns="http://schemas.microsoft.com/office/spreadsheetml/2009/9/main" mc:Ignorable="x">
  <slicer xmlns="http://schemas.microsoft.com/office/spreadsheetml/2009/9/main" xmlns:x="http://schemas.openxmlformats.org/spreadsheetml/2006/main" xmlns:mc="http://schemas.openxmlformats.org/markup-compatibility/2006" name="サービス種別" cache="スライサー_サービス種別" caption="サービス種別" columnCount="8" rowHeight="216000"/>
  <slicer xmlns="http://schemas.microsoft.com/office/spreadsheetml/2009/9/main" xmlns:x="http://schemas.openxmlformats.org/spreadsheetml/2006/main" xmlns:mc="http://schemas.openxmlformats.org/markup-compatibility/2006" name="分類" cache="スライサー_分類" caption="分類" columnCount="3" rowHeight="225425"/>
  <slicer xmlns="http://schemas.microsoft.com/office/spreadsheetml/2009/9/main" xmlns:x="http://schemas.openxmlformats.org/spreadsheetml/2006/main" xmlns:mc="http://schemas.openxmlformats.org/markup-compatibility/2006" name="地区" cache="スライサー_地区" caption="地区" columnCount="7" rowHeight="225425"/>
  <slicer xmlns="http://schemas.microsoft.com/office/spreadsheetml/2009/9/main" xmlns:x="http://schemas.openxmlformats.org/spreadsheetml/2006/main" xmlns:mc="http://schemas.openxmlformats.org/markup-compatibility/2006" name="地域" cache="スライサー_地域" caption="地域" columnCount="2" rowHeight="225425"/>
</slicers>
</file>

<file path=xl/tables/table1.xml><?xml version="1.0" encoding="utf-8"?>
<table xmlns="http://schemas.openxmlformats.org/spreadsheetml/2006/main" id="1" name="事業所一覧" displayName="事業所一覧" ref="A3:S698" totalsRowShown="0" headerRowDxfId="55" dataDxfId="54" headerRowBorderDxfId="53" tableBorderDxfId="52" totalsRowBorderDxfId="51">
  <autoFilter ref="A3:S698"/>
  <sortState ref="A4:AR694">
    <sortCondition ref="A4:A694"/>
    <sortCondition ref="M4:M694"/>
    <sortCondition ref="AR4:AR694"/>
  </sortState>
  <tableColumns count="19">
    <tableColumn id="1" name="サービス種別" dataDxfId="50"/>
    <tableColumn id="2" name="分類" dataDxfId="49"/>
    <tableColumn id="3" name="事業所番号" dataDxfId="48"/>
    <tableColumn id="4" name="多機能_x000a_の有無" dataDxfId="47"/>
    <tableColumn id="5" name="共生型_x000a_サービス" dataDxfId="46"/>
    <tableColumn id="6" name="事業所名称" dataDxfId="45"/>
    <tableColumn id="7" name="定員" dataDxfId="44"/>
    <tableColumn id="8" name="郵便番号" dataDxfId="43"/>
    <tableColumn id="9" name="事業所所在地" dataDxfId="42"/>
    <tableColumn id="10" name="電話番号" dataDxfId="41"/>
    <tableColumn id="11" name="FAX番号" dataDxfId="40"/>
    <tableColumn id="12" name="運営主体" dataDxfId="39"/>
    <tableColumn id="13" name="事業開始_x000a_年月日" dataDxfId="38"/>
    <tableColumn id="14" name="指定有効_x000a_期間満了日" dataDxfId="37"/>
    <tableColumn id="15" name="外部_x000a_サービス_x000a_利用型" dataDxfId="36"/>
    <tableColumn id="16" name="介護_x000a_サービス_x000a_包括型" dataDxfId="35"/>
    <tableColumn id="17" name="日中_x000a_サービス_x000a_支援型" dataDxfId="34"/>
    <tableColumn id="37" name="地域" dataDxfId="33"/>
    <tableColumn id="36" name="地区" dataDxfId="32"/>
  </tableColumns>
  <tableStyleInfo name="TableStyleMedium2" showFirstColumn="0" showLastColumn="0" showRowStripes="0"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pivotTable" Target="../pivotTables/pivotTable1.xml" /><Relationship Id="rId3" Type="http://schemas.openxmlformats.org/officeDocument/2006/relationships/pivotTable" Target="../pivotTables/pivotTable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table" Target="../tables/table1.xml" /><Relationship Id="rId4" Type="http://schemas.microsoft.com/office/2007/relationships/slicer" Target="../slicers/slicer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hyperlink" Target="mailto:sionnoie@herb.ocn.ne.jp" TargetMode="External" /><Relationship Id="rId2" Type="http://schemas.openxmlformats.org/officeDocument/2006/relationships/hyperlink" Target="mailto:sengoku-care@forest.ocn.ne.jp" TargetMode="External" /><Relationship Id="rId3" Type="http://schemas.openxmlformats.org/officeDocument/2006/relationships/hyperlink" Target="mailto:toyama@tsukui.net" TargetMode="External" /><Relationship Id="rId4" Type="http://schemas.openxmlformats.org/officeDocument/2006/relationships/hyperlink" Target="mailto:bunpuku@ab.auone-net.jp" TargetMode="External" /><Relationship Id="rId5" Type="http://schemas.openxmlformats.org/officeDocument/2006/relationships/hyperlink" Target="mailto:kaigosoudan@arrow.ocn.ne.jp" TargetMode="External" /><Relationship Id="rId6" Type="http://schemas.openxmlformats.org/officeDocument/2006/relationships/hyperlink" Target="mailto:qqs683K9K@ever.ocn.ne.jp" TargetMode="External" /><Relationship Id="rId7" Type="http://schemas.openxmlformats.org/officeDocument/2006/relationships/hyperlink" Target="mailto:siraiwa@nijinokai.net" TargetMode="External" /><Relationship Id="rId8" Type="http://schemas.openxmlformats.org/officeDocument/2006/relationships/hyperlink" Target="mailto:wakana@system-yuu.jp" TargetMode="External" /><Relationship Id="rId9" Type="http://schemas.openxmlformats.org/officeDocument/2006/relationships/hyperlink" Target="mailto:hanasaki@micnet.ne.jp" TargetMode="External" /><Relationship Id="rId10" Type="http://schemas.openxmlformats.org/officeDocument/2006/relationships/hyperlink" Target="mailto:imizu-manyo@po4.canet.ne.jp" TargetMode="External" /><Relationship Id="rId11" Type="http://schemas.openxmlformats.org/officeDocument/2006/relationships/hyperlink" Target="mailto:azamien@knei.jp" TargetMode="External" /><Relationship Id="rId12" Type="http://schemas.openxmlformats.org/officeDocument/2006/relationships/hyperlink" Target="mailto:soumu@ayumi-toyama.jp" TargetMode="External" /><Relationship Id="rId13" Type="http://schemas.openxmlformats.org/officeDocument/2006/relationships/hyperlink" Target="mailto:hc617@nichiigakkan.co.jp" TargetMode="External" /><Relationship Id="rId14" Type="http://schemas.openxmlformats.org/officeDocument/2006/relationships/hyperlink" Target="mailto:frndr-ki@gray.plala.or.jp" TargetMode="External" /><Relationship Id="rId15" Type="http://schemas.openxmlformats.org/officeDocument/2006/relationships/hyperlink" Target="mailto:seisin@jeans.ocn.ne.jp" TargetMode="External" /><Relationship Id="rId16" Type="http://schemas.openxmlformats.org/officeDocument/2006/relationships/hyperlink" Target="mailto:syafukushi@senaen.or.jp" TargetMode="External" /><Relationship Id="rId17" Type="http://schemas.openxmlformats.org/officeDocument/2006/relationships/hyperlink" Target="mailto:chiisanasiawase@marble.ocn.ne.jp" TargetMode="External" /><Relationship Id="rId18" Type="http://schemas.openxmlformats.org/officeDocument/2006/relationships/hyperlink" Target="mailto:honbu@selp-toyama-koshi.jp" TargetMode="External" /><Relationship Id="rId19" Type="http://schemas.openxmlformats.org/officeDocument/2006/relationships/hyperlink" Target="mailto:office@yurinokinosato.com" TargetMode="External" /><Relationship Id="rId20" Type="http://schemas.openxmlformats.org/officeDocument/2006/relationships/hyperlink" Target="mailto:info@keikou-toyama.or.jp" TargetMode="External" /><Relationship Id="rId21" Type="http://schemas.openxmlformats.org/officeDocument/2006/relationships/hyperlink" Target="mailto:fw-plaza@io.ocn.ne.jp" TargetMode="External" /><Relationship Id="rId22" Type="http://schemas.openxmlformats.org/officeDocument/2006/relationships/hyperlink" Target="mailto:nodumien@nodumien.jp" TargetMode="External" /><Relationship Id="rId23" Type="http://schemas.openxmlformats.org/officeDocument/2006/relationships/hyperlink" Target="mailto:forest@cty8.com" TargetMode="External" /><Relationship Id="rId24" Type="http://schemas.openxmlformats.org/officeDocument/2006/relationships/hyperlink" Target="mailto:mehino@gmail.com" TargetMode="External" /><Relationship Id="rId25" Type="http://schemas.openxmlformats.org/officeDocument/2006/relationships/hyperlink" Target="mailto:houonkai@cty8.com" TargetMode="External" /><Relationship Id="rId26" Type="http://schemas.openxmlformats.org/officeDocument/2006/relationships/hyperlink" Target="mailto:akari990401@bz04.plala.or.jp" TargetMode="External" /><Relationship Id="rId27" Type="http://schemas.openxmlformats.org/officeDocument/2006/relationships/hyperlink" Target="mailto:info@cil-toyama.com" TargetMode="External" /><Relationship Id="rId28" Type="http://schemas.openxmlformats.org/officeDocument/2006/relationships/hyperlink" Target="mailto:suzukaze-soap@kih.biglobe.ne.jp" TargetMode="External" /><Relationship Id="rId29" Type="http://schemas.openxmlformats.org/officeDocument/2006/relationships/hyperlink" Target="mailto:appreciate@titan.ocn.ne.jp" TargetMode="External" /><Relationship Id="rId30" Type="http://schemas.openxmlformats.org/officeDocument/2006/relationships/hyperlink" Target="mailto:konoyubi@r9.dion.ne.jp" TargetMode="External" /><Relationship Id="rId31" Type="http://schemas.openxmlformats.org/officeDocument/2006/relationships/hyperlink" Target="mailto:npo-asahikai@ec2.technowave.ne.jp" TargetMode="External" /><Relationship Id="rId32" Type="http://schemas.openxmlformats.org/officeDocument/2006/relationships/hyperlink" Target="mailto:bravo@nigiyaka.jp" TargetMode="External" /><Relationship Id="rId33" Type="http://schemas.openxmlformats.org/officeDocument/2006/relationships/hyperlink" Target="mailto:heartbeat@snow.plala.or.jp" TargetMode="External" /><Relationship Id="rId34" Type="http://schemas.openxmlformats.org/officeDocument/2006/relationships/hyperlink" Target="mailto:farmfirm@ace.ocn.ne.jp" TargetMode="External" /><Relationship Id="rId35" Type="http://schemas.openxmlformats.org/officeDocument/2006/relationships/hyperlink" Target="mailto:himawari.takumi@siren.ocn.ne.jp" TargetMode="External" /><Relationship Id="rId36" Type="http://schemas.openxmlformats.org/officeDocument/2006/relationships/hyperlink" Target="mailto:akari-f@topaz.plala.or.jp" TargetMode="External" /><Relationship Id="rId37" Type="http://schemas.openxmlformats.org/officeDocument/2006/relationships/hyperlink" Target="mailto:raityou1@athena.ocn.ne.jp" TargetMode="External" /><Relationship Id="rId38" Type="http://schemas.openxmlformats.org/officeDocument/2006/relationships/hyperlink" Target="mailto:misakimeguri0719@gmail.com" TargetMode="External" /><Relationship Id="rId39" Type="http://schemas.openxmlformats.org/officeDocument/2006/relationships/hyperlink" Target="mailto:info@lactive.net" TargetMode="External" /><Relationship Id="rId40" Type="http://schemas.openxmlformats.org/officeDocument/2006/relationships/hyperlink" Target="mailto:hospital@toyamasakura.com" TargetMode="External" /><Relationship Id="rId41" Type="http://schemas.openxmlformats.org/officeDocument/2006/relationships/hyperlink" Target="mailto:m-nakagawa@byouinnet.ne.jp" TargetMode="External" /><Relationship Id="rId42" Type="http://schemas.openxmlformats.org/officeDocument/2006/relationships/hyperlink" Target="mailto:flave@kmd.biglobe.ne.jp" TargetMode="External" /><Relationship Id="rId43" Type="http://schemas.openxmlformats.org/officeDocument/2006/relationships/hyperlink" Target="mailto:info@tokiwa-toyama.jp" TargetMode="External" /><Relationship Id="rId44" Type="http://schemas.openxmlformats.org/officeDocument/2006/relationships/hyperlink" Target="mailto:hokuseiichigo@gmail.com" TargetMode="External" /><Relationship Id="rId45" Type="http://schemas.openxmlformats.org/officeDocument/2006/relationships/hyperlink" Target="mailto:arisawa.h-cmd@fuga.ocn.ne.jp" TargetMode="External" /><Relationship Id="rId46" Type="http://schemas.openxmlformats.org/officeDocument/2006/relationships/hyperlink" Target="mailto:center@wakeikai.com" TargetMode="External" /><Relationship Id="rId47" Type="http://schemas.openxmlformats.org/officeDocument/2006/relationships/hyperlink" Target="mailto:eaglewing1201@yahoo.co.jp" TargetMode="External" /><Relationship Id="rId48" Type="http://schemas.openxmlformats.org/officeDocument/2006/relationships/hyperlink" Target="mailto:ishikura.m@if-d.net" TargetMode="External" /><Relationship Id="rId49" Type="http://schemas.openxmlformats.org/officeDocument/2006/relationships/hyperlink" Target="mailto:k-tanaka@oarks.co.jp" TargetMode="External" /><Relationship Id="rId50" Type="http://schemas.openxmlformats.org/officeDocument/2006/relationships/hyperlink" Target="mailto:cwn@cwn-web.co.jp" TargetMode="External" /><Relationship Id="rId51" Type="http://schemas.openxmlformats.org/officeDocument/2006/relationships/hyperlink" Target="mailto:kokue@pb.ctt.ne.jp" TargetMode="External" /><Relationship Id="rId52" Type="http://schemas.openxmlformats.org/officeDocument/2006/relationships/hyperlink" Target="mailto:info@kosumosu-sato.co.jp" TargetMode="External" /><Relationship Id="rId53" Type="http://schemas.openxmlformats.org/officeDocument/2006/relationships/hyperlink" Target="mailto:mizukami@msb.biglobe.ne.jp" TargetMode="External" /><Relationship Id="rId54" Type="http://schemas.openxmlformats.org/officeDocument/2006/relationships/hyperlink" Target="mailto:tukusi_koubou@yahoo.co.jp" TargetMode="External" /><Relationship Id="rId55" Type="http://schemas.openxmlformats.org/officeDocument/2006/relationships/hyperlink" Target="mailto:fukushi.izumi@cure.ocn.ne.jp" TargetMode="External" /><Relationship Id="rId56" Type="http://schemas.openxmlformats.org/officeDocument/2006/relationships/hyperlink" Target="mailto:m-mizuguchi@baron-jp.com" TargetMode="External" /><Relationship Id="rId57" Type="http://schemas.openxmlformats.org/officeDocument/2006/relationships/hyperlink" Target="mailto:fellowship0901ocean@gmail.com" TargetMode="External" /><Relationship Id="rId58" Type="http://schemas.openxmlformats.org/officeDocument/2006/relationships/hyperlink" Target="mailto:shiawase@onyx.ocn.ne.jp" TargetMode="External" /><Relationship Id="rId59" Type="http://schemas.openxmlformats.org/officeDocument/2006/relationships/hyperlink" Target="mailto:heart@hokuriku-medical.co.jp" TargetMode="External" /><Relationship Id="rId60" Type="http://schemas.openxmlformats.org/officeDocument/2006/relationships/hyperlink" Target="mailto:info@hotaru-toyama.com" TargetMode="External" /><Relationship Id="rId61" Type="http://schemas.openxmlformats.org/officeDocument/2006/relationships/hyperlink" Target="mailto:mail@chimugurisa.com" TargetMode="External" /><Relationship Id="rId62" Type="http://schemas.openxmlformats.org/officeDocument/2006/relationships/hyperlink" Target="mailto:wawa@room.ocn.ne.jp" TargetMode="External" /><Relationship Id="rId63" Type="http://schemas.openxmlformats.org/officeDocument/2006/relationships/hyperlink" Target="mailto:himawari@toyama-hcoop.com" TargetMode="External" /><Relationship Id="rId64" Type="http://schemas.openxmlformats.org/officeDocument/2006/relationships/hyperlink" Target="mailto:borahart.1294@cyber.ocn.ne.jp" TargetMode="External" /><Relationship Id="rId65" Type="http://schemas.openxmlformats.org/officeDocument/2006/relationships/hyperlink" Target="mailto:info@keyakien.or.jp" TargetMode="External" /><Relationship Id="rId66" Type="http://schemas.openxmlformats.org/officeDocument/2006/relationships/hyperlink" Target="mailto:wagou@giga.ocn.ne.jp" TargetMode="External" /><Relationship Id="rId67" Type="http://schemas.openxmlformats.org/officeDocument/2006/relationships/hyperlink" Target="mailto:Sakuraen@juno.ocn.ne.jp" TargetMode="External" /><Relationship Id="rId68" Type="http://schemas.openxmlformats.org/officeDocument/2006/relationships/hyperlink" Target="mailto:shimizu-kibou@adagio.ocn.ne.jp" TargetMode="External" /><Relationship Id="rId69" Type="http://schemas.openxmlformats.org/officeDocument/2006/relationships/hyperlink" Target="mailto:kamomenote@gmail.com" TargetMode="External" /><Relationship Id="rId70" Type="http://schemas.openxmlformats.org/officeDocument/2006/relationships/hyperlink" Target="mailto:ponko-dapon-@goo.jp" TargetMode="External" /><Relationship Id="rId71" Type="http://schemas.openxmlformats.org/officeDocument/2006/relationships/hyperlink" Target="mailto:info@takagi-corporation.co.jp" TargetMode="External" /><Relationship Id="rId72" Type="http://schemas.openxmlformats.org/officeDocument/2006/relationships/hyperlink" Target="mailto:sakura_toyama@flmr.socat.jp" TargetMode="External" /><Relationship Id="rId73" Type="http://schemas.openxmlformats.org/officeDocument/2006/relationships/hyperlink" Target="mailto:info@nsdc.vivian.jp" TargetMode="External" /><Relationship Id="rId74" Type="http://schemas.openxmlformats.org/officeDocument/2006/relationships/hyperlink" Target="mailto:info@homare2014.or.jp" TargetMode="External" /><Relationship Id="rId75" Type="http://schemas.openxmlformats.org/officeDocument/2006/relationships/hyperlink" Target="mailto:freedom-hokuriku@live.jp" TargetMode="External" /><Relationship Id="rId76" Type="http://schemas.openxmlformats.org/officeDocument/2006/relationships/hyperlink" Target="mailto:info@honey-bee-jpn.com" TargetMode="External" /><Relationship Id="rId77" Type="http://schemas.openxmlformats.org/officeDocument/2006/relationships/hyperlink" Target="mailto:info@oratoko.com" TargetMode="External" /><Relationship Id="rId78" Type="http://schemas.openxmlformats.org/officeDocument/2006/relationships/hyperlink" Target="mailto:kokoromi2@outlook.jp" TargetMode="External" /><Relationship Id="rId79" Type="http://schemas.openxmlformats.org/officeDocument/2006/relationships/hyperlink" Target="mailto:r-fujioka@toyama.coop" TargetMode="External" /><Relationship Id="rId80" Type="http://schemas.openxmlformats.org/officeDocument/2006/relationships/hyperlink" Target="mailto:shinsoukai2015@gmail.com" TargetMode="External" /><Relationship Id="rId81" Type="http://schemas.openxmlformats.org/officeDocument/2006/relationships/hyperlink" Target="mailto:care-rapport@crest.ocn.ne.jp" TargetMode="External" /><Relationship Id="rId82" Type="http://schemas.openxmlformats.org/officeDocument/2006/relationships/hyperlink" Target="mailto:info@taiju1.main.jp" TargetMode="External" /><Relationship Id="rId83" Type="http://schemas.openxmlformats.org/officeDocument/2006/relationships/hyperlink" Target="mailto:kaigo-aoi@tea.ocn.ne.jp" TargetMode="External" /><Relationship Id="rId84" Type="http://schemas.openxmlformats.org/officeDocument/2006/relationships/hyperlink" Target="mailto:arigatay@vesta.ocn.ne.jp" TargetMode="External" /><Relationship Id="rId85" Type="http://schemas.openxmlformats.org/officeDocument/2006/relationships/hyperlink" Target="mailto:hot@kvp.biglobe.ne.jp" TargetMode="External" /><Relationship Id="rId86" Type="http://schemas.openxmlformats.org/officeDocument/2006/relationships/hyperlink" Target="mailto:takasan5008@yahoo.co.jp" TargetMode="External" /><Relationship Id="rId87" Type="http://schemas.openxmlformats.org/officeDocument/2006/relationships/hyperlink" Target="mailto:komecamm@tulip.ocn.ne.jp" TargetMode="External" /><Relationship Id="rId88" Type="http://schemas.openxmlformats.org/officeDocument/2006/relationships/hyperlink" Target="mailto:contact@cocoro-toyama.jp" TargetMode="External" /><Relationship Id="rId89" Type="http://schemas.openxmlformats.org/officeDocument/2006/relationships/hyperlink" Target="mailto:margaret.eijing@gmail.com" TargetMode="External" /><Relationship Id="rId90" Type="http://schemas.openxmlformats.org/officeDocument/2006/relationships/hyperlink" Target="mailto:spring5254@tiara.ocn.ne.jp" TargetMode="External" /><Relationship Id="rId91" Type="http://schemas.openxmlformats.org/officeDocument/2006/relationships/hyperlink" Target="mailto:toyama-darc@nifty.com" TargetMode="External" /><Relationship Id="rId92" Type="http://schemas.openxmlformats.org/officeDocument/2006/relationships/hyperlink" Target="mailto:horii@assist-toyama.com" TargetMode="External" /><Relationship Id="rId93" Type="http://schemas.openxmlformats.org/officeDocument/2006/relationships/hyperlink" Target="mailto:info@suns-toyama.com" TargetMode="External" /><Relationship Id="rId94" Type="http://schemas.openxmlformats.org/officeDocument/2006/relationships/hyperlink" Target="mailto:j-morimoto@woodfeel.jp" TargetMode="External" /><Relationship Id="rId95" Type="http://schemas.openxmlformats.org/officeDocument/2006/relationships/hyperlink" Target="mailto:pref.toyama@visst.co.jp" TargetMode="External" /><Relationship Id="rId96" Type="http://schemas.openxmlformats.org/officeDocument/2006/relationships/hyperlink" Target="mailto:work-muroya@alpen.or.jp" TargetMode="External" /><Relationship Id="rId97" Type="http://schemas.openxmlformats.org/officeDocument/2006/relationships/hyperlink" Target="mailto:info@raccohouse.or.jp" TargetMode="External" /><Relationship Id="rId98" Type="http://schemas.openxmlformats.org/officeDocument/2006/relationships/hyperlink" Target="mailto:s-stillwork1@outlook.jp" TargetMode="External" /><Relationship Id="rId99" Type="http://schemas.openxmlformats.org/officeDocument/2006/relationships/hyperlink" Target="mailto:murano.furusato0078@cotton.ocn.ne.jp" TargetMode="External" /><Relationship Id="rId100" Type="http://schemas.openxmlformats.org/officeDocument/2006/relationships/hyperlink" Target="mailto:kirara-b@castle.ocn.ne.jp" TargetMode="External" /><Relationship Id="rId101" Type="http://schemas.openxmlformats.org/officeDocument/2006/relationships/hyperlink" Target="mailto:300-syomu2@mail.hosp.go.jp" TargetMode="External" /><Relationship Id="rId102" Type="http://schemas.openxmlformats.org/officeDocument/2006/relationships/hyperlink" Target="mailto:usaka-h@toyama-hiyori.jp" TargetMode="External" /><Relationship Id="rId103" Type="http://schemas.openxmlformats.org/officeDocument/2006/relationships/hyperlink" Target="mailto:kanagawa@tete-toyama.com" TargetMode="External" /><Relationship Id="rId104" Type="http://schemas.openxmlformats.org/officeDocument/2006/relationships/hyperlink" Target="mailto:daylight_magonote@yahoo.co.jp" TargetMode="External" /><Relationship Id="rId105" Type="http://schemas.openxmlformats.org/officeDocument/2006/relationships/hyperlink" Target="mailto:h1777arigatounoie@yahoo.co.jp" TargetMode="External" /><Relationship Id="rId106" Type="http://schemas.openxmlformats.org/officeDocument/2006/relationships/hyperlink" Target="mailto:yamayuri@pk.ctt.ne.jp" TargetMode="External" /><Relationship Id="rId107" Type="http://schemas.openxmlformats.org/officeDocument/2006/relationships/hyperlink" Target="mailto:mamenoki3@wish.ocn.ne.jp" TargetMode="External" /><Relationship Id="rId108" Type="http://schemas.openxmlformats.org/officeDocument/2006/relationships/hyperlink" Target="mailto:bankan14501@yahoo.co.jp" TargetMode="External" /><Relationship Id="rId109" Type="http://schemas.openxmlformats.org/officeDocument/2006/relationships/hyperlink" Target="mailto:nagonaru@email.plala.or.jp" TargetMode="External" /><Relationship Id="rId110" Type="http://schemas.openxmlformats.org/officeDocument/2006/relationships/hyperlink" Target="mailto:m.nojiri@kuwanosato.co.jp" TargetMode="External" /><Relationship Id="rId111" Type="http://schemas.openxmlformats.org/officeDocument/2006/relationships/hyperlink" Target="mailto:ozawa@stvariation.org" TargetMode="External" /><Relationship Id="rId112" Type="http://schemas.openxmlformats.org/officeDocument/2006/relationships/hyperlink" Target="mailto:m.kojin@icloud.com" TargetMode="External" /><Relationship Id="rId113" Type="http://schemas.openxmlformats.org/officeDocument/2006/relationships/hyperlink" Target="mailto:himawari3@grace.ocn.ne.jp" TargetMode="External" /><Relationship Id="rId114" Type="http://schemas.openxmlformats.org/officeDocument/2006/relationships/hyperlink" Target="mailto:alsrelation0416@gmail.com" TargetMode="External" /><Relationship Id="rId115" Type="http://schemas.openxmlformats.org/officeDocument/2006/relationships/hyperlink" Target="mailto:NQA03086@gmail.com" TargetMode="External" /><Relationship Id="rId116" Type="http://schemas.openxmlformats.org/officeDocument/2006/relationships/hyperlink" Target="mailto:bzbz.info@buzzbuzz.jp" TargetMode="External" /><Relationship Id="rId117" Type="http://schemas.openxmlformats.org/officeDocument/2006/relationships/hyperlink" Target="mailto:yosidahelp@yahoo.co.jp" TargetMode="External" /><Relationship Id="rId118" Type="http://schemas.openxmlformats.org/officeDocument/2006/relationships/hyperlink" Target="mailto:info@sunwels.jp" TargetMode="External" /><Relationship Id="rId119" Type="http://schemas.openxmlformats.org/officeDocument/2006/relationships/hyperlink" Target="mailto:k-hanafusa@orange-works.com" TargetMode="External" /><Relationship Id="rId120" Type="http://schemas.openxmlformats.org/officeDocument/2006/relationships/hyperlink" Target="mailto:kanai@jecs.jp" TargetMode="External" /><Relationship Id="rId121" Type="http://schemas.openxmlformats.org/officeDocument/2006/relationships/hyperlink" Target="mailto:yui.sw.office@gmail.com" TargetMode="External" /><Relationship Id="rId122" Type="http://schemas.openxmlformats.org/officeDocument/2006/relationships/hyperlink" Target="mailto:k@thinkdiycafe.sakura.ne.jp" TargetMode="External" /><Relationship Id="rId123" Type="http://schemas.openxmlformats.org/officeDocument/2006/relationships/hyperlink" Target="mailto:kataresutoyama@gmail.com" TargetMode="External" /><Relationship Id="rId124" Type="http://schemas.openxmlformats.org/officeDocument/2006/relationships/hyperlink" Target="mailto:himawarinohana3@fine.ocn.ne.jp" TargetMode="External" /><Relationship Id="rId125" Type="http://schemas.openxmlformats.org/officeDocument/2006/relationships/hyperlink" Target="mailto:hinoki@asunaro-center.or.jp" TargetMode="External" /><Relationship Id="rId126" Type="http://schemas.openxmlformats.org/officeDocument/2006/relationships/hyperlink" Target="mailto:kumamoto@axel.ocn.ne.jp" TargetMode="External" /><Relationship Id="rId127" Type="http://schemas.openxmlformats.org/officeDocument/2006/relationships/hyperlink" Target="mailto:info@toyama-sfk.jp" TargetMode="External" /><Relationship Id="rId128" Type="http://schemas.openxmlformats.org/officeDocument/2006/relationships/hyperlink" Target="mailto:watuki@ma.net3-tv.net" TargetMode="External" /><Relationship Id="rId129" Type="http://schemas.openxmlformats.org/officeDocument/2006/relationships/hyperlink" Target="mailto:s.10.jojo@aria.ocn.ne.jp" TargetMode="External" /><Relationship Id="rId130" Type="http://schemas.openxmlformats.org/officeDocument/2006/relationships/hyperlink" Target="mailto:inamori036nike@gmail.com" TargetMode="External" /><Relationship Id="rId131" Type="http://schemas.openxmlformats.org/officeDocument/2006/relationships/hyperlink" Target="mailto:olivehouse@tiara.ocn.ne.jp" TargetMode="External" /><Relationship Id="rId132" Type="http://schemas.openxmlformats.org/officeDocument/2006/relationships/hyperlink" Target="mailto:info@yuinoki-kokokara.com" TargetMode="External" /><Relationship Id="rId133" Type="http://schemas.openxmlformats.org/officeDocument/2006/relationships/hyperlink" Target="mailto:ishide@miraien-i.co.jp" TargetMode="External" /><Relationship Id="rId134" Type="http://schemas.openxmlformats.org/officeDocument/2006/relationships/hyperlink" Target="mailto:info@uniquer.co.jp" TargetMode="External" /><Relationship Id="rId135" Type="http://schemas.openxmlformats.org/officeDocument/2006/relationships/hyperlink" Target="mailto:flower@leat.biz" TargetMode="External" /><Relationship Id="rId136" Type="http://schemas.openxmlformats.org/officeDocument/2006/relationships/hyperlink" Target="mailto:tamago@yunity.jp" TargetMode="External" /><Relationship Id="rId137" Type="http://schemas.openxmlformats.org/officeDocument/2006/relationships/hyperlink" Target="mailto:aikimiyo3114@gmail.com" TargetMode="External" /><Relationship Id="rId138" Type="http://schemas.openxmlformats.org/officeDocument/2006/relationships/hyperlink" Target="mailto:fi_rukaigo@yahoo.co.jp" TargetMode="External" /><Relationship Id="rId139" Type="http://schemas.openxmlformats.org/officeDocument/2006/relationships/hyperlink" Target="mailto:machi-pokke@bd5.so-net.ne.jp" TargetMode="External" /><Relationship Id="rId140" Type="http://schemas.openxmlformats.org/officeDocument/2006/relationships/hyperlink" Target="mailto:tymfjpp@roukyou.gr.jp" TargetMode="External" /><Relationship Id="rId141" Type="http://schemas.openxmlformats.org/officeDocument/2006/relationships/hyperlink" Target="mailto:hke1013@ps.ctt.ne.jp" TargetMode="External" /><Relationship Id="rId142" Type="http://schemas.openxmlformats.org/officeDocument/2006/relationships/hyperlink" Target="mailto:ghiine20191025@po4.nsk.ne.jp" TargetMode="External" /><Relationship Id="rId143" Type="http://schemas.openxmlformats.org/officeDocument/2006/relationships/hyperlink" Target="mailto:ankiya1002@gmail.com" TargetMode="External" /><Relationship Id="rId144" Type="http://schemas.openxmlformats.org/officeDocument/2006/relationships/hyperlink" Target="mailto:akatonbo@joy.ocn.ne.jp" TargetMode="External" /><Relationship Id="rId145" Type="http://schemas.openxmlformats.org/officeDocument/2006/relationships/hyperlink" Target="mailto:shouwa.417@crux.ocn.ne.jp" TargetMode="External" /><Relationship Id="rId146" Type="http://schemas.openxmlformats.org/officeDocument/2006/relationships/hyperlink" Target="mailto:arigatou-kureha@sirius.ocn.ne.jp" TargetMode="External" /><Relationship Id="rId147" Type="http://schemas.openxmlformats.org/officeDocument/2006/relationships/hyperlink" Target="mailto:tikyuunoko.day@gmail.com" TargetMode="External" /><Relationship Id="rId148" Type="http://schemas.openxmlformats.org/officeDocument/2006/relationships/hyperlink" Target="mailto:anju@shirt.ocn.ne.jp" TargetMode="External" /><Relationship Id="rId149" Type="http://schemas.openxmlformats.org/officeDocument/2006/relationships/hyperlink" Target="mailto:egaodenei@wine.plala.or.jp" TargetMode="External" /><Relationship Id="rId150" Type="http://schemas.openxmlformats.org/officeDocument/2006/relationships/hyperlink" Target="mailto:kirari-info@royal.ocn.ne.jp" TargetMode="External" /><Relationship Id="rId151" Type="http://schemas.openxmlformats.org/officeDocument/2006/relationships/hyperlink" Target="mailto:info_kyoudou@homarenoie-group.com" TargetMode="External" /><Relationship Id="rId152" Type="http://schemas.openxmlformats.org/officeDocument/2006/relationships/hyperlink" Target="mailto:tdrsn502@ybb.ne.jp" TargetMode="External" /><Relationship Id="rId153" Type="http://schemas.openxmlformats.org/officeDocument/2006/relationships/hyperlink" Target="mailto:nibankan@kaiboufukushi.com" TargetMode="External" /><Relationship Id="rId154" Type="http://schemas.openxmlformats.org/officeDocument/2006/relationships/hyperlink" Target="mailto:polaris.toyama@gmail.com" TargetMode="External" /><Relationship Id="rId155" Type="http://schemas.openxmlformats.org/officeDocument/2006/relationships/hyperlink" Target="mailto:tha@able.ocn.ne.jp" TargetMode="External" /><Relationship Id="rId156" Type="http://schemas.openxmlformats.org/officeDocument/2006/relationships/hyperlink" Target="mailto:nakamura_yumi@give-associate.com" TargetMode="External" /><Relationship Id="rId157" Type="http://schemas.openxmlformats.org/officeDocument/2006/relationships/hyperlink" Target="mailto:takano_mizuhashi@homarenoie-group.com" TargetMode="External" /><Relationship Id="rId158" Type="http://schemas.openxmlformats.org/officeDocument/2006/relationships/hyperlink" Target="mailto:s-sakamoto@takagi-corporation.co.jp" TargetMode="External" /><Relationship Id="rId159" Type="http://schemas.openxmlformats.org/officeDocument/2006/relationships/hyperlink" Target="mailto:shogai_day@chimugurisa.com" TargetMode="External" /><Relationship Id="rId160" Type="http://schemas.openxmlformats.org/officeDocument/2006/relationships/hyperlink" Target="mailto:shogai_helper@chimugurisa.com" TargetMode="External" /><Relationship Id="rId161" Type="http://schemas.openxmlformats.org/officeDocument/2006/relationships/hyperlink" Target="mailto:gh@chimugurisa.com" TargetMode="External" /><Relationship Id="rId162" Type="http://schemas.openxmlformats.org/officeDocument/2006/relationships/hyperlink" Target="mailto:sodanshien@chimugurisa.com" TargetMode="External" /><Relationship Id="rId163" Type="http://schemas.openxmlformats.org/officeDocument/2006/relationships/hyperlink" Target="mailto:jidosodan@chimugurisa.com" TargetMode="External" /><Relationship Id="rId164" Type="http://schemas.openxmlformats.org/officeDocument/2006/relationships/hyperlink" Target="mailto:hokuseihlp@gmail.com" TargetMode="External" /><Relationship Id="rId165" Type="http://schemas.openxmlformats.org/officeDocument/2006/relationships/hyperlink" Target="mailto:hikoukigumo@helen.ocn.ne.jp" TargetMode="External" /><Relationship Id="rId166" Type="http://schemas.openxmlformats.org/officeDocument/2006/relationships/hyperlink" Target="mailto:misaki_rainbow5@rainbow.plala.or.jp" TargetMode="External" /><Relationship Id="rId167" Type="http://schemas.openxmlformats.org/officeDocument/2006/relationships/hyperlink" Target="mailto:k-miyajima@toyama.coop" TargetMode="External" /><Relationship Id="rId168" Type="http://schemas.openxmlformats.org/officeDocument/2006/relationships/hyperlink" Target="mailto:oneyama@suns-toyama.com" TargetMode="External" /><Relationship Id="rId169" Type="http://schemas.openxmlformats.org/officeDocument/2006/relationships/hyperlink" Target="mailto:s-gamba@alpen.or.jp" TargetMode="External" /><Relationship Id="rId170" Type="http://schemas.openxmlformats.org/officeDocument/2006/relationships/hyperlink" Target="mailto:muroya@alpen.or.jp" TargetMode="External" /><Relationship Id="rId171" Type="http://schemas.openxmlformats.org/officeDocument/2006/relationships/hyperlink" Target="mailto:hopstep-sakura@ma.net3-tv.net" TargetMode="External" /><Relationship Id="rId172" Type="http://schemas.openxmlformats.org/officeDocument/2006/relationships/hyperlink" Target="mailto:aityannkimiyo@yahoo.co.jp" TargetMode="External" /><Relationship Id="rId173" Type="http://schemas.openxmlformats.org/officeDocument/2006/relationships/hyperlink" Target="mailto:kuziragumo.toyama@gmail.com" TargetMode="External" /><Relationship Id="rId174" Type="http://schemas.openxmlformats.org/officeDocument/2006/relationships/hyperlink" Target="mailto:sakuranbo@leat.biz" TargetMode="External" /><Relationship Id="rId175" Type="http://schemas.openxmlformats.org/officeDocument/2006/relationships/hyperlink" Target="mailto:mihoiine1025@gmail.com" TargetMode="External" /><Relationship Id="rId176" Type="http://schemas.openxmlformats.org/officeDocument/2006/relationships/hyperlink" Target="mailto:yamamoto@asunaro-center.or.jp" TargetMode="External" /><Relationship Id="rId177" Type="http://schemas.openxmlformats.org/officeDocument/2006/relationships/hyperlink" Target="mailto:tenshouji@imizu-manyoukai.or.jp" TargetMode="External" /><Relationship Id="rId178" Type="http://schemas.openxmlformats.org/officeDocument/2006/relationships/hyperlink" Target="mailto:info@kuwanosato.co.jp" TargetMode="External" /><Relationship Id="rId179" Type="http://schemas.openxmlformats.org/officeDocument/2006/relationships/hyperlink" Target="mailto:sakura1202@hotmail.co.jp" TargetMode="External" /><Relationship Id="rId180" Type="http://schemas.openxmlformats.org/officeDocument/2006/relationships/hyperlink" Target="mailto:no11050519bu@gmail.com" TargetMode="External" /><Relationship Id="rId181" Type="http://schemas.openxmlformats.org/officeDocument/2006/relationships/hyperlink" Target="mailto:think.diycafe@iaa.itkeeper.ne.jp" TargetMode="External" /><Relationship Id="rId182" Type="http://schemas.openxmlformats.org/officeDocument/2006/relationships/hyperlink" Target="mailto:jimu@keikou-toyama.or.jp" TargetMode="External" /><Relationship Id="rId183" Type="http://schemas.openxmlformats.org/officeDocument/2006/relationships/hyperlink" Target="mailto:jimu2@keikou-toyama.or.jp" TargetMode="External" /><Relationship Id="rId184" Type="http://schemas.openxmlformats.org/officeDocument/2006/relationships/hyperlink" Target="mailto:info@sakurano.or.jp" TargetMode="External" /><Relationship Id="rId185" Type="http://schemas.openxmlformats.org/officeDocument/2006/relationships/hyperlink" Target="mailto:k-sugata@pk.ctt.ne.jp" TargetMode="External" /><Relationship Id="rId186" Type="http://schemas.openxmlformats.org/officeDocument/2006/relationships/hyperlink" Target="mailto:corridor@ty2.fitweb.or.jp" TargetMode="External" /><Relationship Id="rId187" Type="http://schemas.openxmlformats.org/officeDocument/2006/relationships/hyperlink" Target="mailto:hanamizuki@kaiboufukushi.com" TargetMode="External" /><Relationship Id="rId188" Type="http://schemas.openxmlformats.org/officeDocument/2006/relationships/hyperlink" Target="mailto:social@eiki-kk.com" TargetMode="External" /><Relationship Id="rId189" Type="http://schemas.openxmlformats.org/officeDocument/2006/relationships/hyperlink" Target="mailto:toyama@earthsupport.co.jp" TargetMode="External" /><Relationship Id="rId190" Type="http://schemas.openxmlformats.org/officeDocument/2006/relationships/hyperlink" Target="mailto:fi_rukaigo@yahoo.co.jp" TargetMode="External" /><Relationship Id="rId191" Type="http://schemas.openxmlformats.org/officeDocument/2006/relationships/hyperlink" Target="mailto:o-inamori@nanday.jp" TargetMode="External" /><Relationship Id="rId192" Type="http://schemas.openxmlformats.org/officeDocument/2006/relationships/hyperlink" Target="mailto:s-sakamoto@takagi-corporation.co.jp" TargetMode="External" /><Relationship Id="rId193" Type="http://schemas.openxmlformats.org/officeDocument/2006/relationships/hyperlink" Target="mailto:info@cubicnetworks.co.jp" TargetMode="External" /><Relationship Id="rId194" Type="http://schemas.openxmlformats.org/officeDocument/2006/relationships/hyperlink" Target="mailto:tomoko.matsumoto@cubicnetworks.co.jp" TargetMode="External" /><Relationship Id="rId195" Type="http://schemas.openxmlformats.org/officeDocument/2006/relationships/hyperlink" Target="mailto:r-hayashi@npoiine.com" TargetMode="External" /><Relationship Id="rId196" Type="http://schemas.openxmlformats.org/officeDocument/2006/relationships/hyperlink" Target="mailto:gekkoudou410_toyama@ybb.ne.jp" TargetMode="External" /><Relationship Id="rId197" Type="http://schemas.openxmlformats.org/officeDocument/2006/relationships/hyperlink" Target="mailto:iida@syoei-group.co.jp" TargetMode="External" /><Relationship Id="rId198" Type="http://schemas.openxmlformats.org/officeDocument/2006/relationships/hyperlink" Target="mailto:yamanaka@nodumien.jp" TargetMode="External" /><Relationship Id="rId199" Type="http://schemas.openxmlformats.org/officeDocument/2006/relationships/hyperlink" Target="mailto:info@care-tsuchiya.com" TargetMode="External" /><Relationship Id="rId200" Type="http://schemas.openxmlformats.org/officeDocument/2006/relationships/hyperlink" Target="mailto:toyama@care-tsuchiya.com" TargetMode="External" /><Relationship Id="rId201" Type="http://schemas.openxmlformats.org/officeDocument/2006/relationships/hyperlink" Target="mailto:takano_toyamahigashi@homarenoie-group.com" TargetMode="External" /><Relationship Id="rId202" Type="http://schemas.openxmlformats.org/officeDocument/2006/relationships/hyperlink" Target="mailto:3364@orange-toyama.com" TargetMode="External" /><Relationship Id="rId203" Type="http://schemas.openxmlformats.org/officeDocument/2006/relationships/hyperlink" Target="mailto:washiyama@tomac-sp.com" TargetMode="External" /><Relationship Id="rId204" Type="http://schemas.openxmlformats.org/officeDocument/2006/relationships/hyperlink" Target="mailto:toyama@workout-fc.jp" TargetMode="External" /><Relationship Id="rId205" Type="http://schemas.openxmlformats.org/officeDocument/2006/relationships/hyperlink" Target="mailto:info@kyoushin.online" TargetMode="External" /><Relationship Id="rId206" Type="http://schemas.openxmlformats.org/officeDocument/2006/relationships/hyperlink" Target="mailto:tlckidsclubtoyama@gmail.com" TargetMode="External" /><Relationship Id="rId207" Type="http://schemas.openxmlformats.org/officeDocument/2006/relationships/hyperlink" Target="mailto:shinsei@socialinclu.co.jp" TargetMode="External" /><Relationship Id="rId208" Type="http://schemas.openxmlformats.org/officeDocument/2006/relationships/hyperlink" Target="mailto:tymcsfzd@smile.ocn.ne.jp" TargetMode="External" /><Relationship Id="rId209" Type="http://schemas.openxmlformats.org/officeDocument/2006/relationships/hyperlink" Target="mailto:npokidsi@gmail.com" TargetMode="External" /><Relationship Id="rId210" Type="http://schemas.openxmlformats.org/officeDocument/2006/relationships/hyperlink" Target="mailto:assist@uchikuru-k.com" TargetMode="External" /><Relationship Id="rId211" Type="http://schemas.openxmlformats.org/officeDocument/2006/relationships/hyperlink" Target="mailto:info@katakagonosato.com" TargetMode="External" /><Relationship Id="rId212" Type="http://schemas.openxmlformats.org/officeDocument/2006/relationships/hyperlink" Target="mailto:info@sakurano.or.jp" TargetMode="External" /><Relationship Id="rId213" Type="http://schemas.openxmlformats.org/officeDocument/2006/relationships/hyperlink" Target="http://dnwww.toyama-city.local/cgi-bin/dneo/zwmljs.cgi?_=1653528019789" TargetMode="External" /><Relationship Id="rId214" Type="http://schemas.openxmlformats.org/officeDocument/2006/relationships/hyperlink" Target="mailto:info@unferd0224.co.jp" TargetMode="External" /><Relationship Id="rId215" Type="http://schemas.openxmlformats.org/officeDocument/2006/relationships/hyperlink" Target="mailto:info@seiai.co.jp" TargetMode="External" /><Relationship Id="rId216" Type="http://schemas.openxmlformats.org/officeDocument/2006/relationships/hyperlink" Target="mailto:sinjyou.sien.center@violin.ocn.ne.jp" TargetMode="External" /><Relationship Id="rId217" Type="http://schemas.openxmlformats.org/officeDocument/2006/relationships/hyperlink" Target="mailto:gratias0624@icloud.com" TargetMode="External" /><Relationship Id="rId218" Type="http://schemas.openxmlformats.org/officeDocument/2006/relationships/hyperlink" Target="mailto:k.hanafusa@nanday.jp" TargetMode="External" /><Relationship Id="rId219" Type="http://schemas.openxmlformats.org/officeDocument/2006/relationships/hyperlink" Target="mailto:daisaku@ainoie.info" TargetMode="External" /><Relationship Id="rId220" Type="http://schemas.openxmlformats.org/officeDocument/2006/relationships/hyperlink" Target="mailto:suucono@hotmail.com" TargetMode="External" /><Relationship Id="rId221" Type="http://schemas.openxmlformats.org/officeDocument/2006/relationships/hyperlink" Target="mailto:h.matsui@relative.company" TargetMode="External" /><Relationship Id="rId222" Type="http://schemas.openxmlformats.org/officeDocument/2006/relationships/hyperlink" Target="mailto:tsm-t@pr.ctt.ne.jp" TargetMode="External" /><Relationship Id="rId223" Type="http://schemas.openxmlformats.org/officeDocument/2006/relationships/hyperlink" Target="mailto:celeste.moonhill@gmail.com" TargetMode="External" /><Relationship Id="rId224" Type="http://schemas.openxmlformats.org/officeDocument/2006/relationships/hyperlink" Target="mailto:kizuna@himawari-toyama.com" TargetMode="External" /><Relationship Id="rId225" Type="http://schemas.openxmlformats.org/officeDocument/2006/relationships/hyperlink" Target="mailto:info@puzzle-works.com" TargetMode="External" /><Relationship Id="rId226" Type="http://schemas.openxmlformats.org/officeDocument/2006/relationships/hyperlink" Target="mailto:mtanino.sacca@gmail.com" TargetMode="External" /><Relationship Id="rId227" Type="http://schemas.openxmlformats.org/officeDocument/2006/relationships/hyperlink" Target="mailto:with0322plus@gmail.com" TargetMode="External" /><Relationship Id="rId228" Type="http://schemas.openxmlformats.org/officeDocument/2006/relationships/hyperlink" Target="mailto:link.with.0322@gmail.com" TargetMode="External" /><Relationship Id="rId229" Type="http://schemas.openxmlformats.org/officeDocument/2006/relationships/hyperlink" Target="mailto:infinity.m.1029@gmail.com" TargetMode="External" /><Relationship Id="rId230" Type="http://schemas.openxmlformats.org/officeDocument/2006/relationships/hyperlink" Target="mailto:monolith_biscuit@outlook.jp" TargetMode="External" /><Relationship Id="rId231" Type="http://schemas.openxmlformats.org/officeDocument/2006/relationships/hyperlink" Target="mailto:hiroki.aoyama@cubicnetworks.co.jp" TargetMode="External" /><Relationship Id="rId232" Type="http://schemas.openxmlformats.org/officeDocument/2006/relationships/hyperlink" Target="mailto:taku.miyamoto@cubicnetworks.co.jp" TargetMode="External" /><Relationship Id="rId233" Type="http://schemas.openxmlformats.org/officeDocument/2006/relationships/hyperlink" Target="mailto:sy0ta.1337.1192@gmail.com" TargetMode="External" /><Relationship Id="rId234" Type="http://schemas.openxmlformats.org/officeDocument/2006/relationships/hyperlink" Target="mailto:contact@gal-group.jp" TargetMode="External" /><Relationship Id="rId235" Type="http://schemas.openxmlformats.org/officeDocument/2006/relationships/hyperlink" Target="mailto:yoshimoto@y-motors.com" TargetMode="External" /><Relationship Id="rId236" Type="http://schemas.openxmlformats.org/officeDocument/2006/relationships/hyperlink" Target="mailto:toyama-chuo@copel.info" TargetMode="External" /><Relationship Id="rId237" Type="http://schemas.openxmlformats.org/officeDocument/2006/relationships/printerSettings" Target="../printerSettings/printerSettings6.bin" /><Relationship Id="rId238" Type="http://schemas.openxmlformats.org/officeDocument/2006/relationships/vmlDrawing" Target="../drawings/vmlDrawing1.vml" /><Relationship Id="rId239" Type="http://schemas.openxmlformats.org/officeDocument/2006/relationships/comments" Target="../comments1.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H76"/>
  <sheetViews>
    <sheetView workbookViewId="0">
      <selection activeCell="E19" sqref="E19"/>
    </sheetView>
  </sheetViews>
  <sheetFormatPr defaultRowHeight="13.5"/>
  <cols>
    <col min="1" max="1" width="30.875" bestFit="1" customWidth="1"/>
    <col min="2" max="2" width="10.125" bestFit="1" customWidth="1"/>
    <col min="6" max="6" width="28.25" customWidth="1"/>
    <col min="7" max="7" width="15.25" bestFit="1" customWidth="1"/>
    <col min="8" max="8" width="5.75" customWidth="1"/>
  </cols>
  <sheetData>
    <row r="1" spans="1:8">
      <c r="A1" s="1" t="s">
        <v>2991</v>
      </c>
      <c r="B1" t="s">
        <v>3663</v>
      </c>
      <c r="F1" s="1" t="s">
        <v>1972</v>
      </c>
      <c r="G1" t="s">
        <v>3663</v>
      </c>
    </row>
    <row r="3" spans="1:8">
      <c r="A3" s="1" t="s">
        <v>477</v>
      </c>
      <c r="F3" s="1" t="s">
        <v>477</v>
      </c>
    </row>
    <row r="4" spans="1:8">
      <c r="A4" s="1" t="s">
        <v>1972</v>
      </c>
      <c r="B4" t="s">
        <v>1861</v>
      </c>
      <c r="F4" s="1" t="s">
        <v>3405</v>
      </c>
      <c r="G4" s="1" t="s">
        <v>6002</v>
      </c>
      <c r="H4" t="s">
        <v>1861</v>
      </c>
    </row>
    <row r="5" spans="1:8">
      <c r="A5" t="s">
        <v>177</v>
      </c>
      <c r="B5" s="2">
        <v>46</v>
      </c>
      <c r="F5" t="s">
        <v>5635</v>
      </c>
      <c r="G5" t="s">
        <v>4928</v>
      </c>
      <c r="H5" s="2">
        <v>8</v>
      </c>
    </row>
    <row r="6" spans="1:8">
      <c r="A6" t="s">
        <v>3052</v>
      </c>
      <c r="B6" s="2">
        <v>6</v>
      </c>
      <c r="G6" t="s">
        <v>4545</v>
      </c>
      <c r="H6" s="2">
        <v>15</v>
      </c>
    </row>
    <row r="7" spans="1:8">
      <c r="A7" t="s">
        <v>1205</v>
      </c>
      <c r="B7" s="2">
        <v>11</v>
      </c>
      <c r="G7" t="s">
        <v>7950</v>
      </c>
      <c r="H7" s="2">
        <v>3</v>
      </c>
    </row>
    <row r="8" spans="1:8">
      <c r="A8" t="s">
        <v>3058</v>
      </c>
      <c r="B8" s="2">
        <v>2</v>
      </c>
      <c r="G8" t="s">
        <v>7951</v>
      </c>
      <c r="H8" s="2">
        <v>5</v>
      </c>
    </row>
    <row r="9" spans="1:8">
      <c r="A9" t="s">
        <v>3059</v>
      </c>
      <c r="B9" s="2">
        <v>4</v>
      </c>
      <c r="G9" t="s">
        <v>7953</v>
      </c>
      <c r="H9" s="2">
        <v>6</v>
      </c>
    </row>
    <row r="10" spans="1:8">
      <c r="A10" t="s">
        <v>3066</v>
      </c>
      <c r="B10" s="2">
        <v>31</v>
      </c>
      <c r="G10" t="s">
        <v>7954</v>
      </c>
      <c r="H10" s="2">
        <v>8</v>
      </c>
    </row>
    <row r="11" spans="1:8">
      <c r="A11" t="s">
        <v>3071</v>
      </c>
      <c r="B11" s="2">
        <v>69</v>
      </c>
      <c r="G11" t="s">
        <v>3671</v>
      </c>
      <c r="H11" s="2">
        <v>2</v>
      </c>
    </row>
    <row r="12" spans="1:8">
      <c r="A12" t="s">
        <v>1901</v>
      </c>
      <c r="B12" s="2">
        <v>15</v>
      </c>
      <c r="G12" t="s">
        <v>6749</v>
      </c>
      <c r="H12" s="2">
        <v>13</v>
      </c>
    </row>
    <row r="13" spans="1:8">
      <c r="A13" t="s">
        <v>2784</v>
      </c>
      <c r="B13" s="2">
        <v>21</v>
      </c>
      <c r="G13" t="s">
        <v>6275</v>
      </c>
      <c r="H13" s="2">
        <v>12</v>
      </c>
    </row>
    <row r="14" spans="1:8">
      <c r="A14" t="s">
        <v>3042</v>
      </c>
      <c r="B14" s="2">
        <v>13</v>
      </c>
      <c r="G14" t="s">
        <v>7955</v>
      </c>
      <c r="H14" s="2">
        <v>34</v>
      </c>
    </row>
    <row r="15" spans="1:8">
      <c r="A15" t="s">
        <v>2935</v>
      </c>
      <c r="B15" s="2">
        <v>35</v>
      </c>
      <c r="G15" t="s">
        <v>2833</v>
      </c>
      <c r="H15" s="2">
        <v>4</v>
      </c>
    </row>
    <row r="16" spans="1:8">
      <c r="A16" t="s">
        <v>2583</v>
      </c>
      <c r="B16" s="2">
        <v>59</v>
      </c>
      <c r="G16" t="s">
        <v>7956</v>
      </c>
      <c r="H16" s="2">
        <v>18</v>
      </c>
    </row>
    <row r="17" spans="1:8">
      <c r="A17" t="s">
        <v>2088</v>
      </c>
      <c r="B17" s="2">
        <v>5</v>
      </c>
      <c r="G17" t="s">
        <v>1160</v>
      </c>
      <c r="H17" s="2">
        <v>24</v>
      </c>
    </row>
    <row r="18" spans="1:8">
      <c r="A18" t="s">
        <v>7984</v>
      </c>
      <c r="B18" s="2">
        <v>1</v>
      </c>
      <c r="G18" t="s">
        <v>7958</v>
      </c>
      <c r="H18" s="2">
        <v>7</v>
      </c>
    </row>
    <row r="19" spans="1:8">
      <c r="A19" t="s">
        <v>5712</v>
      </c>
      <c r="B19" s="2">
        <v>43</v>
      </c>
      <c r="G19" t="s">
        <v>7359</v>
      </c>
      <c r="H19" s="2">
        <v>19</v>
      </c>
    </row>
    <row r="20" spans="1:8">
      <c r="A20" t="s">
        <v>992</v>
      </c>
      <c r="B20" s="2">
        <v>11</v>
      </c>
      <c r="G20" t="s">
        <v>3294</v>
      </c>
      <c r="H20" s="2">
        <v>8</v>
      </c>
    </row>
    <row r="21" spans="1:8">
      <c r="A21" t="s">
        <v>6919</v>
      </c>
      <c r="B21" s="2">
        <v>17</v>
      </c>
      <c r="G21" t="s">
        <v>7372</v>
      </c>
      <c r="H21" s="2">
        <v>2</v>
      </c>
    </row>
    <row r="22" spans="1:8">
      <c r="A22" t="s">
        <v>7985</v>
      </c>
      <c r="B22" s="2">
        <v>34</v>
      </c>
      <c r="G22" t="s">
        <v>7959</v>
      </c>
      <c r="H22" s="2">
        <v>10</v>
      </c>
    </row>
    <row r="23" spans="1:8">
      <c r="A23" t="s">
        <v>7986</v>
      </c>
      <c r="B23" s="2">
        <v>25</v>
      </c>
      <c r="G23" t="s">
        <v>1236</v>
      </c>
      <c r="H23" s="2">
        <v>9</v>
      </c>
    </row>
    <row r="24" spans="1:8">
      <c r="A24" t="s">
        <v>1611</v>
      </c>
      <c r="B24" s="2">
        <v>6</v>
      </c>
      <c r="G24" t="s">
        <v>4736</v>
      </c>
      <c r="H24" s="2">
        <v>4</v>
      </c>
    </row>
    <row r="25" spans="1:8">
      <c r="A25" t="s">
        <v>3241</v>
      </c>
      <c r="B25" s="2">
        <v>37</v>
      </c>
      <c r="G25" t="s">
        <v>7960</v>
      </c>
      <c r="H25" s="2">
        <v>2</v>
      </c>
    </row>
    <row r="26" spans="1:8">
      <c r="A26" t="s">
        <v>7987</v>
      </c>
      <c r="B26" s="2">
        <v>30</v>
      </c>
      <c r="G26" t="s">
        <v>401</v>
      </c>
      <c r="H26" s="2">
        <v>32</v>
      </c>
    </row>
    <row r="27" spans="1:8">
      <c r="A27" t="s">
        <v>7988</v>
      </c>
      <c r="B27" s="2">
        <v>6</v>
      </c>
      <c r="G27" t="s">
        <v>776</v>
      </c>
      <c r="H27" s="2">
        <v>10</v>
      </c>
    </row>
    <row r="28" spans="1:8">
      <c r="A28" t="s">
        <v>4783</v>
      </c>
      <c r="B28" s="2">
        <v>19</v>
      </c>
      <c r="G28" t="s">
        <v>6442</v>
      </c>
      <c r="H28" s="2">
        <v>14</v>
      </c>
    </row>
    <row r="29" spans="1:8">
      <c r="A29" t="s">
        <v>7989</v>
      </c>
      <c r="B29" s="2">
        <v>26</v>
      </c>
      <c r="G29" t="s">
        <v>3439</v>
      </c>
      <c r="H29" s="2">
        <v>25</v>
      </c>
    </row>
    <row r="30" spans="1:8">
      <c r="A30" t="s">
        <v>7991</v>
      </c>
      <c r="B30" s="2">
        <v>75</v>
      </c>
      <c r="G30" t="s">
        <v>7973</v>
      </c>
      <c r="H30" s="2">
        <v>2</v>
      </c>
    </row>
    <row r="31" spans="1:8">
      <c r="A31" t="s">
        <v>3363</v>
      </c>
      <c r="B31" s="2">
        <v>4</v>
      </c>
      <c r="G31" t="s">
        <v>3403</v>
      </c>
      <c r="H31" s="2">
        <v>17</v>
      </c>
    </row>
    <row r="32" spans="1:8">
      <c r="A32" t="s">
        <v>2081</v>
      </c>
      <c r="B32" s="2">
        <v>3</v>
      </c>
      <c r="G32" t="s">
        <v>7961</v>
      </c>
      <c r="H32" s="2">
        <v>19</v>
      </c>
    </row>
    <row r="33" spans="1:8">
      <c r="A33" t="s">
        <v>4787</v>
      </c>
      <c r="B33" s="2">
        <v>1</v>
      </c>
      <c r="G33" t="s">
        <v>4664</v>
      </c>
      <c r="H33" s="2">
        <v>2</v>
      </c>
    </row>
    <row r="34" spans="1:8">
      <c r="A34" t="s">
        <v>4788</v>
      </c>
      <c r="B34" s="2">
        <v>5</v>
      </c>
      <c r="G34" t="s">
        <v>7962</v>
      </c>
      <c r="H34" s="2">
        <v>1</v>
      </c>
    </row>
    <row r="35" spans="1:8">
      <c r="A35" t="s">
        <v>1442</v>
      </c>
      <c r="B35" s="2">
        <v>660</v>
      </c>
      <c r="G35" t="s">
        <v>7957</v>
      </c>
      <c r="H35" s="2">
        <v>30</v>
      </c>
    </row>
    <row r="36" spans="1:8">
      <c r="G36" t="s">
        <v>759</v>
      </c>
      <c r="H36" s="2">
        <v>6</v>
      </c>
    </row>
    <row r="37" spans="1:8">
      <c r="G37" t="s">
        <v>7963</v>
      </c>
      <c r="H37" s="2">
        <v>3</v>
      </c>
    </row>
    <row r="38" spans="1:8">
      <c r="G38" t="s">
        <v>7964</v>
      </c>
      <c r="H38" s="2">
        <v>14</v>
      </c>
    </row>
    <row r="39" spans="1:8">
      <c r="G39" t="s">
        <v>5513</v>
      </c>
      <c r="H39" s="2">
        <v>6</v>
      </c>
    </row>
    <row r="40" spans="1:8">
      <c r="G40" t="s">
        <v>7965</v>
      </c>
      <c r="H40" s="2">
        <v>9</v>
      </c>
    </row>
    <row r="41" spans="1:8">
      <c r="G41" t="s">
        <v>7966</v>
      </c>
      <c r="H41" s="2">
        <v>5</v>
      </c>
    </row>
    <row r="42" spans="1:8">
      <c r="G42" t="s">
        <v>7067</v>
      </c>
      <c r="H42" s="2">
        <v>1</v>
      </c>
    </row>
    <row r="43" spans="1:8">
      <c r="G43" t="s">
        <v>4858</v>
      </c>
      <c r="H43" s="2">
        <v>38</v>
      </c>
    </row>
    <row r="44" spans="1:8">
      <c r="G44" t="s">
        <v>1251</v>
      </c>
      <c r="H44" s="2">
        <v>8</v>
      </c>
    </row>
    <row r="45" spans="1:8">
      <c r="G45" t="s">
        <v>4065</v>
      </c>
      <c r="H45" s="2">
        <v>1</v>
      </c>
    </row>
    <row r="46" spans="1:8">
      <c r="G46" t="s">
        <v>6595</v>
      </c>
      <c r="H46" s="2">
        <v>2</v>
      </c>
    </row>
    <row r="47" spans="1:8">
      <c r="G47" t="s">
        <v>7969</v>
      </c>
      <c r="H47" s="2">
        <v>2</v>
      </c>
    </row>
    <row r="48" spans="1:8">
      <c r="G48" t="s">
        <v>7970</v>
      </c>
      <c r="H48" s="2">
        <v>12</v>
      </c>
    </row>
    <row r="49" spans="6:8">
      <c r="G49" t="s">
        <v>3298</v>
      </c>
      <c r="H49" s="2">
        <v>3</v>
      </c>
    </row>
    <row r="50" spans="6:8">
      <c r="G50" t="s">
        <v>7972</v>
      </c>
      <c r="H50" s="2">
        <v>10</v>
      </c>
    </row>
    <row r="51" spans="6:8">
      <c r="G51" t="s">
        <v>7952</v>
      </c>
      <c r="H51" s="2">
        <v>1</v>
      </c>
    </row>
    <row r="52" spans="6:8">
      <c r="G52" t="s">
        <v>7200</v>
      </c>
      <c r="H52" s="2">
        <v>1</v>
      </c>
    </row>
    <row r="53" spans="6:8">
      <c r="F53" t="s">
        <v>3569</v>
      </c>
      <c r="H53" s="2">
        <v>487</v>
      </c>
    </row>
    <row r="54" spans="6:8">
      <c r="F54" t="s">
        <v>7947</v>
      </c>
      <c r="G54" t="s">
        <v>5986</v>
      </c>
      <c r="H54" s="2">
        <v>36</v>
      </c>
    </row>
    <row r="55" spans="6:8">
      <c r="G55" t="s">
        <v>7975</v>
      </c>
      <c r="H55" s="2">
        <v>29</v>
      </c>
    </row>
    <row r="56" spans="6:8">
      <c r="G56" t="s">
        <v>3966</v>
      </c>
      <c r="H56" s="2">
        <v>3</v>
      </c>
    </row>
    <row r="57" spans="6:8">
      <c r="F57" t="s">
        <v>7993</v>
      </c>
      <c r="H57" s="2">
        <v>68</v>
      </c>
    </row>
    <row r="58" spans="6:8">
      <c r="F58" t="s">
        <v>6833</v>
      </c>
      <c r="G58" t="s">
        <v>7976</v>
      </c>
      <c r="H58" s="2">
        <v>3</v>
      </c>
    </row>
    <row r="59" spans="6:8">
      <c r="G59" t="s">
        <v>7406</v>
      </c>
      <c r="H59" s="2">
        <v>1</v>
      </c>
    </row>
    <row r="60" spans="6:8">
      <c r="G60" t="s">
        <v>6103</v>
      </c>
      <c r="H60" s="2">
        <v>11</v>
      </c>
    </row>
    <row r="61" spans="6:8">
      <c r="F61" t="s">
        <v>5234</v>
      </c>
      <c r="H61" s="2">
        <v>15</v>
      </c>
    </row>
    <row r="62" spans="6:8">
      <c r="F62" t="s">
        <v>7948</v>
      </c>
      <c r="G62" t="s">
        <v>6541</v>
      </c>
      <c r="H62" s="2">
        <v>10</v>
      </c>
    </row>
    <row r="63" spans="6:8">
      <c r="G63" t="s">
        <v>354</v>
      </c>
      <c r="H63" s="2">
        <v>9</v>
      </c>
    </row>
    <row r="64" spans="6:8">
      <c r="G64" t="s">
        <v>3124</v>
      </c>
      <c r="H64" s="2">
        <v>9</v>
      </c>
    </row>
    <row r="65" spans="6:8">
      <c r="F65" t="s">
        <v>4062</v>
      </c>
      <c r="H65" s="2">
        <v>28</v>
      </c>
    </row>
    <row r="66" spans="6:8">
      <c r="F66" t="s">
        <v>2058</v>
      </c>
      <c r="G66" t="s">
        <v>5303</v>
      </c>
      <c r="H66" s="2">
        <v>5</v>
      </c>
    </row>
    <row r="67" spans="6:8">
      <c r="G67" t="s">
        <v>7704</v>
      </c>
      <c r="H67" s="2">
        <v>13</v>
      </c>
    </row>
    <row r="68" spans="6:8">
      <c r="G68" t="s">
        <v>7978</v>
      </c>
      <c r="H68" s="2">
        <v>2</v>
      </c>
    </row>
    <row r="69" spans="6:8">
      <c r="G69" t="s">
        <v>7979</v>
      </c>
      <c r="H69" s="2">
        <v>10</v>
      </c>
    </row>
    <row r="70" spans="6:8">
      <c r="G70" t="s">
        <v>7980</v>
      </c>
      <c r="H70" s="2">
        <v>10</v>
      </c>
    </row>
    <row r="71" spans="6:8">
      <c r="F71" t="s">
        <v>7994</v>
      </c>
      <c r="H71" s="2">
        <v>40</v>
      </c>
    </row>
    <row r="72" spans="6:8">
      <c r="F72" t="s">
        <v>7949</v>
      </c>
      <c r="G72" t="s">
        <v>7982</v>
      </c>
      <c r="H72" s="2">
        <v>5</v>
      </c>
    </row>
    <row r="73" spans="6:8">
      <c r="F73" t="s">
        <v>7995</v>
      </c>
      <c r="H73" s="2">
        <v>5</v>
      </c>
    </row>
    <row r="74" spans="6:8">
      <c r="F74" t="s">
        <v>7992</v>
      </c>
      <c r="G74" t="s">
        <v>7992</v>
      </c>
      <c r="H74" s="2">
        <v>17</v>
      </c>
    </row>
    <row r="75" spans="6:8">
      <c r="F75" t="s">
        <v>7996</v>
      </c>
      <c r="H75" s="2">
        <v>17</v>
      </c>
    </row>
    <row r="76" spans="6:8">
      <c r="F76" t="s">
        <v>1442</v>
      </c>
      <c r="H76" s="2">
        <v>660</v>
      </c>
    </row>
  </sheetData>
  <phoneticPr fontId="21"/>
  <conditionalFormatting pivot="1" sqref="B5:B34">
    <cfRule type="dataBar" priority="3">
      <dataBar>
        <cfvo type="min"/>
        <cfvo type="max"/>
        <color rgb="FF638EC6"/>
      </dataBar>
      <extLst>
        <ext xmlns:x14="http://schemas.microsoft.com/office/spreadsheetml/2009/9/main" uri="{B025F937-C7B1-47D3-B67F-A62EFF666E3E}">
          <x14:id>{9108217A-CC2E-4E1A-9A0E-7ED419D169EF}</x14:id>
        </ext>
      </extLst>
    </cfRule>
  </conditionalFormatting>
  <pageMargins left="0.7" right="0.7" top="0.75" bottom="0.75" header="0.3" footer="0.3"/>
  <pageSetup paperSize="9" fitToWidth="1" fitToHeight="1" orientation="portrait" usePrinterDefaults="1" r:id="rId1"/>
  <extLst>
    <ext xmlns:x14="http://schemas.microsoft.com/office/spreadsheetml/2009/9/main" uri="{78C0D931-6437-407d-A8EE-F0AAD7539E65}">
      <x14:conditionalFormattings>
        <x14:conditionalFormatting xmlns:xm="http://schemas.microsoft.com/office/excel/2006/main" pivot="1">
          <x14:cfRule type="dataBar" id="{9108217A-CC2E-4E1A-9A0E-7ED419D169EF}">
            <x14:dataBar minLength="0" maxLength="100" border="1" negativeBarBorderColorSameAsPositive="0">
              <x14:cfvo type="autoMin"/>
              <x14:cfvo type="autoMax"/>
              <x14:borderColor rgb="FF638EC6"/>
              <x14:negativeFillColor rgb="FFFF0000"/>
              <x14:negativeBorderColor rgb="FFFF0000"/>
              <x14:axisColor rgb="FF000000"/>
            </x14:dataBar>
          </x14:cfRule>
          <xm:sqref>B5:B34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3:X703"/>
  <sheetViews>
    <sheetView tabSelected="1" topLeftCell="A2" zoomScale="55" zoomScaleNormal="55" workbookViewId="0">
      <pane ySplit="2" topLeftCell="A4" activePane="bottomLeft" state="frozen"/>
      <selection pane="bottomLeft" activeCell="F8" sqref="F8"/>
    </sheetView>
  </sheetViews>
  <sheetFormatPr defaultColWidth="9" defaultRowHeight="13.5"/>
  <cols>
    <col min="1" max="1" width="31.125" style="3" customWidth="1"/>
    <col min="2" max="2" width="16.5" style="4" customWidth="1"/>
    <col min="3" max="3" width="16" style="5" customWidth="1"/>
    <col min="4" max="5" width="7.875" style="5" customWidth="1"/>
    <col min="6" max="6" width="34.25" style="6" customWidth="1"/>
    <col min="7" max="7" width="11.75" style="5" customWidth="1" outlineLevel="1"/>
    <col min="8" max="8" width="20" style="5" customWidth="1" outlineLevel="1"/>
    <col min="9" max="9" width="46.125" style="7" customWidth="1" outlineLevel="1"/>
    <col min="10" max="11" width="16.5" style="5" customWidth="1" outlineLevel="2"/>
    <col min="12" max="12" width="43" style="6" customWidth="1" outlineLevel="2"/>
    <col min="13" max="14" width="15.25" style="8" customWidth="1" outlineLevel="2"/>
    <col min="15" max="17" width="11" style="3" customWidth="1" outlineLevel="2"/>
    <col min="18" max="18" width="12" style="3" customWidth="1" outlineLevel="1"/>
    <col min="19" max="19" width="12.5" style="3" customWidth="1" outlineLevel="1"/>
    <col min="20" max="16384" width="9" style="2"/>
  </cols>
  <sheetData>
    <row r="1" spans="1:19" ht="110.25" hidden="1" customHeight="1"/>
    <row r="2" spans="1:19" ht="110.25" customHeight="1"/>
    <row r="3" spans="1:19" s="9" customFormat="1" ht="69.75" customHeight="1">
      <c r="A3" s="12" t="s">
        <v>1966</v>
      </c>
      <c r="B3" s="15" t="s">
        <v>1462</v>
      </c>
      <c r="C3" s="15" t="s">
        <v>41</v>
      </c>
      <c r="D3" s="15" t="s">
        <v>2713</v>
      </c>
      <c r="E3" s="15" t="s">
        <v>1661</v>
      </c>
      <c r="F3" s="15" t="s">
        <v>0</v>
      </c>
      <c r="G3" s="15" t="s">
        <v>1548</v>
      </c>
      <c r="H3" s="15" t="s">
        <v>1995</v>
      </c>
      <c r="I3" s="15" t="s">
        <v>64</v>
      </c>
      <c r="J3" s="15" t="s">
        <v>1347</v>
      </c>
      <c r="K3" s="15" t="s">
        <v>553</v>
      </c>
      <c r="L3" s="15" t="s">
        <v>1343</v>
      </c>
      <c r="M3" s="47" t="s">
        <v>2095</v>
      </c>
      <c r="N3" s="47" t="s">
        <v>1225</v>
      </c>
      <c r="O3" s="15" t="s">
        <v>755</v>
      </c>
      <c r="P3" s="15" t="s">
        <v>2488</v>
      </c>
      <c r="Q3" s="15" t="s">
        <v>2540</v>
      </c>
      <c r="R3" s="58" t="s">
        <v>7946</v>
      </c>
      <c r="S3" s="58" t="s">
        <v>7938</v>
      </c>
    </row>
    <row r="4" spans="1:19" s="10" customFormat="1" ht="46.5" customHeight="1">
      <c r="A4" s="13" t="s">
        <v>2555</v>
      </c>
      <c r="B4" s="16" t="str">
        <f>IFERROR(VLOOKUP($A4,削除禁止!$A$1:$J$42,2,0),"")</f>
        <v>訪問系</v>
      </c>
      <c r="C4" s="18">
        <v>1610100206</v>
      </c>
      <c r="D4" s="18"/>
      <c r="E4" s="18"/>
      <c r="F4" s="24" t="s">
        <v>1076</v>
      </c>
      <c r="G4" s="18"/>
      <c r="H4" s="18" t="s">
        <v>748</v>
      </c>
      <c r="I4" s="24" t="s">
        <v>2687</v>
      </c>
      <c r="J4" s="18" t="s">
        <v>711</v>
      </c>
      <c r="K4" s="18" t="s">
        <v>1438</v>
      </c>
      <c r="L4" s="24" t="s">
        <v>1064</v>
      </c>
      <c r="M4" s="48">
        <v>38991</v>
      </c>
      <c r="N4" s="48">
        <v>47756</v>
      </c>
      <c r="O4" s="16"/>
      <c r="P4" s="16"/>
      <c r="Q4" s="16"/>
      <c r="R4" s="59" t="str">
        <v>01富山地域</v>
      </c>
      <c r="S4" s="59" t="str">
        <v>47水橋西部</v>
      </c>
    </row>
    <row r="5" spans="1:19" s="10" customFormat="1" ht="46.5" customHeight="1">
      <c r="A5" s="13" t="s">
        <v>2555</v>
      </c>
      <c r="B5" s="16" t="str">
        <f>IFERROR(VLOOKUP($A5,削除禁止!$A$1:$J$42,2,0),"")</f>
        <v>訪問系</v>
      </c>
      <c r="C5" s="18">
        <v>1610100214</v>
      </c>
      <c r="D5" s="18"/>
      <c r="E5" s="18"/>
      <c r="F5" s="24" t="s">
        <v>1290</v>
      </c>
      <c r="G5" s="18"/>
      <c r="H5" s="18" t="s">
        <v>646</v>
      </c>
      <c r="I5" s="24" t="s">
        <v>4950</v>
      </c>
      <c r="J5" s="18" t="s">
        <v>1289</v>
      </c>
      <c r="K5" s="18" t="s">
        <v>1289</v>
      </c>
      <c r="L5" s="24" t="s">
        <v>1290</v>
      </c>
      <c r="M5" s="48">
        <v>38991</v>
      </c>
      <c r="N5" s="48">
        <v>47756</v>
      </c>
      <c r="O5" s="16"/>
      <c r="P5" s="16"/>
      <c r="Q5" s="16"/>
      <c r="R5" s="59" t="str">
        <v>01富山地域</v>
      </c>
      <c r="S5" s="59" t="str">
        <v>09西田地方</v>
      </c>
    </row>
    <row r="6" spans="1:19" s="10" customFormat="1" ht="46.5" customHeight="1">
      <c r="A6" s="13" t="s">
        <v>2555</v>
      </c>
      <c r="B6" s="16" t="str">
        <f>IFERROR(VLOOKUP($A6,削除禁止!$A$1:$J$42,2,0),"")</f>
        <v>訪問系</v>
      </c>
      <c r="C6" s="18">
        <v>1610100230</v>
      </c>
      <c r="D6" s="18"/>
      <c r="E6" s="18"/>
      <c r="F6" s="24" t="s">
        <v>713</v>
      </c>
      <c r="G6" s="18"/>
      <c r="H6" s="18" t="s">
        <v>259</v>
      </c>
      <c r="I6" s="24" t="s">
        <v>2693</v>
      </c>
      <c r="J6" s="18" t="s">
        <v>171</v>
      </c>
      <c r="K6" s="18" t="s">
        <v>140</v>
      </c>
      <c r="L6" s="24" t="s">
        <v>661</v>
      </c>
      <c r="M6" s="48">
        <v>38991</v>
      </c>
      <c r="N6" s="48">
        <v>47756</v>
      </c>
      <c r="O6" s="16"/>
      <c r="P6" s="16"/>
      <c r="Q6" s="16"/>
      <c r="R6" s="59" t="str">
        <v>01富山地域</v>
      </c>
      <c r="S6" s="59" t="str">
        <v>06柳町</v>
      </c>
    </row>
    <row r="7" spans="1:19" s="10" customFormat="1" ht="46.5" customHeight="1">
      <c r="A7" s="13" t="s">
        <v>2555</v>
      </c>
      <c r="B7" s="16" t="str">
        <f>IFERROR(VLOOKUP($A7,削除禁止!$A$1:$J$42,2,0),"")</f>
        <v>訪問系</v>
      </c>
      <c r="C7" s="18">
        <v>1610100263</v>
      </c>
      <c r="D7" s="18"/>
      <c r="E7" s="18"/>
      <c r="F7" s="24" t="s">
        <v>1245</v>
      </c>
      <c r="G7" s="18"/>
      <c r="H7" s="19" t="s">
        <v>82</v>
      </c>
      <c r="I7" s="24" t="s">
        <v>7997</v>
      </c>
      <c r="J7" s="18" t="s">
        <v>1980</v>
      </c>
      <c r="K7" s="18" t="s">
        <v>1980</v>
      </c>
      <c r="L7" s="24" t="s">
        <v>1245</v>
      </c>
      <c r="M7" s="48">
        <v>38991</v>
      </c>
      <c r="N7" s="48">
        <v>47756</v>
      </c>
      <c r="O7" s="16"/>
      <c r="P7" s="16"/>
      <c r="Q7" s="16"/>
      <c r="R7" s="59" t="str">
        <v>01富山地域</v>
      </c>
      <c r="S7" s="59" t="str">
        <v>40呉羽</v>
      </c>
    </row>
    <row r="8" spans="1:19" s="10" customFormat="1" ht="46.5" customHeight="1">
      <c r="A8" s="13" t="s">
        <v>2555</v>
      </c>
      <c r="B8" s="16" t="str">
        <f>IFERROR(VLOOKUP($A8,削除禁止!$A$1:$J$42,2,0),"")</f>
        <v>訪問系</v>
      </c>
      <c r="C8" s="18">
        <v>1610100289</v>
      </c>
      <c r="D8" s="18"/>
      <c r="E8" s="18"/>
      <c r="F8" s="24" t="s">
        <v>211</v>
      </c>
      <c r="G8" s="18"/>
      <c r="H8" s="18" t="s">
        <v>206</v>
      </c>
      <c r="I8" s="24" t="s">
        <v>2131</v>
      </c>
      <c r="J8" s="18" t="s">
        <v>373</v>
      </c>
      <c r="K8" s="18" t="s">
        <v>304</v>
      </c>
      <c r="L8" s="24" t="s">
        <v>2358</v>
      </c>
      <c r="M8" s="48">
        <v>38991</v>
      </c>
      <c r="N8" s="48">
        <v>47756</v>
      </c>
      <c r="O8" s="16"/>
      <c r="P8" s="16"/>
      <c r="Q8" s="16"/>
      <c r="R8" s="59" t="str">
        <v>01富山地域</v>
      </c>
      <c r="S8" s="59" t="str">
        <v>20萩浦</v>
      </c>
    </row>
    <row r="9" spans="1:19" s="10" customFormat="1" ht="46.5" customHeight="1">
      <c r="A9" s="13" t="s">
        <v>2555</v>
      </c>
      <c r="B9" s="16" t="str">
        <f>IFERROR(VLOOKUP($A9,削除禁止!$A$1:$J$42,2,0),"")</f>
        <v>訪問系</v>
      </c>
      <c r="C9" s="18">
        <v>1610100313</v>
      </c>
      <c r="D9" s="18"/>
      <c r="E9" s="18"/>
      <c r="F9" s="24" t="s">
        <v>116</v>
      </c>
      <c r="G9" s="18"/>
      <c r="H9" s="18" t="s">
        <v>139</v>
      </c>
      <c r="I9" s="24" t="s">
        <v>1793</v>
      </c>
      <c r="J9" s="18" t="s">
        <v>726</v>
      </c>
      <c r="K9" s="18" t="s">
        <v>1351</v>
      </c>
      <c r="L9" s="24" t="s">
        <v>831</v>
      </c>
      <c r="M9" s="48">
        <v>38991</v>
      </c>
      <c r="N9" s="48">
        <v>47756</v>
      </c>
      <c r="O9" s="16"/>
      <c r="P9" s="16"/>
      <c r="Q9" s="16"/>
      <c r="R9" s="59" t="str">
        <v>01富山地域</v>
      </c>
      <c r="S9" s="59" t="str">
        <v>49三郷</v>
      </c>
    </row>
    <row r="10" spans="1:19" s="10" customFormat="1" ht="46.5" customHeight="1">
      <c r="A10" s="13" t="s">
        <v>2555</v>
      </c>
      <c r="B10" s="16" t="str">
        <f>IFERROR(VLOOKUP($A10,削除禁止!$A$1:$J$42,2,0),"")</f>
        <v>訪問系</v>
      </c>
      <c r="C10" s="18">
        <v>1610100321</v>
      </c>
      <c r="D10" s="18"/>
      <c r="E10" s="18"/>
      <c r="F10" s="24" t="s">
        <v>435</v>
      </c>
      <c r="G10" s="18"/>
      <c r="H10" s="18" t="s">
        <v>1531</v>
      </c>
      <c r="I10" s="24" t="s">
        <v>945</v>
      </c>
      <c r="J10" s="18" t="s">
        <v>317</v>
      </c>
      <c r="K10" s="18" t="s">
        <v>443</v>
      </c>
      <c r="L10" s="24" t="s">
        <v>416</v>
      </c>
      <c r="M10" s="48">
        <v>38991</v>
      </c>
      <c r="N10" s="48">
        <v>47756</v>
      </c>
      <c r="O10" s="16"/>
      <c r="P10" s="16"/>
      <c r="Q10" s="16"/>
      <c r="R10" s="59" t="str">
        <v>01富山地域</v>
      </c>
      <c r="S10" s="59" t="str">
        <v>25広田</v>
      </c>
    </row>
    <row r="11" spans="1:19" s="10" customFormat="1" ht="46.5" customHeight="1">
      <c r="A11" s="13" t="s">
        <v>2555</v>
      </c>
      <c r="B11" s="16" t="str">
        <f>IFERROR(VLOOKUP($A11,削除禁止!$A$1:$J$42,2,0),"")</f>
        <v>訪問系</v>
      </c>
      <c r="C11" s="18">
        <v>1610100347</v>
      </c>
      <c r="D11" s="18"/>
      <c r="E11" s="18"/>
      <c r="F11" s="24" t="s">
        <v>688</v>
      </c>
      <c r="G11" s="18"/>
      <c r="H11" s="18" t="s">
        <v>673</v>
      </c>
      <c r="I11" s="24" t="s">
        <v>974</v>
      </c>
      <c r="J11" s="18" t="s">
        <v>674</v>
      </c>
      <c r="K11" s="18" t="s">
        <v>681</v>
      </c>
      <c r="L11" s="24" t="s">
        <v>2361</v>
      </c>
      <c r="M11" s="48">
        <v>38991</v>
      </c>
      <c r="N11" s="48">
        <v>47756</v>
      </c>
      <c r="O11" s="16"/>
      <c r="P11" s="16"/>
      <c r="Q11" s="16"/>
      <c r="R11" s="59" t="str">
        <v>03大山地域</v>
      </c>
      <c r="S11" s="59" t="str">
        <v>58大庄地区</v>
      </c>
    </row>
    <row r="12" spans="1:19" s="10" customFormat="1" ht="46.5" customHeight="1">
      <c r="A12" s="13" t="s">
        <v>2555</v>
      </c>
      <c r="B12" s="16" t="str">
        <f>IFERROR(VLOOKUP($A12,削除禁止!$A$1:$J$42,2,0),"")</f>
        <v>訪問系</v>
      </c>
      <c r="C12" s="18">
        <v>1610100362</v>
      </c>
      <c r="D12" s="18"/>
      <c r="E12" s="18"/>
      <c r="F12" s="24" t="s">
        <v>502</v>
      </c>
      <c r="G12" s="18"/>
      <c r="H12" s="18" t="s">
        <v>505</v>
      </c>
      <c r="I12" s="24" t="s">
        <v>548</v>
      </c>
      <c r="J12" s="18" t="s">
        <v>515</v>
      </c>
      <c r="K12" s="18" t="s">
        <v>349</v>
      </c>
      <c r="L12" s="24" t="s">
        <v>455</v>
      </c>
      <c r="M12" s="48">
        <v>38991</v>
      </c>
      <c r="N12" s="48">
        <v>47756</v>
      </c>
      <c r="O12" s="16"/>
      <c r="P12" s="16"/>
      <c r="Q12" s="16"/>
      <c r="R12" s="59" t="str">
        <v>05婦中地域</v>
      </c>
      <c r="S12" s="59" t="str">
        <v>70鵜坂地区</v>
      </c>
    </row>
    <row r="13" spans="1:19" s="10" customFormat="1" ht="46.5" customHeight="1">
      <c r="A13" s="13" t="s">
        <v>2555</v>
      </c>
      <c r="B13" s="16" t="str">
        <f>IFERROR(VLOOKUP($A13,削除禁止!$A$1:$J$42,2,0),"")</f>
        <v>訪問系</v>
      </c>
      <c r="C13" s="18">
        <v>1610100412</v>
      </c>
      <c r="D13" s="18"/>
      <c r="E13" s="18"/>
      <c r="F13" s="24" t="s">
        <v>228</v>
      </c>
      <c r="G13" s="18"/>
      <c r="H13" s="18" t="s">
        <v>1242</v>
      </c>
      <c r="I13" s="24" t="s">
        <v>2111</v>
      </c>
      <c r="J13" s="18" t="s">
        <v>1300</v>
      </c>
      <c r="K13" s="18" t="s">
        <v>355</v>
      </c>
      <c r="L13" s="24" t="s">
        <v>1296</v>
      </c>
      <c r="M13" s="48">
        <v>38991</v>
      </c>
      <c r="N13" s="48">
        <v>47756</v>
      </c>
      <c r="O13" s="16"/>
      <c r="P13" s="16"/>
      <c r="Q13" s="16"/>
      <c r="R13" s="59" t="str">
        <v>01富山地域</v>
      </c>
      <c r="S13" s="59" t="str">
        <v>29山室</v>
      </c>
    </row>
    <row r="14" spans="1:19" s="10" customFormat="1" ht="46.5" customHeight="1">
      <c r="A14" s="13" t="s">
        <v>2555</v>
      </c>
      <c r="B14" s="16" t="str">
        <f>IFERROR(VLOOKUP($A14,削除禁止!$A$1:$J$42,2,0),"")</f>
        <v>訪問系</v>
      </c>
      <c r="C14" s="18">
        <v>1610100453</v>
      </c>
      <c r="D14" s="18"/>
      <c r="E14" s="18"/>
      <c r="F14" s="24" t="s">
        <v>1327</v>
      </c>
      <c r="G14" s="18"/>
      <c r="H14" s="18" t="s">
        <v>1646</v>
      </c>
      <c r="I14" s="24" t="s">
        <v>2704</v>
      </c>
      <c r="J14" s="18" t="s">
        <v>1329</v>
      </c>
      <c r="K14" s="18" t="s">
        <v>1334</v>
      </c>
      <c r="L14" s="24" t="s">
        <v>1327</v>
      </c>
      <c r="M14" s="48">
        <v>38991</v>
      </c>
      <c r="N14" s="48">
        <v>47756</v>
      </c>
      <c r="O14" s="16"/>
      <c r="P14" s="16"/>
      <c r="Q14" s="16"/>
      <c r="R14" s="59" t="str">
        <v>01富山地域</v>
      </c>
      <c r="S14" s="59" t="str">
        <v>10光陽</v>
      </c>
    </row>
    <row r="15" spans="1:19" s="10" customFormat="1" ht="46.5" customHeight="1">
      <c r="A15" s="13" t="s">
        <v>2555</v>
      </c>
      <c r="B15" s="16" t="str">
        <f>IFERROR(VLOOKUP($A15,削除禁止!$A$1:$J$42,2,0),"")</f>
        <v>訪問系</v>
      </c>
      <c r="C15" s="18">
        <v>1610100594</v>
      </c>
      <c r="D15" s="18"/>
      <c r="E15" s="18"/>
      <c r="F15" s="24" t="s">
        <v>530</v>
      </c>
      <c r="G15" s="18"/>
      <c r="H15" s="18" t="s">
        <v>296</v>
      </c>
      <c r="I15" s="24" t="s">
        <v>1156</v>
      </c>
      <c r="J15" s="18" t="s">
        <v>537</v>
      </c>
      <c r="K15" s="18" t="s">
        <v>543</v>
      </c>
      <c r="L15" s="24" t="s">
        <v>455</v>
      </c>
      <c r="M15" s="48">
        <v>39052</v>
      </c>
      <c r="N15" s="48">
        <v>47817</v>
      </c>
      <c r="O15" s="16"/>
      <c r="P15" s="16"/>
      <c r="Q15" s="16"/>
      <c r="R15" s="59" t="str">
        <v>01富山地域</v>
      </c>
      <c r="S15" s="59" t="str">
        <v>11堀川</v>
      </c>
    </row>
    <row r="16" spans="1:19" s="10" customFormat="1" ht="46.5" customHeight="1">
      <c r="A16" s="13" t="s">
        <v>2555</v>
      </c>
      <c r="B16" s="16" t="str">
        <f>IFERROR(VLOOKUP($A16,削除禁止!$A$1:$J$42,2,0),"")</f>
        <v>訪問系</v>
      </c>
      <c r="C16" s="18">
        <v>1610100636</v>
      </c>
      <c r="D16" s="18"/>
      <c r="E16" s="18"/>
      <c r="F16" s="24" t="s">
        <v>436</v>
      </c>
      <c r="G16" s="18"/>
      <c r="H16" s="18" t="s">
        <v>523</v>
      </c>
      <c r="I16" s="24" t="s">
        <v>2706</v>
      </c>
      <c r="J16" s="18" t="s">
        <v>67</v>
      </c>
      <c r="K16" s="18" t="s">
        <v>1485</v>
      </c>
      <c r="L16" s="24" t="s">
        <v>455</v>
      </c>
      <c r="M16" s="48">
        <v>39052</v>
      </c>
      <c r="N16" s="48">
        <v>47817</v>
      </c>
      <c r="O16" s="16"/>
      <c r="P16" s="16"/>
      <c r="Q16" s="16"/>
      <c r="R16" s="59" t="str">
        <v>01富山地域</v>
      </c>
      <c r="S16" s="59" t="str">
        <v>14奥田</v>
      </c>
    </row>
    <row r="17" spans="1:19" s="10" customFormat="1" ht="46.5" customHeight="1">
      <c r="A17" s="13" t="s">
        <v>2555</v>
      </c>
      <c r="B17" s="16" t="str">
        <f>IFERROR(VLOOKUP($A17,削除禁止!$A$1:$J$42,2,0),"")</f>
        <v>訪問系</v>
      </c>
      <c r="C17" s="18">
        <v>1610100768</v>
      </c>
      <c r="D17" s="18"/>
      <c r="E17" s="18"/>
      <c r="F17" s="24" t="s">
        <v>2570</v>
      </c>
      <c r="G17" s="18"/>
      <c r="H17" s="19" t="s">
        <v>2157</v>
      </c>
      <c r="I17" s="24" t="s">
        <v>8203</v>
      </c>
      <c r="J17" s="18" t="s">
        <v>2160</v>
      </c>
      <c r="K17" s="18" t="s">
        <v>1882</v>
      </c>
      <c r="L17" s="24" t="s">
        <v>521</v>
      </c>
      <c r="M17" s="48">
        <v>39387</v>
      </c>
      <c r="N17" s="48">
        <v>45961</v>
      </c>
      <c r="O17" s="16"/>
      <c r="P17" s="16"/>
      <c r="Q17" s="16"/>
      <c r="R17" s="59" t="str">
        <v>01富山地域</v>
      </c>
      <c r="S17" s="59" t="str">
        <v>13東部</v>
      </c>
    </row>
    <row r="18" spans="1:19" s="10" customFormat="1" ht="46.5" customHeight="1">
      <c r="A18" s="13" t="s">
        <v>2555</v>
      </c>
      <c r="B18" s="16" t="str">
        <f>IFERROR(VLOOKUP($A18,削除禁止!$A$1:$J$42,2,0),"")</f>
        <v>訪問系</v>
      </c>
      <c r="C18" s="18">
        <v>1610100784</v>
      </c>
      <c r="D18" s="18"/>
      <c r="E18" s="18"/>
      <c r="F18" s="24" t="s">
        <v>2573</v>
      </c>
      <c r="G18" s="18"/>
      <c r="H18" s="18" t="s">
        <v>575</v>
      </c>
      <c r="I18" s="24" t="s">
        <v>2712</v>
      </c>
      <c r="J18" s="18" t="s">
        <v>581</v>
      </c>
      <c r="K18" s="18" t="s">
        <v>237</v>
      </c>
      <c r="L18" s="24" t="s">
        <v>4116</v>
      </c>
      <c r="M18" s="48">
        <v>39630</v>
      </c>
      <c r="N18" s="48">
        <v>46203</v>
      </c>
      <c r="O18" s="16"/>
      <c r="P18" s="16"/>
      <c r="Q18" s="16"/>
      <c r="R18" s="59" t="str">
        <v>01富山地域</v>
      </c>
      <c r="S18" s="59" t="str">
        <v>10光陽</v>
      </c>
    </row>
    <row r="19" spans="1:19" s="10" customFormat="1" ht="46.5" customHeight="1">
      <c r="A19" s="13" t="s">
        <v>2555</v>
      </c>
      <c r="B19" s="16" t="str">
        <f>IFERROR(VLOOKUP($A19,削除禁止!$A$1:$J$42,2,0),"")</f>
        <v>訪問系</v>
      </c>
      <c r="C19" s="18">
        <v>1610100792</v>
      </c>
      <c r="D19" s="18"/>
      <c r="E19" s="18"/>
      <c r="F19" s="24" t="s">
        <v>2487</v>
      </c>
      <c r="G19" s="18"/>
      <c r="H19" s="18" t="s">
        <v>1029</v>
      </c>
      <c r="I19" s="24" t="s">
        <v>4790</v>
      </c>
      <c r="J19" s="18" t="s">
        <v>49</v>
      </c>
      <c r="K19" s="18" t="s">
        <v>89</v>
      </c>
      <c r="L19" s="24" t="s">
        <v>1182</v>
      </c>
      <c r="M19" s="48">
        <v>39661</v>
      </c>
      <c r="N19" s="48">
        <v>46234</v>
      </c>
      <c r="O19" s="16"/>
      <c r="P19" s="16"/>
      <c r="Q19" s="16"/>
      <c r="R19" s="59" t="str">
        <v>01富山地域</v>
      </c>
      <c r="S19" s="59" t="str">
        <v>15奥田北</v>
      </c>
    </row>
    <row r="20" spans="1:19" s="10" customFormat="1" ht="46.5" customHeight="1">
      <c r="A20" s="13" t="s">
        <v>2555</v>
      </c>
      <c r="B20" s="16" t="str">
        <f>IFERROR(VLOOKUP($A20,削除禁止!$A$1:$J$42,2,0),"")</f>
        <v>訪問系</v>
      </c>
      <c r="C20" s="18">
        <v>1610100818</v>
      </c>
      <c r="D20" s="18"/>
      <c r="E20" s="18"/>
      <c r="F20" s="24" t="s">
        <v>2575</v>
      </c>
      <c r="G20" s="18"/>
      <c r="H20" s="18" t="s">
        <v>621</v>
      </c>
      <c r="I20" s="24" t="s">
        <v>1585</v>
      </c>
      <c r="J20" s="18" t="s">
        <v>1275</v>
      </c>
      <c r="K20" s="18" t="s">
        <v>400</v>
      </c>
      <c r="L20" s="24" t="s">
        <v>1259</v>
      </c>
      <c r="M20" s="48">
        <v>39845</v>
      </c>
      <c r="N20" s="48">
        <v>46418</v>
      </c>
      <c r="O20" s="16"/>
      <c r="P20" s="16"/>
      <c r="Q20" s="16"/>
      <c r="R20" s="59" t="str">
        <v>04八尾地域</v>
      </c>
      <c r="S20" s="59" t="str">
        <v>61保内地区</v>
      </c>
    </row>
    <row r="21" spans="1:19" s="10" customFormat="1" ht="46.5" customHeight="1">
      <c r="A21" s="13" t="s">
        <v>2555</v>
      </c>
      <c r="B21" s="16" t="str">
        <f>IFERROR(VLOOKUP($A21,削除禁止!$A$1:$J$42,2,0),"")</f>
        <v>訪問系</v>
      </c>
      <c r="C21" s="18">
        <v>1610100867</v>
      </c>
      <c r="D21" s="18"/>
      <c r="E21" s="18"/>
      <c r="F21" s="24" t="s">
        <v>696</v>
      </c>
      <c r="G21" s="18"/>
      <c r="H21" s="18" t="s">
        <v>565</v>
      </c>
      <c r="I21" s="25" t="s">
        <v>1375</v>
      </c>
      <c r="J21" s="18" t="s">
        <v>635</v>
      </c>
      <c r="K21" s="18" t="s">
        <v>1279</v>
      </c>
      <c r="L21" s="24" t="s">
        <v>988</v>
      </c>
      <c r="M21" s="48">
        <v>40118</v>
      </c>
      <c r="N21" s="48">
        <v>46691</v>
      </c>
      <c r="O21" s="16"/>
      <c r="P21" s="16"/>
      <c r="Q21" s="16"/>
      <c r="R21" s="59" t="str">
        <v>01富山地域</v>
      </c>
      <c r="S21" s="59" t="str">
        <v>11堀川</v>
      </c>
    </row>
    <row r="22" spans="1:19" s="10" customFormat="1" ht="46.5" customHeight="1">
      <c r="A22" s="13" t="s">
        <v>2555</v>
      </c>
      <c r="B22" s="16" t="str">
        <f>IFERROR(VLOOKUP($A22,削除禁止!$A$1:$J$42,2,0),"")</f>
        <v>訪問系</v>
      </c>
      <c r="C22" s="18">
        <v>1610100917</v>
      </c>
      <c r="D22" s="18"/>
      <c r="E22" s="18"/>
      <c r="F22" s="24" t="s">
        <v>314</v>
      </c>
      <c r="G22" s="18"/>
      <c r="H22" s="18" t="s">
        <v>488</v>
      </c>
      <c r="I22" s="24" t="s">
        <v>4793</v>
      </c>
      <c r="J22" s="18" t="s">
        <v>493</v>
      </c>
      <c r="K22" s="18" t="s">
        <v>499</v>
      </c>
      <c r="L22" s="24" t="s">
        <v>455</v>
      </c>
      <c r="M22" s="48">
        <v>40269</v>
      </c>
      <c r="N22" s="48">
        <v>46843</v>
      </c>
      <c r="O22" s="16"/>
      <c r="P22" s="16"/>
      <c r="Q22" s="16"/>
      <c r="R22" s="59" t="str">
        <v>02大沢野地域</v>
      </c>
      <c r="S22" s="59" t="str">
        <v>54大沢野地区</v>
      </c>
    </row>
    <row r="23" spans="1:19" s="10" customFormat="1" ht="46.5" customHeight="1">
      <c r="A23" s="13" t="s">
        <v>2555</v>
      </c>
      <c r="B23" s="16" t="str">
        <f>IFERROR(VLOOKUP($A23,削除禁止!$A$1:$J$42,2,0),"")</f>
        <v>訪問系</v>
      </c>
      <c r="C23" s="18">
        <v>1610101006</v>
      </c>
      <c r="D23" s="18"/>
      <c r="E23" s="18"/>
      <c r="F23" s="24" t="s">
        <v>7</v>
      </c>
      <c r="G23" s="18"/>
      <c r="H23" s="18" t="s">
        <v>58</v>
      </c>
      <c r="I23" s="24" t="s">
        <v>2719</v>
      </c>
      <c r="J23" s="18" t="s">
        <v>72</v>
      </c>
      <c r="K23" s="18" t="s">
        <v>92</v>
      </c>
      <c r="L23" s="24" t="s">
        <v>46</v>
      </c>
      <c r="M23" s="48">
        <v>40422</v>
      </c>
      <c r="N23" s="48">
        <v>46996</v>
      </c>
      <c r="O23" s="16"/>
      <c r="P23" s="16"/>
      <c r="Q23" s="16"/>
      <c r="R23" s="59" t="str">
        <v>01富山地域</v>
      </c>
      <c r="S23" s="59" t="str">
        <v>11堀川</v>
      </c>
    </row>
    <row r="24" spans="1:19" s="10" customFormat="1" ht="46.5" customHeight="1">
      <c r="A24" s="13" t="s">
        <v>2555</v>
      </c>
      <c r="B24" s="16" t="str">
        <f>IFERROR(VLOOKUP($A24,削除禁止!$A$1:$J$42,2,0),"")</f>
        <v>訪問系</v>
      </c>
      <c r="C24" s="18">
        <v>1610101022</v>
      </c>
      <c r="D24" s="18"/>
      <c r="E24" s="18"/>
      <c r="F24" s="24" t="s">
        <v>1310</v>
      </c>
      <c r="G24" s="18"/>
      <c r="H24" s="18" t="s">
        <v>523</v>
      </c>
      <c r="I24" s="24" t="s">
        <v>2724</v>
      </c>
      <c r="J24" s="18" t="s">
        <v>1589</v>
      </c>
      <c r="K24" s="18" t="s">
        <v>1309</v>
      </c>
      <c r="L24" s="24" t="s">
        <v>1302</v>
      </c>
      <c r="M24" s="48">
        <v>40452</v>
      </c>
      <c r="N24" s="48">
        <v>47026</v>
      </c>
      <c r="O24" s="16"/>
      <c r="P24" s="16"/>
      <c r="Q24" s="16"/>
      <c r="R24" s="59" t="str">
        <v>01富山地域</v>
      </c>
      <c r="S24" s="59" t="str">
        <v>14奥田</v>
      </c>
    </row>
    <row r="25" spans="1:19" s="10" customFormat="1" ht="46.5" customHeight="1">
      <c r="A25" s="13" t="s">
        <v>2555</v>
      </c>
      <c r="B25" s="16" t="str">
        <f>IFERROR(VLOOKUP($A25,削除禁止!$A$1:$J$42,2,0),"")</f>
        <v>訪問系</v>
      </c>
      <c r="C25" s="18">
        <v>1610101048</v>
      </c>
      <c r="D25" s="18"/>
      <c r="E25" s="18"/>
      <c r="F25" s="24" t="s">
        <v>560</v>
      </c>
      <c r="G25" s="18"/>
      <c r="H25" s="37" t="s">
        <v>5611</v>
      </c>
      <c r="I25" s="27" t="s">
        <v>8243</v>
      </c>
      <c r="J25" s="18" t="s">
        <v>572</v>
      </c>
      <c r="K25" s="18" t="s">
        <v>572</v>
      </c>
      <c r="L25" s="24" t="s">
        <v>550</v>
      </c>
      <c r="M25" s="48">
        <v>40513</v>
      </c>
      <c r="N25" s="48">
        <v>47087</v>
      </c>
      <c r="O25" s="16"/>
      <c r="P25" s="16"/>
      <c r="Q25" s="16"/>
      <c r="R25" s="59" t="str">
        <v>01富山地域</v>
      </c>
      <c r="S25" s="59" t="str">
        <v>10光陽</v>
      </c>
    </row>
    <row r="26" spans="1:19" s="10" customFormat="1" ht="46.5" customHeight="1">
      <c r="A26" s="13" t="s">
        <v>2555</v>
      </c>
      <c r="B26" s="16" t="str">
        <f>IFERROR(VLOOKUP($A26,削除禁止!$A$1:$J$42,2,0),"")</f>
        <v>訪問系</v>
      </c>
      <c r="C26" s="18">
        <v>1610101139</v>
      </c>
      <c r="D26" s="18"/>
      <c r="E26" s="18"/>
      <c r="F26" s="24" t="s">
        <v>457</v>
      </c>
      <c r="G26" s="18"/>
      <c r="H26" s="18" t="s">
        <v>470</v>
      </c>
      <c r="I26" s="24" t="s">
        <v>4794</v>
      </c>
      <c r="J26" s="18" t="s">
        <v>475</v>
      </c>
      <c r="K26" s="18" t="s">
        <v>3227</v>
      </c>
      <c r="L26" s="24" t="s">
        <v>455</v>
      </c>
      <c r="M26" s="48">
        <v>40848</v>
      </c>
      <c r="N26" s="48">
        <v>47422</v>
      </c>
      <c r="O26" s="16"/>
      <c r="P26" s="16"/>
      <c r="Q26" s="16"/>
      <c r="R26" s="59" t="str">
        <v>01富山地域</v>
      </c>
      <c r="S26" s="59" t="str">
        <v>16桜谷</v>
      </c>
    </row>
    <row r="27" spans="1:19" s="10" customFormat="1" ht="46.5" customHeight="1">
      <c r="A27" s="13" t="s">
        <v>2555</v>
      </c>
      <c r="B27" s="16" t="str">
        <f>IFERROR(VLOOKUP($A27,削除禁止!$A$1:$J$42,2,0),"")</f>
        <v>訪問系</v>
      </c>
      <c r="C27" s="18">
        <v>1610101246</v>
      </c>
      <c r="D27" s="18"/>
      <c r="E27" s="18"/>
      <c r="F27" s="24" t="s">
        <v>2387</v>
      </c>
      <c r="G27" s="18"/>
      <c r="H27" s="18" t="s">
        <v>585</v>
      </c>
      <c r="I27" s="24" t="s">
        <v>2727</v>
      </c>
      <c r="J27" s="18" t="s">
        <v>890</v>
      </c>
      <c r="K27" s="18" t="s">
        <v>1368</v>
      </c>
      <c r="L27" s="24" t="s">
        <v>2387</v>
      </c>
      <c r="M27" s="48">
        <v>41153</v>
      </c>
      <c r="N27" s="48">
        <v>47726</v>
      </c>
      <c r="O27" s="16"/>
      <c r="P27" s="16"/>
      <c r="Q27" s="16"/>
      <c r="R27" s="59" t="str">
        <v>01富山地域</v>
      </c>
      <c r="S27" s="59" t="str">
        <v>10光陽</v>
      </c>
    </row>
    <row r="28" spans="1:19" s="10" customFormat="1" ht="46.5" customHeight="1">
      <c r="A28" s="13" t="s">
        <v>2555</v>
      </c>
      <c r="B28" s="16" t="str">
        <f>IFERROR(VLOOKUP($A28,削除禁止!$A$1:$J$42,2,0),"")</f>
        <v>訪問系</v>
      </c>
      <c r="C28" s="18">
        <v>1610101386</v>
      </c>
      <c r="D28" s="18"/>
      <c r="E28" s="18"/>
      <c r="F28" s="24" t="s">
        <v>6410</v>
      </c>
      <c r="G28" s="18"/>
      <c r="H28" s="18" t="s">
        <v>1370</v>
      </c>
      <c r="I28" s="24" t="s">
        <v>2729</v>
      </c>
      <c r="J28" s="18" t="s">
        <v>1753</v>
      </c>
      <c r="K28" s="18" t="s">
        <v>1486</v>
      </c>
      <c r="L28" s="24" t="s">
        <v>1890</v>
      </c>
      <c r="M28" s="48">
        <v>41670</v>
      </c>
      <c r="N28" s="48">
        <v>46053</v>
      </c>
      <c r="O28" s="16"/>
      <c r="P28" s="16"/>
      <c r="Q28" s="16"/>
      <c r="R28" s="59" t="str">
        <v>01富山地域</v>
      </c>
      <c r="S28" s="59" t="str">
        <v>32蜷川</v>
      </c>
    </row>
    <row r="29" spans="1:19" s="10" customFormat="1" ht="46.5" customHeight="1">
      <c r="A29" s="13" t="s">
        <v>2555</v>
      </c>
      <c r="B29" s="16" t="str">
        <f>IFERROR(VLOOKUP($A29,削除禁止!$A$1:$J$42,2,0),"")</f>
        <v>訪問系</v>
      </c>
      <c r="C29" s="18">
        <v>1610101519</v>
      </c>
      <c r="D29" s="18"/>
      <c r="E29" s="18"/>
      <c r="F29" s="24" t="s">
        <v>792</v>
      </c>
      <c r="G29" s="18"/>
      <c r="H29" s="18" t="s">
        <v>1188</v>
      </c>
      <c r="I29" s="24" t="s">
        <v>1829</v>
      </c>
      <c r="J29" s="18" t="s">
        <v>678</v>
      </c>
      <c r="K29" s="18" t="s">
        <v>360</v>
      </c>
      <c r="L29" s="24" t="s">
        <v>2256</v>
      </c>
      <c r="M29" s="48">
        <v>41852</v>
      </c>
      <c r="N29" s="48">
        <v>46234</v>
      </c>
      <c r="O29" s="16"/>
      <c r="P29" s="16"/>
      <c r="Q29" s="16"/>
      <c r="R29" s="59" t="str">
        <v>02大沢野地域</v>
      </c>
      <c r="S29" s="59" t="str">
        <v>54大沢野地区</v>
      </c>
    </row>
    <row r="30" spans="1:19" s="10" customFormat="1" ht="46.5" customHeight="1">
      <c r="A30" s="13" t="s">
        <v>2555</v>
      </c>
      <c r="B30" s="16" t="str">
        <f>IFERROR(VLOOKUP($A30,削除禁止!$A$1:$J$42,2,0),"")</f>
        <v>訪問系</v>
      </c>
      <c r="C30" s="18">
        <v>1610101667</v>
      </c>
      <c r="D30" s="18"/>
      <c r="E30" s="18"/>
      <c r="F30" s="24" t="s">
        <v>1158</v>
      </c>
      <c r="G30" s="18"/>
      <c r="H30" s="18" t="s">
        <v>932</v>
      </c>
      <c r="I30" s="24" t="s">
        <v>1888</v>
      </c>
      <c r="J30" s="18" t="s">
        <v>1555</v>
      </c>
      <c r="K30" s="18" t="s">
        <v>1613</v>
      </c>
      <c r="L30" s="24" t="s">
        <v>2306</v>
      </c>
      <c r="M30" s="48">
        <v>42095</v>
      </c>
      <c r="N30" s="48">
        <v>46477</v>
      </c>
      <c r="O30" s="16"/>
      <c r="P30" s="16"/>
      <c r="Q30" s="16"/>
      <c r="R30" s="59" t="str">
        <v>01富山地域</v>
      </c>
      <c r="S30" s="59" t="str">
        <v>09西田地方</v>
      </c>
    </row>
    <row r="31" spans="1:19" s="10" customFormat="1" ht="46.5" customHeight="1">
      <c r="A31" s="13" t="s">
        <v>2555</v>
      </c>
      <c r="B31" s="16" t="str">
        <f>IFERROR(VLOOKUP($A31,削除禁止!$A$1:$J$42,2,0),"")</f>
        <v>訪問系</v>
      </c>
      <c r="C31" s="18">
        <v>1610101675</v>
      </c>
      <c r="D31" s="18"/>
      <c r="E31" s="18"/>
      <c r="F31" s="24" t="s">
        <v>2456</v>
      </c>
      <c r="G31" s="18"/>
      <c r="H31" s="18" t="s">
        <v>238</v>
      </c>
      <c r="I31" s="24" t="s">
        <v>1376</v>
      </c>
      <c r="J31" s="18" t="s">
        <v>45</v>
      </c>
      <c r="K31" s="18" t="s">
        <v>45</v>
      </c>
      <c r="L31" s="24" t="s">
        <v>1866</v>
      </c>
      <c r="M31" s="48">
        <v>42095</v>
      </c>
      <c r="N31" s="48">
        <v>46477</v>
      </c>
      <c r="O31" s="16"/>
      <c r="P31" s="16"/>
      <c r="Q31" s="16"/>
      <c r="R31" s="59" t="str">
        <v>01富山地域</v>
      </c>
      <c r="S31" s="59" t="str">
        <v>32蜷川</v>
      </c>
    </row>
    <row r="32" spans="1:19" s="10" customFormat="1" ht="46.5" customHeight="1">
      <c r="A32" s="13" t="s">
        <v>2555</v>
      </c>
      <c r="B32" s="16" t="str">
        <f>IFERROR(VLOOKUP($A32,削除禁止!$A$1:$J$42,2,0),"")</f>
        <v>訪問系</v>
      </c>
      <c r="C32" s="18">
        <v>1610101741</v>
      </c>
      <c r="D32" s="18"/>
      <c r="E32" s="18"/>
      <c r="F32" s="24" t="s">
        <v>1108</v>
      </c>
      <c r="G32" s="18"/>
      <c r="H32" s="18" t="s">
        <v>620</v>
      </c>
      <c r="I32" s="24" t="s">
        <v>829</v>
      </c>
      <c r="J32" s="18" t="s">
        <v>1534</v>
      </c>
      <c r="K32" s="18" t="s">
        <v>1263</v>
      </c>
      <c r="L32" s="24" t="s">
        <v>2323</v>
      </c>
      <c r="M32" s="48">
        <v>42309</v>
      </c>
      <c r="N32" s="48">
        <v>46691</v>
      </c>
      <c r="O32" s="16"/>
      <c r="P32" s="16"/>
      <c r="Q32" s="16"/>
      <c r="R32" s="59" t="str">
        <v>01富山地域</v>
      </c>
      <c r="S32" s="59" t="str">
        <v>29山室</v>
      </c>
    </row>
    <row r="33" spans="1:19" s="10" customFormat="1" ht="46.5" customHeight="1">
      <c r="A33" s="13" t="s">
        <v>2555</v>
      </c>
      <c r="B33" s="16" t="str">
        <f>IFERROR(VLOOKUP($A33,削除禁止!$A$1:$J$42,2,0),"")</f>
        <v>訪問系</v>
      </c>
      <c r="C33" s="18">
        <v>1610101766</v>
      </c>
      <c r="D33" s="18"/>
      <c r="E33" s="18"/>
      <c r="F33" s="24" t="s">
        <v>4892</v>
      </c>
      <c r="G33" s="18"/>
      <c r="H33" s="18" t="s">
        <v>1591</v>
      </c>
      <c r="I33" s="24" t="s">
        <v>1405</v>
      </c>
      <c r="J33" s="18" t="s">
        <v>1595</v>
      </c>
      <c r="K33" s="18" t="s">
        <v>1599</v>
      </c>
      <c r="L33" s="34" t="s">
        <v>4751</v>
      </c>
      <c r="M33" s="48">
        <v>42339</v>
      </c>
      <c r="N33" s="48">
        <v>46721</v>
      </c>
      <c r="O33" s="16"/>
      <c r="P33" s="16"/>
      <c r="Q33" s="16"/>
      <c r="R33" s="59" t="str">
        <v>01富山地域</v>
      </c>
      <c r="S33" s="59" t="str">
        <v>35月岡</v>
      </c>
    </row>
    <row r="34" spans="1:19" s="10" customFormat="1" ht="46.5" customHeight="1">
      <c r="A34" s="13" t="s">
        <v>2555</v>
      </c>
      <c r="B34" s="16" t="str">
        <f>IFERROR(VLOOKUP($A34,削除禁止!$A$1:$J$42,2,0),"")</f>
        <v>訪問系</v>
      </c>
      <c r="C34" s="18">
        <v>1610101824</v>
      </c>
      <c r="D34" s="18"/>
      <c r="E34" s="18"/>
      <c r="F34" s="24" t="s">
        <v>2416</v>
      </c>
      <c r="G34" s="18"/>
      <c r="H34" s="18" t="s">
        <v>1620</v>
      </c>
      <c r="I34" s="24" t="s">
        <v>2329</v>
      </c>
      <c r="J34" s="18" t="s">
        <v>410</v>
      </c>
      <c r="K34" s="18" t="s">
        <v>784</v>
      </c>
      <c r="L34" s="24" t="s">
        <v>1738</v>
      </c>
      <c r="M34" s="48">
        <v>42614</v>
      </c>
      <c r="N34" s="48">
        <v>46996</v>
      </c>
      <c r="O34" s="16"/>
      <c r="P34" s="16"/>
      <c r="Q34" s="16"/>
      <c r="R34" s="59" t="str">
        <v>01富山地域</v>
      </c>
      <c r="S34" s="59" t="str">
        <v>38草島</v>
      </c>
    </row>
    <row r="35" spans="1:19" s="10" customFormat="1" ht="46.5" customHeight="1">
      <c r="A35" s="13" t="s">
        <v>2555</v>
      </c>
      <c r="B35" s="16" t="str">
        <f>IFERROR(VLOOKUP($A35,削除禁止!$A$1:$J$42,2,0),"")</f>
        <v>訪問系</v>
      </c>
      <c r="C35" s="18">
        <v>1610101915</v>
      </c>
      <c r="D35" s="18"/>
      <c r="E35" s="18"/>
      <c r="F35" s="24" t="s">
        <v>282</v>
      </c>
      <c r="G35" s="18"/>
      <c r="H35" s="18" t="s">
        <v>5611</v>
      </c>
      <c r="I35" s="24" t="s">
        <v>2239</v>
      </c>
      <c r="J35" s="18" t="s">
        <v>213</v>
      </c>
      <c r="K35" s="18" t="s">
        <v>1633</v>
      </c>
      <c r="L35" s="24" t="s">
        <v>2340</v>
      </c>
      <c r="M35" s="48">
        <v>42826</v>
      </c>
      <c r="N35" s="48">
        <v>47208</v>
      </c>
      <c r="O35" s="16"/>
      <c r="P35" s="16"/>
      <c r="Q35" s="16"/>
      <c r="R35" s="59" t="str">
        <v>01富山地域</v>
      </c>
      <c r="S35" s="59" t="str">
        <v>10光陽</v>
      </c>
    </row>
    <row r="36" spans="1:19" s="10" customFormat="1" ht="46.5" customHeight="1">
      <c r="A36" s="13" t="s">
        <v>2555</v>
      </c>
      <c r="B36" s="16" t="str">
        <f>IFERROR(VLOOKUP($A36,削除禁止!$A$1:$J$42,2,0),"")</f>
        <v>訪問系</v>
      </c>
      <c r="C36" s="18">
        <v>1610102004</v>
      </c>
      <c r="D36" s="18"/>
      <c r="E36" s="18" t="s">
        <v>1352</v>
      </c>
      <c r="F36" s="24" t="s">
        <v>2467</v>
      </c>
      <c r="G36" s="18"/>
      <c r="H36" s="18" t="s">
        <v>343</v>
      </c>
      <c r="I36" s="24" t="s">
        <v>2371</v>
      </c>
      <c r="J36" s="18" t="s">
        <v>1502</v>
      </c>
      <c r="K36" s="18" t="s">
        <v>482</v>
      </c>
      <c r="L36" s="24" t="s">
        <v>405</v>
      </c>
      <c r="M36" s="48">
        <v>43191</v>
      </c>
      <c r="N36" s="48">
        <v>47573</v>
      </c>
      <c r="O36" s="16"/>
      <c r="P36" s="16"/>
      <c r="Q36" s="16"/>
      <c r="R36" s="59" t="str">
        <v>01富山地域</v>
      </c>
      <c r="S36" s="59" t="str">
        <v>28藤ノ木</v>
      </c>
    </row>
    <row r="37" spans="1:19" s="10" customFormat="1" ht="46.5" customHeight="1">
      <c r="A37" s="13" t="s">
        <v>2555</v>
      </c>
      <c r="B37" s="16" t="str">
        <f>IFERROR(VLOOKUP($A37,削除禁止!$A$1:$J$42,2,0),"")</f>
        <v>訪問系</v>
      </c>
      <c r="C37" s="18">
        <v>1610102368</v>
      </c>
      <c r="D37" s="18"/>
      <c r="E37" s="18"/>
      <c r="F37" s="24" t="s">
        <v>2065</v>
      </c>
      <c r="G37" s="18"/>
      <c r="H37" s="18" t="s">
        <v>395</v>
      </c>
      <c r="I37" s="24" t="s">
        <v>2739</v>
      </c>
      <c r="J37" s="18" t="s">
        <v>1759</v>
      </c>
      <c r="K37" s="18" t="s">
        <v>1562</v>
      </c>
      <c r="L37" s="24" t="s">
        <v>746</v>
      </c>
      <c r="M37" s="48">
        <v>43525</v>
      </c>
      <c r="N37" s="48">
        <v>47907</v>
      </c>
      <c r="O37" s="16"/>
      <c r="P37" s="16"/>
      <c r="Q37" s="16"/>
      <c r="R37" s="59" t="str">
        <v>01富山地域</v>
      </c>
      <c r="S37" s="59" t="str">
        <v>29山室</v>
      </c>
    </row>
    <row r="38" spans="1:19" s="10" customFormat="1" ht="46.5" customHeight="1">
      <c r="A38" s="13" t="s">
        <v>2555</v>
      </c>
      <c r="B38" s="16" t="str">
        <f>IFERROR(VLOOKUP($A38,削除禁止!$A$1:$J$42,2,0),"")</f>
        <v>訪問系</v>
      </c>
      <c r="C38" s="18">
        <v>1610102400</v>
      </c>
      <c r="D38" s="18"/>
      <c r="E38" s="18"/>
      <c r="F38" s="24" t="s">
        <v>1600</v>
      </c>
      <c r="G38" s="18"/>
      <c r="H38" s="18" t="s">
        <v>8009</v>
      </c>
      <c r="I38" s="24" t="s">
        <v>2742</v>
      </c>
      <c r="J38" s="18" t="s">
        <v>1807</v>
      </c>
      <c r="K38" s="18" t="s">
        <v>1813</v>
      </c>
      <c r="L38" s="24" t="s">
        <v>2789</v>
      </c>
      <c r="M38" s="48">
        <v>43678</v>
      </c>
      <c r="N38" s="48">
        <v>45869</v>
      </c>
      <c r="O38" s="16"/>
      <c r="P38" s="16"/>
      <c r="Q38" s="16"/>
      <c r="R38" s="59" t="str">
        <v>03大山地域</v>
      </c>
      <c r="S38" s="59" t="str">
        <v>58大庄地区</v>
      </c>
    </row>
    <row r="39" spans="1:19" s="10" customFormat="1" ht="46.5" customHeight="1">
      <c r="A39" s="13" t="s">
        <v>2555</v>
      </c>
      <c r="B39" s="16" t="str">
        <f>IFERROR(VLOOKUP($A39,削除禁止!$A$1:$J$42,2,0),"")</f>
        <v>訪問系</v>
      </c>
      <c r="C39" s="18">
        <v>1610102590</v>
      </c>
      <c r="D39" s="18"/>
      <c r="E39" s="18"/>
      <c r="F39" s="24" t="s">
        <v>2507</v>
      </c>
      <c r="G39" s="18"/>
      <c r="H39" s="18" t="s">
        <v>2995</v>
      </c>
      <c r="I39" s="24" t="s">
        <v>3935</v>
      </c>
      <c r="J39" s="18" t="s">
        <v>2138</v>
      </c>
      <c r="K39" s="18" t="s">
        <v>2188</v>
      </c>
      <c r="L39" s="24" t="s">
        <v>2913</v>
      </c>
      <c r="M39" s="48">
        <v>44228</v>
      </c>
      <c r="N39" s="48">
        <v>46418</v>
      </c>
      <c r="O39" s="16"/>
      <c r="P39" s="16"/>
      <c r="Q39" s="16"/>
      <c r="R39" s="59" t="str">
        <v>01富山地域</v>
      </c>
      <c r="S39" s="59" t="str">
        <v>26新庄</v>
      </c>
    </row>
    <row r="40" spans="1:19" s="10" customFormat="1" ht="46.5" customHeight="1">
      <c r="A40" s="13" t="s">
        <v>2555</v>
      </c>
      <c r="B40" s="16" t="str">
        <f>IFERROR(VLOOKUP($A40,削除禁止!$A$1:$J$42,2,0),"")</f>
        <v>訪問系</v>
      </c>
      <c r="C40" s="18">
        <v>1610102707</v>
      </c>
      <c r="D40" s="18"/>
      <c r="E40" s="18"/>
      <c r="F40" s="24" t="s">
        <v>4894</v>
      </c>
      <c r="G40" s="18"/>
      <c r="H40" s="18" t="s">
        <v>3090</v>
      </c>
      <c r="I40" s="24" t="s">
        <v>4798</v>
      </c>
      <c r="J40" s="18" t="s">
        <v>3093</v>
      </c>
      <c r="K40" s="18" t="s">
        <v>3065</v>
      </c>
      <c r="L40" s="24" t="s">
        <v>1968</v>
      </c>
      <c r="M40" s="48">
        <v>44501</v>
      </c>
      <c r="N40" s="48">
        <v>46691</v>
      </c>
      <c r="O40" s="16"/>
      <c r="P40" s="16"/>
      <c r="Q40" s="16"/>
      <c r="R40" s="59" t="str">
        <v>01富山地域</v>
      </c>
      <c r="S40" s="59" t="str">
        <v>02愛宕</v>
      </c>
    </row>
    <row r="41" spans="1:19" s="10" customFormat="1" ht="46.5" customHeight="1">
      <c r="A41" s="13" t="s">
        <v>2555</v>
      </c>
      <c r="B41" s="16" t="str">
        <f>IFERROR(VLOOKUP($A41,削除禁止!$A$1:$J$42,2,0),"")</f>
        <v>訪問系</v>
      </c>
      <c r="C41" s="18">
        <v>1610102749</v>
      </c>
      <c r="D41" s="18"/>
      <c r="E41" s="18"/>
      <c r="F41" s="24" t="s">
        <v>4895</v>
      </c>
      <c r="G41" s="18"/>
      <c r="H41" s="18" t="s">
        <v>5</v>
      </c>
      <c r="I41" s="24" t="s">
        <v>2699</v>
      </c>
      <c r="J41" s="18" t="s">
        <v>1945</v>
      </c>
      <c r="K41" s="18" t="s">
        <v>858</v>
      </c>
      <c r="L41" s="24" t="s">
        <v>2461</v>
      </c>
      <c r="M41" s="48">
        <v>44593</v>
      </c>
      <c r="N41" s="48">
        <v>46783</v>
      </c>
      <c r="O41" s="16"/>
      <c r="P41" s="16"/>
      <c r="Q41" s="16"/>
      <c r="R41" s="59" t="str">
        <v>01富山地域</v>
      </c>
      <c r="S41" s="59" t="str">
        <v>28藤ノ木</v>
      </c>
    </row>
    <row r="42" spans="1:19" s="10" customFormat="1" ht="46.5" customHeight="1">
      <c r="A42" s="13" t="s">
        <v>2555</v>
      </c>
      <c r="B42" s="16" t="str">
        <f>IFERROR(VLOOKUP($A42,削除禁止!$A$1:$J$42,2,0),"")</f>
        <v>訪問系</v>
      </c>
      <c r="C42" s="18">
        <v>1610102814</v>
      </c>
      <c r="D42" s="18"/>
      <c r="E42" s="18"/>
      <c r="F42" s="24" t="s">
        <v>3481</v>
      </c>
      <c r="G42" s="18"/>
      <c r="H42" s="18" t="s">
        <v>3630</v>
      </c>
      <c r="I42" s="24" t="s">
        <v>3636</v>
      </c>
      <c r="J42" s="18" t="s">
        <v>3632</v>
      </c>
      <c r="K42" s="18" t="s">
        <v>2303</v>
      </c>
      <c r="L42" s="24" t="s">
        <v>4763</v>
      </c>
      <c r="M42" s="48">
        <v>44713</v>
      </c>
      <c r="N42" s="48">
        <v>46904</v>
      </c>
      <c r="O42" s="16"/>
      <c r="P42" s="16"/>
      <c r="Q42" s="16"/>
      <c r="R42" s="59" t="str">
        <v>01富山地域</v>
      </c>
      <c r="S42" s="59" t="str">
        <v>09西田地方</v>
      </c>
    </row>
    <row r="43" spans="1:19" s="10" customFormat="1" ht="46.5" customHeight="1">
      <c r="A43" s="13" t="s">
        <v>2555</v>
      </c>
      <c r="B43" s="16" t="str">
        <f>IFERROR(VLOOKUP($A43,削除禁止!$A$1:$J$42,2,0),"")</f>
        <v>訪問系</v>
      </c>
      <c r="C43" s="18">
        <v>1610101881</v>
      </c>
      <c r="D43" s="18"/>
      <c r="E43" s="18"/>
      <c r="F43" s="24" t="s">
        <v>730</v>
      </c>
      <c r="G43" s="18"/>
      <c r="H43" s="18" t="s">
        <v>797</v>
      </c>
      <c r="I43" s="24" t="s">
        <v>2363</v>
      </c>
      <c r="J43" s="18" t="s">
        <v>745</v>
      </c>
      <c r="K43" s="18" t="s">
        <v>48</v>
      </c>
      <c r="L43" s="24" t="s">
        <v>2364</v>
      </c>
      <c r="M43" s="48">
        <v>44986</v>
      </c>
      <c r="N43" s="48">
        <v>47177</v>
      </c>
      <c r="O43" s="16"/>
      <c r="P43" s="16"/>
      <c r="Q43" s="16"/>
      <c r="R43" s="59" t="str">
        <v>01富山地域</v>
      </c>
      <c r="S43" s="59" t="str">
        <v>13東部</v>
      </c>
    </row>
    <row r="44" spans="1:19" s="10" customFormat="1" ht="46.5" customHeight="1">
      <c r="A44" s="13" t="s">
        <v>2555</v>
      </c>
      <c r="B44" s="16" t="str">
        <f>IFERROR(VLOOKUP($A44,削除禁止!$A$1:$J$42,2,0),"")</f>
        <v>訪問系</v>
      </c>
      <c r="C44" s="18">
        <v>1610102996</v>
      </c>
      <c r="D44" s="18"/>
      <c r="E44" s="18"/>
      <c r="F44" s="24" t="s">
        <v>8063</v>
      </c>
      <c r="G44" s="18"/>
      <c r="H44" s="18" t="s">
        <v>8064</v>
      </c>
      <c r="I44" s="24" t="s">
        <v>8065</v>
      </c>
      <c r="J44" s="18" t="s">
        <v>2089</v>
      </c>
      <c r="K44" s="18" t="s">
        <v>8066</v>
      </c>
      <c r="L44" s="24" t="s">
        <v>42</v>
      </c>
      <c r="M44" s="48">
        <v>45352</v>
      </c>
      <c r="N44" s="48">
        <v>47542</v>
      </c>
      <c r="O44" s="16"/>
      <c r="P44" s="16"/>
      <c r="Q44" s="16"/>
      <c r="R44" s="59" t="str">
        <v>01富山地域</v>
      </c>
      <c r="S44" s="59" t="str">
        <v>25広田</v>
      </c>
    </row>
    <row r="45" spans="1:19" s="10" customFormat="1" ht="46.5" customHeight="1">
      <c r="A45" s="13" t="s">
        <v>2555</v>
      </c>
      <c r="B45" s="16" t="str">
        <f>IFERROR(VLOOKUP($A45,削除禁止!$A$1:$J$42,2,0),"")</f>
        <v>訪問系</v>
      </c>
      <c r="C45" s="18">
        <v>1610103069</v>
      </c>
      <c r="D45" s="18"/>
      <c r="E45" s="18"/>
      <c r="F45" s="24" t="s">
        <v>2892</v>
      </c>
      <c r="G45" s="18"/>
      <c r="H45" s="18" t="s">
        <v>130</v>
      </c>
      <c r="I45" s="24" t="s">
        <v>6251</v>
      </c>
      <c r="J45" s="18" t="s">
        <v>6480</v>
      </c>
      <c r="K45" s="18"/>
      <c r="L45" s="24" t="s">
        <v>8111</v>
      </c>
      <c r="M45" s="48">
        <v>45444</v>
      </c>
      <c r="N45" s="48">
        <v>47634</v>
      </c>
      <c r="O45" s="16"/>
      <c r="P45" s="16"/>
      <c r="Q45" s="16"/>
      <c r="R45" s="59" t="str">
        <v>01富山地域</v>
      </c>
      <c r="S45" s="59" t="str">
        <v>15奥田北</v>
      </c>
    </row>
    <row r="46" spans="1:19" s="10" customFormat="1" ht="46.5" customHeight="1">
      <c r="A46" s="13" t="s">
        <v>2555</v>
      </c>
      <c r="B46" s="16" t="str">
        <f>IFERROR(VLOOKUP($A46,削除禁止!$A$1:$J$42,2,0),"")</f>
        <v>訪問系</v>
      </c>
      <c r="C46" s="18">
        <v>1610103143</v>
      </c>
      <c r="D46" s="18"/>
      <c r="E46" s="18"/>
      <c r="F46" s="24" t="s">
        <v>8156</v>
      </c>
      <c r="G46" s="18"/>
      <c r="H46" s="18" t="s">
        <v>1397</v>
      </c>
      <c r="I46" s="24" t="s">
        <v>8157</v>
      </c>
      <c r="J46" s="18" t="s">
        <v>532</v>
      </c>
      <c r="K46" s="18" t="s">
        <v>8158</v>
      </c>
      <c r="L46" s="24" t="s">
        <v>8159</v>
      </c>
      <c r="M46" s="48">
        <v>45597</v>
      </c>
      <c r="N46" s="48">
        <v>47787</v>
      </c>
      <c r="O46" s="16"/>
      <c r="P46" s="16"/>
      <c r="Q46" s="16"/>
      <c r="R46" s="59" t="str">
        <v>01富山地域</v>
      </c>
      <c r="S46" s="59" t="str">
        <v>26新庄</v>
      </c>
    </row>
    <row r="47" spans="1:19" s="10" customFormat="1" ht="46.5" customHeight="1">
      <c r="A47" s="13" t="s">
        <v>2555</v>
      </c>
      <c r="B47" s="16" t="str">
        <f>IFERROR(VLOOKUP($A47,削除禁止!$A$1:$J$42,2,0),"")</f>
        <v>訪問系</v>
      </c>
      <c r="C47" s="18">
        <v>1610103150</v>
      </c>
      <c r="D47" s="18"/>
      <c r="E47" s="18"/>
      <c r="F47" s="24" t="s">
        <v>8166</v>
      </c>
      <c r="G47" s="18"/>
      <c r="H47" s="18" t="s">
        <v>741</v>
      </c>
      <c r="I47" s="24" t="s">
        <v>8167</v>
      </c>
      <c r="J47" s="18" t="s">
        <v>8168</v>
      </c>
      <c r="K47" s="18" t="s">
        <v>8169</v>
      </c>
      <c r="L47" s="24" t="s">
        <v>7862</v>
      </c>
      <c r="M47" s="48">
        <v>45597</v>
      </c>
      <c r="N47" s="48">
        <v>47787</v>
      </c>
      <c r="O47" s="16"/>
      <c r="P47" s="16"/>
      <c r="Q47" s="16"/>
      <c r="R47" s="59" t="str">
        <v>01富山地域</v>
      </c>
      <c r="S47" s="59" t="str">
        <v>29山室</v>
      </c>
    </row>
    <row r="48" spans="1:19" s="10" customFormat="1" ht="46.5" customHeight="1">
      <c r="A48" s="13" t="s">
        <v>2555</v>
      </c>
      <c r="B48" s="16" t="str">
        <f>IFERROR(VLOOKUP($A48,削除禁止!$A$1:$J$42,2,0),"")</f>
        <v>訪問系</v>
      </c>
      <c r="C48" s="18">
        <v>1610103184</v>
      </c>
      <c r="D48" s="18"/>
      <c r="E48" s="18"/>
      <c r="F48" s="24" t="s">
        <v>8182</v>
      </c>
      <c r="G48" s="18"/>
      <c r="H48" s="18" t="s">
        <v>8183</v>
      </c>
      <c r="I48" s="24" t="s">
        <v>8184</v>
      </c>
      <c r="J48" s="18" t="s">
        <v>3304</v>
      </c>
      <c r="K48" s="18" t="s">
        <v>1877</v>
      </c>
      <c r="L48" s="24" t="s">
        <v>8185</v>
      </c>
      <c r="M48" s="48">
        <v>45658</v>
      </c>
      <c r="N48" s="48">
        <v>47848</v>
      </c>
      <c r="O48" s="16"/>
      <c r="P48" s="16"/>
      <c r="Q48" s="16"/>
      <c r="R48" s="59" t="str">
        <v>01富山地域</v>
      </c>
      <c r="S48" s="59" t="str">
        <v>47水橋西部</v>
      </c>
    </row>
    <row r="49" spans="1:22" s="10" customFormat="1" ht="46.5" customHeight="1">
      <c r="A49" s="13" t="s">
        <v>2555</v>
      </c>
      <c r="B49" s="16" t="str">
        <f>IFERROR(VLOOKUP($A49,削除禁止!$A$1:$J$42,2,0),"")</f>
        <v>訪問系</v>
      </c>
      <c r="C49" s="18">
        <v>1610103192</v>
      </c>
      <c r="D49" s="18"/>
      <c r="E49" s="18"/>
      <c r="F49" s="24" t="s">
        <v>8186</v>
      </c>
      <c r="G49" s="18"/>
      <c r="H49" s="18" t="s">
        <v>3118</v>
      </c>
      <c r="I49" s="24" t="s">
        <v>4075</v>
      </c>
      <c r="J49" s="18" t="s">
        <v>8187</v>
      </c>
      <c r="K49" s="18" t="s">
        <v>8188</v>
      </c>
      <c r="L49" s="24" t="s">
        <v>8189</v>
      </c>
      <c r="M49" s="48">
        <v>45658</v>
      </c>
      <c r="N49" s="48">
        <v>47848</v>
      </c>
      <c r="O49" s="16"/>
      <c r="P49" s="16"/>
      <c r="Q49" s="16"/>
      <c r="R49" s="59" t="str">
        <v>01富山地域</v>
      </c>
      <c r="S49" s="59" t="str">
        <v>11堀川</v>
      </c>
    </row>
    <row r="50" spans="1:22" s="10" customFormat="1" ht="46.5" customHeight="1">
      <c r="A50" s="13" t="s">
        <v>2555</v>
      </c>
      <c r="B50" s="16" t="str">
        <f>IFERROR(VLOOKUP($A50,削除禁止!$A$1:$J$42,2,0),"")</f>
        <v>訪問系</v>
      </c>
      <c r="C50" s="18">
        <v>1610103226</v>
      </c>
      <c r="D50" s="18"/>
      <c r="E50" s="18"/>
      <c r="F50" s="24" t="s">
        <v>8212</v>
      </c>
      <c r="G50" s="18"/>
      <c r="H50" s="18" t="s">
        <v>8213</v>
      </c>
      <c r="I50" s="24" t="s">
        <v>2232</v>
      </c>
      <c r="J50" s="18" t="s">
        <v>8214</v>
      </c>
      <c r="K50" s="18" t="s">
        <v>7804</v>
      </c>
      <c r="L50" s="24" t="s">
        <v>8215</v>
      </c>
      <c r="M50" s="48">
        <v>45748</v>
      </c>
      <c r="N50" s="48">
        <v>47938</v>
      </c>
      <c r="O50" s="16"/>
      <c r="P50" s="16"/>
      <c r="Q50" s="16"/>
      <c r="R50" s="59" t="str">
        <v>05婦中地域</v>
      </c>
      <c r="S50" s="59" t="str">
        <v>69速星地区</v>
      </c>
    </row>
    <row r="51" spans="1:22" s="10" customFormat="1" ht="46.5" customHeight="1">
      <c r="A51" s="13" t="s">
        <v>2555</v>
      </c>
      <c r="B51" s="16" t="str">
        <f>IFERROR(VLOOKUP($A51,削除禁止!$A$1:$J$42,2,0),"")</f>
        <v>訪問系</v>
      </c>
      <c r="C51" s="18">
        <v>1610103234</v>
      </c>
      <c r="D51" s="18"/>
      <c r="E51" s="18"/>
      <c r="F51" s="24" t="s">
        <v>4834</v>
      </c>
      <c r="G51" s="18"/>
      <c r="H51" s="18" t="s">
        <v>8216</v>
      </c>
      <c r="I51" s="24" t="s">
        <v>6733</v>
      </c>
      <c r="J51" s="18" t="s">
        <v>1989</v>
      </c>
      <c r="K51" s="18" t="s">
        <v>7701</v>
      </c>
      <c r="L51" s="24" t="s">
        <v>8215</v>
      </c>
      <c r="M51" s="48">
        <v>45748</v>
      </c>
      <c r="N51" s="48">
        <v>47938</v>
      </c>
      <c r="O51" s="16"/>
      <c r="P51" s="16"/>
      <c r="Q51" s="16"/>
      <c r="R51" s="59" t="str">
        <v>01富山地域</v>
      </c>
      <c r="S51" s="59" t="str">
        <v>33新保</v>
      </c>
    </row>
    <row r="52" spans="1:22" s="10" customFormat="1" ht="46.5" customHeight="1">
      <c r="A52" s="13" t="s">
        <v>2555</v>
      </c>
      <c r="B52" s="16" t="str">
        <f>IFERROR(VLOOKUP($A52,削除禁止!$A$1:$J$42,2,0),"")</f>
        <v>訪問系</v>
      </c>
      <c r="C52" s="18">
        <v>1610103242</v>
      </c>
      <c r="D52" s="18"/>
      <c r="E52" s="18"/>
      <c r="F52" s="24" t="s">
        <v>6959</v>
      </c>
      <c r="G52" s="18"/>
      <c r="H52" s="18" t="s">
        <v>8207</v>
      </c>
      <c r="I52" s="24" t="s">
        <v>8217</v>
      </c>
      <c r="J52" s="18" t="s">
        <v>8218</v>
      </c>
      <c r="K52" s="18" t="s">
        <v>7804</v>
      </c>
      <c r="L52" s="24" t="s">
        <v>8215</v>
      </c>
      <c r="M52" s="48">
        <v>45748</v>
      </c>
      <c r="N52" s="48">
        <v>47938</v>
      </c>
      <c r="O52" s="16"/>
      <c r="P52" s="16"/>
      <c r="Q52" s="16"/>
      <c r="R52" s="59" t="str">
        <v>01富山地域</v>
      </c>
      <c r="S52" s="59" t="str">
        <v>30山室中部</v>
      </c>
    </row>
    <row r="53" spans="1:22" s="10" customFormat="1" ht="46.5" customHeight="1">
      <c r="A53" s="13" t="s">
        <v>2555</v>
      </c>
      <c r="B53" s="16" t="str">
        <f>IFERROR(VLOOKUP($A53,削除禁止!$A$1:$J$42,2,0),"")</f>
        <v>訪問系</v>
      </c>
      <c r="C53" s="18">
        <v>1610103267</v>
      </c>
      <c r="D53" s="18"/>
      <c r="E53" s="18"/>
      <c r="F53" s="24" t="s">
        <v>8037</v>
      </c>
      <c r="G53" s="18"/>
      <c r="H53" s="18" t="s">
        <v>3651</v>
      </c>
      <c r="I53" s="24" t="s">
        <v>4647</v>
      </c>
      <c r="J53" s="18" t="s">
        <v>3492</v>
      </c>
      <c r="K53" s="18" t="s">
        <v>6322</v>
      </c>
      <c r="L53" s="24" t="s">
        <v>8229</v>
      </c>
      <c r="M53" s="48">
        <v>45778</v>
      </c>
      <c r="N53" s="48">
        <v>47968</v>
      </c>
      <c r="O53" s="16"/>
      <c r="P53" s="16"/>
      <c r="Q53" s="16"/>
      <c r="R53" s="59" t="str">
        <v>01富山地域</v>
      </c>
      <c r="S53" s="59" t="str">
        <v>15奥田北</v>
      </c>
    </row>
    <row r="54" spans="1:22" s="10" customFormat="1" ht="46.5" customHeight="1">
      <c r="A54" s="13" t="s">
        <v>2555</v>
      </c>
      <c r="B54" s="16" t="str">
        <f>IFERROR(VLOOKUP($A54,削除禁止!$A$1:$J$42,2,0),"")</f>
        <v>訪問系</v>
      </c>
      <c r="C54" s="18">
        <v>1610103259</v>
      </c>
      <c r="D54" s="18"/>
      <c r="E54" s="18"/>
      <c r="F54" s="24" t="s">
        <v>8226</v>
      </c>
      <c r="G54" s="18"/>
      <c r="H54" s="18" t="s">
        <v>8227</v>
      </c>
      <c r="I54" s="24" t="s">
        <v>8228</v>
      </c>
      <c r="J54" s="18" t="s">
        <v>7332</v>
      </c>
      <c r="K54" s="18" t="s">
        <v>6206</v>
      </c>
      <c r="L54" s="24" t="s">
        <v>3509</v>
      </c>
      <c r="M54" s="48">
        <v>45778</v>
      </c>
      <c r="N54" s="48">
        <v>47968</v>
      </c>
      <c r="O54" s="16"/>
      <c r="P54" s="16"/>
      <c r="Q54" s="16"/>
      <c r="R54" s="59" t="str">
        <v>01富山地域</v>
      </c>
      <c r="S54" s="59" t="str">
        <v>07清水町</v>
      </c>
    </row>
    <row r="55" spans="1:22" s="10" customFormat="1" ht="46.5" customHeight="1">
      <c r="A55" s="13" t="s">
        <v>908</v>
      </c>
      <c r="B55" s="16" t="str">
        <f>IFERROR(VLOOKUP($A55,削除禁止!$A$1:$J$42,2,0),"")</f>
        <v>訪問系</v>
      </c>
      <c r="C55" s="18">
        <v>1610102418</v>
      </c>
      <c r="D55" s="18"/>
      <c r="E55" s="18"/>
      <c r="F55" s="24" t="s">
        <v>1373</v>
      </c>
      <c r="G55" s="18"/>
      <c r="H55" s="18" t="s">
        <v>777</v>
      </c>
      <c r="I55" s="24" t="s">
        <v>2745</v>
      </c>
      <c r="J55" s="18" t="s">
        <v>541</v>
      </c>
      <c r="K55" s="18" t="s">
        <v>109</v>
      </c>
      <c r="L55" s="24" t="s">
        <v>455</v>
      </c>
      <c r="M55" s="48">
        <v>43739</v>
      </c>
      <c r="N55" s="48">
        <v>45930</v>
      </c>
      <c r="O55" s="16"/>
      <c r="P55" s="16"/>
      <c r="Q55" s="16"/>
      <c r="R55" s="59" t="str">
        <v>01富山地域</v>
      </c>
      <c r="S55" s="59" t="str">
        <v>28藤ノ木</v>
      </c>
    </row>
    <row r="56" spans="1:22" s="10" customFormat="1" ht="46.5" customHeight="1">
      <c r="A56" s="13" t="s">
        <v>908</v>
      </c>
      <c r="B56" s="16" t="str">
        <f>IFERROR(VLOOKUP($A56,削除禁止!$A$1:$J$42,2,0),"")</f>
        <v>訪問系</v>
      </c>
      <c r="C56" s="18">
        <v>1610102434</v>
      </c>
      <c r="D56" s="18"/>
      <c r="E56" s="18"/>
      <c r="F56" s="24" t="s">
        <v>953</v>
      </c>
      <c r="G56" s="18"/>
      <c r="H56" s="18" t="s">
        <v>82</v>
      </c>
      <c r="I56" s="24" t="s">
        <v>2748</v>
      </c>
      <c r="J56" s="18" t="s">
        <v>862</v>
      </c>
      <c r="K56" s="18" t="s">
        <v>430</v>
      </c>
      <c r="L56" s="24" t="s">
        <v>455</v>
      </c>
      <c r="M56" s="48">
        <v>43770</v>
      </c>
      <c r="N56" s="48">
        <v>45961</v>
      </c>
      <c r="O56" s="16"/>
      <c r="P56" s="16"/>
      <c r="Q56" s="16"/>
      <c r="R56" s="59" t="str">
        <v>01富山地域</v>
      </c>
      <c r="S56" s="59" t="str">
        <v>40呉羽</v>
      </c>
    </row>
    <row r="57" spans="1:22" s="10" customFormat="1" ht="46.5" customHeight="1">
      <c r="A57" s="13" t="s">
        <v>908</v>
      </c>
      <c r="B57" s="16" t="str">
        <f>IFERROR(VLOOKUP($A57,削除禁止!$A$1:$J$42,2,0),"")</f>
        <v>訪問系</v>
      </c>
      <c r="C57" s="18">
        <v>1610102483</v>
      </c>
      <c r="D57" s="18"/>
      <c r="E57" s="18"/>
      <c r="F57" s="24" t="s">
        <v>1667</v>
      </c>
      <c r="G57" s="18"/>
      <c r="H57" s="18" t="s">
        <v>551</v>
      </c>
      <c r="I57" s="24" t="s">
        <v>2379</v>
      </c>
      <c r="J57" s="18" t="s">
        <v>1836</v>
      </c>
      <c r="K57" s="18" t="s">
        <v>1686</v>
      </c>
      <c r="L57" s="24" t="s">
        <v>709</v>
      </c>
      <c r="M57" s="48">
        <v>43862</v>
      </c>
      <c r="N57" s="48">
        <v>46053</v>
      </c>
      <c r="O57" s="16"/>
      <c r="P57" s="16"/>
      <c r="Q57" s="16"/>
      <c r="R57" s="59" t="str">
        <v>01富山地域</v>
      </c>
      <c r="S57" s="59" t="str">
        <v>33新保</v>
      </c>
    </row>
    <row r="58" spans="1:22" s="10" customFormat="1" ht="46.5" customHeight="1">
      <c r="A58" s="13" t="s">
        <v>908</v>
      </c>
      <c r="B58" s="16" t="str">
        <f>IFERROR(VLOOKUP($A58,削除禁止!$A$1:$J$42,2,0),"")</f>
        <v>訪問系</v>
      </c>
      <c r="C58" s="18">
        <v>1610102491</v>
      </c>
      <c r="D58" s="18"/>
      <c r="E58" s="18"/>
      <c r="F58" s="24" t="s">
        <v>8200</v>
      </c>
      <c r="G58" s="18"/>
      <c r="H58" s="18" t="s">
        <v>778</v>
      </c>
      <c r="I58" s="24" t="s">
        <v>2755</v>
      </c>
      <c r="J58" s="18" t="s">
        <v>1840</v>
      </c>
      <c r="K58" s="18" t="s">
        <v>1732</v>
      </c>
      <c r="L58" s="24" t="s">
        <v>709</v>
      </c>
      <c r="M58" s="48">
        <v>43862</v>
      </c>
      <c r="N58" s="48">
        <v>46053</v>
      </c>
      <c r="O58" s="16"/>
      <c r="P58" s="16"/>
      <c r="Q58" s="16"/>
      <c r="R58" s="59" t="str">
        <v>01富山地域</v>
      </c>
      <c r="S58" s="59" t="str">
        <v>33新保</v>
      </c>
    </row>
    <row r="59" spans="1:22" s="10" customFormat="1" ht="46.5" customHeight="1">
      <c r="A59" s="13" t="s">
        <v>908</v>
      </c>
      <c r="B59" s="16" t="str">
        <f>IFERROR(VLOOKUP($A59,削除禁止!$A$1:$J$42,2,0),"")</f>
        <v>訪問系</v>
      </c>
      <c r="C59" s="18">
        <v>1610102566</v>
      </c>
      <c r="D59" s="18"/>
      <c r="E59" s="18"/>
      <c r="F59" s="24" t="s">
        <v>1597</v>
      </c>
      <c r="G59" s="18"/>
      <c r="H59" s="18" t="s">
        <v>1895</v>
      </c>
      <c r="I59" s="24" t="s">
        <v>4799</v>
      </c>
      <c r="J59" s="18" t="s">
        <v>763</v>
      </c>
      <c r="K59" s="18" t="s">
        <v>712</v>
      </c>
      <c r="L59" s="24" t="s">
        <v>455</v>
      </c>
      <c r="M59" s="48">
        <v>44075</v>
      </c>
      <c r="N59" s="48">
        <v>46265</v>
      </c>
      <c r="O59" s="16"/>
      <c r="P59" s="16"/>
      <c r="Q59" s="16"/>
      <c r="R59" s="59" t="str">
        <v>01富山地域</v>
      </c>
      <c r="S59" s="59" t="str">
        <v>21大広田</v>
      </c>
    </row>
    <row r="60" spans="1:22" s="10" customFormat="1" ht="46.5" customHeight="1">
      <c r="A60" s="13" t="s">
        <v>908</v>
      </c>
      <c r="B60" s="16" t="s">
        <v>3239</v>
      </c>
      <c r="C60" s="18">
        <v>1610102871</v>
      </c>
      <c r="D60" s="18"/>
      <c r="E60" s="18"/>
      <c r="F60" s="24" t="s">
        <v>4896</v>
      </c>
      <c r="G60" s="18"/>
      <c r="H60" s="18" t="s">
        <v>920</v>
      </c>
      <c r="I60" s="24" t="s">
        <v>4803</v>
      </c>
      <c r="J60" s="18" t="s">
        <v>3669</v>
      </c>
      <c r="K60" s="18" t="s">
        <v>2283</v>
      </c>
      <c r="L60" s="24" t="s">
        <v>709</v>
      </c>
      <c r="M60" s="48">
        <v>44835</v>
      </c>
      <c r="N60" s="48">
        <v>47026</v>
      </c>
      <c r="O60" s="16"/>
      <c r="P60" s="16"/>
      <c r="Q60" s="16"/>
      <c r="R60" s="59" t="str">
        <v>01富山地域</v>
      </c>
      <c r="S60" s="59" t="str">
        <v>29山室</v>
      </c>
    </row>
    <row r="61" spans="1:22" s="10" customFormat="1" ht="46.5" customHeight="1">
      <c r="A61" s="13" t="s">
        <v>3057</v>
      </c>
      <c r="B61" s="16" t="str">
        <f>IFERROR(VLOOKUP($A61,削除禁止!$A$1:$J$42,2,0),"")</f>
        <v>訪問系</v>
      </c>
      <c r="C61" s="18">
        <v>1610100263</v>
      </c>
      <c r="D61" s="18"/>
      <c r="E61" s="18"/>
      <c r="F61" s="24" t="s">
        <v>1245</v>
      </c>
      <c r="G61" s="18"/>
      <c r="H61" s="19" t="s">
        <v>82</v>
      </c>
      <c r="I61" s="24" t="s">
        <v>7997</v>
      </c>
      <c r="J61" s="18" t="s">
        <v>1980</v>
      </c>
      <c r="K61" s="18" t="s">
        <v>1980</v>
      </c>
      <c r="L61" s="24" t="s">
        <v>1245</v>
      </c>
      <c r="M61" s="48">
        <v>40817</v>
      </c>
      <c r="N61" s="48">
        <v>47391</v>
      </c>
      <c r="O61" s="16"/>
      <c r="P61" s="16"/>
      <c r="Q61" s="16"/>
      <c r="R61" s="59" t="str">
        <v>01富山地域</v>
      </c>
      <c r="S61" s="59" t="str">
        <v>40呉羽</v>
      </c>
    </row>
    <row r="62" spans="1:22" s="10" customFormat="1" ht="46.5" customHeight="1">
      <c r="A62" s="13" t="s">
        <v>3057</v>
      </c>
      <c r="B62" s="16" t="str">
        <f>IFERROR(VLOOKUP($A62,削除禁止!$A$1:$J$42,2,0),"")</f>
        <v>訪問系</v>
      </c>
      <c r="C62" s="18">
        <v>1610100867</v>
      </c>
      <c r="D62" s="18"/>
      <c r="E62" s="18"/>
      <c r="F62" s="24" t="s">
        <v>696</v>
      </c>
      <c r="G62" s="18"/>
      <c r="H62" s="18" t="s">
        <v>565</v>
      </c>
      <c r="I62" s="25" t="s">
        <v>1375</v>
      </c>
      <c r="J62" s="18" t="s">
        <v>635</v>
      </c>
      <c r="K62" s="18" t="s">
        <v>1279</v>
      </c>
      <c r="L62" s="24" t="s">
        <v>988</v>
      </c>
      <c r="M62" s="48">
        <v>40848</v>
      </c>
      <c r="N62" s="48">
        <v>47422</v>
      </c>
      <c r="O62" s="16"/>
      <c r="P62" s="16"/>
      <c r="Q62" s="16"/>
      <c r="R62" s="59" t="str">
        <v>01富山地域</v>
      </c>
      <c r="S62" s="59" t="str">
        <v>11堀川</v>
      </c>
    </row>
    <row r="63" spans="1:22" s="10" customFormat="1" ht="46.5" customHeight="1">
      <c r="A63" s="13" t="s">
        <v>3057</v>
      </c>
      <c r="B63" s="16" t="str">
        <f>IFERROR(VLOOKUP($A63,削除禁止!$A$1:$J$42,2,0),"")</f>
        <v>訪問系</v>
      </c>
      <c r="C63" s="18">
        <v>1610100230</v>
      </c>
      <c r="D63" s="18"/>
      <c r="E63" s="18"/>
      <c r="F63" s="24" t="s">
        <v>713</v>
      </c>
      <c r="G63" s="18"/>
      <c r="H63" s="18" t="s">
        <v>259</v>
      </c>
      <c r="I63" s="24" t="s">
        <v>2693</v>
      </c>
      <c r="J63" s="18" t="s">
        <v>171</v>
      </c>
      <c r="K63" s="18" t="s">
        <v>140</v>
      </c>
      <c r="L63" s="24" t="s">
        <v>661</v>
      </c>
      <c r="M63" s="48">
        <v>40878</v>
      </c>
      <c r="N63" s="48">
        <v>47452</v>
      </c>
      <c r="O63" s="16"/>
      <c r="P63" s="16"/>
      <c r="Q63" s="16"/>
      <c r="R63" s="59" t="str">
        <v>01富山地域</v>
      </c>
      <c r="S63" s="59" t="str">
        <v>06柳町</v>
      </c>
    </row>
    <row r="64" spans="1:22" s="10" customFormat="1" ht="46.5" customHeight="1">
      <c r="A64" s="13" t="s">
        <v>3057</v>
      </c>
      <c r="B64" s="16" t="str">
        <f>IFERROR(VLOOKUP($A64,削除禁止!$A$1:$J$42,2,0),"")</f>
        <v>訪問系</v>
      </c>
      <c r="C64" s="18">
        <v>1610100362</v>
      </c>
      <c r="D64" s="18"/>
      <c r="E64" s="18"/>
      <c r="F64" s="24" t="s">
        <v>502</v>
      </c>
      <c r="G64" s="18"/>
      <c r="H64" s="18" t="s">
        <v>505</v>
      </c>
      <c r="I64" s="24" t="s">
        <v>548</v>
      </c>
      <c r="J64" s="18" t="s">
        <v>515</v>
      </c>
      <c r="K64" s="18" t="s">
        <v>349</v>
      </c>
      <c r="L64" s="24" t="s">
        <v>455</v>
      </c>
      <c r="M64" s="48">
        <v>40909</v>
      </c>
      <c r="N64" s="48">
        <v>47483</v>
      </c>
      <c r="O64" s="16"/>
      <c r="P64" s="16"/>
      <c r="Q64" s="16"/>
      <c r="R64" s="59" t="str">
        <v>05婦中地域</v>
      </c>
      <c r="S64" s="59" t="str">
        <v>70鵜坂地区</v>
      </c>
      <c r="V64" s="63"/>
    </row>
    <row r="65" spans="1:23" s="10" customFormat="1" ht="46.5" customHeight="1">
      <c r="A65" s="13" t="s">
        <v>3057</v>
      </c>
      <c r="B65" s="16" t="str">
        <f>IFERROR(VLOOKUP($A65,削除禁止!$A$1:$J$42,2,0),"")</f>
        <v>訪問系</v>
      </c>
      <c r="C65" s="18">
        <v>1610100768</v>
      </c>
      <c r="D65" s="18"/>
      <c r="E65" s="18"/>
      <c r="F65" s="24" t="s">
        <v>2570</v>
      </c>
      <c r="G65" s="18"/>
      <c r="H65" s="19" t="s">
        <v>2157</v>
      </c>
      <c r="I65" s="24" t="s">
        <v>2709</v>
      </c>
      <c r="J65" s="18" t="s">
        <v>2160</v>
      </c>
      <c r="K65" s="18" t="s">
        <v>1882</v>
      </c>
      <c r="L65" s="24" t="s">
        <v>521</v>
      </c>
      <c r="M65" s="48">
        <v>41000</v>
      </c>
      <c r="N65" s="48">
        <v>47573</v>
      </c>
      <c r="O65" s="16"/>
      <c r="P65" s="16"/>
      <c r="Q65" s="16"/>
      <c r="R65" s="59" t="str">
        <v>01富山地域</v>
      </c>
      <c r="S65" s="59" t="str">
        <v>13東部</v>
      </c>
    </row>
    <row r="66" spans="1:23" s="10" customFormat="1" ht="46.5" customHeight="1">
      <c r="A66" s="13" t="s">
        <v>3057</v>
      </c>
      <c r="B66" s="16" t="str">
        <f>IFERROR(VLOOKUP($A66,削除禁止!$A$1:$J$42,2,0),"")</f>
        <v>訪問系</v>
      </c>
      <c r="C66" s="18">
        <v>1610101667</v>
      </c>
      <c r="D66" s="18"/>
      <c r="E66" s="18"/>
      <c r="F66" s="24" t="s">
        <v>1158</v>
      </c>
      <c r="G66" s="18"/>
      <c r="H66" s="18" t="s">
        <v>932</v>
      </c>
      <c r="I66" s="24" t="s">
        <v>1888</v>
      </c>
      <c r="J66" s="18" t="s">
        <v>1555</v>
      </c>
      <c r="K66" s="18" t="s">
        <v>1613</v>
      </c>
      <c r="L66" s="24" t="s">
        <v>2306</v>
      </c>
      <c r="M66" s="48">
        <v>42095</v>
      </c>
      <c r="N66" s="48">
        <v>46477</v>
      </c>
      <c r="O66" s="16"/>
      <c r="P66" s="16"/>
      <c r="Q66" s="16"/>
      <c r="R66" s="59" t="str">
        <v>01富山地域</v>
      </c>
      <c r="S66" s="59" t="str">
        <v>09西田地方</v>
      </c>
      <c r="V66" s="64"/>
    </row>
    <row r="67" spans="1:23" s="10" customFormat="1" ht="46.5" customHeight="1">
      <c r="A67" s="13" t="s">
        <v>3057</v>
      </c>
      <c r="B67" s="16" t="str">
        <f>IFERROR(VLOOKUP($A67,削除禁止!$A$1:$J$42,2,0),"")</f>
        <v>訪問系</v>
      </c>
      <c r="C67" s="18">
        <v>1610101675</v>
      </c>
      <c r="D67" s="18"/>
      <c r="E67" s="18"/>
      <c r="F67" s="24" t="s">
        <v>2456</v>
      </c>
      <c r="G67" s="18"/>
      <c r="H67" s="18" t="s">
        <v>238</v>
      </c>
      <c r="I67" s="24" t="s">
        <v>1376</v>
      </c>
      <c r="J67" s="18" t="s">
        <v>45</v>
      </c>
      <c r="K67" s="18" t="s">
        <v>45</v>
      </c>
      <c r="L67" s="24" t="s">
        <v>1866</v>
      </c>
      <c r="M67" s="48">
        <v>42095</v>
      </c>
      <c r="N67" s="48">
        <v>46477</v>
      </c>
      <c r="O67" s="16"/>
      <c r="P67" s="16"/>
      <c r="Q67" s="16"/>
      <c r="R67" s="59" t="str">
        <v>01富山地域</v>
      </c>
      <c r="S67" s="59" t="str">
        <v>32蜷川</v>
      </c>
    </row>
    <row r="68" spans="1:23" s="10" customFormat="1" ht="46.5" customHeight="1">
      <c r="A68" s="13" t="s">
        <v>3057</v>
      </c>
      <c r="B68" s="16" t="str">
        <f>IFERROR(VLOOKUP($A68,削除禁止!$A$1:$J$42,2,0),"")</f>
        <v>訪問系</v>
      </c>
      <c r="C68" s="18">
        <v>1610100818</v>
      </c>
      <c r="D68" s="18"/>
      <c r="E68" s="18"/>
      <c r="F68" s="24" t="s">
        <v>2575</v>
      </c>
      <c r="G68" s="18"/>
      <c r="H68" s="18" t="s">
        <v>621</v>
      </c>
      <c r="I68" s="24" t="s">
        <v>1585</v>
      </c>
      <c r="J68" s="18" t="s">
        <v>1275</v>
      </c>
      <c r="K68" s="18" t="s">
        <v>400</v>
      </c>
      <c r="L68" s="24" t="s">
        <v>1259</v>
      </c>
      <c r="M68" s="48">
        <v>42522</v>
      </c>
      <c r="N68" s="48">
        <v>46904</v>
      </c>
      <c r="O68" s="16"/>
      <c r="P68" s="16"/>
      <c r="Q68" s="16"/>
      <c r="R68" s="59" t="str">
        <v>04八尾地域</v>
      </c>
      <c r="S68" s="59" t="str">
        <v>61保内地区</v>
      </c>
    </row>
    <row r="69" spans="1:23" s="10" customFormat="1" ht="46.5" customHeight="1">
      <c r="A69" s="13" t="s">
        <v>3057</v>
      </c>
      <c r="B69" s="16" t="str">
        <f>IFERROR(VLOOKUP($A69,削除禁止!$A$1:$J$42,2,0),"")</f>
        <v>訪問系</v>
      </c>
      <c r="C69" s="18">
        <v>1610101824</v>
      </c>
      <c r="D69" s="18"/>
      <c r="E69" s="18"/>
      <c r="F69" s="24" t="s">
        <v>2416</v>
      </c>
      <c r="G69" s="18"/>
      <c r="H69" s="18" t="s">
        <v>1620</v>
      </c>
      <c r="I69" s="24" t="s">
        <v>2329</v>
      </c>
      <c r="J69" s="18" t="s">
        <v>410</v>
      </c>
      <c r="K69" s="18" t="s">
        <v>784</v>
      </c>
      <c r="L69" s="24" t="s">
        <v>1738</v>
      </c>
      <c r="M69" s="48">
        <v>43374</v>
      </c>
      <c r="N69" s="48">
        <v>47756</v>
      </c>
      <c r="O69" s="16"/>
      <c r="P69" s="16"/>
      <c r="Q69" s="16"/>
      <c r="R69" s="59" t="str">
        <v>01富山地域</v>
      </c>
      <c r="S69" s="59" t="str">
        <v>38草島</v>
      </c>
    </row>
    <row r="70" spans="1:23" s="10" customFormat="1" ht="46.5" customHeight="1">
      <c r="A70" s="13" t="s">
        <v>3057</v>
      </c>
      <c r="B70" s="16" t="str">
        <f>IFERROR(VLOOKUP($A70,削除禁止!$A$1:$J$42,2,0),"")</f>
        <v>訪問系</v>
      </c>
      <c r="C70" s="18">
        <v>1610102590</v>
      </c>
      <c r="D70" s="18"/>
      <c r="E70" s="18"/>
      <c r="F70" s="24" t="s">
        <v>2507</v>
      </c>
      <c r="G70" s="18"/>
      <c r="H70" s="18" t="s">
        <v>2995</v>
      </c>
      <c r="I70" s="24" t="s">
        <v>3935</v>
      </c>
      <c r="J70" s="18" t="s">
        <v>2138</v>
      </c>
      <c r="K70" s="18" t="s">
        <v>2188</v>
      </c>
      <c r="L70" s="24" t="s">
        <v>2913</v>
      </c>
      <c r="M70" s="48">
        <v>44228</v>
      </c>
      <c r="N70" s="48">
        <v>46418</v>
      </c>
      <c r="O70" s="16"/>
      <c r="P70" s="16"/>
      <c r="Q70" s="16"/>
      <c r="R70" s="59" t="str">
        <v>01富山地域</v>
      </c>
      <c r="S70" s="59" t="str">
        <v>26新庄</v>
      </c>
    </row>
    <row r="71" spans="1:23" s="10" customFormat="1" ht="46.5" customHeight="1">
      <c r="A71" s="13" t="s">
        <v>3057</v>
      </c>
      <c r="B71" s="16" t="str">
        <f>IFERROR(VLOOKUP($A71,削除禁止!$A$1:$J$42,2,0),"")</f>
        <v>訪問系</v>
      </c>
      <c r="C71" s="18">
        <v>1610100206</v>
      </c>
      <c r="D71" s="18"/>
      <c r="E71" s="18"/>
      <c r="F71" s="24" t="s">
        <v>1076</v>
      </c>
      <c r="G71" s="18"/>
      <c r="H71" s="18" t="s">
        <v>748</v>
      </c>
      <c r="I71" s="24" t="s">
        <v>2687</v>
      </c>
      <c r="J71" s="18" t="s">
        <v>711</v>
      </c>
      <c r="K71" s="18" t="s">
        <v>1438</v>
      </c>
      <c r="L71" s="24" t="s">
        <v>1064</v>
      </c>
      <c r="M71" s="48">
        <v>45200</v>
      </c>
      <c r="N71" s="48">
        <v>47391</v>
      </c>
      <c r="O71" s="16"/>
      <c r="P71" s="16"/>
      <c r="Q71" s="16"/>
      <c r="R71" s="59" t="str">
        <v>01富山地域</v>
      </c>
      <c r="S71" s="59" t="str">
        <v>47水橋西部</v>
      </c>
    </row>
    <row r="72" spans="1:23" s="10" customFormat="1" ht="46.5" customHeight="1">
      <c r="A72" s="13" t="s">
        <v>1041</v>
      </c>
      <c r="B72" s="16" t="str">
        <f>IFERROR(VLOOKUP($A72,削除禁止!$A$1:$J$42,2,0),"")</f>
        <v>訪問系</v>
      </c>
      <c r="C72" s="18">
        <v>1610101667</v>
      </c>
      <c r="D72" s="18"/>
      <c r="E72" s="18"/>
      <c r="F72" s="24" t="s">
        <v>1158</v>
      </c>
      <c r="G72" s="18"/>
      <c r="H72" s="18" t="s">
        <v>932</v>
      </c>
      <c r="I72" s="24" t="s">
        <v>1888</v>
      </c>
      <c r="J72" s="18" t="s">
        <v>1555</v>
      </c>
      <c r="K72" s="18" t="s">
        <v>1613</v>
      </c>
      <c r="L72" s="24" t="s">
        <v>2306</v>
      </c>
      <c r="M72" s="48">
        <v>42614</v>
      </c>
      <c r="N72" s="48">
        <v>46996</v>
      </c>
      <c r="O72" s="16"/>
      <c r="P72" s="16"/>
      <c r="Q72" s="16"/>
      <c r="R72" s="59" t="str">
        <v>01富山地域</v>
      </c>
      <c r="S72" s="59" t="str">
        <v>09西田地方</v>
      </c>
    </row>
    <row r="73" spans="1:23" s="10" customFormat="1" ht="46.5" customHeight="1">
      <c r="A73" s="13" t="s">
        <v>1041</v>
      </c>
      <c r="B73" s="16" t="str">
        <f>IFERROR(VLOOKUP($A73,削除禁止!$A$1:$J$42,2,0),"")</f>
        <v>訪問系</v>
      </c>
      <c r="C73" s="18">
        <v>1610102590</v>
      </c>
      <c r="D73" s="18"/>
      <c r="E73" s="18"/>
      <c r="F73" s="24" t="s">
        <v>2507</v>
      </c>
      <c r="G73" s="18"/>
      <c r="H73" s="18" t="s">
        <v>2995</v>
      </c>
      <c r="I73" s="24" t="s">
        <v>3935</v>
      </c>
      <c r="J73" s="18" t="s">
        <v>2138</v>
      </c>
      <c r="K73" s="18" t="s">
        <v>2188</v>
      </c>
      <c r="L73" s="24" t="s">
        <v>2913</v>
      </c>
      <c r="M73" s="48">
        <v>44348</v>
      </c>
      <c r="N73" s="48">
        <v>46538</v>
      </c>
      <c r="O73" s="16"/>
      <c r="P73" s="16"/>
      <c r="Q73" s="16"/>
      <c r="R73" s="59" t="str">
        <v>01富山地域</v>
      </c>
      <c r="S73" s="59" t="str">
        <v>26新庄</v>
      </c>
    </row>
    <row r="74" spans="1:23" s="11" customFormat="1" ht="46.5" customHeight="1">
      <c r="A74" s="13" t="s">
        <v>1041</v>
      </c>
      <c r="B74" s="16" t="str">
        <f>IFERROR(VLOOKUP($A74,削除禁止!$A$1:$J$42,2,0),"")</f>
        <v>訪問系</v>
      </c>
      <c r="C74" s="18">
        <v>1610101675</v>
      </c>
      <c r="D74" s="18"/>
      <c r="E74" s="18"/>
      <c r="F74" s="24" t="s">
        <v>2456</v>
      </c>
      <c r="G74" s="18"/>
      <c r="H74" s="18" t="s">
        <v>238</v>
      </c>
      <c r="I74" s="24" t="s">
        <v>1376</v>
      </c>
      <c r="J74" s="18" t="s">
        <v>45</v>
      </c>
      <c r="K74" s="18" t="s">
        <v>45</v>
      </c>
      <c r="L74" s="24" t="s">
        <v>1866</v>
      </c>
      <c r="M74" s="48">
        <v>45292</v>
      </c>
      <c r="N74" s="48">
        <v>47483</v>
      </c>
      <c r="O74" s="16"/>
      <c r="P74" s="16"/>
      <c r="Q74" s="16"/>
      <c r="R74" s="59" t="str">
        <v>01富山地域</v>
      </c>
      <c r="S74" s="59" t="str">
        <v>32蜷川</v>
      </c>
      <c r="W74" s="65"/>
    </row>
    <row r="75" spans="1:23" s="11" customFormat="1" ht="46.5" customHeight="1">
      <c r="A75" s="13" t="s">
        <v>3063</v>
      </c>
      <c r="B75" s="16" t="str">
        <f>IFERROR(VLOOKUP($A75,削除禁止!$A$1:$J$42,2,0),"")</f>
        <v>通所系</v>
      </c>
      <c r="C75" s="18">
        <v>1610100529</v>
      </c>
      <c r="D75" s="18"/>
      <c r="E75" s="18"/>
      <c r="F75" s="24" t="s">
        <v>660</v>
      </c>
      <c r="G75" s="18">
        <v>57</v>
      </c>
      <c r="H75" s="18" t="s">
        <v>649</v>
      </c>
      <c r="I75" s="24" t="s">
        <v>2768</v>
      </c>
      <c r="J75" s="18" t="s">
        <v>651</v>
      </c>
      <c r="K75" s="18" t="s">
        <v>654</v>
      </c>
      <c r="L75" s="24" t="s">
        <v>931</v>
      </c>
      <c r="M75" s="48">
        <v>41000</v>
      </c>
      <c r="N75" s="48">
        <v>47573</v>
      </c>
      <c r="O75" s="34"/>
      <c r="P75" s="34"/>
      <c r="Q75" s="34"/>
      <c r="R75" s="59" t="str">
        <v>02大沢野地域</v>
      </c>
      <c r="S75" s="59" t="str">
        <v>54大沢野地区</v>
      </c>
    </row>
    <row r="76" spans="1:23" s="11" customFormat="1" ht="46.5" customHeight="1">
      <c r="A76" s="13" t="s">
        <v>3063</v>
      </c>
      <c r="B76" s="16" t="str">
        <f>IFERROR(VLOOKUP($A76,削除禁止!$A$1:$J$42,2,0),"")</f>
        <v>通所系</v>
      </c>
      <c r="C76" s="18">
        <v>1618000010</v>
      </c>
      <c r="D76" s="18"/>
      <c r="E76" s="18"/>
      <c r="F76" s="24" t="s">
        <v>1168</v>
      </c>
      <c r="G76" s="18">
        <v>170</v>
      </c>
      <c r="H76" s="18" t="s">
        <v>274</v>
      </c>
      <c r="I76" s="24" t="s">
        <v>2759</v>
      </c>
      <c r="J76" s="18" t="s">
        <v>1172</v>
      </c>
      <c r="K76" s="18" t="s">
        <v>1181</v>
      </c>
      <c r="L76" s="24" t="s">
        <v>1168</v>
      </c>
      <c r="M76" s="48">
        <v>41000</v>
      </c>
      <c r="N76" s="48">
        <v>47573</v>
      </c>
      <c r="O76" s="34"/>
      <c r="P76" s="34"/>
      <c r="Q76" s="34"/>
      <c r="R76" s="59" t="str">
        <v>05婦中地域</v>
      </c>
      <c r="S76" s="59" t="str">
        <v>74古里地区</v>
      </c>
    </row>
    <row r="77" spans="1:23" s="11" customFormat="1" ht="46.5" customHeight="1">
      <c r="A77" s="13" t="s">
        <v>3063</v>
      </c>
      <c r="B77" s="16" t="str">
        <f>IFERROR(VLOOKUP($A77,削除禁止!$A$1:$J$42,2,0),"")</f>
        <v>通所系</v>
      </c>
      <c r="C77" s="18">
        <v>1610102244</v>
      </c>
      <c r="D77" s="18"/>
      <c r="E77" s="18"/>
      <c r="F77" s="25" t="s">
        <v>2238</v>
      </c>
      <c r="G77" s="18">
        <v>30</v>
      </c>
      <c r="H77" s="18" t="s">
        <v>982</v>
      </c>
      <c r="I77" s="24" t="s">
        <v>2763</v>
      </c>
      <c r="J77" s="18" t="s">
        <v>1265</v>
      </c>
      <c r="K77" s="18" t="s">
        <v>1022</v>
      </c>
      <c r="L77" s="25" t="s">
        <v>812</v>
      </c>
      <c r="M77" s="48">
        <v>43282</v>
      </c>
      <c r="N77" s="48">
        <v>47664</v>
      </c>
      <c r="O77" s="34"/>
      <c r="P77" s="34"/>
      <c r="Q77" s="34"/>
      <c r="R77" s="59" t="str">
        <v>01富山地域</v>
      </c>
      <c r="S77" s="59" t="str">
        <v>23針原</v>
      </c>
    </row>
    <row r="78" spans="1:23" s="11" customFormat="1" ht="46.5" customHeight="1">
      <c r="A78" s="13" t="s">
        <v>3063</v>
      </c>
      <c r="B78" s="16" t="str">
        <f>IFERROR(VLOOKUP($A78,削除禁止!$A$1:$J$42,2,0),"")</f>
        <v>通所系</v>
      </c>
      <c r="C78" s="18">
        <v>1610102327</v>
      </c>
      <c r="D78" s="18"/>
      <c r="E78" s="18"/>
      <c r="F78" s="25" t="s">
        <v>1987</v>
      </c>
      <c r="G78" s="18">
        <v>50</v>
      </c>
      <c r="H78" s="18" t="s">
        <v>982</v>
      </c>
      <c r="I78" s="24" t="s">
        <v>2763</v>
      </c>
      <c r="J78" s="18" t="s">
        <v>1265</v>
      </c>
      <c r="K78" s="18" t="s">
        <v>1757</v>
      </c>
      <c r="L78" s="25" t="s">
        <v>812</v>
      </c>
      <c r="M78" s="48">
        <v>43374</v>
      </c>
      <c r="N78" s="48">
        <v>47756</v>
      </c>
      <c r="O78" s="34"/>
      <c r="P78" s="34"/>
      <c r="Q78" s="34"/>
      <c r="R78" s="59" t="str">
        <v>01富山地域</v>
      </c>
      <c r="S78" s="59" t="str">
        <v>23針原</v>
      </c>
    </row>
    <row r="79" spans="1:23" s="11" customFormat="1" ht="46.5" customHeight="1">
      <c r="A79" s="13" t="s">
        <v>3070</v>
      </c>
      <c r="B79" s="16" t="str">
        <f>IFERROR(VLOOKUP($A79,削除禁止!$A$1:$J$42,2,0),"")</f>
        <v>短期入所</v>
      </c>
      <c r="C79" s="18">
        <v>1610100024</v>
      </c>
      <c r="D79" s="18"/>
      <c r="E79" s="18"/>
      <c r="F79" s="24" t="s">
        <v>946</v>
      </c>
      <c r="G79" s="18">
        <v>4</v>
      </c>
      <c r="H79" s="18" t="s">
        <v>982</v>
      </c>
      <c r="I79" s="24" t="s">
        <v>2763</v>
      </c>
      <c r="J79" s="18" t="s">
        <v>986</v>
      </c>
      <c r="K79" s="18" t="s">
        <v>781</v>
      </c>
      <c r="L79" s="24" t="s">
        <v>812</v>
      </c>
      <c r="M79" s="48">
        <v>38991</v>
      </c>
      <c r="N79" s="48">
        <v>47756</v>
      </c>
      <c r="O79" s="34"/>
      <c r="P79" s="34"/>
      <c r="Q79" s="34"/>
      <c r="R79" s="59" t="str">
        <v>01富山地域</v>
      </c>
      <c r="S79" s="59" t="str">
        <v>23針原</v>
      </c>
    </row>
    <row r="80" spans="1:23" s="11" customFormat="1" ht="46.5" customHeight="1">
      <c r="A80" s="13" t="s">
        <v>3070</v>
      </c>
      <c r="B80" s="16" t="str">
        <f>IFERROR(VLOOKUP($A80,削除禁止!$A$1:$J$42,2,0),"")</f>
        <v>短期入所</v>
      </c>
      <c r="C80" s="18">
        <v>1610100032</v>
      </c>
      <c r="D80" s="18"/>
      <c r="E80" s="18"/>
      <c r="F80" s="24" t="s">
        <v>2233</v>
      </c>
      <c r="G80" s="18">
        <v>2</v>
      </c>
      <c r="H80" s="18" t="s">
        <v>3618</v>
      </c>
      <c r="I80" s="24" t="s">
        <v>2764</v>
      </c>
      <c r="J80" s="18" t="s">
        <v>587</v>
      </c>
      <c r="K80" s="18" t="s">
        <v>603</v>
      </c>
      <c r="L80" s="24" t="s">
        <v>609</v>
      </c>
      <c r="M80" s="48">
        <v>38991</v>
      </c>
      <c r="N80" s="48">
        <v>47756</v>
      </c>
      <c r="O80" s="34"/>
      <c r="P80" s="34"/>
      <c r="Q80" s="34"/>
      <c r="R80" s="59" t="str">
        <v>02大沢野地域</v>
      </c>
      <c r="S80" s="59" t="str">
        <v>53船峅地区</v>
      </c>
    </row>
    <row r="81" spans="1:19" s="11" customFormat="1" ht="46.5" customHeight="1">
      <c r="A81" s="13" t="s">
        <v>3070</v>
      </c>
      <c r="B81" s="16" t="str">
        <f>IFERROR(VLOOKUP($A81,削除禁止!$A$1:$J$42,2,0),"")</f>
        <v>短期入所</v>
      </c>
      <c r="C81" s="18">
        <v>1610100073</v>
      </c>
      <c r="D81" s="18"/>
      <c r="E81" s="18"/>
      <c r="F81" s="24" t="s">
        <v>876</v>
      </c>
      <c r="G81" s="18">
        <v>2</v>
      </c>
      <c r="H81" s="18" t="s">
        <v>853</v>
      </c>
      <c r="I81" s="24" t="s">
        <v>4139</v>
      </c>
      <c r="J81" s="18" t="s">
        <v>855</v>
      </c>
      <c r="K81" s="18" t="s">
        <v>861</v>
      </c>
      <c r="L81" s="24" t="s">
        <v>847</v>
      </c>
      <c r="M81" s="48">
        <v>38991</v>
      </c>
      <c r="N81" s="48">
        <v>47756</v>
      </c>
      <c r="O81" s="34"/>
      <c r="P81" s="34"/>
      <c r="Q81" s="34"/>
      <c r="R81" s="59" t="str">
        <v>01富山地域</v>
      </c>
      <c r="S81" s="59" t="str">
        <v>40呉羽</v>
      </c>
    </row>
    <row r="82" spans="1:19" s="11" customFormat="1" ht="46.5" customHeight="1">
      <c r="A82" s="13" t="s">
        <v>3070</v>
      </c>
      <c r="B82" s="16" t="str">
        <f>IFERROR(VLOOKUP($A82,削除禁止!$A$1:$J$42,2,0),"")</f>
        <v>短期入所</v>
      </c>
      <c r="C82" s="18">
        <v>1610100081</v>
      </c>
      <c r="D82" s="18"/>
      <c r="E82" s="18"/>
      <c r="F82" s="24" t="s">
        <v>2226</v>
      </c>
      <c r="G82" s="18">
        <v>2</v>
      </c>
      <c r="H82" s="18" t="s">
        <v>3618</v>
      </c>
      <c r="I82" s="24" t="s">
        <v>2764</v>
      </c>
      <c r="J82" s="18" t="s">
        <v>587</v>
      </c>
      <c r="K82" s="18" t="s">
        <v>603</v>
      </c>
      <c r="L82" s="24" t="s">
        <v>609</v>
      </c>
      <c r="M82" s="48">
        <v>38991</v>
      </c>
      <c r="N82" s="48">
        <v>47756</v>
      </c>
      <c r="O82" s="34"/>
      <c r="P82" s="34"/>
      <c r="Q82" s="34"/>
      <c r="R82" s="59" t="str">
        <v>02大沢野地域</v>
      </c>
      <c r="S82" s="59" t="str">
        <v>53船峅地区</v>
      </c>
    </row>
    <row r="83" spans="1:19" s="11" customFormat="1" ht="46.5" customHeight="1">
      <c r="A83" s="13" t="s">
        <v>3070</v>
      </c>
      <c r="B83" s="16" t="str">
        <f>IFERROR(VLOOKUP($A83,削除禁止!$A$1:$J$42,2,0),"")</f>
        <v>短期入所</v>
      </c>
      <c r="C83" s="18">
        <v>1610100099</v>
      </c>
      <c r="D83" s="18"/>
      <c r="E83" s="18"/>
      <c r="F83" s="24" t="s">
        <v>235</v>
      </c>
      <c r="G83" s="18">
        <v>2</v>
      </c>
      <c r="H83" s="18" t="s">
        <v>3618</v>
      </c>
      <c r="I83" s="24" t="s">
        <v>2764</v>
      </c>
      <c r="J83" s="18" t="s">
        <v>587</v>
      </c>
      <c r="K83" s="18" t="s">
        <v>603</v>
      </c>
      <c r="L83" s="24" t="s">
        <v>609</v>
      </c>
      <c r="M83" s="48">
        <v>38991</v>
      </c>
      <c r="N83" s="48">
        <v>47756</v>
      </c>
      <c r="O83" s="34"/>
      <c r="P83" s="34"/>
      <c r="Q83" s="34"/>
      <c r="R83" s="59" t="str">
        <v>02大沢野地域</v>
      </c>
      <c r="S83" s="59" t="str">
        <v>53船峅地区</v>
      </c>
    </row>
    <row r="84" spans="1:19" s="11" customFormat="1" ht="46.5" customHeight="1">
      <c r="A84" s="13" t="s">
        <v>3070</v>
      </c>
      <c r="B84" s="16" t="str">
        <f>IFERROR(VLOOKUP($A84,削除禁止!$A$1:$J$42,2,0),"")</f>
        <v>短期入所</v>
      </c>
      <c r="C84" s="18">
        <v>1610100107</v>
      </c>
      <c r="D84" s="18"/>
      <c r="E84" s="18"/>
      <c r="F84" s="24" t="s">
        <v>2228</v>
      </c>
      <c r="G84" s="18">
        <v>2</v>
      </c>
      <c r="H84" s="18" t="s">
        <v>3618</v>
      </c>
      <c r="I84" s="24" t="s">
        <v>2764</v>
      </c>
      <c r="J84" s="18" t="s">
        <v>587</v>
      </c>
      <c r="K84" s="18" t="s">
        <v>603</v>
      </c>
      <c r="L84" s="24" t="s">
        <v>609</v>
      </c>
      <c r="M84" s="48">
        <v>38991</v>
      </c>
      <c r="N84" s="48">
        <v>47756</v>
      </c>
      <c r="O84" s="34"/>
      <c r="P84" s="34"/>
      <c r="Q84" s="34"/>
      <c r="R84" s="59" t="str">
        <v>02大沢野地域</v>
      </c>
      <c r="S84" s="59" t="str">
        <v>53船峅地区</v>
      </c>
    </row>
    <row r="85" spans="1:19" s="11" customFormat="1" ht="46.5" customHeight="1">
      <c r="A85" s="13" t="s">
        <v>3070</v>
      </c>
      <c r="B85" s="16" t="str">
        <f>IFERROR(VLOOKUP($A85,削除禁止!$A$1:$J$42,2,0),"")</f>
        <v>短期入所</v>
      </c>
      <c r="C85" s="18">
        <v>1610100115</v>
      </c>
      <c r="D85" s="18"/>
      <c r="E85" s="18"/>
      <c r="F85" s="24" t="s">
        <v>697</v>
      </c>
      <c r="G85" s="18">
        <v>2</v>
      </c>
      <c r="H85" s="18" t="s">
        <v>691</v>
      </c>
      <c r="I85" s="27" t="s">
        <v>7974</v>
      </c>
      <c r="J85" s="18" t="s">
        <v>705</v>
      </c>
      <c r="K85" s="18" t="s">
        <v>96</v>
      </c>
      <c r="L85" s="24" t="s">
        <v>954</v>
      </c>
      <c r="M85" s="48">
        <v>38991</v>
      </c>
      <c r="N85" s="48">
        <v>47756</v>
      </c>
      <c r="O85" s="34"/>
      <c r="P85" s="34"/>
      <c r="Q85" s="34"/>
      <c r="R85" s="59" t="str">
        <v>04八尾地域</v>
      </c>
      <c r="S85" s="59" t="str">
        <v>66野積地区</v>
      </c>
    </row>
    <row r="86" spans="1:19" s="11" customFormat="1" ht="46.5" customHeight="1">
      <c r="A86" s="13" t="s">
        <v>3070</v>
      </c>
      <c r="B86" s="16" t="str">
        <f>IFERROR(VLOOKUP($A86,削除禁止!$A$1:$J$42,2,0),"")</f>
        <v>短期入所</v>
      </c>
      <c r="C86" s="18">
        <v>1610100123</v>
      </c>
      <c r="D86" s="18"/>
      <c r="E86" s="18"/>
      <c r="F86" s="24" t="s">
        <v>643</v>
      </c>
      <c r="G86" s="18">
        <v>2</v>
      </c>
      <c r="H86" s="18" t="s">
        <v>267</v>
      </c>
      <c r="I86" s="24" t="s">
        <v>2395</v>
      </c>
      <c r="J86" s="18" t="s">
        <v>633</v>
      </c>
      <c r="K86" s="18" t="s">
        <v>636</v>
      </c>
      <c r="L86" s="24" t="s">
        <v>929</v>
      </c>
      <c r="M86" s="48">
        <v>38991</v>
      </c>
      <c r="N86" s="48">
        <v>47756</v>
      </c>
      <c r="O86" s="34"/>
      <c r="P86" s="34"/>
      <c r="Q86" s="34"/>
      <c r="R86" s="59" t="str">
        <v>06山田地域</v>
      </c>
      <c r="S86" s="59" t="str">
        <v>80山田東部地区</v>
      </c>
    </row>
    <row r="87" spans="1:19" s="11" customFormat="1" ht="46.5" customHeight="1">
      <c r="A87" s="13" t="s">
        <v>3070</v>
      </c>
      <c r="B87" s="16" t="str">
        <f>IFERROR(VLOOKUP($A87,削除禁止!$A$1:$J$42,2,0),"")</f>
        <v>短期入所</v>
      </c>
      <c r="C87" s="18">
        <v>1610100172</v>
      </c>
      <c r="D87" s="18"/>
      <c r="E87" s="18"/>
      <c r="F87" s="24" t="s">
        <v>1194</v>
      </c>
      <c r="G87" s="18">
        <v>2</v>
      </c>
      <c r="H87" s="18" t="s">
        <v>3618</v>
      </c>
      <c r="I87" s="24" t="s">
        <v>2764</v>
      </c>
      <c r="J87" s="18" t="s">
        <v>587</v>
      </c>
      <c r="K87" s="18" t="s">
        <v>603</v>
      </c>
      <c r="L87" s="24" t="s">
        <v>609</v>
      </c>
      <c r="M87" s="48">
        <v>38991</v>
      </c>
      <c r="N87" s="48">
        <v>47756</v>
      </c>
      <c r="O87" s="34"/>
      <c r="P87" s="34"/>
      <c r="Q87" s="34"/>
      <c r="R87" s="59" t="str">
        <v>02大沢野地域</v>
      </c>
      <c r="S87" s="59" t="str">
        <v>53船峅地区</v>
      </c>
    </row>
    <row r="88" spans="1:19" s="11" customFormat="1" ht="46.5" customHeight="1">
      <c r="A88" s="13" t="s">
        <v>3070</v>
      </c>
      <c r="B88" s="16" t="str">
        <f>IFERROR(VLOOKUP($A88,削除禁止!$A$1:$J$42,2,0),"")</f>
        <v>短期入所</v>
      </c>
      <c r="C88" s="18">
        <v>1610100206</v>
      </c>
      <c r="D88" s="18"/>
      <c r="E88" s="18"/>
      <c r="F88" s="24" t="s">
        <v>8135</v>
      </c>
      <c r="G88" s="18"/>
      <c r="H88" s="18" t="s">
        <v>748</v>
      </c>
      <c r="I88" s="24" t="s">
        <v>2904</v>
      </c>
      <c r="J88" s="18" t="s">
        <v>1547</v>
      </c>
      <c r="K88" s="18" t="s">
        <v>1017</v>
      </c>
      <c r="L88" s="24" t="s">
        <v>1064</v>
      </c>
      <c r="M88" s="48">
        <v>38991</v>
      </c>
      <c r="N88" s="48">
        <v>47756</v>
      </c>
      <c r="O88" s="34"/>
      <c r="P88" s="34"/>
      <c r="Q88" s="34"/>
      <c r="R88" s="59" t="str">
        <v>01富山地域</v>
      </c>
      <c r="S88" s="59" t="str">
        <v>47水橋西部</v>
      </c>
    </row>
    <row r="89" spans="1:19" s="11" customFormat="1" ht="46.5" customHeight="1">
      <c r="A89" s="13" t="s">
        <v>3070</v>
      </c>
      <c r="B89" s="16" t="str">
        <f>IFERROR(VLOOKUP($A89,削除禁止!$A$1:$J$42,2,0),"")</f>
        <v>短期入所</v>
      </c>
      <c r="C89" s="18">
        <v>1610100479</v>
      </c>
      <c r="D89" s="18"/>
      <c r="E89" s="18"/>
      <c r="F89" s="25" t="s">
        <v>4899</v>
      </c>
      <c r="G89" s="18"/>
      <c r="H89" s="18" t="s">
        <v>982</v>
      </c>
      <c r="I89" s="24" t="s">
        <v>2763</v>
      </c>
      <c r="J89" s="37" t="s">
        <v>3153</v>
      </c>
      <c r="K89" s="18" t="s">
        <v>1757</v>
      </c>
      <c r="L89" s="24" t="s">
        <v>812</v>
      </c>
      <c r="M89" s="48">
        <v>38991</v>
      </c>
      <c r="N89" s="48">
        <v>47756</v>
      </c>
      <c r="O89" s="34"/>
      <c r="P89" s="34"/>
      <c r="Q89" s="34"/>
      <c r="R89" s="59" t="str">
        <v>01富山地域</v>
      </c>
      <c r="S89" s="59" t="str">
        <v>23針原</v>
      </c>
    </row>
    <row r="90" spans="1:19" s="11" customFormat="1" ht="46.5" customHeight="1">
      <c r="A90" s="13" t="s">
        <v>3070</v>
      </c>
      <c r="B90" s="16" t="str">
        <f>IFERROR(VLOOKUP($A90,削除禁止!$A$1:$J$42,2,0),"")</f>
        <v>短期入所</v>
      </c>
      <c r="C90" s="18">
        <v>1610100495</v>
      </c>
      <c r="D90" s="18"/>
      <c r="E90" s="18"/>
      <c r="F90" s="24" t="s">
        <v>2222</v>
      </c>
      <c r="G90" s="18"/>
      <c r="H90" s="18" t="s">
        <v>1026</v>
      </c>
      <c r="I90" s="24" t="s">
        <v>2766</v>
      </c>
      <c r="J90" s="18" t="s">
        <v>1030</v>
      </c>
      <c r="K90" s="18" t="s">
        <v>1033</v>
      </c>
      <c r="L90" s="24" t="s">
        <v>1131</v>
      </c>
      <c r="M90" s="48">
        <v>38991</v>
      </c>
      <c r="N90" s="48">
        <v>47756</v>
      </c>
      <c r="O90" s="34"/>
      <c r="P90" s="34"/>
      <c r="Q90" s="34"/>
      <c r="R90" s="59" t="str">
        <v>01富山地域</v>
      </c>
      <c r="S90" s="59" t="str">
        <v>40呉羽</v>
      </c>
    </row>
    <row r="91" spans="1:19" s="11" customFormat="1" ht="46.5" customHeight="1">
      <c r="A91" s="13" t="s">
        <v>3070</v>
      </c>
      <c r="B91" s="16" t="str">
        <f>IFERROR(VLOOKUP($A91,削除禁止!$A$1:$J$42,2,0),"")</f>
        <v>短期入所</v>
      </c>
      <c r="C91" s="18">
        <v>1610100511</v>
      </c>
      <c r="D91" s="18"/>
      <c r="E91" s="18"/>
      <c r="F91" s="24" t="s">
        <v>3622</v>
      </c>
      <c r="G91" s="18"/>
      <c r="H91" s="18" t="s">
        <v>1043</v>
      </c>
      <c r="I91" s="24" t="s">
        <v>1102</v>
      </c>
      <c r="J91" s="18" t="s">
        <v>1046</v>
      </c>
      <c r="K91" s="18" t="s">
        <v>669</v>
      </c>
      <c r="L91" s="24" t="s">
        <v>36</v>
      </c>
      <c r="M91" s="48">
        <v>38991</v>
      </c>
      <c r="N91" s="48">
        <v>47756</v>
      </c>
      <c r="O91" s="34"/>
      <c r="P91" s="34"/>
      <c r="Q91" s="34"/>
      <c r="R91" s="59" t="str">
        <v>01富山地域</v>
      </c>
      <c r="S91" s="59" t="str">
        <v>36四方</v>
      </c>
    </row>
    <row r="92" spans="1:19" s="11" customFormat="1" ht="46.5" customHeight="1">
      <c r="A92" s="13" t="s">
        <v>3070</v>
      </c>
      <c r="B92" s="16" t="str">
        <f>IFERROR(VLOOKUP($A92,削除禁止!$A$1:$J$42,2,0),"")</f>
        <v>短期入所</v>
      </c>
      <c r="C92" s="18">
        <v>1610100529</v>
      </c>
      <c r="D92" s="18"/>
      <c r="E92" s="18"/>
      <c r="F92" s="24" t="s">
        <v>660</v>
      </c>
      <c r="G92" s="18"/>
      <c r="H92" s="18" t="s">
        <v>649</v>
      </c>
      <c r="I92" s="24" t="s">
        <v>2768</v>
      </c>
      <c r="J92" s="18" t="s">
        <v>651</v>
      </c>
      <c r="K92" s="18" t="s">
        <v>654</v>
      </c>
      <c r="L92" s="24" t="s">
        <v>931</v>
      </c>
      <c r="M92" s="48">
        <v>38991</v>
      </c>
      <c r="N92" s="48">
        <v>47756</v>
      </c>
      <c r="O92" s="34"/>
      <c r="P92" s="34"/>
      <c r="Q92" s="34"/>
      <c r="R92" s="59" t="str">
        <v>02大沢野地域</v>
      </c>
      <c r="S92" s="59" t="str">
        <v>54大沢野地区</v>
      </c>
    </row>
    <row r="93" spans="1:19" s="11" customFormat="1" ht="46.5" customHeight="1">
      <c r="A93" s="13" t="s">
        <v>3070</v>
      </c>
      <c r="B93" s="16" t="str">
        <f>IFERROR(VLOOKUP($A93,削除禁止!$A$1:$J$42,2,0),"")</f>
        <v>短期入所</v>
      </c>
      <c r="C93" s="18">
        <v>1610100552</v>
      </c>
      <c r="D93" s="18"/>
      <c r="E93" s="18"/>
      <c r="F93" s="24" t="s">
        <v>1354</v>
      </c>
      <c r="G93" s="18"/>
      <c r="H93" s="18" t="s">
        <v>715</v>
      </c>
      <c r="I93" s="24" t="s">
        <v>2803</v>
      </c>
      <c r="J93" s="18" t="s">
        <v>728</v>
      </c>
      <c r="K93" s="18" t="s">
        <v>735</v>
      </c>
      <c r="L93" s="24" t="s">
        <v>1012</v>
      </c>
      <c r="M93" s="48">
        <v>38991</v>
      </c>
      <c r="N93" s="48">
        <v>47756</v>
      </c>
      <c r="O93" s="34"/>
      <c r="P93" s="34"/>
      <c r="Q93" s="34"/>
      <c r="R93" s="59" t="str">
        <v>01富山地域</v>
      </c>
      <c r="S93" s="59" t="str">
        <v>16桜谷</v>
      </c>
    </row>
    <row r="94" spans="1:19" s="11" customFormat="1" ht="46.5" customHeight="1">
      <c r="A94" s="13" t="s">
        <v>3070</v>
      </c>
      <c r="B94" s="16" t="str">
        <f>IFERROR(VLOOKUP($A94,削除禁止!$A$1:$J$42,2,0),"")</f>
        <v>短期入所</v>
      </c>
      <c r="C94" s="18">
        <v>1618000010</v>
      </c>
      <c r="D94" s="18"/>
      <c r="E94" s="18"/>
      <c r="F94" s="24" t="s">
        <v>1168</v>
      </c>
      <c r="G94" s="18"/>
      <c r="H94" s="18" t="s">
        <v>274</v>
      </c>
      <c r="I94" s="24" t="s">
        <v>2759</v>
      </c>
      <c r="J94" s="18" t="s">
        <v>1172</v>
      </c>
      <c r="K94" s="18" t="s">
        <v>1181</v>
      </c>
      <c r="L94" s="24" t="s">
        <v>1168</v>
      </c>
      <c r="M94" s="48">
        <v>38991</v>
      </c>
      <c r="N94" s="48">
        <v>47756</v>
      </c>
      <c r="O94" s="34"/>
      <c r="P94" s="34"/>
      <c r="Q94" s="34"/>
      <c r="R94" s="59" t="str">
        <v>05婦中地域</v>
      </c>
      <c r="S94" s="59" t="str">
        <v>74古里地区</v>
      </c>
    </row>
    <row r="95" spans="1:19" s="11" customFormat="1" ht="46.5" customHeight="1">
      <c r="A95" s="13" t="s">
        <v>3070</v>
      </c>
      <c r="B95" s="16" t="str">
        <f>IFERROR(VLOOKUP($A95,削除禁止!$A$1:$J$42,2,0),"")</f>
        <v>短期入所</v>
      </c>
      <c r="C95" s="18">
        <v>1610100933</v>
      </c>
      <c r="D95" s="18"/>
      <c r="E95" s="18"/>
      <c r="F95" s="24" t="s">
        <v>803</v>
      </c>
      <c r="G95" s="18">
        <v>2</v>
      </c>
      <c r="H95" s="18" t="s">
        <v>3618</v>
      </c>
      <c r="I95" s="24" t="s">
        <v>2764</v>
      </c>
      <c r="J95" s="18" t="s">
        <v>587</v>
      </c>
      <c r="K95" s="18" t="s">
        <v>603</v>
      </c>
      <c r="L95" s="24" t="s">
        <v>609</v>
      </c>
      <c r="M95" s="48">
        <v>40269</v>
      </c>
      <c r="N95" s="48">
        <v>46843</v>
      </c>
      <c r="O95" s="34"/>
      <c r="P95" s="34"/>
      <c r="Q95" s="34"/>
      <c r="R95" s="59" t="str">
        <v>02大沢野地域</v>
      </c>
      <c r="S95" s="59" t="str">
        <v>53船峅地区</v>
      </c>
    </row>
    <row r="96" spans="1:19" s="11" customFormat="1" ht="46.5" customHeight="1">
      <c r="A96" s="13" t="s">
        <v>3070</v>
      </c>
      <c r="B96" s="16" t="str">
        <f>IFERROR(VLOOKUP($A96,削除禁止!$A$1:$J$42,2,0),"")</f>
        <v>短期入所</v>
      </c>
      <c r="C96" s="18">
        <v>1610100966</v>
      </c>
      <c r="D96" s="18"/>
      <c r="E96" s="18"/>
      <c r="F96" s="24" t="s">
        <v>2211</v>
      </c>
      <c r="G96" s="18">
        <v>2</v>
      </c>
      <c r="H96" s="18" t="s">
        <v>947</v>
      </c>
      <c r="I96" s="24" t="s">
        <v>2771</v>
      </c>
      <c r="J96" s="18" t="s">
        <v>3156</v>
      </c>
      <c r="K96" s="18" t="s">
        <v>2667</v>
      </c>
      <c r="L96" s="24" t="s">
        <v>937</v>
      </c>
      <c r="M96" s="48">
        <v>40299</v>
      </c>
      <c r="N96" s="48">
        <v>46873</v>
      </c>
      <c r="O96" s="26"/>
      <c r="P96" s="34"/>
      <c r="Q96" s="34"/>
      <c r="R96" s="59" t="str">
        <v>01富山地域</v>
      </c>
      <c r="S96" s="59" t="str">
        <v>24豊田</v>
      </c>
    </row>
    <row r="97" spans="1:21" s="11" customFormat="1" ht="46.5" customHeight="1">
      <c r="A97" s="13" t="s">
        <v>3070</v>
      </c>
      <c r="B97" s="16" t="str">
        <f>IFERROR(VLOOKUP($A97,削除禁止!$A$1:$J$42,2,0),"")</f>
        <v>短期入所</v>
      </c>
      <c r="C97" s="18">
        <v>1610101113</v>
      </c>
      <c r="D97" s="18"/>
      <c r="E97" s="18"/>
      <c r="F97" s="24" t="s">
        <v>203</v>
      </c>
      <c r="G97" s="18"/>
      <c r="H97" s="18" t="s">
        <v>343</v>
      </c>
      <c r="I97" s="24" t="s">
        <v>2040</v>
      </c>
      <c r="J97" s="18" t="s">
        <v>1304</v>
      </c>
      <c r="K97" s="18" t="s">
        <v>1718</v>
      </c>
      <c r="L97" s="24" t="s">
        <v>405</v>
      </c>
      <c r="M97" s="48">
        <v>40756</v>
      </c>
      <c r="N97" s="48">
        <v>47330</v>
      </c>
      <c r="O97" s="34"/>
      <c r="P97" s="34"/>
      <c r="Q97" s="34"/>
      <c r="R97" s="59" t="str">
        <v>01富山地域</v>
      </c>
      <c r="S97" s="59" t="str">
        <v>28藤ノ木</v>
      </c>
    </row>
    <row r="98" spans="1:21" s="11" customFormat="1" ht="46.5" customHeight="1">
      <c r="A98" s="13" t="s">
        <v>3070</v>
      </c>
      <c r="B98" s="16" t="str">
        <f>IFERROR(VLOOKUP($A98,削除禁止!$A$1:$J$42,2,0),"")</f>
        <v>短期入所</v>
      </c>
      <c r="C98" s="18">
        <v>1610101584</v>
      </c>
      <c r="D98" s="18"/>
      <c r="E98" s="18"/>
      <c r="F98" s="24" t="s">
        <v>2155</v>
      </c>
      <c r="G98" s="18"/>
      <c r="H98" s="18" t="s">
        <v>440</v>
      </c>
      <c r="I98" s="24" t="s">
        <v>2128</v>
      </c>
      <c r="J98" s="18" t="s">
        <v>1537</v>
      </c>
      <c r="K98" s="18" t="s">
        <v>1399</v>
      </c>
      <c r="L98" s="24" t="s">
        <v>1131</v>
      </c>
      <c r="M98" s="48">
        <v>41974</v>
      </c>
      <c r="N98" s="48">
        <v>46356</v>
      </c>
      <c r="O98" s="34"/>
      <c r="P98" s="34"/>
      <c r="Q98" s="34"/>
      <c r="R98" s="59" t="str">
        <v>01富山地域</v>
      </c>
      <c r="S98" s="59" t="str">
        <v>26新庄</v>
      </c>
    </row>
    <row r="99" spans="1:21" s="11" customFormat="1" ht="46.5" customHeight="1">
      <c r="A99" s="13" t="s">
        <v>3070</v>
      </c>
      <c r="B99" s="16" t="str">
        <f>IFERROR(VLOOKUP($A99,削除禁止!$A$1:$J$42,2,0),"")</f>
        <v>短期入所</v>
      </c>
      <c r="C99" s="18">
        <v>1610101782</v>
      </c>
      <c r="D99" s="18"/>
      <c r="E99" s="18"/>
      <c r="F99" s="24" t="s">
        <v>2240</v>
      </c>
      <c r="G99" s="18">
        <v>2</v>
      </c>
      <c r="H99" s="18" t="s">
        <v>1390</v>
      </c>
      <c r="I99" s="24" t="s">
        <v>62</v>
      </c>
      <c r="J99" s="18" t="s">
        <v>464</v>
      </c>
      <c r="K99" s="18" t="s">
        <v>1340</v>
      </c>
      <c r="L99" s="24" t="s">
        <v>2246</v>
      </c>
      <c r="M99" s="48">
        <v>42430</v>
      </c>
      <c r="N99" s="48">
        <v>46812</v>
      </c>
      <c r="O99" s="34"/>
      <c r="P99" s="34"/>
      <c r="Q99" s="34"/>
      <c r="R99" s="59" t="str">
        <v>01富山地域</v>
      </c>
      <c r="S99" s="59" t="str">
        <v>37八幡</v>
      </c>
    </row>
    <row r="100" spans="1:21" s="11" customFormat="1" ht="46.5" customHeight="1">
      <c r="A100" s="13" t="s">
        <v>3070</v>
      </c>
      <c r="B100" s="16" t="str">
        <f>IFERROR(VLOOKUP($A100,削除禁止!$A$1:$J$42,2,0),"")</f>
        <v>短期入所</v>
      </c>
      <c r="C100" s="18">
        <v>1610101923</v>
      </c>
      <c r="D100" s="18"/>
      <c r="E100" s="18"/>
      <c r="F100" s="24" t="s">
        <v>2737</v>
      </c>
      <c r="G100" s="18">
        <v>2</v>
      </c>
      <c r="H100" s="18" t="s">
        <v>1531</v>
      </c>
      <c r="I100" s="24" t="s">
        <v>2772</v>
      </c>
      <c r="J100" s="18" t="s">
        <v>1509</v>
      </c>
      <c r="K100" s="18" t="s">
        <v>1509</v>
      </c>
      <c r="L100" s="25" t="s">
        <v>164</v>
      </c>
      <c r="M100" s="48">
        <v>42826</v>
      </c>
      <c r="N100" s="48">
        <v>47208</v>
      </c>
      <c r="O100" s="34"/>
      <c r="P100" s="34"/>
      <c r="Q100" s="34"/>
      <c r="R100" s="59" t="str">
        <v>01富山地域</v>
      </c>
      <c r="S100" s="59" t="str">
        <v>25広田</v>
      </c>
    </row>
    <row r="101" spans="1:21" s="11" customFormat="1" ht="46.5" customHeight="1">
      <c r="A101" s="13" t="s">
        <v>3070</v>
      </c>
      <c r="B101" s="16" t="str">
        <f>IFERROR(VLOOKUP($A101,削除禁止!$A$1:$J$42,2,0),"")</f>
        <v>短期入所</v>
      </c>
      <c r="C101" s="18">
        <v>1610100040</v>
      </c>
      <c r="D101" s="18"/>
      <c r="E101" s="18"/>
      <c r="F101" s="24" t="s">
        <v>991</v>
      </c>
      <c r="G101" s="18"/>
      <c r="H101" s="18" t="s">
        <v>982</v>
      </c>
      <c r="I101" s="24" t="s">
        <v>2763</v>
      </c>
      <c r="J101" s="18" t="s">
        <v>1002</v>
      </c>
      <c r="K101" s="18" t="s">
        <v>933</v>
      </c>
      <c r="L101" s="24" t="s">
        <v>812</v>
      </c>
      <c r="M101" s="48">
        <v>42979</v>
      </c>
      <c r="N101" s="48">
        <v>47361</v>
      </c>
      <c r="O101" s="34"/>
      <c r="P101" s="34"/>
      <c r="Q101" s="34"/>
      <c r="R101" s="59" t="str">
        <v>01富山地域</v>
      </c>
      <c r="S101" s="59" t="str">
        <v>23針原</v>
      </c>
    </row>
    <row r="102" spans="1:21" s="11" customFormat="1" ht="46.5" customHeight="1">
      <c r="A102" s="13" t="s">
        <v>3070</v>
      </c>
      <c r="B102" s="16" t="str">
        <f>IFERROR(VLOOKUP($A102,削除禁止!$A$1:$J$42,2,0),"")</f>
        <v>短期入所</v>
      </c>
      <c r="C102" s="18">
        <v>1610102111</v>
      </c>
      <c r="D102" s="18"/>
      <c r="E102" s="18" t="s">
        <v>1352</v>
      </c>
      <c r="F102" s="25" t="s">
        <v>2391</v>
      </c>
      <c r="G102" s="18">
        <v>9</v>
      </c>
      <c r="H102" s="18" t="s">
        <v>1188</v>
      </c>
      <c r="I102" s="24" t="s">
        <v>2866</v>
      </c>
      <c r="J102" s="18" t="s">
        <v>8204</v>
      </c>
      <c r="K102" s="18" t="s">
        <v>2207</v>
      </c>
      <c r="L102" s="24" t="s">
        <v>2256</v>
      </c>
      <c r="M102" s="48">
        <v>43191</v>
      </c>
      <c r="N102" s="48">
        <v>47573</v>
      </c>
      <c r="O102" s="34"/>
      <c r="P102" s="34"/>
      <c r="Q102" s="34"/>
      <c r="R102" s="59" t="str">
        <v>02大沢野地域</v>
      </c>
      <c r="S102" s="59" t="str">
        <v>54大沢野地区</v>
      </c>
    </row>
    <row r="103" spans="1:21" s="11" customFormat="1" ht="46.5" customHeight="1">
      <c r="A103" s="13" t="s">
        <v>3070</v>
      </c>
      <c r="B103" s="16" t="str">
        <f>IFERROR(VLOOKUP($A103,削除禁止!$A$1:$J$42,2,0),"")</f>
        <v>短期入所</v>
      </c>
      <c r="C103" s="18">
        <v>1610102244</v>
      </c>
      <c r="D103" s="18"/>
      <c r="E103" s="18"/>
      <c r="F103" s="25" t="s">
        <v>2238</v>
      </c>
      <c r="G103" s="18"/>
      <c r="H103" s="18" t="s">
        <v>982</v>
      </c>
      <c r="I103" s="24" t="s">
        <v>2763</v>
      </c>
      <c r="J103" s="18" t="s">
        <v>1265</v>
      </c>
      <c r="K103" s="18" t="s">
        <v>1022</v>
      </c>
      <c r="L103" s="24" t="s">
        <v>812</v>
      </c>
      <c r="M103" s="48">
        <v>43282</v>
      </c>
      <c r="N103" s="48">
        <v>47664</v>
      </c>
      <c r="O103" s="34"/>
      <c r="P103" s="34"/>
      <c r="Q103" s="34"/>
      <c r="R103" s="59" t="str">
        <v>01富山地域</v>
      </c>
      <c r="S103" s="59" t="str">
        <v>23針原</v>
      </c>
    </row>
    <row r="104" spans="1:21" s="11" customFormat="1" ht="46.5" customHeight="1">
      <c r="A104" s="13" t="s">
        <v>3070</v>
      </c>
      <c r="B104" s="16" t="str">
        <f>IFERROR(VLOOKUP($A104,削除禁止!$A$1:$J$42,2,0),"")</f>
        <v>短期入所</v>
      </c>
      <c r="C104" s="18">
        <v>1610102475</v>
      </c>
      <c r="D104" s="18"/>
      <c r="E104" s="18"/>
      <c r="F104" s="24" t="s">
        <v>1800</v>
      </c>
      <c r="G104" s="18">
        <v>2</v>
      </c>
      <c r="H104" s="18" t="s">
        <v>801</v>
      </c>
      <c r="I104" s="24" t="s">
        <v>2775</v>
      </c>
      <c r="J104" s="18" t="s">
        <v>2261</v>
      </c>
      <c r="K104" s="18" t="s">
        <v>3157</v>
      </c>
      <c r="L104" s="24" t="s">
        <v>2017</v>
      </c>
      <c r="M104" s="48">
        <v>43862</v>
      </c>
      <c r="N104" s="48">
        <v>46053</v>
      </c>
      <c r="O104" s="34"/>
      <c r="P104" s="34"/>
      <c r="Q104" s="34"/>
      <c r="R104" s="59" t="str">
        <v>01富山地域</v>
      </c>
      <c r="S104" s="59" t="str">
        <v>48水橋東部</v>
      </c>
    </row>
    <row r="105" spans="1:21" s="11" customFormat="1" ht="46.5" customHeight="1">
      <c r="A105" s="13" t="s">
        <v>3070</v>
      </c>
      <c r="B105" s="16" t="str">
        <f>IFERROR(VLOOKUP($A105,削除禁止!$A$1:$J$42,2,0),"")</f>
        <v>短期入所</v>
      </c>
      <c r="C105" s="18">
        <v>1610102509</v>
      </c>
      <c r="D105" s="18"/>
      <c r="E105" s="18"/>
      <c r="F105" s="24" t="s">
        <v>2247</v>
      </c>
      <c r="G105" s="18">
        <v>3</v>
      </c>
      <c r="H105" s="18" t="s">
        <v>1286</v>
      </c>
      <c r="I105" s="24" t="s">
        <v>4804</v>
      </c>
      <c r="J105" s="18" t="s">
        <v>1854</v>
      </c>
      <c r="K105" s="18" t="s">
        <v>1858</v>
      </c>
      <c r="L105" s="24" t="s">
        <v>851</v>
      </c>
      <c r="M105" s="48">
        <v>43922</v>
      </c>
      <c r="N105" s="48">
        <v>46112</v>
      </c>
      <c r="O105" s="34"/>
      <c r="P105" s="34"/>
      <c r="Q105" s="34"/>
      <c r="R105" s="59" t="str">
        <v>01富山地域</v>
      </c>
      <c r="S105" s="59" t="str">
        <v>49三郷</v>
      </c>
    </row>
    <row r="106" spans="1:21" s="11" customFormat="1" ht="46.5" customHeight="1">
      <c r="A106" s="13" t="s">
        <v>3070</v>
      </c>
      <c r="B106" s="16" t="str">
        <f>IFERROR(VLOOKUP($A106,削除禁止!$A$1:$J$42,2,0),"")</f>
        <v>短期入所</v>
      </c>
      <c r="C106" s="18">
        <v>1610102624</v>
      </c>
      <c r="D106" s="18"/>
      <c r="E106" s="18"/>
      <c r="F106" s="24" t="s">
        <v>2250</v>
      </c>
      <c r="G106" s="18">
        <v>2</v>
      </c>
      <c r="H106" s="18" t="s">
        <v>1870</v>
      </c>
      <c r="I106" s="24" t="s">
        <v>2776</v>
      </c>
      <c r="J106" s="18" t="s">
        <v>3158</v>
      </c>
      <c r="K106" s="18" t="s">
        <v>2608</v>
      </c>
      <c r="L106" s="24" t="s">
        <v>1814</v>
      </c>
      <c r="M106" s="48">
        <v>44287</v>
      </c>
      <c r="N106" s="48">
        <v>46477</v>
      </c>
      <c r="O106" s="34"/>
      <c r="P106" s="34"/>
      <c r="Q106" s="34"/>
      <c r="R106" s="59" t="str">
        <v>01富山地域</v>
      </c>
      <c r="S106" s="59" t="str">
        <v>13東部</v>
      </c>
    </row>
    <row r="107" spans="1:21" s="11" customFormat="1" ht="46.5" customHeight="1">
      <c r="A107" s="13" t="s">
        <v>3070</v>
      </c>
      <c r="B107" s="16" t="str">
        <f>IFERROR(VLOOKUP($A107,削除禁止!$A$1:$J$42,2,0),"")</f>
        <v>短期入所</v>
      </c>
      <c r="C107" s="18">
        <v>1610103036</v>
      </c>
      <c r="D107" s="18"/>
      <c r="E107" s="18"/>
      <c r="F107" s="24" t="s">
        <v>5967</v>
      </c>
      <c r="G107" s="18">
        <v>4</v>
      </c>
      <c r="H107" s="18" t="s">
        <v>1200</v>
      </c>
      <c r="I107" s="24" t="s">
        <v>5806</v>
      </c>
      <c r="J107" s="37" t="s">
        <v>8256</v>
      </c>
      <c r="K107" s="37" t="s">
        <v>1588</v>
      </c>
      <c r="L107" s="24" t="s">
        <v>8078</v>
      </c>
      <c r="M107" s="48">
        <v>45383</v>
      </c>
      <c r="N107" s="48">
        <v>47573</v>
      </c>
      <c r="O107" s="34"/>
      <c r="P107" s="34"/>
      <c r="Q107" s="34"/>
      <c r="R107" s="59" t="str">
        <v>01富山地域</v>
      </c>
      <c r="S107" s="59" t="str">
        <v>17五福</v>
      </c>
    </row>
    <row r="108" spans="1:21" s="11" customFormat="1" ht="46.5" customHeight="1">
      <c r="A108" s="13" t="s">
        <v>3070</v>
      </c>
      <c r="B108" s="16" t="str">
        <f>IFERROR(VLOOKUP($A108,削除禁止!$A$1:$J$42,2,0),"")</f>
        <v>短期入所</v>
      </c>
      <c r="C108" s="19">
        <v>1610103168</v>
      </c>
      <c r="D108" s="20"/>
      <c r="E108" s="20"/>
      <c r="F108" s="26" t="s">
        <v>3568</v>
      </c>
      <c r="G108" s="20">
        <v>2</v>
      </c>
      <c r="H108" s="19" t="s">
        <v>3029</v>
      </c>
      <c r="I108" s="26" t="s">
        <v>2274</v>
      </c>
      <c r="J108" s="19" t="s">
        <v>857</v>
      </c>
      <c r="K108" s="18" t="s">
        <v>3104</v>
      </c>
      <c r="L108" s="31" t="s">
        <v>4758</v>
      </c>
      <c r="M108" s="49">
        <v>45627</v>
      </c>
      <c r="N108" s="49">
        <v>47817</v>
      </c>
      <c r="O108" s="34"/>
      <c r="P108" s="18"/>
      <c r="Q108" s="18"/>
      <c r="R108" s="59" t="str">
        <v>01富山地域</v>
      </c>
      <c r="S108" s="59" t="str">
        <v>13東部</v>
      </c>
    </row>
    <row r="109" spans="1:21" s="11" customFormat="1" ht="46.5" customHeight="1">
      <c r="A109" s="13" t="s">
        <v>61</v>
      </c>
      <c r="B109" s="16" t="str">
        <f>IFERROR(VLOOKUP($A109,削除禁止!$A$1:$J$42,2,0),"")</f>
        <v>通所系</v>
      </c>
      <c r="C109" s="18">
        <v>1610100628</v>
      </c>
      <c r="D109" s="18" t="s">
        <v>1352</v>
      </c>
      <c r="E109" s="18"/>
      <c r="F109" s="24" t="s">
        <v>2593</v>
      </c>
      <c r="G109" s="18">
        <v>14</v>
      </c>
      <c r="H109" s="18" t="s">
        <v>38</v>
      </c>
      <c r="I109" s="24" t="s">
        <v>4805</v>
      </c>
      <c r="J109" s="18" t="s">
        <v>359</v>
      </c>
      <c r="K109" s="18" t="s">
        <v>371</v>
      </c>
      <c r="L109" s="24" t="s">
        <v>2350</v>
      </c>
      <c r="M109" s="48">
        <v>38991</v>
      </c>
      <c r="N109" s="48">
        <v>47756</v>
      </c>
      <c r="O109" s="34"/>
      <c r="P109" s="34"/>
      <c r="Q109" s="34"/>
      <c r="R109" s="59" t="str">
        <v>01富山地域</v>
      </c>
      <c r="S109" s="59" t="str">
        <v>37八幡</v>
      </c>
    </row>
    <row r="110" spans="1:21" s="11" customFormat="1" ht="46.5" customHeight="1">
      <c r="A110" s="13" t="s">
        <v>61</v>
      </c>
      <c r="B110" s="16" t="str">
        <f>IFERROR(VLOOKUP($A110,削除禁止!$A$1:$J$42,2,0),"")</f>
        <v>通所系</v>
      </c>
      <c r="C110" s="18">
        <v>1610100073</v>
      </c>
      <c r="D110" s="18"/>
      <c r="E110" s="18"/>
      <c r="F110" s="24" t="s">
        <v>876</v>
      </c>
      <c r="G110" s="18">
        <v>40</v>
      </c>
      <c r="H110" s="18" t="s">
        <v>853</v>
      </c>
      <c r="I110" s="24" t="s">
        <v>4139</v>
      </c>
      <c r="J110" s="18" t="s">
        <v>855</v>
      </c>
      <c r="K110" s="18" t="s">
        <v>861</v>
      </c>
      <c r="L110" s="24" t="s">
        <v>847</v>
      </c>
      <c r="M110" s="48">
        <v>39173</v>
      </c>
      <c r="N110" s="48">
        <v>47938</v>
      </c>
      <c r="O110" s="34"/>
      <c r="P110" s="34"/>
      <c r="Q110" s="34"/>
      <c r="R110" s="59" t="str">
        <v>01富山地域</v>
      </c>
      <c r="S110" s="59" t="str">
        <v>40呉羽</v>
      </c>
      <c r="U110" s="62"/>
    </row>
    <row r="111" spans="1:21" s="11" customFormat="1" ht="46.5" customHeight="1">
      <c r="A111" s="13" t="s">
        <v>61</v>
      </c>
      <c r="B111" s="16" t="str">
        <f>IFERROR(VLOOKUP($A111,削除禁止!$A$1:$J$42,2,0),"")</f>
        <v>通所系</v>
      </c>
      <c r="C111" s="18">
        <v>1610100180</v>
      </c>
      <c r="D111" s="18" t="s">
        <v>1352</v>
      </c>
      <c r="E111" s="18"/>
      <c r="F111" s="24" t="s">
        <v>2341</v>
      </c>
      <c r="G111" s="18">
        <v>40</v>
      </c>
      <c r="H111" s="18" t="s">
        <v>853</v>
      </c>
      <c r="I111" s="24" t="s">
        <v>2782</v>
      </c>
      <c r="J111" s="18" t="s">
        <v>665</v>
      </c>
      <c r="K111" s="18" t="s">
        <v>874</v>
      </c>
      <c r="L111" s="24" t="s">
        <v>847</v>
      </c>
      <c r="M111" s="48">
        <v>39173</v>
      </c>
      <c r="N111" s="48">
        <v>47938</v>
      </c>
      <c r="O111" s="34"/>
      <c r="P111" s="34"/>
      <c r="Q111" s="34"/>
      <c r="R111" s="59" t="str">
        <v>01富山地域</v>
      </c>
      <c r="S111" s="59" t="str">
        <v>40呉羽</v>
      </c>
    </row>
    <row r="112" spans="1:21" s="11" customFormat="1" ht="46.5" customHeight="1">
      <c r="A112" s="13" t="s">
        <v>61</v>
      </c>
      <c r="B112" s="16" t="str">
        <f>IFERROR(VLOOKUP($A112,削除禁止!$A$1:$J$42,2,0),"")</f>
        <v>通所系</v>
      </c>
      <c r="C112" s="18">
        <v>1610100032</v>
      </c>
      <c r="D112" s="18"/>
      <c r="E112" s="18"/>
      <c r="F112" s="24" t="s">
        <v>337</v>
      </c>
      <c r="G112" s="18">
        <v>70</v>
      </c>
      <c r="H112" s="18" t="s">
        <v>3618</v>
      </c>
      <c r="I112" s="24" t="s">
        <v>2764</v>
      </c>
      <c r="J112" s="18" t="s">
        <v>587</v>
      </c>
      <c r="K112" s="18" t="s">
        <v>603</v>
      </c>
      <c r="L112" s="24" t="s">
        <v>609</v>
      </c>
      <c r="M112" s="48">
        <v>40269</v>
      </c>
      <c r="N112" s="48">
        <v>46843</v>
      </c>
      <c r="O112" s="34"/>
      <c r="P112" s="34"/>
      <c r="Q112" s="34"/>
      <c r="R112" s="59" t="str">
        <v>02大沢野地域</v>
      </c>
      <c r="S112" s="59" t="str">
        <v>53船峅地区</v>
      </c>
    </row>
    <row r="113" spans="1:24" s="11" customFormat="1" ht="46.5" customHeight="1">
      <c r="A113" s="13" t="s">
        <v>61</v>
      </c>
      <c r="B113" s="16" t="str">
        <f>IFERROR(VLOOKUP($A113,削除禁止!$A$1:$J$42,2,0),"")</f>
        <v>通所系</v>
      </c>
      <c r="C113" s="18">
        <v>1610100081</v>
      </c>
      <c r="D113" s="18"/>
      <c r="E113" s="18"/>
      <c r="F113" s="24" t="s">
        <v>815</v>
      </c>
      <c r="G113" s="18">
        <v>60</v>
      </c>
      <c r="H113" s="18" t="s">
        <v>3618</v>
      </c>
      <c r="I113" s="24" t="s">
        <v>2764</v>
      </c>
      <c r="J113" s="18" t="s">
        <v>587</v>
      </c>
      <c r="K113" s="18" t="s">
        <v>603</v>
      </c>
      <c r="L113" s="24" t="s">
        <v>609</v>
      </c>
      <c r="M113" s="48">
        <v>40269</v>
      </c>
      <c r="N113" s="48">
        <v>46843</v>
      </c>
      <c r="O113" s="34"/>
      <c r="P113" s="34"/>
      <c r="Q113" s="34"/>
      <c r="R113" s="59" t="str">
        <v>02大沢野地域</v>
      </c>
      <c r="S113" s="59" t="str">
        <v>53船峅地区</v>
      </c>
    </row>
    <row r="114" spans="1:24" s="11" customFormat="1" ht="46.5" customHeight="1">
      <c r="A114" s="13" t="s">
        <v>61</v>
      </c>
      <c r="B114" s="16" t="str">
        <f>IFERROR(VLOOKUP($A114,削除禁止!$A$1:$J$42,2,0),"")</f>
        <v>通所系</v>
      </c>
      <c r="C114" s="18">
        <v>1610100099</v>
      </c>
      <c r="D114" s="18"/>
      <c r="E114" s="18"/>
      <c r="F114" s="24" t="s">
        <v>828</v>
      </c>
      <c r="G114" s="18">
        <v>80</v>
      </c>
      <c r="H114" s="18" t="s">
        <v>3618</v>
      </c>
      <c r="I114" s="24" t="s">
        <v>2764</v>
      </c>
      <c r="J114" s="18" t="s">
        <v>587</v>
      </c>
      <c r="K114" s="18" t="s">
        <v>603</v>
      </c>
      <c r="L114" s="24" t="s">
        <v>609</v>
      </c>
      <c r="M114" s="48">
        <v>40269</v>
      </c>
      <c r="N114" s="48">
        <v>46843</v>
      </c>
      <c r="O114" s="34"/>
      <c r="P114" s="34"/>
      <c r="Q114" s="34"/>
      <c r="R114" s="59" t="str">
        <v>02大沢野地域</v>
      </c>
      <c r="S114" s="59" t="str">
        <v>53船峅地区</v>
      </c>
    </row>
    <row r="115" spans="1:24" s="11" customFormat="1" ht="46.5" customHeight="1">
      <c r="A115" s="13" t="s">
        <v>61</v>
      </c>
      <c r="B115" s="16" t="str">
        <f>IFERROR(VLOOKUP($A115,削除禁止!$A$1:$J$42,2,0),"")</f>
        <v>通所系</v>
      </c>
      <c r="C115" s="18">
        <v>1610100107</v>
      </c>
      <c r="D115" s="18"/>
      <c r="E115" s="18"/>
      <c r="F115" s="24" t="s">
        <v>329</v>
      </c>
      <c r="G115" s="18">
        <v>50</v>
      </c>
      <c r="H115" s="18" t="s">
        <v>3618</v>
      </c>
      <c r="I115" s="24" t="s">
        <v>2764</v>
      </c>
      <c r="J115" s="18" t="s">
        <v>587</v>
      </c>
      <c r="K115" s="18" t="s">
        <v>603</v>
      </c>
      <c r="L115" s="24" t="s">
        <v>609</v>
      </c>
      <c r="M115" s="48">
        <v>40269</v>
      </c>
      <c r="N115" s="48">
        <v>46843</v>
      </c>
      <c r="O115" s="34"/>
      <c r="P115" s="34"/>
      <c r="Q115" s="34"/>
      <c r="R115" s="59" t="str">
        <v>02大沢野地域</v>
      </c>
      <c r="S115" s="59" t="str">
        <v>53船峅地区</v>
      </c>
    </row>
    <row r="116" spans="1:24" s="11" customFormat="1" ht="46.5" customHeight="1">
      <c r="A116" s="13" t="s">
        <v>61</v>
      </c>
      <c r="B116" s="16" t="str">
        <f>IFERROR(VLOOKUP($A116,削除禁止!$A$1:$J$42,2,0),"")</f>
        <v>通所系</v>
      </c>
      <c r="C116" s="18">
        <v>1610100149</v>
      </c>
      <c r="D116" s="18" t="s">
        <v>1352</v>
      </c>
      <c r="E116" s="18"/>
      <c r="F116" s="24" t="s">
        <v>8034</v>
      </c>
      <c r="G116" s="18">
        <v>34</v>
      </c>
      <c r="H116" s="18" t="s">
        <v>3618</v>
      </c>
      <c r="I116" s="24" t="s">
        <v>2764</v>
      </c>
      <c r="J116" s="18" t="s">
        <v>587</v>
      </c>
      <c r="K116" s="18" t="s">
        <v>603</v>
      </c>
      <c r="L116" s="24" t="s">
        <v>609</v>
      </c>
      <c r="M116" s="48">
        <v>40269</v>
      </c>
      <c r="N116" s="48">
        <v>46843</v>
      </c>
      <c r="O116" s="34"/>
      <c r="P116" s="34"/>
      <c r="Q116" s="34"/>
      <c r="R116" s="59" t="str">
        <v>02大沢野地域</v>
      </c>
      <c r="S116" s="59" t="str">
        <v>53船峅地区</v>
      </c>
    </row>
    <row r="117" spans="1:24" s="11" customFormat="1" ht="46.5" customHeight="1">
      <c r="A117" s="13" t="s">
        <v>61</v>
      </c>
      <c r="B117" s="16" t="str">
        <f>IFERROR(VLOOKUP($A117,削除禁止!$A$1:$J$42,2,0),"")</f>
        <v>通所系</v>
      </c>
      <c r="C117" s="18">
        <v>1610100172</v>
      </c>
      <c r="D117" s="18"/>
      <c r="E117" s="18"/>
      <c r="F117" s="24" t="s">
        <v>821</v>
      </c>
      <c r="G117" s="18">
        <v>80</v>
      </c>
      <c r="H117" s="18" t="s">
        <v>3618</v>
      </c>
      <c r="I117" s="24" t="s">
        <v>2764</v>
      </c>
      <c r="J117" s="18" t="s">
        <v>587</v>
      </c>
      <c r="K117" s="18" t="s">
        <v>603</v>
      </c>
      <c r="L117" s="24" t="s">
        <v>609</v>
      </c>
      <c r="M117" s="48">
        <v>40269</v>
      </c>
      <c r="N117" s="48">
        <v>46843</v>
      </c>
      <c r="O117" s="34"/>
      <c r="P117" s="34"/>
      <c r="Q117" s="34"/>
      <c r="R117" s="59" t="str">
        <v>02大沢野地域</v>
      </c>
      <c r="S117" s="59" t="str">
        <v>53船峅地区</v>
      </c>
    </row>
    <row r="118" spans="1:24" s="11" customFormat="1" ht="46.5" customHeight="1">
      <c r="A118" s="13" t="s">
        <v>61</v>
      </c>
      <c r="B118" s="16" t="str">
        <f>IFERROR(VLOOKUP($A118,削除禁止!$A$1:$J$42,2,0),"")</f>
        <v>通所系</v>
      </c>
      <c r="C118" s="18">
        <v>1610100909</v>
      </c>
      <c r="D118" s="18"/>
      <c r="E118" s="18"/>
      <c r="F118" s="24" t="s">
        <v>2492</v>
      </c>
      <c r="G118" s="18">
        <v>20</v>
      </c>
      <c r="H118" s="18" t="s">
        <v>947</v>
      </c>
      <c r="I118" s="24" t="s">
        <v>2771</v>
      </c>
      <c r="J118" s="18" t="s">
        <v>3156</v>
      </c>
      <c r="K118" s="18" t="s">
        <v>2667</v>
      </c>
      <c r="L118" s="24" t="s">
        <v>937</v>
      </c>
      <c r="M118" s="48">
        <v>40269</v>
      </c>
      <c r="N118" s="48">
        <v>46843</v>
      </c>
      <c r="O118" s="34"/>
      <c r="P118" s="34"/>
      <c r="Q118" s="34"/>
      <c r="R118" s="59" t="str">
        <v>01富山地域</v>
      </c>
      <c r="S118" s="59" t="str">
        <v>24豊田</v>
      </c>
    </row>
    <row r="119" spans="1:24" s="11" customFormat="1" ht="46.5" customHeight="1">
      <c r="A119" s="13" t="s">
        <v>61</v>
      </c>
      <c r="B119" s="16" t="str">
        <f>IFERROR(VLOOKUP($A119,削除禁止!$A$1:$J$42,2,0),"")</f>
        <v>通所系</v>
      </c>
      <c r="C119" s="18">
        <v>1610100933</v>
      </c>
      <c r="D119" s="18"/>
      <c r="E119" s="18"/>
      <c r="F119" s="24" t="s">
        <v>811</v>
      </c>
      <c r="G119" s="18">
        <v>50</v>
      </c>
      <c r="H119" s="18" t="s">
        <v>3618</v>
      </c>
      <c r="I119" s="24" t="s">
        <v>2764</v>
      </c>
      <c r="J119" s="18" t="s">
        <v>587</v>
      </c>
      <c r="K119" s="18" t="s">
        <v>603</v>
      </c>
      <c r="L119" s="24" t="s">
        <v>609</v>
      </c>
      <c r="M119" s="48">
        <v>40269</v>
      </c>
      <c r="N119" s="48">
        <v>46843</v>
      </c>
      <c r="O119" s="34"/>
      <c r="P119" s="34"/>
      <c r="Q119" s="34"/>
      <c r="R119" s="59" t="str">
        <v>02大沢野地域</v>
      </c>
      <c r="S119" s="59" t="str">
        <v>53船峅地区</v>
      </c>
    </row>
    <row r="120" spans="1:24" s="11" customFormat="1" ht="46.5" customHeight="1">
      <c r="A120" s="13" t="s">
        <v>61</v>
      </c>
      <c r="B120" s="16" t="str">
        <f>IFERROR(VLOOKUP($A120,削除禁止!$A$1:$J$42,2,0),"")</f>
        <v>通所系</v>
      </c>
      <c r="C120" s="18">
        <v>1610100974</v>
      </c>
      <c r="D120" s="18"/>
      <c r="E120" s="18"/>
      <c r="F120" s="24" t="s">
        <v>7968</v>
      </c>
      <c r="G120" s="18">
        <v>20</v>
      </c>
      <c r="H120" s="18" t="s">
        <v>649</v>
      </c>
      <c r="I120" s="24" t="s">
        <v>4808</v>
      </c>
      <c r="J120" s="18" t="s">
        <v>197</v>
      </c>
      <c r="K120" s="18" t="s">
        <v>936</v>
      </c>
      <c r="L120" s="24" t="s">
        <v>931</v>
      </c>
      <c r="M120" s="48">
        <v>40299</v>
      </c>
      <c r="N120" s="48">
        <v>46873</v>
      </c>
      <c r="O120" s="34"/>
      <c r="P120" s="34"/>
      <c r="Q120" s="34"/>
      <c r="R120" s="59" t="str">
        <v>02大沢野地域</v>
      </c>
      <c r="S120" s="59" t="str">
        <v>54大沢野地区</v>
      </c>
      <c r="X120" s="61"/>
    </row>
    <row r="121" spans="1:24" s="11" customFormat="1" ht="46.5" customHeight="1">
      <c r="A121" s="13" t="s">
        <v>61</v>
      </c>
      <c r="B121" s="16" t="str">
        <f>IFERROR(VLOOKUP($A121,削除禁止!$A$1:$J$42,2,0),"")</f>
        <v>通所系</v>
      </c>
      <c r="C121" s="18">
        <v>1610100115</v>
      </c>
      <c r="D121" s="18"/>
      <c r="E121" s="18"/>
      <c r="F121" s="24" t="s">
        <v>697</v>
      </c>
      <c r="G121" s="18">
        <v>58</v>
      </c>
      <c r="H121" s="18" t="s">
        <v>691</v>
      </c>
      <c r="I121" s="27" t="s">
        <v>7974</v>
      </c>
      <c r="J121" s="18" t="s">
        <v>705</v>
      </c>
      <c r="K121" s="18" t="s">
        <v>96</v>
      </c>
      <c r="L121" s="24" t="s">
        <v>954</v>
      </c>
      <c r="M121" s="48">
        <v>40634</v>
      </c>
      <c r="N121" s="48">
        <v>47208</v>
      </c>
      <c r="O121" s="34"/>
      <c r="P121" s="34"/>
      <c r="Q121" s="34"/>
      <c r="R121" s="59" t="str">
        <v>04八尾地域</v>
      </c>
      <c r="S121" s="59" t="str">
        <v>66野積地区</v>
      </c>
    </row>
    <row r="122" spans="1:24" s="11" customFormat="1" ht="46.5" customHeight="1">
      <c r="A122" s="13" t="s">
        <v>61</v>
      </c>
      <c r="B122" s="16" t="str">
        <f>IFERROR(VLOOKUP($A122,削除禁止!$A$1:$J$42,2,0),"")</f>
        <v>通所系</v>
      </c>
      <c r="C122" s="18">
        <v>1610100156</v>
      </c>
      <c r="D122" s="18" t="s">
        <v>1352</v>
      </c>
      <c r="E122" s="18"/>
      <c r="F122" s="24" t="s">
        <v>959</v>
      </c>
      <c r="G122" s="18">
        <v>20</v>
      </c>
      <c r="H122" s="18" t="s">
        <v>962</v>
      </c>
      <c r="I122" s="24" t="s">
        <v>1811</v>
      </c>
      <c r="J122" s="18" t="s">
        <v>964</v>
      </c>
      <c r="K122" s="18" t="s">
        <v>970</v>
      </c>
      <c r="L122" s="24" t="s">
        <v>954</v>
      </c>
      <c r="M122" s="48">
        <v>40634</v>
      </c>
      <c r="N122" s="48">
        <v>47208</v>
      </c>
      <c r="O122" s="34"/>
      <c r="P122" s="34"/>
      <c r="Q122" s="34"/>
      <c r="R122" s="59" t="str">
        <v>04八尾地域</v>
      </c>
      <c r="S122" s="59" t="str">
        <v>62杉原地区</v>
      </c>
    </row>
    <row r="123" spans="1:24" s="11" customFormat="1" ht="46.5" customHeight="1">
      <c r="A123" s="13" t="s">
        <v>61</v>
      </c>
      <c r="B123" s="16" t="str">
        <f>IFERROR(VLOOKUP($A123,削除禁止!$A$1:$J$42,2,0),"")</f>
        <v>通所系</v>
      </c>
      <c r="C123" s="18">
        <v>1610101071</v>
      </c>
      <c r="D123" s="18" t="s">
        <v>1352</v>
      </c>
      <c r="E123" s="18"/>
      <c r="F123" s="24" t="s">
        <v>1061</v>
      </c>
      <c r="G123" s="18">
        <v>6</v>
      </c>
      <c r="H123" s="18" t="s">
        <v>470</v>
      </c>
      <c r="I123" s="24" t="s">
        <v>7302</v>
      </c>
      <c r="J123" s="18" t="s">
        <v>88</v>
      </c>
      <c r="K123" s="18" t="s">
        <v>88</v>
      </c>
      <c r="L123" s="24" t="s">
        <v>1056</v>
      </c>
      <c r="M123" s="48">
        <v>40634</v>
      </c>
      <c r="N123" s="48">
        <v>47208</v>
      </c>
      <c r="O123" s="34"/>
      <c r="P123" s="34"/>
      <c r="Q123" s="34"/>
      <c r="R123" s="59" t="str">
        <v>01富山地域</v>
      </c>
      <c r="S123" s="59" t="str">
        <v>16桜谷</v>
      </c>
    </row>
    <row r="124" spans="1:24" s="11" customFormat="1" ht="46.5" customHeight="1">
      <c r="A124" s="13" t="s">
        <v>61</v>
      </c>
      <c r="B124" s="16" t="str">
        <f>IFERROR(VLOOKUP($A124,削除禁止!$A$1:$J$42,2,0),"")</f>
        <v>通所系</v>
      </c>
      <c r="C124" s="18">
        <v>1610101089</v>
      </c>
      <c r="D124" s="18"/>
      <c r="E124" s="18"/>
      <c r="F124" s="24" t="s">
        <v>527</v>
      </c>
      <c r="G124" s="18">
        <v>20</v>
      </c>
      <c r="H124" s="18" t="s">
        <v>691</v>
      </c>
      <c r="I124" s="24" t="s">
        <v>4810</v>
      </c>
      <c r="J124" s="18" t="s">
        <v>511</v>
      </c>
      <c r="K124" s="18" t="s">
        <v>511</v>
      </c>
      <c r="L124" s="24" t="s">
        <v>954</v>
      </c>
      <c r="M124" s="48">
        <v>40634</v>
      </c>
      <c r="N124" s="48">
        <v>47208</v>
      </c>
      <c r="O124" s="34"/>
      <c r="P124" s="34"/>
      <c r="Q124" s="34"/>
      <c r="R124" s="59" t="str">
        <v>04八尾地域</v>
      </c>
      <c r="S124" s="59" t="str">
        <v>66野積地区</v>
      </c>
    </row>
    <row r="125" spans="1:24" s="11" customFormat="1" ht="46.5" customHeight="1">
      <c r="A125" s="13" t="s">
        <v>61</v>
      </c>
      <c r="B125" s="16" t="str">
        <f>IFERROR(VLOOKUP($A125,削除禁止!$A$1:$J$42,2,0),"")</f>
        <v>通所系</v>
      </c>
      <c r="C125" s="18">
        <v>1610100131</v>
      </c>
      <c r="D125" s="18"/>
      <c r="E125" s="18"/>
      <c r="F125" s="24" t="s">
        <v>1224</v>
      </c>
      <c r="G125" s="18">
        <v>40</v>
      </c>
      <c r="H125" s="18" t="s">
        <v>238</v>
      </c>
      <c r="I125" s="24" t="s">
        <v>2047</v>
      </c>
      <c r="J125" s="18" t="s">
        <v>1228</v>
      </c>
      <c r="K125" s="18" t="s">
        <v>1237</v>
      </c>
      <c r="L125" s="24" t="s">
        <v>929</v>
      </c>
      <c r="M125" s="48">
        <v>40878</v>
      </c>
      <c r="N125" s="48">
        <v>47452</v>
      </c>
      <c r="O125" s="34"/>
      <c r="P125" s="34"/>
      <c r="Q125" s="34"/>
      <c r="R125" s="59" t="str">
        <v>01富山地域</v>
      </c>
      <c r="S125" s="59" t="str">
        <v>32蜷川</v>
      </c>
    </row>
    <row r="126" spans="1:24" s="11" customFormat="1" ht="46.5" customHeight="1">
      <c r="A126" s="13" t="s">
        <v>61</v>
      </c>
      <c r="B126" s="16" t="str">
        <f>IFERROR(VLOOKUP($A126,削除禁止!$A$1:$J$42,2,0),"")</f>
        <v>通所系</v>
      </c>
      <c r="C126" s="18">
        <v>1610100164</v>
      </c>
      <c r="D126" s="18"/>
      <c r="E126" s="18"/>
      <c r="F126" s="24" t="s">
        <v>2381</v>
      </c>
      <c r="G126" s="18">
        <v>20</v>
      </c>
      <c r="H126" s="18" t="s">
        <v>761</v>
      </c>
      <c r="I126" s="24" t="s">
        <v>2781</v>
      </c>
      <c r="J126" s="18" t="s">
        <v>1247</v>
      </c>
      <c r="K126" s="18" t="s">
        <v>380</v>
      </c>
      <c r="L126" s="24" t="s">
        <v>929</v>
      </c>
      <c r="M126" s="48">
        <v>40878</v>
      </c>
      <c r="N126" s="48">
        <v>47452</v>
      </c>
      <c r="O126" s="34"/>
      <c r="P126" s="34"/>
      <c r="Q126" s="34"/>
      <c r="R126" s="59" t="str">
        <v>05婦中地域</v>
      </c>
      <c r="S126" s="59" t="str">
        <v>74古里地区</v>
      </c>
    </row>
    <row r="127" spans="1:24" s="11" customFormat="1" ht="46.5" customHeight="1">
      <c r="A127" s="13" t="s">
        <v>61</v>
      </c>
      <c r="B127" s="16" t="str">
        <f>IFERROR(VLOOKUP($A127,削除禁止!$A$1:$J$42,2,0),"")</f>
        <v>通所系</v>
      </c>
      <c r="C127" s="18">
        <v>1610100602</v>
      </c>
      <c r="D127" s="18"/>
      <c r="E127" s="18"/>
      <c r="F127" s="24" t="s">
        <v>1240</v>
      </c>
      <c r="G127" s="18">
        <v>20</v>
      </c>
      <c r="H127" s="18" t="s">
        <v>238</v>
      </c>
      <c r="I127" s="24" t="s">
        <v>2047</v>
      </c>
      <c r="J127" s="18" t="s">
        <v>1228</v>
      </c>
      <c r="K127" s="18" t="s">
        <v>1237</v>
      </c>
      <c r="L127" s="24" t="s">
        <v>929</v>
      </c>
      <c r="M127" s="48">
        <v>40878</v>
      </c>
      <c r="N127" s="48">
        <v>47452</v>
      </c>
      <c r="O127" s="34"/>
      <c r="P127" s="34"/>
      <c r="Q127" s="34"/>
      <c r="R127" s="59" t="str">
        <v>01富山地域</v>
      </c>
      <c r="S127" s="59" t="str">
        <v>32蜷川</v>
      </c>
    </row>
    <row r="128" spans="1:24" s="11" customFormat="1" ht="46.5" customHeight="1">
      <c r="A128" s="13" t="s">
        <v>61</v>
      </c>
      <c r="B128" s="16" t="str">
        <f>IFERROR(VLOOKUP($A128,削除禁止!$A$1:$J$42,2,0),"")</f>
        <v>通所系</v>
      </c>
      <c r="C128" s="18">
        <v>1610101147</v>
      </c>
      <c r="D128" s="18"/>
      <c r="E128" s="18"/>
      <c r="F128" s="24" t="s">
        <v>3820</v>
      </c>
      <c r="G128" s="18">
        <v>20</v>
      </c>
      <c r="H128" s="18" t="s">
        <v>1207</v>
      </c>
      <c r="I128" s="24" t="s">
        <v>1837</v>
      </c>
      <c r="J128" s="18" t="s">
        <v>841</v>
      </c>
      <c r="K128" s="18" t="s">
        <v>1209</v>
      </c>
      <c r="L128" s="34" t="s">
        <v>4751</v>
      </c>
      <c r="M128" s="48">
        <v>40909</v>
      </c>
      <c r="N128" s="48">
        <v>47483</v>
      </c>
      <c r="O128" s="34"/>
      <c r="P128" s="34"/>
      <c r="Q128" s="34"/>
      <c r="R128" s="59" t="str">
        <v>01富山地域</v>
      </c>
      <c r="S128" s="59" t="str">
        <v>35月岡</v>
      </c>
    </row>
    <row r="129" spans="1:19" s="11" customFormat="1" ht="46.5" customHeight="1">
      <c r="A129" s="13" t="s">
        <v>61</v>
      </c>
      <c r="B129" s="16" t="str">
        <f>IFERROR(VLOOKUP($A129,削除禁止!$A$1:$J$42,2,0),"")</f>
        <v>通所系</v>
      </c>
      <c r="C129" s="18">
        <v>1610100024</v>
      </c>
      <c r="D129" s="18"/>
      <c r="E129" s="18"/>
      <c r="F129" s="24" t="s">
        <v>946</v>
      </c>
      <c r="G129" s="18">
        <v>69</v>
      </c>
      <c r="H129" s="18" t="s">
        <v>982</v>
      </c>
      <c r="I129" s="24" t="s">
        <v>2763</v>
      </c>
      <c r="J129" s="18" t="s">
        <v>986</v>
      </c>
      <c r="K129" s="18" t="s">
        <v>781</v>
      </c>
      <c r="L129" s="24" t="s">
        <v>812</v>
      </c>
      <c r="M129" s="48">
        <v>41000</v>
      </c>
      <c r="N129" s="48">
        <v>47573</v>
      </c>
      <c r="O129" s="34"/>
      <c r="P129" s="34"/>
      <c r="Q129" s="34"/>
      <c r="R129" s="59" t="str">
        <v>01富山地域</v>
      </c>
      <c r="S129" s="59" t="str">
        <v>23針原</v>
      </c>
    </row>
    <row r="130" spans="1:19" s="11" customFormat="1" ht="46.5" customHeight="1">
      <c r="A130" s="13" t="s">
        <v>61</v>
      </c>
      <c r="B130" s="16" t="str">
        <f>IFERROR(VLOOKUP($A130,削除禁止!$A$1:$J$42,2,0),"")</f>
        <v>通所系</v>
      </c>
      <c r="C130" s="18">
        <v>1610100040</v>
      </c>
      <c r="D130" s="18"/>
      <c r="E130" s="18"/>
      <c r="F130" s="24" t="s">
        <v>991</v>
      </c>
      <c r="G130" s="18">
        <v>30</v>
      </c>
      <c r="H130" s="18" t="s">
        <v>982</v>
      </c>
      <c r="I130" s="24" t="s">
        <v>2763</v>
      </c>
      <c r="J130" s="18" t="s">
        <v>1002</v>
      </c>
      <c r="K130" s="18" t="s">
        <v>933</v>
      </c>
      <c r="L130" s="24" t="s">
        <v>812</v>
      </c>
      <c r="M130" s="48">
        <v>41000</v>
      </c>
      <c r="N130" s="48">
        <v>47573</v>
      </c>
      <c r="O130" s="34"/>
      <c r="P130" s="34"/>
      <c r="Q130" s="34"/>
      <c r="R130" s="59" t="str">
        <v>01富山地域</v>
      </c>
      <c r="S130" s="59" t="str">
        <v>23針原</v>
      </c>
    </row>
    <row r="131" spans="1:19" s="11" customFormat="1" ht="46.5" customHeight="1">
      <c r="A131" s="13" t="s">
        <v>61</v>
      </c>
      <c r="B131" s="16" t="str">
        <f>IFERROR(VLOOKUP($A131,削除禁止!$A$1:$J$42,2,0),"")</f>
        <v>通所系</v>
      </c>
      <c r="C131" s="18">
        <v>1610100065</v>
      </c>
      <c r="D131" s="18"/>
      <c r="E131" s="18"/>
      <c r="F131" s="24" t="s">
        <v>743</v>
      </c>
      <c r="G131" s="18">
        <v>20</v>
      </c>
      <c r="H131" s="18" t="s">
        <v>919</v>
      </c>
      <c r="I131" s="24" t="s">
        <v>1908</v>
      </c>
      <c r="J131" s="18" t="s">
        <v>922</v>
      </c>
      <c r="K131" s="18" t="s">
        <v>710</v>
      </c>
      <c r="L131" s="24" t="s">
        <v>611</v>
      </c>
      <c r="M131" s="48">
        <v>41000</v>
      </c>
      <c r="N131" s="48">
        <v>47573</v>
      </c>
      <c r="O131" s="34"/>
      <c r="P131" s="34"/>
      <c r="Q131" s="34"/>
      <c r="R131" s="59" t="str">
        <v>01富山地域</v>
      </c>
      <c r="S131" s="59" t="str">
        <v>07清水町</v>
      </c>
    </row>
    <row r="132" spans="1:19" s="11" customFormat="1" ht="46.5" customHeight="1">
      <c r="A132" s="13" t="s">
        <v>61</v>
      </c>
      <c r="B132" s="16" t="str">
        <f>IFERROR(VLOOKUP($A132,削除禁止!$A$1:$J$42,2,0),"")</f>
        <v>通所系</v>
      </c>
      <c r="C132" s="18">
        <v>1610100123</v>
      </c>
      <c r="D132" s="18"/>
      <c r="E132" s="18"/>
      <c r="F132" s="24" t="s">
        <v>643</v>
      </c>
      <c r="G132" s="18">
        <v>60</v>
      </c>
      <c r="H132" s="18" t="s">
        <v>267</v>
      </c>
      <c r="I132" s="24" t="s">
        <v>2395</v>
      </c>
      <c r="J132" s="18" t="s">
        <v>633</v>
      </c>
      <c r="K132" s="18" t="s">
        <v>636</v>
      </c>
      <c r="L132" s="24" t="s">
        <v>929</v>
      </c>
      <c r="M132" s="48">
        <v>41000</v>
      </c>
      <c r="N132" s="48">
        <v>47573</v>
      </c>
      <c r="O132" s="34"/>
      <c r="P132" s="34"/>
      <c r="Q132" s="34"/>
      <c r="R132" s="59" t="str">
        <v>06山田地域</v>
      </c>
      <c r="S132" s="59" t="str">
        <v>80山田東部地区</v>
      </c>
    </row>
    <row r="133" spans="1:19" s="11" customFormat="1" ht="46.5" customHeight="1">
      <c r="A133" s="13" t="s">
        <v>61</v>
      </c>
      <c r="B133" s="16" t="str">
        <f>IFERROR(VLOOKUP($A133,削除禁止!$A$1:$J$42,2,0),"")</f>
        <v>通所系</v>
      </c>
      <c r="C133" s="18">
        <v>1610101212</v>
      </c>
      <c r="D133" s="18"/>
      <c r="E133" s="18"/>
      <c r="F133" s="24" t="s">
        <v>1168</v>
      </c>
      <c r="G133" s="18">
        <v>5</v>
      </c>
      <c r="H133" s="18" t="s">
        <v>274</v>
      </c>
      <c r="I133" s="24" t="s">
        <v>2759</v>
      </c>
      <c r="J133" s="18" t="s">
        <v>1172</v>
      </c>
      <c r="K133" s="18" t="s">
        <v>1181</v>
      </c>
      <c r="L133" s="24" t="s">
        <v>1168</v>
      </c>
      <c r="M133" s="48">
        <v>41000</v>
      </c>
      <c r="N133" s="48">
        <v>47573</v>
      </c>
      <c r="O133" s="34"/>
      <c r="P133" s="34"/>
      <c r="Q133" s="34"/>
      <c r="R133" s="59" t="str">
        <v>05婦中地域</v>
      </c>
      <c r="S133" s="59" t="str">
        <v>74古里地区</v>
      </c>
    </row>
    <row r="134" spans="1:19" s="11" customFormat="1" ht="46.5" customHeight="1">
      <c r="A134" s="13" t="s">
        <v>61</v>
      </c>
      <c r="B134" s="16" t="str">
        <f>IFERROR(VLOOKUP($A134,削除禁止!$A$1:$J$42,2,0),"")</f>
        <v>通所系</v>
      </c>
      <c r="C134" s="18">
        <v>1610101352</v>
      </c>
      <c r="D134" s="18" t="s">
        <v>1352</v>
      </c>
      <c r="E134" s="18"/>
      <c r="F134" s="24" t="s">
        <v>1475</v>
      </c>
      <c r="G134" s="18">
        <v>24</v>
      </c>
      <c r="H134" s="18" t="s">
        <v>761</v>
      </c>
      <c r="I134" s="24" t="s">
        <v>2781</v>
      </c>
      <c r="J134" s="18" t="s">
        <v>1472</v>
      </c>
      <c r="K134" s="18" t="s">
        <v>75</v>
      </c>
      <c r="L134" s="24" t="s">
        <v>929</v>
      </c>
      <c r="M134" s="48">
        <v>41425</v>
      </c>
      <c r="N134" s="48">
        <v>47999</v>
      </c>
      <c r="O134" s="34"/>
      <c r="P134" s="34"/>
      <c r="Q134" s="34"/>
      <c r="R134" s="59" t="str">
        <v>05婦中地域</v>
      </c>
      <c r="S134" s="59" t="str">
        <v>74古里地区</v>
      </c>
    </row>
    <row r="135" spans="1:19" s="11" customFormat="1" ht="46.5" customHeight="1">
      <c r="A135" s="13" t="s">
        <v>61</v>
      </c>
      <c r="B135" s="16" t="str">
        <f>IFERROR(VLOOKUP($A135,削除禁止!$A$1:$J$42,2,0),"")</f>
        <v>通所系</v>
      </c>
      <c r="C135" s="18">
        <v>1610101410</v>
      </c>
      <c r="D135" s="18"/>
      <c r="E135" s="18"/>
      <c r="F135" s="24" t="s">
        <v>832</v>
      </c>
      <c r="G135" s="18">
        <v>20</v>
      </c>
      <c r="H135" s="18" t="s">
        <v>551</v>
      </c>
      <c r="I135" s="24" t="s">
        <v>2791</v>
      </c>
      <c r="J135" s="18" t="s">
        <v>1491</v>
      </c>
      <c r="K135" s="18" t="s">
        <v>624</v>
      </c>
      <c r="L135" s="24" t="s">
        <v>954</v>
      </c>
      <c r="M135" s="48">
        <v>41730</v>
      </c>
      <c r="N135" s="48">
        <v>46112</v>
      </c>
      <c r="O135" s="34"/>
      <c r="P135" s="34"/>
      <c r="Q135" s="34"/>
      <c r="R135" s="59" t="str">
        <v>01富山地域</v>
      </c>
      <c r="S135" s="59" t="str">
        <v>33新保</v>
      </c>
    </row>
    <row r="136" spans="1:19" s="11" customFormat="1" ht="46.5" customHeight="1">
      <c r="A136" s="13" t="s">
        <v>61</v>
      </c>
      <c r="B136" s="16" t="str">
        <f>IFERROR(VLOOKUP($A136,削除禁止!$A$1:$J$42,2,0),"")</f>
        <v>通所系</v>
      </c>
      <c r="C136" s="18">
        <v>1610101451</v>
      </c>
      <c r="D136" s="18" t="s">
        <v>1352</v>
      </c>
      <c r="E136" s="18"/>
      <c r="F136" s="24" t="s">
        <v>2108</v>
      </c>
      <c r="G136" s="18">
        <v>10</v>
      </c>
      <c r="H136" s="18" t="s">
        <v>882</v>
      </c>
      <c r="I136" s="24" t="s">
        <v>2625</v>
      </c>
      <c r="J136" s="18" t="s">
        <v>1498</v>
      </c>
      <c r="K136" s="18" t="s">
        <v>1500</v>
      </c>
      <c r="L136" s="24" t="s">
        <v>2350</v>
      </c>
      <c r="M136" s="48">
        <v>41791</v>
      </c>
      <c r="N136" s="48">
        <v>46173</v>
      </c>
      <c r="O136" s="34"/>
      <c r="P136" s="34"/>
      <c r="Q136" s="34"/>
      <c r="R136" s="59" t="str">
        <v>05婦中地域</v>
      </c>
      <c r="S136" s="59" t="str">
        <v>72宮川地区</v>
      </c>
    </row>
    <row r="137" spans="1:19" s="11" customFormat="1" ht="46.5" customHeight="1">
      <c r="A137" s="13" t="s">
        <v>61</v>
      </c>
      <c r="B137" s="16" t="str">
        <f>IFERROR(VLOOKUP($A137,削除禁止!$A$1:$J$42,2,0),"")</f>
        <v>通所系</v>
      </c>
      <c r="C137" s="18">
        <v>1610101485</v>
      </c>
      <c r="D137" s="18" t="s">
        <v>1352</v>
      </c>
      <c r="E137" s="18"/>
      <c r="F137" s="24" t="s">
        <v>1876</v>
      </c>
      <c r="G137" s="18">
        <v>10</v>
      </c>
      <c r="H137" s="18" t="s">
        <v>523</v>
      </c>
      <c r="I137" s="24" t="s">
        <v>2794</v>
      </c>
      <c r="J137" s="18" t="s">
        <v>785</v>
      </c>
      <c r="K137" s="18" t="s">
        <v>198</v>
      </c>
      <c r="L137" s="24" t="s">
        <v>1814</v>
      </c>
      <c r="M137" s="48">
        <v>41821</v>
      </c>
      <c r="N137" s="48">
        <v>46203</v>
      </c>
      <c r="O137" s="34"/>
      <c r="P137" s="34"/>
      <c r="Q137" s="34"/>
      <c r="R137" s="59" t="str">
        <v>01富山地域</v>
      </c>
      <c r="S137" s="59" t="str">
        <v>14奥田</v>
      </c>
    </row>
    <row r="138" spans="1:19" s="11" customFormat="1" ht="46.5" customHeight="1">
      <c r="A138" s="13" t="s">
        <v>61</v>
      </c>
      <c r="B138" s="16" t="str">
        <f>IFERROR(VLOOKUP($A138,削除禁止!$A$1:$J$42,2,0),"")</f>
        <v>通所系</v>
      </c>
      <c r="C138" s="18">
        <v>1610101675</v>
      </c>
      <c r="D138" s="18"/>
      <c r="E138" s="18"/>
      <c r="F138" s="24" t="s">
        <v>2456</v>
      </c>
      <c r="G138" s="18">
        <v>20</v>
      </c>
      <c r="H138" s="18" t="s">
        <v>238</v>
      </c>
      <c r="I138" s="24" t="s">
        <v>1376</v>
      </c>
      <c r="J138" s="18" t="s">
        <v>45</v>
      </c>
      <c r="K138" s="18" t="s">
        <v>45</v>
      </c>
      <c r="L138" s="24" t="s">
        <v>1866</v>
      </c>
      <c r="M138" s="48">
        <v>42095</v>
      </c>
      <c r="N138" s="48">
        <v>46477</v>
      </c>
      <c r="O138" s="34"/>
      <c r="P138" s="34"/>
      <c r="Q138" s="34"/>
      <c r="R138" s="59" t="str">
        <v>01富山地域</v>
      </c>
      <c r="S138" s="59" t="str">
        <v>32蜷川</v>
      </c>
    </row>
    <row r="139" spans="1:19" s="11" customFormat="1" ht="46.5" customHeight="1">
      <c r="A139" s="13" t="s">
        <v>61</v>
      </c>
      <c r="B139" s="16" t="str">
        <f>IFERROR(VLOOKUP($A139,削除禁止!$A$1:$J$42,2,0),"")</f>
        <v>通所系</v>
      </c>
      <c r="C139" s="18">
        <v>1610101758</v>
      </c>
      <c r="D139" s="18" t="s">
        <v>1352</v>
      </c>
      <c r="E139" s="18"/>
      <c r="F139" s="27" t="s">
        <v>8245</v>
      </c>
      <c r="G139" s="18">
        <v>14</v>
      </c>
      <c r="H139" s="37" t="s">
        <v>1239</v>
      </c>
      <c r="I139" s="27" t="s">
        <v>8246</v>
      </c>
      <c r="J139" s="37" t="s">
        <v>8247</v>
      </c>
      <c r="K139" s="37" t="s">
        <v>8248</v>
      </c>
      <c r="L139" s="24" t="s">
        <v>1719</v>
      </c>
      <c r="M139" s="48">
        <v>42309</v>
      </c>
      <c r="N139" s="48">
        <v>46691</v>
      </c>
      <c r="O139" s="34"/>
      <c r="P139" s="34"/>
      <c r="Q139" s="34"/>
      <c r="R139" s="59" t="str">
        <v>01富山地域</v>
      </c>
      <c r="S139" s="59" t="str">
        <v>25広田</v>
      </c>
    </row>
    <row r="140" spans="1:19" s="11" customFormat="1" ht="46.5" customHeight="1">
      <c r="A140" s="13" t="s">
        <v>61</v>
      </c>
      <c r="B140" s="16" t="str">
        <f>IFERROR(VLOOKUP($A140,削除禁止!$A$1:$J$42,2,0),"")</f>
        <v>通所系</v>
      </c>
      <c r="C140" s="18">
        <v>1610101774</v>
      </c>
      <c r="D140" s="18" t="s">
        <v>1352</v>
      </c>
      <c r="E140" s="18"/>
      <c r="F140" s="25" t="s">
        <v>8035</v>
      </c>
      <c r="G140" s="18">
        <v>5</v>
      </c>
      <c r="H140" s="18" t="s">
        <v>182</v>
      </c>
      <c r="I140" s="24" t="s">
        <v>2763</v>
      </c>
      <c r="J140" s="18" t="s">
        <v>1265</v>
      </c>
      <c r="K140" s="18" t="s">
        <v>1757</v>
      </c>
      <c r="L140" s="24" t="s">
        <v>812</v>
      </c>
      <c r="M140" s="48">
        <v>42370</v>
      </c>
      <c r="N140" s="48">
        <v>46752</v>
      </c>
      <c r="O140" s="34"/>
      <c r="P140" s="34"/>
      <c r="Q140" s="34"/>
      <c r="R140" s="59" t="str">
        <v>01富山地域</v>
      </c>
      <c r="S140" s="59" t="str">
        <v>23針原</v>
      </c>
    </row>
    <row r="141" spans="1:19" s="11" customFormat="1" ht="46.5" customHeight="1">
      <c r="A141" s="13" t="s">
        <v>61</v>
      </c>
      <c r="B141" s="16" t="str">
        <f>IFERROR(VLOOKUP($A141,削除禁止!$A$1:$J$42,2,0),"")</f>
        <v>通所系</v>
      </c>
      <c r="C141" s="18">
        <v>1610101782</v>
      </c>
      <c r="D141" s="18" t="s">
        <v>1352</v>
      </c>
      <c r="E141" s="18"/>
      <c r="F141" s="25" t="s">
        <v>2240</v>
      </c>
      <c r="G141" s="18">
        <v>10</v>
      </c>
      <c r="H141" s="18" t="s">
        <v>1390</v>
      </c>
      <c r="I141" s="24" t="s">
        <v>62</v>
      </c>
      <c r="J141" s="18" t="s">
        <v>464</v>
      </c>
      <c r="K141" s="18" t="s">
        <v>1340</v>
      </c>
      <c r="L141" s="24" t="s">
        <v>2246</v>
      </c>
      <c r="M141" s="48">
        <v>42430</v>
      </c>
      <c r="N141" s="48">
        <v>46812</v>
      </c>
      <c r="O141" s="34"/>
      <c r="P141" s="34"/>
      <c r="Q141" s="34"/>
      <c r="R141" s="59" t="str">
        <v>01富山地域</v>
      </c>
      <c r="S141" s="59" t="str">
        <v>37八幡</v>
      </c>
    </row>
    <row r="142" spans="1:19" s="11" customFormat="1" ht="46.5" customHeight="1">
      <c r="A142" s="13" t="s">
        <v>61</v>
      </c>
      <c r="B142" s="16" t="str">
        <f>IFERROR(VLOOKUP($A142,削除禁止!$A$1:$J$42,2,0),"")</f>
        <v>通所系</v>
      </c>
      <c r="C142" s="18">
        <v>1610101980</v>
      </c>
      <c r="D142" s="18"/>
      <c r="E142" s="18" t="s">
        <v>1352</v>
      </c>
      <c r="F142" s="25" t="s">
        <v>203</v>
      </c>
      <c r="G142" s="18">
        <v>19</v>
      </c>
      <c r="H142" s="18" t="s">
        <v>343</v>
      </c>
      <c r="I142" s="24" t="s">
        <v>2040</v>
      </c>
      <c r="J142" s="18" t="s">
        <v>1304</v>
      </c>
      <c r="K142" s="18" t="s">
        <v>1718</v>
      </c>
      <c r="L142" s="24" t="s">
        <v>405</v>
      </c>
      <c r="M142" s="48">
        <v>43191</v>
      </c>
      <c r="N142" s="48">
        <v>47573</v>
      </c>
      <c r="O142" s="34"/>
      <c r="P142" s="34"/>
      <c r="Q142" s="34"/>
      <c r="R142" s="59" t="str">
        <v>01富山地域</v>
      </c>
      <c r="S142" s="59" t="str">
        <v>28藤ノ木</v>
      </c>
    </row>
    <row r="143" spans="1:19" s="11" customFormat="1" ht="46.5" customHeight="1">
      <c r="A143" s="13" t="s">
        <v>61</v>
      </c>
      <c r="B143" s="16" t="str">
        <f>IFERROR(VLOOKUP($A143,削除禁止!$A$1:$J$42,2,0),"")</f>
        <v>通所系</v>
      </c>
      <c r="C143" s="18">
        <v>1610102012</v>
      </c>
      <c r="D143" s="18"/>
      <c r="E143" s="18" t="s">
        <v>1352</v>
      </c>
      <c r="F143" s="25" t="s">
        <v>1950</v>
      </c>
      <c r="G143" s="18">
        <v>11</v>
      </c>
      <c r="H143" s="18" t="s">
        <v>1432</v>
      </c>
      <c r="I143" s="24" t="s">
        <v>2796</v>
      </c>
      <c r="J143" s="18" t="s">
        <v>1673</v>
      </c>
      <c r="K143" s="18" t="s">
        <v>1673</v>
      </c>
      <c r="L143" s="24" t="s">
        <v>1959</v>
      </c>
      <c r="M143" s="48">
        <v>43191</v>
      </c>
      <c r="N143" s="48">
        <v>47573</v>
      </c>
      <c r="O143" s="34"/>
      <c r="P143" s="34"/>
      <c r="Q143" s="34"/>
      <c r="R143" s="59" t="str">
        <v>01富山地域</v>
      </c>
      <c r="S143" s="59" t="str">
        <v>20萩浦</v>
      </c>
    </row>
    <row r="144" spans="1:19" s="11" customFormat="1" ht="46.5" customHeight="1">
      <c r="A144" s="13" t="s">
        <v>61</v>
      </c>
      <c r="B144" s="16" t="str">
        <f>IFERROR(VLOOKUP($A144,削除禁止!$A$1:$J$42,2,0),"")</f>
        <v>通所系</v>
      </c>
      <c r="C144" s="18">
        <v>1610102020</v>
      </c>
      <c r="D144" s="18"/>
      <c r="E144" s="18" t="s">
        <v>1352</v>
      </c>
      <c r="F144" s="25" t="s">
        <v>1969</v>
      </c>
      <c r="G144" s="18">
        <v>15</v>
      </c>
      <c r="H144" s="18" t="s">
        <v>1026</v>
      </c>
      <c r="I144" s="24" t="s">
        <v>2766</v>
      </c>
      <c r="J144" s="18" t="s">
        <v>1030</v>
      </c>
      <c r="K144" s="18" t="s">
        <v>1033</v>
      </c>
      <c r="L144" s="25" t="s">
        <v>1131</v>
      </c>
      <c r="M144" s="48">
        <v>43191</v>
      </c>
      <c r="N144" s="48">
        <v>47573</v>
      </c>
      <c r="O144" s="34"/>
      <c r="P144" s="34"/>
      <c r="Q144" s="34"/>
      <c r="R144" s="59" t="str">
        <v>01富山地域</v>
      </c>
      <c r="S144" s="59" t="str">
        <v>40呉羽</v>
      </c>
    </row>
    <row r="145" spans="1:19" s="11" customFormat="1" ht="46.5" customHeight="1">
      <c r="A145" s="13" t="s">
        <v>61</v>
      </c>
      <c r="B145" s="16" t="str">
        <f>IFERROR(VLOOKUP($A145,削除禁止!$A$1:$J$42,2,0),"")</f>
        <v>通所系</v>
      </c>
      <c r="C145" s="18">
        <v>1610102038</v>
      </c>
      <c r="D145" s="18"/>
      <c r="E145" s="18" t="s">
        <v>1352</v>
      </c>
      <c r="F145" s="25" t="s">
        <v>1684</v>
      </c>
      <c r="G145" s="18">
        <v>20</v>
      </c>
      <c r="H145" s="18" t="s">
        <v>440</v>
      </c>
      <c r="I145" s="24" t="s">
        <v>2128</v>
      </c>
      <c r="J145" s="18" t="s">
        <v>1537</v>
      </c>
      <c r="K145" s="18" t="s">
        <v>1399</v>
      </c>
      <c r="L145" s="25" t="s">
        <v>1131</v>
      </c>
      <c r="M145" s="48">
        <v>43191</v>
      </c>
      <c r="N145" s="48">
        <v>47573</v>
      </c>
      <c r="O145" s="34"/>
      <c r="P145" s="34"/>
      <c r="Q145" s="34"/>
      <c r="R145" s="59" t="str">
        <v>01富山地域</v>
      </c>
      <c r="S145" s="59" t="str">
        <v>26新庄</v>
      </c>
    </row>
    <row r="146" spans="1:19" s="11" customFormat="1" ht="46.5" customHeight="1">
      <c r="A146" s="13" t="s">
        <v>61</v>
      </c>
      <c r="B146" s="16" t="str">
        <f>IFERROR(VLOOKUP($A146,削除禁止!$A$1:$J$42,2,0),"")</f>
        <v>通所系</v>
      </c>
      <c r="C146" s="18">
        <v>1610102046</v>
      </c>
      <c r="D146" s="18"/>
      <c r="E146" s="18" t="s">
        <v>1352</v>
      </c>
      <c r="F146" s="25" t="s">
        <v>1666</v>
      </c>
      <c r="G146" s="18">
        <v>18</v>
      </c>
      <c r="H146" s="18" t="s">
        <v>440</v>
      </c>
      <c r="I146" s="24" t="s">
        <v>2762</v>
      </c>
      <c r="J146" s="18" t="s">
        <v>1399</v>
      </c>
      <c r="K146" s="18" t="s">
        <v>1399</v>
      </c>
      <c r="L146" s="25" t="s">
        <v>1131</v>
      </c>
      <c r="M146" s="48">
        <v>43191</v>
      </c>
      <c r="N146" s="48">
        <v>47573</v>
      </c>
      <c r="O146" s="34"/>
      <c r="P146" s="34"/>
      <c r="Q146" s="34"/>
      <c r="R146" s="59" t="str">
        <v>01富山地域</v>
      </c>
      <c r="S146" s="59" t="str">
        <v>26新庄</v>
      </c>
    </row>
    <row r="147" spans="1:19" s="11" customFormat="1" ht="46.5" customHeight="1">
      <c r="A147" s="13" t="s">
        <v>61</v>
      </c>
      <c r="B147" s="16" t="str">
        <f>IFERROR(VLOOKUP($A147,削除禁止!$A$1:$J$42,2,0),"")</f>
        <v>通所系</v>
      </c>
      <c r="C147" s="18">
        <v>1610102053</v>
      </c>
      <c r="D147" s="18"/>
      <c r="E147" s="18" t="s">
        <v>1352</v>
      </c>
      <c r="F147" s="25" t="s">
        <v>1988</v>
      </c>
      <c r="G147" s="18">
        <v>18</v>
      </c>
      <c r="H147" s="18" t="s">
        <v>790</v>
      </c>
      <c r="I147" s="24" t="s">
        <v>4811</v>
      </c>
      <c r="J147" s="18" t="s">
        <v>916</v>
      </c>
      <c r="K147" s="18" t="s">
        <v>1679</v>
      </c>
      <c r="L147" s="24" t="s">
        <v>1801</v>
      </c>
      <c r="M147" s="48">
        <v>43191</v>
      </c>
      <c r="N147" s="48">
        <v>47573</v>
      </c>
      <c r="O147" s="34"/>
      <c r="P147" s="34"/>
      <c r="Q147" s="34"/>
      <c r="R147" s="59" t="str">
        <v>01富山地域</v>
      </c>
      <c r="S147" s="59" t="str">
        <v>14奥田</v>
      </c>
    </row>
    <row r="148" spans="1:19" s="11" customFormat="1" ht="46.5" customHeight="1">
      <c r="A148" s="13" t="s">
        <v>61</v>
      </c>
      <c r="B148" s="16" t="str">
        <f>IFERROR(VLOOKUP($A148,削除禁止!$A$1:$J$42,2,0),"")</f>
        <v>通所系</v>
      </c>
      <c r="C148" s="18">
        <v>1610102061</v>
      </c>
      <c r="D148" s="18" t="s">
        <v>1352</v>
      </c>
      <c r="E148" s="18" t="s">
        <v>1352</v>
      </c>
      <c r="F148" s="25" t="s">
        <v>878</v>
      </c>
      <c r="G148" s="18">
        <v>10</v>
      </c>
      <c r="H148" s="18" t="s">
        <v>748</v>
      </c>
      <c r="I148" s="24" t="s">
        <v>2904</v>
      </c>
      <c r="J148" s="18" t="s">
        <v>2003</v>
      </c>
      <c r="K148" s="18" t="s">
        <v>1017</v>
      </c>
      <c r="L148" s="24" t="s">
        <v>1064</v>
      </c>
      <c r="M148" s="48">
        <v>43191</v>
      </c>
      <c r="N148" s="48">
        <v>47573</v>
      </c>
      <c r="O148" s="34"/>
      <c r="P148" s="34"/>
      <c r="Q148" s="34"/>
      <c r="R148" s="59" t="str">
        <v>01富山地域</v>
      </c>
      <c r="S148" s="59" t="str">
        <v>47水橋西部</v>
      </c>
    </row>
    <row r="149" spans="1:19" s="11" customFormat="1" ht="46.5" customHeight="1">
      <c r="A149" s="13" t="s">
        <v>61</v>
      </c>
      <c r="B149" s="16" t="str">
        <f>IFERROR(VLOOKUP($A149,削除禁止!$A$1:$J$42,2,0),"")</f>
        <v>通所系</v>
      </c>
      <c r="C149" s="18">
        <v>1610102079</v>
      </c>
      <c r="D149" s="18"/>
      <c r="E149" s="18" t="s">
        <v>1352</v>
      </c>
      <c r="F149" s="25" t="s">
        <v>2002</v>
      </c>
      <c r="G149" s="18">
        <v>18</v>
      </c>
      <c r="H149" s="18" t="s">
        <v>1721</v>
      </c>
      <c r="I149" s="26" t="s">
        <v>2908</v>
      </c>
      <c r="J149" s="18" t="s">
        <v>367</v>
      </c>
      <c r="K149" s="18" t="s">
        <v>1683</v>
      </c>
      <c r="L149" s="24" t="s">
        <v>1792</v>
      </c>
      <c r="M149" s="48">
        <v>43191</v>
      </c>
      <c r="N149" s="48">
        <v>47573</v>
      </c>
      <c r="O149" s="34"/>
      <c r="P149" s="34"/>
      <c r="Q149" s="34"/>
      <c r="R149" s="59" t="str">
        <v>05婦中地域</v>
      </c>
      <c r="S149" s="59" t="str">
        <v>70鵜坂地区</v>
      </c>
    </row>
    <row r="150" spans="1:19" s="11" customFormat="1" ht="46.5" customHeight="1">
      <c r="A150" s="13" t="s">
        <v>61</v>
      </c>
      <c r="B150" s="16" t="str">
        <f>IFERROR(VLOOKUP($A150,削除禁止!$A$1:$J$42,2,0),"")</f>
        <v>通所系</v>
      </c>
      <c r="C150" s="18">
        <v>1610102087</v>
      </c>
      <c r="D150" s="18"/>
      <c r="E150" s="18" t="s">
        <v>1352</v>
      </c>
      <c r="F150" s="25" t="s">
        <v>1964</v>
      </c>
      <c r="G150" s="18">
        <v>10</v>
      </c>
      <c r="H150" s="18" t="s">
        <v>1724</v>
      </c>
      <c r="I150" s="24" t="s">
        <v>880</v>
      </c>
      <c r="J150" s="18" t="s">
        <v>939</v>
      </c>
      <c r="K150" s="18" t="s">
        <v>939</v>
      </c>
      <c r="L150" s="24" t="s">
        <v>1530</v>
      </c>
      <c r="M150" s="48">
        <v>43191</v>
      </c>
      <c r="N150" s="48">
        <v>47573</v>
      </c>
      <c r="O150" s="34"/>
      <c r="P150" s="34"/>
      <c r="Q150" s="34"/>
      <c r="R150" s="59" t="str">
        <v>01富山地域</v>
      </c>
      <c r="S150" s="59" t="str">
        <v>11堀川</v>
      </c>
    </row>
    <row r="151" spans="1:19" s="11" customFormat="1" ht="46.5" customHeight="1">
      <c r="A151" s="13" t="s">
        <v>61</v>
      </c>
      <c r="B151" s="16" t="str">
        <f>IFERROR(VLOOKUP($A151,削除禁止!$A$1:$J$42,2,0),"")</f>
        <v>通所系</v>
      </c>
      <c r="C151" s="18">
        <v>1610102095</v>
      </c>
      <c r="D151" s="18"/>
      <c r="E151" s="18" t="s">
        <v>1352</v>
      </c>
      <c r="F151" s="25" t="s">
        <v>1655</v>
      </c>
      <c r="G151" s="18">
        <v>18</v>
      </c>
      <c r="H151" s="18" t="s">
        <v>1271</v>
      </c>
      <c r="I151" s="24" t="s">
        <v>3670</v>
      </c>
      <c r="J151" s="18" t="s">
        <v>1687</v>
      </c>
      <c r="K151" s="18" t="s">
        <v>694</v>
      </c>
      <c r="L151" s="24" t="s">
        <v>8202</v>
      </c>
      <c r="M151" s="48">
        <v>43191</v>
      </c>
      <c r="N151" s="48">
        <v>47573</v>
      </c>
      <c r="O151" s="34"/>
      <c r="P151" s="34"/>
      <c r="Q151" s="34"/>
      <c r="R151" s="59" t="str">
        <v>01富山地域</v>
      </c>
      <c r="S151" s="59" t="str">
        <v>35月岡</v>
      </c>
    </row>
    <row r="152" spans="1:19" s="11" customFormat="1" ht="46.5" customHeight="1">
      <c r="A152" s="13" t="s">
        <v>61</v>
      </c>
      <c r="B152" s="16" t="str">
        <f>IFERROR(VLOOKUP($A152,削除禁止!$A$1:$J$42,2,0),"")</f>
        <v>通所系</v>
      </c>
      <c r="C152" s="18">
        <v>1610102103</v>
      </c>
      <c r="D152" s="18"/>
      <c r="E152" s="18" t="s">
        <v>1352</v>
      </c>
      <c r="F152" s="25" t="s">
        <v>723</v>
      </c>
      <c r="G152" s="18">
        <v>20</v>
      </c>
      <c r="H152" s="18" t="s">
        <v>1188</v>
      </c>
      <c r="I152" s="24" t="s">
        <v>1829</v>
      </c>
      <c r="J152" s="18" t="s">
        <v>926</v>
      </c>
      <c r="K152" s="18" t="s">
        <v>360</v>
      </c>
      <c r="L152" s="24" t="s">
        <v>2256</v>
      </c>
      <c r="M152" s="48">
        <v>43191</v>
      </c>
      <c r="N152" s="48">
        <v>47573</v>
      </c>
      <c r="O152" s="34"/>
      <c r="P152" s="34"/>
      <c r="Q152" s="34"/>
      <c r="R152" s="59" t="str">
        <v>02大沢野地域</v>
      </c>
      <c r="S152" s="59" t="str">
        <v>54大沢野地区</v>
      </c>
    </row>
    <row r="153" spans="1:19" s="11" customFormat="1" ht="46.5" customHeight="1">
      <c r="A153" s="13" t="s">
        <v>61</v>
      </c>
      <c r="B153" s="16" t="str">
        <f>IFERROR(VLOOKUP($A153,削除禁止!$A$1:$J$42,2,0),"")</f>
        <v>通所系</v>
      </c>
      <c r="C153" s="18">
        <v>1610102111</v>
      </c>
      <c r="D153" s="18"/>
      <c r="E153" s="18" t="s">
        <v>1352</v>
      </c>
      <c r="F153" s="25" t="s">
        <v>2391</v>
      </c>
      <c r="G153" s="18">
        <v>18</v>
      </c>
      <c r="H153" s="18" t="s">
        <v>1188</v>
      </c>
      <c r="I153" s="24" t="s">
        <v>2866</v>
      </c>
      <c r="J153" s="18" t="s">
        <v>471</v>
      </c>
      <c r="K153" s="18" t="s">
        <v>2207</v>
      </c>
      <c r="L153" s="24" t="s">
        <v>2256</v>
      </c>
      <c r="M153" s="48">
        <v>43191</v>
      </c>
      <c r="N153" s="48">
        <v>47573</v>
      </c>
      <c r="O153" s="34"/>
      <c r="P153" s="34"/>
      <c r="Q153" s="34"/>
      <c r="R153" s="59" t="str">
        <v>02大沢野地域</v>
      </c>
      <c r="S153" s="59" t="str">
        <v>54大沢野地区</v>
      </c>
    </row>
    <row r="154" spans="1:19" s="11" customFormat="1" ht="46.5" customHeight="1">
      <c r="A154" s="13" t="s">
        <v>61</v>
      </c>
      <c r="B154" s="16" t="str">
        <f>IFERROR(VLOOKUP($A154,削除禁止!$A$1:$J$42,2,0),"")</f>
        <v>通所系</v>
      </c>
      <c r="C154" s="18">
        <v>1610102137</v>
      </c>
      <c r="D154" s="18"/>
      <c r="E154" s="18" t="s">
        <v>1352</v>
      </c>
      <c r="F154" s="25" t="s">
        <v>2460</v>
      </c>
      <c r="G154" s="18">
        <v>25</v>
      </c>
      <c r="H154" s="18" t="s">
        <v>38</v>
      </c>
      <c r="I154" s="24" t="s">
        <v>2291</v>
      </c>
      <c r="J154" s="18" t="s">
        <v>1380</v>
      </c>
      <c r="K154" s="18" t="s">
        <v>1208</v>
      </c>
      <c r="L154" s="24" t="s">
        <v>36</v>
      </c>
      <c r="M154" s="48">
        <v>43191</v>
      </c>
      <c r="N154" s="48">
        <v>47573</v>
      </c>
      <c r="O154" s="34"/>
      <c r="P154" s="34"/>
      <c r="Q154" s="34"/>
      <c r="R154" s="59" t="str">
        <v>01富山地域</v>
      </c>
      <c r="S154" s="59" t="str">
        <v>37八幡</v>
      </c>
    </row>
    <row r="155" spans="1:19" s="11" customFormat="1" ht="46.5" customHeight="1">
      <c r="A155" s="13" t="s">
        <v>61</v>
      </c>
      <c r="B155" s="16" t="str">
        <f>IFERROR(VLOOKUP($A155,削除禁止!$A$1:$J$42,2,0),"")</f>
        <v>通所系</v>
      </c>
      <c r="C155" s="18">
        <v>1610102145</v>
      </c>
      <c r="D155" s="18"/>
      <c r="E155" s="18" t="s">
        <v>1352</v>
      </c>
      <c r="F155" s="25" t="s">
        <v>1990</v>
      </c>
      <c r="G155" s="18">
        <v>18</v>
      </c>
      <c r="H155" s="18" t="s">
        <v>184</v>
      </c>
      <c r="I155" s="24" t="s">
        <v>1805</v>
      </c>
      <c r="J155" s="18" t="s">
        <v>370</v>
      </c>
      <c r="K155" s="18" t="s">
        <v>419</v>
      </c>
      <c r="L155" s="24" t="s">
        <v>1713</v>
      </c>
      <c r="M155" s="48">
        <v>43191</v>
      </c>
      <c r="N155" s="48">
        <v>47573</v>
      </c>
      <c r="O155" s="34"/>
      <c r="P155" s="34"/>
      <c r="Q155" s="34"/>
      <c r="R155" s="59" t="str">
        <v>01富山地域</v>
      </c>
      <c r="S155" s="59" t="str">
        <v>23針原</v>
      </c>
    </row>
    <row r="156" spans="1:19" s="11" customFormat="1" ht="46.5" customHeight="1">
      <c r="A156" s="13" t="s">
        <v>61</v>
      </c>
      <c r="B156" s="16" t="str">
        <f>IFERROR(VLOOKUP($A156,削除禁止!$A$1:$J$42,2,0),"")</f>
        <v>通所系</v>
      </c>
      <c r="C156" s="18">
        <v>1610102152</v>
      </c>
      <c r="D156" s="18"/>
      <c r="E156" s="18" t="s">
        <v>1352</v>
      </c>
      <c r="F156" s="25" t="s">
        <v>1020</v>
      </c>
      <c r="G156" s="18">
        <v>15</v>
      </c>
      <c r="H156" s="18" t="s">
        <v>395</v>
      </c>
      <c r="I156" s="24" t="s">
        <v>2568</v>
      </c>
      <c r="J156" s="18" t="s">
        <v>1693</v>
      </c>
      <c r="K156" s="18" t="s">
        <v>1693</v>
      </c>
      <c r="L156" s="24" t="s">
        <v>540</v>
      </c>
      <c r="M156" s="48">
        <v>43191</v>
      </c>
      <c r="N156" s="48">
        <v>47573</v>
      </c>
      <c r="O156" s="34"/>
      <c r="P156" s="34"/>
      <c r="Q156" s="34"/>
      <c r="R156" s="59" t="str">
        <v>01富山地域</v>
      </c>
      <c r="S156" s="59" t="str">
        <v>29山室</v>
      </c>
    </row>
    <row r="157" spans="1:19" s="11" customFormat="1" ht="46.5" customHeight="1">
      <c r="A157" s="13" t="s">
        <v>61</v>
      </c>
      <c r="B157" s="16" t="str">
        <f>IFERROR(VLOOKUP($A157,削除禁止!$A$1:$J$42,2,0),"")</f>
        <v>通所系</v>
      </c>
      <c r="C157" s="18">
        <v>1610102160</v>
      </c>
      <c r="D157" s="18"/>
      <c r="E157" s="18" t="s">
        <v>1352</v>
      </c>
      <c r="F157" s="25" t="s">
        <v>1671</v>
      </c>
      <c r="G157" s="18">
        <v>25</v>
      </c>
      <c r="H157" s="18" t="s">
        <v>1043</v>
      </c>
      <c r="I157" s="24" t="s">
        <v>1102</v>
      </c>
      <c r="J157" s="18" t="s">
        <v>1046</v>
      </c>
      <c r="K157" s="18" t="s">
        <v>669</v>
      </c>
      <c r="L157" s="24" t="s">
        <v>36</v>
      </c>
      <c r="M157" s="48">
        <v>43191</v>
      </c>
      <c r="N157" s="48">
        <v>47573</v>
      </c>
      <c r="O157" s="34"/>
      <c r="P157" s="34"/>
      <c r="Q157" s="34"/>
      <c r="R157" s="59" t="str">
        <v>01富山地域</v>
      </c>
      <c r="S157" s="59" t="str">
        <v>36四方</v>
      </c>
    </row>
    <row r="158" spans="1:19" s="11" customFormat="1" ht="46.5" customHeight="1">
      <c r="A158" s="13" t="s">
        <v>61</v>
      </c>
      <c r="B158" s="16" t="str">
        <f>IFERROR(VLOOKUP($A158,削除禁止!$A$1:$J$42,2,0),"")</f>
        <v>通所系</v>
      </c>
      <c r="C158" s="18">
        <v>1610102178</v>
      </c>
      <c r="D158" s="18"/>
      <c r="E158" s="18" t="s">
        <v>1352</v>
      </c>
      <c r="F158" s="25" t="s">
        <v>1992</v>
      </c>
      <c r="G158" s="18">
        <v>10</v>
      </c>
      <c r="H158" s="18" t="s">
        <v>621</v>
      </c>
      <c r="I158" s="24" t="s">
        <v>1675</v>
      </c>
      <c r="J158" s="18" t="s">
        <v>1608</v>
      </c>
      <c r="K158" s="18" t="s">
        <v>1609</v>
      </c>
      <c r="L158" s="24" t="s">
        <v>1994</v>
      </c>
      <c r="M158" s="48">
        <v>43191</v>
      </c>
      <c r="N158" s="48">
        <v>47573</v>
      </c>
      <c r="O158" s="34"/>
      <c r="P158" s="34"/>
      <c r="Q158" s="34"/>
      <c r="R158" s="59" t="str">
        <v>04八尾地域</v>
      </c>
      <c r="S158" s="59" t="str">
        <v>61保内地区</v>
      </c>
    </row>
    <row r="159" spans="1:19" s="11" customFormat="1" ht="46.5" customHeight="1">
      <c r="A159" s="13" t="s">
        <v>61</v>
      </c>
      <c r="B159" s="16" t="str">
        <f>IFERROR(VLOOKUP($A159,削除禁止!$A$1:$J$42,2,0),"")</f>
        <v>通所系</v>
      </c>
      <c r="C159" s="18">
        <v>1610102186</v>
      </c>
      <c r="D159" s="18"/>
      <c r="E159" s="18" t="s">
        <v>1352</v>
      </c>
      <c r="F159" s="25" t="s">
        <v>1974</v>
      </c>
      <c r="G159" s="18">
        <v>18</v>
      </c>
      <c r="H159" s="18" t="s">
        <v>44</v>
      </c>
      <c r="I159" s="24" t="s">
        <v>2797</v>
      </c>
      <c r="J159" s="18" t="s">
        <v>1439</v>
      </c>
      <c r="K159" s="18" t="s">
        <v>1700</v>
      </c>
      <c r="L159" s="24" t="s">
        <v>1975</v>
      </c>
      <c r="M159" s="48">
        <v>43191</v>
      </c>
      <c r="N159" s="48">
        <v>47573</v>
      </c>
      <c r="O159" s="34"/>
      <c r="P159" s="34"/>
      <c r="Q159" s="34"/>
      <c r="R159" s="59" t="str">
        <v>01富山地域</v>
      </c>
      <c r="S159" s="59" t="str">
        <v>29山室</v>
      </c>
    </row>
    <row r="160" spans="1:19" s="11" customFormat="1" ht="46.5" customHeight="1">
      <c r="A160" s="13" t="s">
        <v>61</v>
      </c>
      <c r="B160" s="16" t="str">
        <f>IFERROR(VLOOKUP($A160,削除禁止!$A$1:$J$42,2,0),"")</f>
        <v>通所系</v>
      </c>
      <c r="C160" s="18">
        <v>1610102251</v>
      </c>
      <c r="D160" s="18"/>
      <c r="E160" s="18" t="s">
        <v>1352</v>
      </c>
      <c r="F160" s="25" t="s">
        <v>8097</v>
      </c>
      <c r="G160" s="18">
        <v>35</v>
      </c>
      <c r="H160" s="18" t="s">
        <v>1370</v>
      </c>
      <c r="I160" s="24" t="s">
        <v>2729</v>
      </c>
      <c r="J160" s="18" t="s">
        <v>1657</v>
      </c>
      <c r="K160" s="18" t="s">
        <v>1486</v>
      </c>
      <c r="L160" s="24" t="s">
        <v>1890</v>
      </c>
      <c r="M160" s="48">
        <v>43282</v>
      </c>
      <c r="N160" s="48">
        <v>47664</v>
      </c>
      <c r="O160" s="34"/>
      <c r="P160" s="34"/>
      <c r="Q160" s="34"/>
      <c r="R160" s="59" t="str">
        <v>01富山地域</v>
      </c>
      <c r="S160" s="59" t="str">
        <v>32蜷川</v>
      </c>
    </row>
    <row r="161" spans="1:19" s="11" customFormat="1" ht="46.5" customHeight="1">
      <c r="A161" s="13" t="s">
        <v>61</v>
      </c>
      <c r="B161" s="16" t="str">
        <f>IFERROR(VLOOKUP($A161,削除禁止!$A$1:$J$42,2,0),"")</f>
        <v>通所系</v>
      </c>
      <c r="C161" s="18">
        <v>1610102277</v>
      </c>
      <c r="D161" s="18"/>
      <c r="E161" s="18" t="s">
        <v>1352</v>
      </c>
      <c r="F161" s="25" t="s">
        <v>2444</v>
      </c>
      <c r="G161" s="18">
        <v>34</v>
      </c>
      <c r="H161" s="18" t="s">
        <v>1197</v>
      </c>
      <c r="I161" s="24" t="s">
        <v>2353</v>
      </c>
      <c r="J161" s="18" t="s">
        <v>631</v>
      </c>
      <c r="K161" s="18" t="s">
        <v>1203</v>
      </c>
      <c r="L161" s="24" t="s">
        <v>2352</v>
      </c>
      <c r="M161" s="48">
        <v>43313</v>
      </c>
      <c r="N161" s="48">
        <v>47695</v>
      </c>
      <c r="O161" s="34"/>
      <c r="P161" s="34"/>
      <c r="Q161" s="34"/>
      <c r="R161" s="59" t="str">
        <v>01富山地域</v>
      </c>
      <c r="S161" s="59" t="str">
        <v>13東部</v>
      </c>
    </row>
    <row r="162" spans="1:19" s="11" customFormat="1" ht="46.5" customHeight="1">
      <c r="A162" s="13" t="s">
        <v>61</v>
      </c>
      <c r="B162" s="16" t="str">
        <f>IFERROR(VLOOKUP($A162,削除禁止!$A$1:$J$42,2,0),"")</f>
        <v>通所系</v>
      </c>
      <c r="C162" s="18">
        <v>1610102285</v>
      </c>
      <c r="D162" s="18"/>
      <c r="E162" s="18" t="s">
        <v>1352</v>
      </c>
      <c r="F162" s="25" t="s">
        <v>312</v>
      </c>
      <c r="G162" s="18">
        <v>60</v>
      </c>
      <c r="H162" s="18" t="s">
        <v>281</v>
      </c>
      <c r="I162" s="24" t="s">
        <v>764</v>
      </c>
      <c r="J162" s="18" t="s">
        <v>1737</v>
      </c>
      <c r="K162" s="18" t="s">
        <v>1421</v>
      </c>
      <c r="L162" s="24" t="s">
        <v>2352</v>
      </c>
      <c r="M162" s="48">
        <v>43313</v>
      </c>
      <c r="N162" s="48">
        <v>47695</v>
      </c>
      <c r="O162" s="34"/>
      <c r="P162" s="34"/>
      <c r="Q162" s="34"/>
      <c r="R162" s="59" t="str">
        <v>01富山地域</v>
      </c>
      <c r="S162" s="59" t="str">
        <v>21大広田</v>
      </c>
    </row>
    <row r="163" spans="1:19" s="11" customFormat="1" ht="46.5" customHeight="1">
      <c r="A163" s="13" t="s">
        <v>61</v>
      </c>
      <c r="B163" s="16" t="str">
        <f>IFERROR(VLOOKUP($A163,削除禁止!$A$1:$J$42,2,0),"")</f>
        <v>通所系</v>
      </c>
      <c r="C163" s="18">
        <v>1610102293</v>
      </c>
      <c r="D163" s="18"/>
      <c r="E163" s="18" t="s">
        <v>1352</v>
      </c>
      <c r="F163" s="25" t="s">
        <v>1874</v>
      </c>
      <c r="G163" s="18">
        <v>60</v>
      </c>
      <c r="H163" s="18" t="s">
        <v>1739</v>
      </c>
      <c r="I163" s="24" t="s">
        <v>3038</v>
      </c>
      <c r="J163" s="18" t="s">
        <v>826</v>
      </c>
      <c r="K163" s="18" t="s">
        <v>1745</v>
      </c>
      <c r="L163" s="24" t="s">
        <v>2352</v>
      </c>
      <c r="M163" s="48">
        <v>43313</v>
      </c>
      <c r="N163" s="48">
        <v>47695</v>
      </c>
      <c r="O163" s="34"/>
      <c r="P163" s="34"/>
      <c r="Q163" s="34"/>
      <c r="R163" s="59" t="str">
        <v>01富山地域</v>
      </c>
      <c r="S163" s="59" t="str">
        <v>11堀川</v>
      </c>
    </row>
    <row r="164" spans="1:19" s="11" customFormat="1" ht="46.5" customHeight="1">
      <c r="A164" s="13" t="s">
        <v>61</v>
      </c>
      <c r="B164" s="16" t="str">
        <f>IFERROR(VLOOKUP($A164,削除禁止!$A$1:$J$42,2,0),"")</f>
        <v>通所系</v>
      </c>
      <c r="C164" s="18">
        <v>1610102442</v>
      </c>
      <c r="D164" s="18"/>
      <c r="E164" s="18" t="s">
        <v>1352</v>
      </c>
      <c r="F164" s="25" t="s">
        <v>2478</v>
      </c>
      <c r="G164" s="18">
        <v>28</v>
      </c>
      <c r="H164" s="18" t="s">
        <v>1816</v>
      </c>
      <c r="I164" s="24" t="s">
        <v>4813</v>
      </c>
      <c r="J164" s="18" t="s">
        <v>1818</v>
      </c>
      <c r="K164" s="18" t="s">
        <v>1818</v>
      </c>
      <c r="L164" s="24" t="s">
        <v>1371</v>
      </c>
      <c r="M164" s="48">
        <v>43800</v>
      </c>
      <c r="N164" s="48">
        <v>45991</v>
      </c>
      <c r="O164" s="34"/>
      <c r="P164" s="34"/>
      <c r="Q164" s="34"/>
      <c r="R164" s="59" t="str">
        <v>01富山地域</v>
      </c>
      <c r="S164" s="59" t="str">
        <v>40呉羽</v>
      </c>
    </row>
    <row r="165" spans="1:19" s="11" customFormat="1" ht="46.5" customHeight="1">
      <c r="A165" s="13" t="s">
        <v>61</v>
      </c>
      <c r="B165" s="16" t="str">
        <f>IFERROR(VLOOKUP($A165,削除禁止!$A$1:$J$42,2,0),"")</f>
        <v>通所系</v>
      </c>
      <c r="C165" s="18">
        <v>1610102467</v>
      </c>
      <c r="D165" s="18"/>
      <c r="E165" s="18" t="s">
        <v>1352</v>
      </c>
      <c r="F165" s="25" t="s">
        <v>283</v>
      </c>
      <c r="G165" s="18">
        <v>18</v>
      </c>
      <c r="H165" s="18" t="s">
        <v>1821</v>
      </c>
      <c r="I165" s="24" t="s">
        <v>2288</v>
      </c>
      <c r="J165" s="18" t="s">
        <v>1826</v>
      </c>
      <c r="K165" s="18" t="s">
        <v>1833</v>
      </c>
      <c r="L165" s="34" t="s">
        <v>4751</v>
      </c>
      <c r="M165" s="48">
        <v>43831</v>
      </c>
      <c r="N165" s="48">
        <v>46022</v>
      </c>
      <c r="O165" s="34"/>
      <c r="P165" s="34"/>
      <c r="Q165" s="34"/>
      <c r="R165" s="59" t="str">
        <v>01富山地域</v>
      </c>
      <c r="S165" s="59" t="str">
        <v>28藤ノ木</v>
      </c>
    </row>
    <row r="166" spans="1:19" s="11" customFormat="1" ht="46.5" customHeight="1">
      <c r="A166" s="13" t="s">
        <v>61</v>
      </c>
      <c r="B166" s="16" t="str">
        <f>IFERROR(VLOOKUP($A166,削除禁止!$A$1:$J$42,2,0),"")</f>
        <v>通所系</v>
      </c>
      <c r="C166" s="18">
        <v>1610102541</v>
      </c>
      <c r="D166" s="18"/>
      <c r="E166" s="18" t="s">
        <v>1352</v>
      </c>
      <c r="F166" s="25" t="s">
        <v>2034</v>
      </c>
      <c r="G166" s="18">
        <v>10</v>
      </c>
      <c r="H166" s="18" t="s">
        <v>1391</v>
      </c>
      <c r="I166" s="24" t="s">
        <v>4814</v>
      </c>
      <c r="J166" s="18" t="s">
        <v>2039</v>
      </c>
      <c r="K166" s="18" t="s">
        <v>2039</v>
      </c>
      <c r="L166" s="31" t="s">
        <v>666</v>
      </c>
      <c r="M166" s="48">
        <v>43922</v>
      </c>
      <c r="N166" s="48">
        <v>46112</v>
      </c>
      <c r="O166" s="34"/>
      <c r="P166" s="34"/>
      <c r="Q166" s="34"/>
      <c r="R166" s="59" t="str">
        <v>01富山地域</v>
      </c>
      <c r="S166" s="59" t="str">
        <v>17五福</v>
      </c>
    </row>
    <row r="167" spans="1:19" s="11" customFormat="1" ht="46.5" customHeight="1">
      <c r="A167" s="13" t="s">
        <v>61</v>
      </c>
      <c r="B167" s="16" t="str">
        <f>IFERROR(VLOOKUP($A167,削除禁止!$A$1:$J$42,2,0),"")</f>
        <v>通所系</v>
      </c>
      <c r="C167" s="18">
        <v>1610102517</v>
      </c>
      <c r="D167" s="18" t="s">
        <v>1352</v>
      </c>
      <c r="E167" s="18"/>
      <c r="F167" s="25" t="s">
        <v>1828</v>
      </c>
      <c r="G167" s="18">
        <v>10</v>
      </c>
      <c r="H167" s="18" t="s">
        <v>1870</v>
      </c>
      <c r="I167" s="24" t="s">
        <v>1786</v>
      </c>
      <c r="J167" s="18" t="s">
        <v>1873</v>
      </c>
      <c r="K167" s="18" t="s">
        <v>1884</v>
      </c>
      <c r="L167" s="24" t="s">
        <v>1814</v>
      </c>
      <c r="M167" s="48">
        <v>43948</v>
      </c>
      <c r="N167" s="48">
        <v>46138</v>
      </c>
      <c r="O167" s="34"/>
      <c r="P167" s="34"/>
      <c r="Q167" s="34"/>
      <c r="R167" s="59" t="str">
        <v>01富山地域</v>
      </c>
      <c r="S167" s="59" t="str">
        <v>13東部</v>
      </c>
    </row>
    <row r="168" spans="1:19" s="11" customFormat="1" ht="46.5" customHeight="1">
      <c r="A168" s="13" t="s">
        <v>61</v>
      </c>
      <c r="B168" s="16" t="str">
        <f>IFERROR(VLOOKUP($A168,削除禁止!$A$1:$J$42,2,0),"")</f>
        <v>通所系</v>
      </c>
      <c r="C168" s="18">
        <v>1610102574</v>
      </c>
      <c r="D168" s="18"/>
      <c r="E168" s="18" t="s">
        <v>1352</v>
      </c>
      <c r="F168" s="24" t="s">
        <v>3820</v>
      </c>
      <c r="G168" s="18">
        <v>18</v>
      </c>
      <c r="H168" s="18" t="s">
        <v>1207</v>
      </c>
      <c r="I168" s="24" t="s">
        <v>1837</v>
      </c>
      <c r="J168" s="18" t="s">
        <v>841</v>
      </c>
      <c r="K168" s="18" t="s">
        <v>1209</v>
      </c>
      <c r="L168" s="34" t="s">
        <v>4751</v>
      </c>
      <c r="M168" s="48">
        <v>44105</v>
      </c>
      <c r="N168" s="48">
        <v>46295</v>
      </c>
      <c r="O168" s="34"/>
      <c r="P168" s="34"/>
      <c r="Q168" s="34"/>
      <c r="R168" s="59" t="str">
        <v>01富山地域</v>
      </c>
      <c r="S168" s="59" t="str">
        <v>35月岡</v>
      </c>
    </row>
    <row r="169" spans="1:19" s="11" customFormat="1" ht="46.5" customHeight="1">
      <c r="A169" s="13" t="s">
        <v>61</v>
      </c>
      <c r="B169" s="16" t="str">
        <f>IFERROR(VLOOKUP($A169,削除禁止!$A$1:$J$42,2,0),"")</f>
        <v>通所系</v>
      </c>
      <c r="C169" s="18">
        <v>1610102582</v>
      </c>
      <c r="D169" s="18"/>
      <c r="E169" s="18" t="s">
        <v>1352</v>
      </c>
      <c r="F169" s="24" t="s">
        <v>2502</v>
      </c>
      <c r="G169" s="18">
        <v>35</v>
      </c>
      <c r="H169" s="18" t="s">
        <v>1174</v>
      </c>
      <c r="I169" s="24" t="s">
        <v>2799</v>
      </c>
      <c r="J169" s="18" t="s">
        <v>1924</v>
      </c>
      <c r="K169" s="18" t="s">
        <v>2087</v>
      </c>
      <c r="L169" s="24" t="s">
        <v>2256</v>
      </c>
      <c r="M169" s="48">
        <v>44136</v>
      </c>
      <c r="N169" s="48">
        <v>46326</v>
      </c>
      <c r="O169" s="34"/>
      <c r="P169" s="34"/>
      <c r="Q169" s="34"/>
      <c r="R169" s="59" t="str">
        <v>02大沢野地域</v>
      </c>
      <c r="S169" s="59" t="str">
        <v>54大沢野地区</v>
      </c>
    </row>
    <row r="170" spans="1:19" s="11" customFormat="1" ht="46.5" customHeight="1">
      <c r="A170" s="13" t="s">
        <v>61</v>
      </c>
      <c r="B170" s="16" t="str">
        <f>IFERROR(VLOOKUP($A170,削除禁止!$A$1:$J$42,2,0),"")</f>
        <v>通所系</v>
      </c>
      <c r="C170" s="18">
        <v>1610102715</v>
      </c>
      <c r="D170" s="18" t="s">
        <v>1352</v>
      </c>
      <c r="E170" s="18" t="s">
        <v>1352</v>
      </c>
      <c r="F170" s="24" t="s">
        <v>8155</v>
      </c>
      <c r="G170" s="18">
        <v>6</v>
      </c>
      <c r="H170" s="18" t="s">
        <v>1207</v>
      </c>
      <c r="I170" s="24" t="s">
        <v>2688</v>
      </c>
      <c r="J170" s="18" t="s">
        <v>1070</v>
      </c>
      <c r="K170" s="18" t="s">
        <v>1716</v>
      </c>
      <c r="L170" s="24" t="s">
        <v>573</v>
      </c>
      <c r="M170" s="48">
        <v>44501</v>
      </c>
      <c r="N170" s="48">
        <v>46691</v>
      </c>
      <c r="O170" s="34"/>
      <c r="P170" s="34"/>
      <c r="Q170" s="34"/>
      <c r="R170" s="59" t="str">
        <v>01富山地域</v>
      </c>
      <c r="S170" s="59" t="str">
        <v>35月岡</v>
      </c>
    </row>
    <row r="171" spans="1:19" s="11" customFormat="1" ht="46.5" customHeight="1">
      <c r="A171" s="13" t="s">
        <v>61</v>
      </c>
      <c r="B171" s="16" t="str">
        <f>IFERROR(VLOOKUP($A171,削除禁止!$A$1:$J$42,2,0),"")</f>
        <v>通所系</v>
      </c>
      <c r="C171" s="18">
        <v>1610102723</v>
      </c>
      <c r="D171" s="18" t="s">
        <v>1352</v>
      </c>
      <c r="E171" s="18"/>
      <c r="F171" s="24" t="s">
        <v>4902</v>
      </c>
      <c r="G171" s="18">
        <v>14</v>
      </c>
      <c r="H171" s="18" t="s">
        <v>202</v>
      </c>
      <c r="I171" s="24" t="s">
        <v>1311</v>
      </c>
      <c r="J171" s="18" t="s">
        <v>1682</v>
      </c>
      <c r="K171" s="18" t="s">
        <v>3098</v>
      </c>
      <c r="L171" s="24" t="s">
        <v>4704</v>
      </c>
      <c r="M171" s="48">
        <v>44531</v>
      </c>
      <c r="N171" s="48">
        <v>46721</v>
      </c>
      <c r="O171" s="34"/>
      <c r="P171" s="34"/>
      <c r="Q171" s="34"/>
      <c r="R171" s="59" t="str">
        <v>01富山地域</v>
      </c>
      <c r="S171" s="59" t="str">
        <v>12堀川南</v>
      </c>
    </row>
    <row r="172" spans="1:19" s="11" customFormat="1" ht="46.5" customHeight="1">
      <c r="A172" s="13" t="s">
        <v>61</v>
      </c>
      <c r="B172" s="16" t="str">
        <f>IFERROR(VLOOKUP($A172,削除禁止!$A$1:$J$42,2,0),"")</f>
        <v>通所系</v>
      </c>
      <c r="C172" s="18">
        <v>1610102772</v>
      </c>
      <c r="D172" s="18" t="s">
        <v>1352</v>
      </c>
      <c r="E172" s="18"/>
      <c r="F172" s="24" t="s">
        <v>625</v>
      </c>
      <c r="G172" s="18">
        <v>2</v>
      </c>
      <c r="H172" s="18" t="s">
        <v>5</v>
      </c>
      <c r="I172" s="24" t="s">
        <v>4816</v>
      </c>
      <c r="J172" s="18" t="s">
        <v>1945</v>
      </c>
      <c r="K172" s="18" t="s">
        <v>858</v>
      </c>
      <c r="L172" s="24" t="s">
        <v>2461</v>
      </c>
      <c r="M172" s="48">
        <v>44652</v>
      </c>
      <c r="N172" s="48">
        <v>46843</v>
      </c>
      <c r="O172" s="34"/>
      <c r="P172" s="34"/>
      <c r="Q172" s="34"/>
      <c r="R172" s="59" t="str">
        <v>01富山地域</v>
      </c>
      <c r="S172" s="59" t="str">
        <v>28藤ノ木</v>
      </c>
    </row>
    <row r="173" spans="1:19" s="11" customFormat="1" ht="46.5" customHeight="1">
      <c r="A173" s="13" t="s">
        <v>61</v>
      </c>
      <c r="B173" s="16" t="str">
        <f>IFERROR(VLOOKUP($A173,削除禁止!$A$1:$J$42,2,0),"")</f>
        <v>通所系</v>
      </c>
      <c r="C173" s="18">
        <v>1610102913</v>
      </c>
      <c r="D173" s="18"/>
      <c r="E173" s="18"/>
      <c r="F173" s="24" t="s">
        <v>4903</v>
      </c>
      <c r="G173" s="18">
        <v>20</v>
      </c>
      <c r="H173" s="18" t="s">
        <v>1898</v>
      </c>
      <c r="I173" s="24" t="s">
        <v>2857</v>
      </c>
      <c r="J173" s="18" t="s">
        <v>4887</v>
      </c>
      <c r="K173" s="18" t="s">
        <v>2673</v>
      </c>
      <c r="L173" s="24" t="s">
        <v>3445</v>
      </c>
      <c r="M173" s="48">
        <v>44958</v>
      </c>
      <c r="N173" s="48">
        <v>47149</v>
      </c>
      <c r="O173" s="34"/>
      <c r="P173" s="34"/>
      <c r="Q173" s="34"/>
      <c r="R173" s="59" t="str">
        <v>01富山地域</v>
      </c>
      <c r="S173" s="59" t="str">
        <v>23針原</v>
      </c>
    </row>
    <row r="174" spans="1:19" s="11" customFormat="1" ht="46.5" customHeight="1">
      <c r="A174" s="13" t="s">
        <v>61</v>
      </c>
      <c r="B174" s="16" t="str">
        <f>IFERROR(VLOOKUP($A174,削除禁止!$A$1:$J$42,2,0),"")</f>
        <v>通所系</v>
      </c>
      <c r="C174" s="18">
        <v>1610102970</v>
      </c>
      <c r="D174" s="18"/>
      <c r="E174" s="18" t="s">
        <v>1352</v>
      </c>
      <c r="F174" s="24" t="s">
        <v>8031</v>
      </c>
      <c r="G174" s="18">
        <v>25</v>
      </c>
      <c r="H174" s="18" t="s">
        <v>1188</v>
      </c>
      <c r="I174" s="24" t="s">
        <v>3763</v>
      </c>
      <c r="J174" s="18" t="s">
        <v>4457</v>
      </c>
      <c r="K174" s="18" t="s">
        <v>6489</v>
      </c>
      <c r="L174" s="24" t="s">
        <v>8032</v>
      </c>
      <c r="M174" s="48">
        <v>45200</v>
      </c>
      <c r="N174" s="48">
        <v>47391</v>
      </c>
      <c r="O174" s="34"/>
      <c r="P174" s="34"/>
      <c r="Q174" s="34"/>
      <c r="R174" s="59" t="str">
        <v>02大沢野地域</v>
      </c>
      <c r="S174" s="59" t="str">
        <v>54大沢野地区</v>
      </c>
    </row>
    <row r="175" spans="1:19" s="11" customFormat="1" ht="46.5" customHeight="1">
      <c r="A175" s="13" t="s">
        <v>61</v>
      </c>
      <c r="B175" s="16" t="str">
        <f>IFERROR(VLOOKUP($A175,削除禁止!$A$1:$J$42,2,0),"")</f>
        <v>通所系</v>
      </c>
      <c r="C175" s="18">
        <v>1610103036</v>
      </c>
      <c r="D175" s="18"/>
      <c r="E175" s="18"/>
      <c r="F175" s="24" t="s">
        <v>5967</v>
      </c>
      <c r="G175" s="18">
        <v>20</v>
      </c>
      <c r="H175" s="18" t="s">
        <v>1200</v>
      </c>
      <c r="I175" s="24" t="s">
        <v>5806</v>
      </c>
      <c r="J175" s="37" t="s">
        <v>8256</v>
      </c>
      <c r="K175" s="37" t="s">
        <v>1588</v>
      </c>
      <c r="L175" s="24" t="s">
        <v>8078</v>
      </c>
      <c r="M175" s="48">
        <v>45383</v>
      </c>
      <c r="N175" s="48">
        <v>47573</v>
      </c>
      <c r="O175" s="34"/>
      <c r="P175" s="34"/>
      <c r="Q175" s="34"/>
      <c r="R175" s="59" t="str">
        <v>01富山地域</v>
      </c>
      <c r="S175" s="59" t="str">
        <v>17五福</v>
      </c>
    </row>
    <row r="176" spans="1:19" s="11" customFormat="1" ht="46.5" customHeight="1">
      <c r="A176" s="13" t="s">
        <v>61</v>
      </c>
      <c r="B176" s="16" t="str">
        <f>IFERROR(VLOOKUP($A176,削除禁止!$A$1:$J$42,2,0),"")</f>
        <v>通所系</v>
      </c>
      <c r="C176" s="18">
        <v>1610103176</v>
      </c>
      <c r="D176" s="18"/>
      <c r="E176" s="18" t="s">
        <v>1352</v>
      </c>
      <c r="F176" s="24" t="s">
        <v>655</v>
      </c>
      <c r="G176" s="18">
        <v>15</v>
      </c>
      <c r="H176" s="18" t="s">
        <v>2987</v>
      </c>
      <c r="I176" s="24" t="s">
        <v>8012</v>
      </c>
      <c r="J176" s="18" t="s">
        <v>8013</v>
      </c>
      <c r="K176" s="18" t="s">
        <v>4050</v>
      </c>
      <c r="L176" s="24" t="s">
        <v>8181</v>
      </c>
      <c r="M176" s="48">
        <v>45658</v>
      </c>
      <c r="N176" s="48">
        <v>47848</v>
      </c>
      <c r="O176" s="34"/>
      <c r="P176" s="34"/>
      <c r="Q176" s="34"/>
      <c r="R176" s="59" t="str">
        <v>05婦中地域</v>
      </c>
      <c r="S176" s="59" t="str">
        <v>73婦中熊野地区</v>
      </c>
    </row>
    <row r="177" spans="1:23" s="11" customFormat="1" ht="46.5" customHeight="1">
      <c r="A177" s="13" t="s">
        <v>61</v>
      </c>
      <c r="B177" s="16" t="str">
        <f>IFERROR(VLOOKUP($A177,削除禁止!$A$1:$J$42,2,0),"")</f>
        <v>通所系</v>
      </c>
      <c r="C177" s="18">
        <v>1610103200</v>
      </c>
      <c r="D177" s="18" t="s">
        <v>1352</v>
      </c>
      <c r="E177" s="18"/>
      <c r="F177" s="24" t="s">
        <v>8196</v>
      </c>
      <c r="G177" s="18">
        <v>10</v>
      </c>
      <c r="H177" s="18" t="s">
        <v>715</v>
      </c>
      <c r="I177" s="24" t="s">
        <v>8197</v>
      </c>
      <c r="J177" s="18" t="s">
        <v>8198</v>
      </c>
      <c r="K177" s="18" t="s">
        <v>2229</v>
      </c>
      <c r="L177" s="24" t="s">
        <v>8199</v>
      </c>
      <c r="M177" s="48">
        <v>45689</v>
      </c>
      <c r="N177" s="48">
        <v>47879</v>
      </c>
      <c r="O177" s="34"/>
      <c r="P177" s="34"/>
      <c r="Q177" s="34"/>
      <c r="R177" s="59" t="str">
        <v>01富山地域</v>
      </c>
      <c r="S177" s="59" t="str">
        <v>16桜谷</v>
      </c>
    </row>
    <row r="178" spans="1:23" s="11" customFormat="1" ht="46.5" customHeight="1">
      <c r="A178" s="13" t="s">
        <v>61</v>
      </c>
      <c r="B178" s="16" t="str">
        <f>IFERROR(VLOOKUP($A178,削除禁止!$A$1:$J$42,2,0),"")</f>
        <v>通所系</v>
      </c>
      <c r="C178" s="18">
        <v>1610100727</v>
      </c>
      <c r="D178" s="18" t="s">
        <v>1352</v>
      </c>
      <c r="E178" s="18"/>
      <c r="F178" s="24" t="s">
        <v>2272</v>
      </c>
      <c r="G178" s="18">
        <v>10</v>
      </c>
      <c r="H178" s="18" t="s">
        <v>85</v>
      </c>
      <c r="I178" s="24" t="s">
        <v>835</v>
      </c>
      <c r="J178" s="18" t="s">
        <v>782</v>
      </c>
      <c r="K178" s="18" t="s">
        <v>782</v>
      </c>
      <c r="L178" s="24" t="s">
        <v>164</v>
      </c>
      <c r="M178" s="48">
        <v>45748</v>
      </c>
      <c r="N178" s="48">
        <v>47938</v>
      </c>
      <c r="O178" s="34"/>
      <c r="P178" s="34"/>
      <c r="Q178" s="34"/>
      <c r="R178" s="59" t="str">
        <v>01富山地域</v>
      </c>
      <c r="S178" s="59" t="str">
        <v>09西田地方</v>
      </c>
    </row>
    <row r="179" spans="1:23" s="11" customFormat="1" ht="46.5" customHeight="1">
      <c r="A179" s="13" t="s">
        <v>2773</v>
      </c>
      <c r="B179" s="16" t="str">
        <f>IFERROR(VLOOKUP($A179,削除禁止!$A$1:$J$42,2,0),"")</f>
        <v>通所系</v>
      </c>
      <c r="C179" s="18">
        <v>1610101980</v>
      </c>
      <c r="D179" s="18"/>
      <c r="E179" s="18" t="s">
        <v>1352</v>
      </c>
      <c r="F179" s="25" t="s">
        <v>203</v>
      </c>
      <c r="G179" s="18">
        <v>19</v>
      </c>
      <c r="H179" s="18" t="s">
        <v>343</v>
      </c>
      <c r="I179" s="24" t="s">
        <v>2040</v>
      </c>
      <c r="J179" s="18" t="s">
        <v>1304</v>
      </c>
      <c r="K179" s="18" t="s">
        <v>1718</v>
      </c>
      <c r="L179" s="24" t="s">
        <v>405</v>
      </c>
      <c r="M179" s="48">
        <v>43191</v>
      </c>
      <c r="N179" s="48">
        <v>47573</v>
      </c>
      <c r="O179" s="34"/>
      <c r="P179" s="34"/>
      <c r="Q179" s="34"/>
      <c r="R179" s="59" t="str">
        <v>01富山地域</v>
      </c>
      <c r="S179" s="59" t="str">
        <v>28藤ノ木</v>
      </c>
    </row>
    <row r="180" spans="1:23" s="11" customFormat="1" ht="46.5" customHeight="1">
      <c r="A180" s="13" t="s">
        <v>2773</v>
      </c>
      <c r="B180" s="16" t="str">
        <f>IFERROR(VLOOKUP($A180,削除禁止!$A$1:$J$42,2,0),"")</f>
        <v>通所系</v>
      </c>
      <c r="C180" s="18">
        <v>1610102012</v>
      </c>
      <c r="D180" s="18"/>
      <c r="E180" s="18" t="s">
        <v>1352</v>
      </c>
      <c r="F180" s="25" t="s">
        <v>1950</v>
      </c>
      <c r="G180" s="18">
        <v>11</v>
      </c>
      <c r="H180" s="18" t="s">
        <v>1432</v>
      </c>
      <c r="I180" s="24" t="s">
        <v>2796</v>
      </c>
      <c r="J180" s="18" t="s">
        <v>1673</v>
      </c>
      <c r="K180" s="18" t="s">
        <v>1673</v>
      </c>
      <c r="L180" s="24" t="s">
        <v>1959</v>
      </c>
      <c r="M180" s="48">
        <v>43191</v>
      </c>
      <c r="N180" s="48">
        <v>47573</v>
      </c>
      <c r="O180" s="34"/>
      <c r="P180" s="34"/>
      <c r="Q180" s="34"/>
      <c r="R180" s="59" t="str">
        <v>01富山地域</v>
      </c>
      <c r="S180" s="59" t="str">
        <v>20萩浦</v>
      </c>
    </row>
    <row r="181" spans="1:23" s="11" customFormat="1" ht="46.5" customHeight="1">
      <c r="A181" s="13" t="s">
        <v>2773</v>
      </c>
      <c r="B181" s="16" t="str">
        <f>IFERROR(VLOOKUP($A181,削除禁止!$A$1:$J$42,2,0),"")</f>
        <v>通所系</v>
      </c>
      <c r="C181" s="18">
        <v>1610102061</v>
      </c>
      <c r="D181" s="18" t="s">
        <v>1352</v>
      </c>
      <c r="E181" s="18" t="s">
        <v>1352</v>
      </c>
      <c r="F181" s="25" t="s">
        <v>878</v>
      </c>
      <c r="G181" s="18">
        <v>10</v>
      </c>
      <c r="H181" s="18" t="s">
        <v>748</v>
      </c>
      <c r="I181" s="24" t="s">
        <v>2904</v>
      </c>
      <c r="J181" s="18" t="s">
        <v>1547</v>
      </c>
      <c r="K181" s="18" t="s">
        <v>1017</v>
      </c>
      <c r="L181" s="24" t="s">
        <v>1064</v>
      </c>
      <c r="M181" s="48">
        <v>43191</v>
      </c>
      <c r="N181" s="48">
        <v>47573</v>
      </c>
      <c r="O181" s="34"/>
      <c r="P181" s="34"/>
      <c r="Q181" s="34"/>
      <c r="R181" s="59" t="str">
        <v>01富山地域</v>
      </c>
      <c r="S181" s="59" t="str">
        <v>47水橋西部</v>
      </c>
    </row>
    <row r="182" spans="1:23" s="11" customFormat="1" ht="46.5" customHeight="1">
      <c r="A182" s="13" t="s">
        <v>2773</v>
      </c>
      <c r="B182" s="16" t="str">
        <f>IFERROR(VLOOKUP($A182,削除禁止!$A$1:$J$42,2,0),"")</f>
        <v>通所系</v>
      </c>
      <c r="C182" s="18">
        <v>1610102079</v>
      </c>
      <c r="D182" s="18"/>
      <c r="E182" s="18" t="s">
        <v>1352</v>
      </c>
      <c r="F182" s="25" t="s">
        <v>2002</v>
      </c>
      <c r="G182" s="18">
        <v>18</v>
      </c>
      <c r="H182" s="18" t="s">
        <v>1721</v>
      </c>
      <c r="I182" s="26" t="s">
        <v>2908</v>
      </c>
      <c r="J182" s="18" t="s">
        <v>367</v>
      </c>
      <c r="K182" s="18" t="s">
        <v>1683</v>
      </c>
      <c r="L182" s="24" t="s">
        <v>1792</v>
      </c>
      <c r="M182" s="48">
        <v>43191</v>
      </c>
      <c r="N182" s="48">
        <v>47573</v>
      </c>
      <c r="O182" s="34"/>
      <c r="P182" s="34"/>
      <c r="Q182" s="34"/>
      <c r="R182" s="59" t="str">
        <v>05婦中地域</v>
      </c>
      <c r="S182" s="59" t="str">
        <v>70鵜坂地区</v>
      </c>
    </row>
    <row r="183" spans="1:23" s="11" customFormat="1" ht="46.5" customHeight="1">
      <c r="A183" s="13" t="s">
        <v>2773</v>
      </c>
      <c r="B183" s="16" t="str">
        <f>IFERROR(VLOOKUP($A183,削除禁止!$A$1:$J$42,2,0),"")</f>
        <v>通所系</v>
      </c>
      <c r="C183" s="18">
        <v>1610102095</v>
      </c>
      <c r="D183" s="18"/>
      <c r="E183" s="18" t="s">
        <v>1352</v>
      </c>
      <c r="F183" s="25" t="s">
        <v>1655</v>
      </c>
      <c r="G183" s="18">
        <v>18</v>
      </c>
      <c r="H183" s="18" t="s">
        <v>1271</v>
      </c>
      <c r="I183" s="24" t="s">
        <v>3670</v>
      </c>
      <c r="J183" s="18" t="s">
        <v>1687</v>
      </c>
      <c r="K183" s="18" t="s">
        <v>694</v>
      </c>
      <c r="L183" s="24" t="s">
        <v>8202</v>
      </c>
      <c r="M183" s="48">
        <v>43191</v>
      </c>
      <c r="N183" s="48">
        <v>47573</v>
      </c>
      <c r="O183" s="34"/>
      <c r="P183" s="34"/>
      <c r="Q183" s="34"/>
      <c r="R183" s="59" t="str">
        <v>01富山地域</v>
      </c>
      <c r="S183" s="59" t="str">
        <v>35月岡</v>
      </c>
    </row>
    <row r="184" spans="1:23" s="11" customFormat="1" ht="46.5" customHeight="1">
      <c r="A184" s="13" t="s">
        <v>2773</v>
      </c>
      <c r="B184" s="16" t="str">
        <f>IFERROR(VLOOKUP($A184,削除禁止!$A$1:$J$42,2,0),"")</f>
        <v>通所系</v>
      </c>
      <c r="C184" s="18">
        <v>1610102137</v>
      </c>
      <c r="D184" s="18"/>
      <c r="E184" s="18" t="s">
        <v>1352</v>
      </c>
      <c r="F184" s="25" t="s">
        <v>2460</v>
      </c>
      <c r="G184" s="18">
        <v>25</v>
      </c>
      <c r="H184" s="18" t="s">
        <v>38</v>
      </c>
      <c r="I184" s="24" t="s">
        <v>2291</v>
      </c>
      <c r="J184" s="18" t="s">
        <v>1380</v>
      </c>
      <c r="K184" s="18" t="s">
        <v>1380</v>
      </c>
      <c r="L184" s="24" t="s">
        <v>36</v>
      </c>
      <c r="M184" s="48">
        <v>43191</v>
      </c>
      <c r="N184" s="48">
        <v>47573</v>
      </c>
      <c r="O184" s="34"/>
      <c r="P184" s="34"/>
      <c r="Q184" s="34"/>
      <c r="R184" s="59" t="str">
        <v>01富山地域</v>
      </c>
      <c r="S184" s="59" t="str">
        <v>37八幡</v>
      </c>
    </row>
    <row r="185" spans="1:23" s="11" customFormat="1" ht="46.5" customHeight="1">
      <c r="A185" s="13" t="s">
        <v>2773</v>
      </c>
      <c r="B185" s="16" t="str">
        <f>IFERROR(VLOOKUP($A185,削除禁止!$A$1:$J$42,2,0),"")</f>
        <v>通所系</v>
      </c>
      <c r="C185" s="18">
        <v>1610102152</v>
      </c>
      <c r="D185" s="18"/>
      <c r="E185" s="18" t="s">
        <v>1352</v>
      </c>
      <c r="F185" s="25" t="s">
        <v>1020</v>
      </c>
      <c r="G185" s="18">
        <v>15</v>
      </c>
      <c r="H185" s="18" t="s">
        <v>395</v>
      </c>
      <c r="I185" s="24" t="s">
        <v>2568</v>
      </c>
      <c r="J185" s="18" t="s">
        <v>1693</v>
      </c>
      <c r="K185" s="18" t="s">
        <v>1693</v>
      </c>
      <c r="L185" s="24" t="s">
        <v>540</v>
      </c>
      <c r="M185" s="48">
        <v>43191</v>
      </c>
      <c r="N185" s="48">
        <v>47573</v>
      </c>
      <c r="O185" s="34"/>
      <c r="P185" s="34"/>
      <c r="Q185" s="34"/>
      <c r="R185" s="59" t="str">
        <v>01富山地域</v>
      </c>
      <c r="S185" s="59" t="str">
        <v>29山室</v>
      </c>
    </row>
    <row r="186" spans="1:23" s="11" customFormat="1" ht="46.5" customHeight="1">
      <c r="A186" s="13" t="s">
        <v>2773</v>
      </c>
      <c r="B186" s="16" t="str">
        <f>IFERROR(VLOOKUP($A186,削除禁止!$A$1:$J$42,2,0),"")</f>
        <v>通所系</v>
      </c>
      <c r="C186" s="18">
        <v>1610102160</v>
      </c>
      <c r="D186" s="18"/>
      <c r="E186" s="18" t="s">
        <v>1352</v>
      </c>
      <c r="F186" s="25" t="s">
        <v>1671</v>
      </c>
      <c r="G186" s="18">
        <v>25</v>
      </c>
      <c r="H186" s="18" t="s">
        <v>1043</v>
      </c>
      <c r="I186" s="24" t="s">
        <v>1102</v>
      </c>
      <c r="J186" s="18" t="s">
        <v>1046</v>
      </c>
      <c r="K186" s="18" t="s">
        <v>669</v>
      </c>
      <c r="L186" s="24" t="s">
        <v>36</v>
      </c>
      <c r="M186" s="48">
        <v>43191</v>
      </c>
      <c r="N186" s="48">
        <v>47573</v>
      </c>
      <c r="O186" s="34"/>
      <c r="P186" s="34"/>
      <c r="Q186" s="34"/>
      <c r="R186" s="59" t="str">
        <v>01富山地域</v>
      </c>
      <c r="S186" s="59" t="str">
        <v>36四方</v>
      </c>
      <c r="W186" s="61"/>
    </row>
    <row r="187" spans="1:23" s="11" customFormat="1" ht="46.5" customHeight="1">
      <c r="A187" s="13" t="s">
        <v>2773</v>
      </c>
      <c r="B187" s="16" t="str">
        <f>IFERROR(VLOOKUP($A187,削除禁止!$A$1:$J$42,2,0),"")</f>
        <v>通所系</v>
      </c>
      <c r="C187" s="18">
        <v>1610102178</v>
      </c>
      <c r="D187" s="18"/>
      <c r="E187" s="18" t="s">
        <v>1352</v>
      </c>
      <c r="F187" s="25" t="s">
        <v>1992</v>
      </c>
      <c r="G187" s="18">
        <v>10</v>
      </c>
      <c r="H187" s="18" t="s">
        <v>621</v>
      </c>
      <c r="I187" s="24" t="s">
        <v>1675</v>
      </c>
      <c r="J187" s="18" t="s">
        <v>1608</v>
      </c>
      <c r="K187" s="18" t="s">
        <v>1609</v>
      </c>
      <c r="L187" s="24" t="s">
        <v>1994</v>
      </c>
      <c r="M187" s="48">
        <v>43191</v>
      </c>
      <c r="N187" s="48">
        <v>47573</v>
      </c>
      <c r="O187" s="34"/>
      <c r="P187" s="34"/>
      <c r="Q187" s="34"/>
      <c r="R187" s="59" t="str">
        <v>04八尾地域</v>
      </c>
      <c r="S187" s="59" t="str">
        <v>61保内地区</v>
      </c>
    </row>
    <row r="188" spans="1:23" s="11" customFormat="1" ht="46.5" customHeight="1">
      <c r="A188" s="13" t="s">
        <v>2773</v>
      </c>
      <c r="B188" s="16" t="str">
        <f>IFERROR(VLOOKUP($A188,削除禁止!$A$1:$J$42,2,0),"")</f>
        <v>通所系</v>
      </c>
      <c r="C188" s="18">
        <v>1610102376</v>
      </c>
      <c r="D188" s="18" t="s">
        <v>1352</v>
      </c>
      <c r="E188" s="18"/>
      <c r="F188" s="24" t="s">
        <v>2413</v>
      </c>
      <c r="G188" s="18">
        <v>10</v>
      </c>
      <c r="H188" s="18" t="s">
        <v>982</v>
      </c>
      <c r="I188" s="24" t="s">
        <v>2763</v>
      </c>
      <c r="J188" s="18" t="s">
        <v>1002</v>
      </c>
      <c r="K188" s="18" t="s">
        <v>933</v>
      </c>
      <c r="L188" s="24" t="s">
        <v>812</v>
      </c>
      <c r="M188" s="48">
        <v>43556</v>
      </c>
      <c r="N188" s="48">
        <v>47938</v>
      </c>
      <c r="O188" s="34"/>
      <c r="P188" s="34"/>
      <c r="Q188" s="34"/>
      <c r="R188" s="59" t="str">
        <v>01富山地域</v>
      </c>
      <c r="S188" s="59" t="str">
        <v>23針原</v>
      </c>
      <c r="W188" s="61"/>
    </row>
    <row r="189" spans="1:23" s="11" customFormat="1" ht="46.5" customHeight="1">
      <c r="A189" s="13" t="s">
        <v>2773</v>
      </c>
      <c r="B189" s="16" t="str">
        <f>IFERROR(VLOOKUP($A189,削除禁止!$A$1:$J$42,2,0),"")</f>
        <v>通所系</v>
      </c>
      <c r="C189" s="18">
        <v>1610102541</v>
      </c>
      <c r="D189" s="18"/>
      <c r="E189" s="18" t="s">
        <v>1352</v>
      </c>
      <c r="F189" s="25" t="s">
        <v>2034</v>
      </c>
      <c r="G189" s="18">
        <v>10</v>
      </c>
      <c r="H189" s="18" t="s">
        <v>1391</v>
      </c>
      <c r="I189" s="24" t="s">
        <v>4814</v>
      </c>
      <c r="J189" s="18" t="s">
        <v>2039</v>
      </c>
      <c r="K189" s="18" t="s">
        <v>2039</v>
      </c>
      <c r="L189" s="31" t="s">
        <v>666</v>
      </c>
      <c r="M189" s="48">
        <v>43922</v>
      </c>
      <c r="N189" s="48">
        <v>46112</v>
      </c>
      <c r="O189" s="34"/>
      <c r="P189" s="34"/>
      <c r="Q189" s="34"/>
      <c r="R189" s="59" t="str">
        <v>01富山地域</v>
      </c>
      <c r="S189" s="59" t="str">
        <v>17五福</v>
      </c>
      <c r="W189" s="61"/>
    </row>
    <row r="190" spans="1:23" s="11" customFormat="1" ht="46.5" customHeight="1">
      <c r="A190" s="13" t="s">
        <v>2773</v>
      </c>
      <c r="B190" s="16" t="str">
        <f>IFERROR(VLOOKUP($A190,削除禁止!$A$1:$J$42,2,0),"")</f>
        <v>通所系</v>
      </c>
      <c r="C190" s="18">
        <v>1610103176</v>
      </c>
      <c r="D190" s="18"/>
      <c r="E190" s="18" t="s">
        <v>1352</v>
      </c>
      <c r="F190" s="24" t="s">
        <v>655</v>
      </c>
      <c r="G190" s="18">
        <v>15</v>
      </c>
      <c r="H190" s="18" t="s">
        <v>2987</v>
      </c>
      <c r="I190" s="24" t="s">
        <v>8012</v>
      </c>
      <c r="J190" s="18" t="s">
        <v>8013</v>
      </c>
      <c r="K190" s="18" t="s">
        <v>4050</v>
      </c>
      <c r="L190" s="24" t="s">
        <v>8181</v>
      </c>
      <c r="M190" s="48">
        <v>45658</v>
      </c>
      <c r="N190" s="48">
        <v>47848</v>
      </c>
      <c r="O190" s="34"/>
      <c r="P190" s="34"/>
      <c r="Q190" s="34"/>
      <c r="R190" s="59" t="str">
        <v>05婦中地域</v>
      </c>
      <c r="S190" s="59" t="str">
        <v>73婦中熊野地区</v>
      </c>
    </row>
    <row r="191" spans="1:23" s="11" customFormat="1" ht="46.5" customHeight="1">
      <c r="A191" s="13" t="s">
        <v>3074</v>
      </c>
      <c r="B191" s="16" t="str">
        <f>IFERROR(VLOOKUP($A191,削除禁止!$A$1:$J$42,2,0),"")</f>
        <v>通所系</v>
      </c>
      <c r="C191" s="18">
        <v>1610100149</v>
      </c>
      <c r="D191" s="18" t="s">
        <v>1352</v>
      </c>
      <c r="E191" s="18"/>
      <c r="F191" s="24" t="s">
        <v>8034</v>
      </c>
      <c r="G191" s="18">
        <v>6</v>
      </c>
      <c r="H191" s="18" t="s">
        <v>3618</v>
      </c>
      <c r="I191" s="24" t="s">
        <v>2764</v>
      </c>
      <c r="J191" s="18" t="s">
        <v>587</v>
      </c>
      <c r="K191" s="18" t="s">
        <v>603</v>
      </c>
      <c r="L191" s="24" t="s">
        <v>609</v>
      </c>
      <c r="M191" s="48">
        <v>40269</v>
      </c>
      <c r="N191" s="48">
        <v>46843</v>
      </c>
      <c r="O191" s="34"/>
      <c r="P191" s="34"/>
      <c r="Q191" s="34"/>
      <c r="R191" s="59" t="str">
        <v>02大沢野地域</v>
      </c>
      <c r="S191" s="59" t="str">
        <v>53船峅地区</v>
      </c>
    </row>
    <row r="192" spans="1:23" s="11" customFormat="1" ht="46.5" customHeight="1">
      <c r="A192" s="13" t="s">
        <v>3074</v>
      </c>
      <c r="B192" s="16" t="str">
        <f>IFERROR(VLOOKUP($A192,削除禁止!$A$1:$J$42,2,0),"")</f>
        <v>通所系</v>
      </c>
      <c r="C192" s="18">
        <v>1610101949</v>
      </c>
      <c r="D192" s="18" t="s">
        <v>1352</v>
      </c>
      <c r="E192" s="18"/>
      <c r="F192" s="24" t="s">
        <v>1830</v>
      </c>
      <c r="G192" s="18">
        <v>9</v>
      </c>
      <c r="H192" s="18" t="s">
        <v>1636</v>
      </c>
      <c r="I192" s="24" t="s">
        <v>2802</v>
      </c>
      <c r="J192" s="18" t="s">
        <v>519</v>
      </c>
      <c r="K192" s="18" t="s">
        <v>78</v>
      </c>
      <c r="L192" s="24" t="s">
        <v>796</v>
      </c>
      <c r="M192" s="48">
        <v>42887</v>
      </c>
      <c r="N192" s="48">
        <v>47269</v>
      </c>
      <c r="O192" s="34"/>
      <c r="P192" s="34"/>
      <c r="Q192" s="34"/>
      <c r="R192" s="59" t="str">
        <v>01富山地域</v>
      </c>
      <c r="S192" s="59" t="str">
        <v>19岩瀬</v>
      </c>
    </row>
    <row r="193" spans="1:23" s="11" customFormat="1" ht="46.5" customHeight="1">
      <c r="A193" s="13" t="s">
        <v>3074</v>
      </c>
      <c r="B193" s="16" t="str">
        <f>IFERROR(VLOOKUP($A193,削除禁止!$A$1:$J$42,2,0),"")</f>
        <v>通所系</v>
      </c>
      <c r="C193" s="18">
        <v>1610101980</v>
      </c>
      <c r="D193" s="18"/>
      <c r="E193" s="18" t="s">
        <v>1352</v>
      </c>
      <c r="F193" s="25" t="s">
        <v>203</v>
      </c>
      <c r="G193" s="18">
        <v>19</v>
      </c>
      <c r="H193" s="18" t="s">
        <v>343</v>
      </c>
      <c r="I193" s="24" t="s">
        <v>2040</v>
      </c>
      <c r="J193" s="18" t="s">
        <v>1304</v>
      </c>
      <c r="K193" s="18" t="s">
        <v>1718</v>
      </c>
      <c r="L193" s="24" t="s">
        <v>405</v>
      </c>
      <c r="M193" s="48">
        <v>43191</v>
      </c>
      <c r="N193" s="48">
        <v>47573</v>
      </c>
      <c r="O193" s="34"/>
      <c r="P193" s="34"/>
      <c r="Q193" s="34"/>
      <c r="R193" s="59" t="str">
        <v>01富山地域</v>
      </c>
      <c r="S193" s="59" t="str">
        <v>28藤ノ木</v>
      </c>
      <c r="W193" s="61"/>
    </row>
    <row r="194" spans="1:23" s="11" customFormat="1" ht="46.5" customHeight="1">
      <c r="A194" s="13" t="s">
        <v>3074</v>
      </c>
      <c r="B194" s="16" t="str">
        <f>IFERROR(VLOOKUP($A194,削除禁止!$A$1:$J$42,2,0),"")</f>
        <v>通所系</v>
      </c>
      <c r="C194" s="18">
        <v>1610102061</v>
      </c>
      <c r="D194" s="18" t="s">
        <v>1352</v>
      </c>
      <c r="E194" s="18" t="s">
        <v>1352</v>
      </c>
      <c r="F194" s="25" t="s">
        <v>878</v>
      </c>
      <c r="G194" s="18">
        <v>10</v>
      </c>
      <c r="H194" s="18" t="s">
        <v>748</v>
      </c>
      <c r="I194" s="24" t="s">
        <v>2904</v>
      </c>
      <c r="J194" s="18" t="s">
        <v>2003</v>
      </c>
      <c r="K194" s="18" t="s">
        <v>1017</v>
      </c>
      <c r="L194" s="24" t="s">
        <v>1064</v>
      </c>
      <c r="M194" s="48">
        <v>43191</v>
      </c>
      <c r="N194" s="48">
        <v>47573</v>
      </c>
      <c r="O194" s="34"/>
      <c r="P194" s="34"/>
      <c r="Q194" s="34"/>
      <c r="R194" s="59" t="str">
        <v>01富山地域</v>
      </c>
      <c r="S194" s="59" t="str">
        <v>47水橋西部</v>
      </c>
    </row>
    <row r="195" spans="1:23" s="11" customFormat="1" ht="46.5" customHeight="1">
      <c r="A195" s="13" t="s">
        <v>3074</v>
      </c>
      <c r="B195" s="16" t="str">
        <f>IFERROR(VLOOKUP($A195,削除禁止!$A$1:$J$42,2,0),"")</f>
        <v>通所系</v>
      </c>
      <c r="C195" s="18">
        <v>1610102087</v>
      </c>
      <c r="D195" s="18"/>
      <c r="E195" s="18" t="s">
        <v>1352</v>
      </c>
      <c r="F195" s="25" t="s">
        <v>1964</v>
      </c>
      <c r="G195" s="18">
        <v>10</v>
      </c>
      <c r="H195" s="18" t="s">
        <v>1724</v>
      </c>
      <c r="I195" s="24" t="s">
        <v>880</v>
      </c>
      <c r="J195" s="18" t="s">
        <v>939</v>
      </c>
      <c r="K195" s="18" t="s">
        <v>939</v>
      </c>
      <c r="L195" s="24" t="s">
        <v>1530</v>
      </c>
      <c r="M195" s="48">
        <v>43191</v>
      </c>
      <c r="N195" s="48">
        <v>47573</v>
      </c>
      <c r="O195" s="34"/>
      <c r="P195" s="34"/>
      <c r="Q195" s="34"/>
      <c r="R195" s="59" t="str">
        <v>01富山地域</v>
      </c>
      <c r="S195" s="59" t="str">
        <v>11堀川</v>
      </c>
    </row>
    <row r="196" spans="1:23" s="11" customFormat="1" ht="46.5" customHeight="1">
      <c r="A196" s="13" t="s">
        <v>3074</v>
      </c>
      <c r="B196" s="16" t="str">
        <f>IFERROR(VLOOKUP($A196,削除禁止!$A$1:$J$42,2,0),"")</f>
        <v>通所系</v>
      </c>
      <c r="C196" s="18">
        <v>1610102137</v>
      </c>
      <c r="D196" s="18"/>
      <c r="E196" s="18" t="s">
        <v>1352</v>
      </c>
      <c r="F196" s="25" t="s">
        <v>2460</v>
      </c>
      <c r="G196" s="18">
        <v>25</v>
      </c>
      <c r="H196" s="18" t="s">
        <v>38</v>
      </c>
      <c r="I196" s="24" t="s">
        <v>2291</v>
      </c>
      <c r="J196" s="18" t="s">
        <v>1380</v>
      </c>
      <c r="K196" s="18" t="s">
        <v>1208</v>
      </c>
      <c r="L196" s="24" t="s">
        <v>36</v>
      </c>
      <c r="M196" s="48">
        <v>43191</v>
      </c>
      <c r="N196" s="48">
        <v>47573</v>
      </c>
      <c r="O196" s="34"/>
      <c r="P196" s="34"/>
      <c r="Q196" s="34"/>
      <c r="R196" s="59" t="str">
        <v>01富山地域</v>
      </c>
      <c r="S196" s="59" t="str">
        <v>37八幡</v>
      </c>
    </row>
    <row r="197" spans="1:23" s="11" customFormat="1" ht="46.5" customHeight="1">
      <c r="A197" s="13" t="s">
        <v>3074</v>
      </c>
      <c r="B197" s="16" t="str">
        <f>IFERROR(VLOOKUP($A197,削除禁止!$A$1:$J$42,2,0),"")</f>
        <v>通所系</v>
      </c>
      <c r="C197" s="18">
        <v>1610102145</v>
      </c>
      <c r="D197" s="18"/>
      <c r="E197" s="18" t="s">
        <v>1352</v>
      </c>
      <c r="F197" s="25" t="s">
        <v>1990</v>
      </c>
      <c r="G197" s="18">
        <v>18</v>
      </c>
      <c r="H197" s="18" t="s">
        <v>184</v>
      </c>
      <c r="I197" s="24" t="s">
        <v>1805</v>
      </c>
      <c r="J197" s="18" t="s">
        <v>370</v>
      </c>
      <c r="K197" s="18" t="s">
        <v>419</v>
      </c>
      <c r="L197" s="24" t="s">
        <v>1713</v>
      </c>
      <c r="M197" s="48">
        <v>43191</v>
      </c>
      <c r="N197" s="48">
        <v>47573</v>
      </c>
      <c r="O197" s="34"/>
      <c r="P197" s="34"/>
      <c r="Q197" s="34"/>
      <c r="R197" s="59" t="str">
        <v>01富山地域</v>
      </c>
      <c r="S197" s="59" t="str">
        <v>23針原</v>
      </c>
    </row>
    <row r="198" spans="1:23" s="11" customFormat="1" ht="46.5" customHeight="1">
      <c r="A198" s="13" t="s">
        <v>3074</v>
      </c>
      <c r="B198" s="16" t="str">
        <f>IFERROR(VLOOKUP($A198,削除禁止!$A$1:$J$42,2,0),"")</f>
        <v>通所系</v>
      </c>
      <c r="C198" s="18">
        <v>1610102152</v>
      </c>
      <c r="D198" s="18"/>
      <c r="E198" s="18" t="s">
        <v>1352</v>
      </c>
      <c r="F198" s="25" t="s">
        <v>1020</v>
      </c>
      <c r="G198" s="18">
        <v>15</v>
      </c>
      <c r="H198" s="18" t="s">
        <v>395</v>
      </c>
      <c r="I198" s="24" t="s">
        <v>2568</v>
      </c>
      <c r="J198" s="18" t="s">
        <v>1693</v>
      </c>
      <c r="K198" s="18" t="s">
        <v>1693</v>
      </c>
      <c r="L198" s="24" t="s">
        <v>540</v>
      </c>
      <c r="M198" s="48">
        <v>43191</v>
      </c>
      <c r="N198" s="48">
        <v>47573</v>
      </c>
      <c r="O198" s="34"/>
      <c r="P198" s="34"/>
      <c r="Q198" s="34"/>
      <c r="R198" s="59" t="str">
        <v>01富山地域</v>
      </c>
      <c r="S198" s="59" t="str">
        <v>29山室</v>
      </c>
    </row>
    <row r="199" spans="1:23" s="11" customFormat="1" ht="46.5" customHeight="1">
      <c r="A199" s="13" t="s">
        <v>3074</v>
      </c>
      <c r="B199" s="16" t="str">
        <f>IFERROR(VLOOKUP($A199,削除禁止!$A$1:$J$42,2,0),"")</f>
        <v>通所系</v>
      </c>
      <c r="C199" s="18">
        <v>1610102160</v>
      </c>
      <c r="D199" s="18"/>
      <c r="E199" s="18" t="s">
        <v>1352</v>
      </c>
      <c r="F199" s="25" t="s">
        <v>1671</v>
      </c>
      <c r="G199" s="18">
        <v>25</v>
      </c>
      <c r="H199" s="18" t="s">
        <v>1043</v>
      </c>
      <c r="I199" s="24" t="s">
        <v>1102</v>
      </c>
      <c r="J199" s="18" t="s">
        <v>1046</v>
      </c>
      <c r="K199" s="18" t="s">
        <v>669</v>
      </c>
      <c r="L199" s="24" t="s">
        <v>36</v>
      </c>
      <c r="M199" s="48">
        <v>43191</v>
      </c>
      <c r="N199" s="48">
        <v>47573</v>
      </c>
      <c r="O199" s="34"/>
      <c r="P199" s="34"/>
      <c r="Q199" s="34"/>
      <c r="R199" s="59" t="str">
        <v>01富山地域</v>
      </c>
      <c r="S199" s="59" t="str">
        <v>36四方</v>
      </c>
    </row>
    <row r="200" spans="1:23" s="11" customFormat="1" ht="46.5" customHeight="1">
      <c r="A200" s="13" t="s">
        <v>3074</v>
      </c>
      <c r="B200" s="16" t="str">
        <f>IFERROR(VLOOKUP($A200,削除禁止!$A$1:$J$42,2,0),"")</f>
        <v>通所系</v>
      </c>
      <c r="C200" s="18">
        <v>1610102178</v>
      </c>
      <c r="D200" s="18"/>
      <c r="E200" s="18" t="s">
        <v>1352</v>
      </c>
      <c r="F200" s="25" t="s">
        <v>1992</v>
      </c>
      <c r="G200" s="18">
        <v>10</v>
      </c>
      <c r="H200" s="18" t="s">
        <v>621</v>
      </c>
      <c r="I200" s="24" t="s">
        <v>1675</v>
      </c>
      <c r="J200" s="18" t="s">
        <v>1608</v>
      </c>
      <c r="K200" s="18" t="s">
        <v>1609</v>
      </c>
      <c r="L200" s="24" t="s">
        <v>1994</v>
      </c>
      <c r="M200" s="48">
        <v>43191</v>
      </c>
      <c r="N200" s="48">
        <v>47573</v>
      </c>
      <c r="O200" s="34"/>
      <c r="P200" s="34"/>
      <c r="Q200" s="34"/>
      <c r="R200" s="59" t="str">
        <v>04八尾地域</v>
      </c>
      <c r="S200" s="59" t="str">
        <v>61保内地区</v>
      </c>
    </row>
    <row r="201" spans="1:23" s="11" customFormat="1" ht="46.5" customHeight="1">
      <c r="A201" s="13" t="s">
        <v>3074</v>
      </c>
      <c r="B201" s="16" t="str">
        <f>IFERROR(VLOOKUP($A201,削除禁止!$A$1:$J$42,2,0),"")</f>
        <v>通所系</v>
      </c>
      <c r="C201" s="18">
        <v>1610102186</v>
      </c>
      <c r="D201" s="18"/>
      <c r="E201" s="18" t="s">
        <v>1352</v>
      </c>
      <c r="F201" s="25" t="s">
        <v>1974</v>
      </c>
      <c r="G201" s="18">
        <v>18</v>
      </c>
      <c r="H201" s="18" t="s">
        <v>44</v>
      </c>
      <c r="I201" s="24" t="s">
        <v>2797</v>
      </c>
      <c r="J201" s="18" t="s">
        <v>1439</v>
      </c>
      <c r="K201" s="18" t="s">
        <v>1700</v>
      </c>
      <c r="L201" s="24" t="s">
        <v>1975</v>
      </c>
      <c r="M201" s="48">
        <v>43191</v>
      </c>
      <c r="N201" s="48">
        <v>47573</v>
      </c>
      <c r="O201" s="34"/>
      <c r="P201" s="34"/>
      <c r="Q201" s="34"/>
      <c r="R201" s="59" t="str">
        <v>01富山地域</v>
      </c>
      <c r="S201" s="59" t="str">
        <v>29山室</v>
      </c>
    </row>
    <row r="202" spans="1:23" s="11" customFormat="1" ht="46.5" customHeight="1">
      <c r="A202" s="13" t="s">
        <v>3074</v>
      </c>
      <c r="B202" s="16" t="str">
        <f>IFERROR(VLOOKUP($A202,削除禁止!$A$1:$J$42,2,0),"")</f>
        <v>通所系</v>
      </c>
      <c r="C202" s="18">
        <v>1610102376</v>
      </c>
      <c r="D202" s="18" t="s">
        <v>1352</v>
      </c>
      <c r="E202" s="18"/>
      <c r="F202" s="24" t="s">
        <v>2413</v>
      </c>
      <c r="G202" s="18">
        <v>10</v>
      </c>
      <c r="H202" s="18" t="s">
        <v>982</v>
      </c>
      <c r="I202" s="24" t="s">
        <v>2763</v>
      </c>
      <c r="J202" s="18" t="s">
        <v>1002</v>
      </c>
      <c r="K202" s="18" t="s">
        <v>933</v>
      </c>
      <c r="L202" s="24" t="s">
        <v>812</v>
      </c>
      <c r="M202" s="48">
        <v>43556</v>
      </c>
      <c r="N202" s="48">
        <v>47938</v>
      </c>
      <c r="O202" s="34"/>
      <c r="P202" s="34"/>
      <c r="Q202" s="34"/>
      <c r="R202" s="59" t="str">
        <v>01富山地域</v>
      </c>
      <c r="S202" s="59" t="str">
        <v>23針原</v>
      </c>
    </row>
    <row r="203" spans="1:23" s="11" customFormat="1" ht="46.5" customHeight="1">
      <c r="A203" s="13" t="s">
        <v>3074</v>
      </c>
      <c r="B203" s="16" t="str">
        <f>IFERROR(VLOOKUP($A203,削除禁止!$A$1:$J$42,2,0),"")</f>
        <v>通所系</v>
      </c>
      <c r="C203" s="18">
        <v>1610102442</v>
      </c>
      <c r="D203" s="18"/>
      <c r="E203" s="18" t="s">
        <v>1352</v>
      </c>
      <c r="F203" s="25" t="s">
        <v>2478</v>
      </c>
      <c r="G203" s="18">
        <v>28</v>
      </c>
      <c r="H203" s="18" t="s">
        <v>1816</v>
      </c>
      <c r="I203" s="24" t="s">
        <v>4813</v>
      </c>
      <c r="J203" s="18" t="s">
        <v>1818</v>
      </c>
      <c r="K203" s="18" t="s">
        <v>1818</v>
      </c>
      <c r="L203" s="24" t="s">
        <v>1371</v>
      </c>
      <c r="M203" s="48">
        <v>43862</v>
      </c>
      <c r="N203" s="48">
        <v>46053</v>
      </c>
      <c r="O203" s="34"/>
      <c r="P203" s="34"/>
      <c r="Q203" s="34"/>
      <c r="R203" s="59" t="str">
        <v>01富山地域</v>
      </c>
      <c r="S203" s="59" t="str">
        <v>40呉羽</v>
      </c>
    </row>
    <row r="204" spans="1:23" s="11" customFormat="1" ht="46.5" customHeight="1">
      <c r="A204" s="13" t="s">
        <v>3074</v>
      </c>
      <c r="B204" s="16" t="str">
        <f>IFERROR(VLOOKUP($A204,削除禁止!$A$1:$J$42,2,0),"")</f>
        <v>通所系</v>
      </c>
      <c r="C204" s="18">
        <v>1610102541</v>
      </c>
      <c r="D204" s="18"/>
      <c r="E204" s="18" t="s">
        <v>1352</v>
      </c>
      <c r="F204" s="25" t="s">
        <v>2034</v>
      </c>
      <c r="G204" s="18">
        <v>10</v>
      </c>
      <c r="H204" s="18" t="s">
        <v>1391</v>
      </c>
      <c r="I204" s="24" t="s">
        <v>4814</v>
      </c>
      <c r="J204" s="18" t="s">
        <v>2039</v>
      </c>
      <c r="K204" s="18" t="s">
        <v>2039</v>
      </c>
      <c r="L204" s="31" t="s">
        <v>666</v>
      </c>
      <c r="M204" s="48">
        <v>43922</v>
      </c>
      <c r="N204" s="48">
        <v>46112</v>
      </c>
      <c r="O204" s="34"/>
      <c r="P204" s="34"/>
      <c r="Q204" s="34"/>
      <c r="R204" s="59" t="str">
        <v>01富山地域</v>
      </c>
      <c r="S204" s="59" t="str">
        <v>17五福</v>
      </c>
    </row>
    <row r="205" spans="1:23" s="11" customFormat="1" ht="46.5" customHeight="1">
      <c r="A205" s="13" t="s">
        <v>3074</v>
      </c>
      <c r="B205" s="16" t="str">
        <f>IFERROR(VLOOKUP($A205,削除禁止!$A$1:$J$42,2,0),"")</f>
        <v>通所系</v>
      </c>
      <c r="C205" s="18">
        <v>1610102616</v>
      </c>
      <c r="D205" s="18" t="s">
        <v>1352</v>
      </c>
      <c r="E205" s="18"/>
      <c r="F205" s="24" t="s">
        <v>2535</v>
      </c>
      <c r="G205" s="18">
        <v>6</v>
      </c>
      <c r="H205" s="18" t="s">
        <v>1383</v>
      </c>
      <c r="I205" s="24" t="s">
        <v>2806</v>
      </c>
      <c r="J205" s="18" t="s">
        <v>1083</v>
      </c>
      <c r="K205" s="18" t="s">
        <v>229</v>
      </c>
      <c r="L205" s="24" t="s">
        <v>3690</v>
      </c>
      <c r="M205" s="48">
        <v>44287</v>
      </c>
      <c r="N205" s="48">
        <v>46477</v>
      </c>
      <c r="O205" s="34"/>
      <c r="P205" s="34"/>
      <c r="Q205" s="34"/>
      <c r="R205" s="59" t="str">
        <v>03大山地域</v>
      </c>
      <c r="S205" s="59" t="str">
        <v>58大庄地区</v>
      </c>
    </row>
    <row r="206" spans="1:23" s="11" customFormat="1" ht="46.5" customHeight="1">
      <c r="A206" s="13" t="s">
        <v>3074</v>
      </c>
      <c r="B206" s="16" t="str">
        <f>IFERROR(VLOOKUP($A206,削除禁止!$A$1:$J$42,2,0),"")</f>
        <v>通所系</v>
      </c>
      <c r="C206" s="18">
        <v>1610102731</v>
      </c>
      <c r="D206" s="18"/>
      <c r="E206" s="18"/>
      <c r="F206" s="24" t="s">
        <v>4904</v>
      </c>
      <c r="G206" s="18">
        <v>20</v>
      </c>
      <c r="H206" s="18" t="s">
        <v>3099</v>
      </c>
      <c r="I206" s="24" t="s">
        <v>8122</v>
      </c>
      <c r="J206" s="18" t="s">
        <v>3100</v>
      </c>
      <c r="K206" s="18" t="s">
        <v>3102</v>
      </c>
      <c r="L206" s="24" t="s">
        <v>2133</v>
      </c>
      <c r="M206" s="48">
        <v>44562</v>
      </c>
      <c r="N206" s="48">
        <v>46752</v>
      </c>
      <c r="O206" s="34"/>
      <c r="P206" s="34"/>
      <c r="Q206" s="34"/>
      <c r="R206" s="59" t="str">
        <v>01富山地域</v>
      </c>
      <c r="S206" s="59" t="str">
        <v>10光陽</v>
      </c>
    </row>
    <row r="207" spans="1:23" s="11" customFormat="1" ht="46.5" customHeight="1">
      <c r="A207" s="13" t="s">
        <v>3074</v>
      </c>
      <c r="B207" s="16" t="str">
        <f>IFERROR(VLOOKUP($A207,削除禁止!$A$1:$J$42,2,0),"")</f>
        <v>通所系</v>
      </c>
      <c r="C207" s="18">
        <v>1610102723</v>
      </c>
      <c r="D207" s="18" t="s">
        <v>1352</v>
      </c>
      <c r="E207" s="18"/>
      <c r="F207" s="24" t="s">
        <v>4902</v>
      </c>
      <c r="G207" s="18">
        <v>6</v>
      </c>
      <c r="H207" s="18" t="s">
        <v>202</v>
      </c>
      <c r="I207" s="24" t="s">
        <v>1311</v>
      </c>
      <c r="J207" s="18" t="s">
        <v>1682</v>
      </c>
      <c r="K207" s="18" t="s">
        <v>3098</v>
      </c>
      <c r="L207" s="24" t="s">
        <v>4704</v>
      </c>
      <c r="M207" s="48">
        <v>44805</v>
      </c>
      <c r="N207" s="48">
        <v>46996</v>
      </c>
      <c r="O207" s="34"/>
      <c r="P207" s="34"/>
      <c r="Q207" s="34"/>
      <c r="R207" s="59" t="str">
        <v>01富山地域</v>
      </c>
      <c r="S207" s="59" t="str">
        <v>12堀川南</v>
      </c>
    </row>
    <row r="208" spans="1:23" s="11" customFormat="1" ht="46.5" customHeight="1">
      <c r="A208" s="13" t="s">
        <v>3074</v>
      </c>
      <c r="B208" s="16" t="str">
        <f>IFERROR(VLOOKUP($A208,削除禁止!$A$1:$J$42,2,0),"")</f>
        <v>通所系</v>
      </c>
      <c r="C208" s="19">
        <v>1610102012</v>
      </c>
      <c r="D208" s="20"/>
      <c r="E208" s="18" t="s">
        <v>1352</v>
      </c>
      <c r="F208" s="25" t="s">
        <v>1950</v>
      </c>
      <c r="G208" s="18">
        <v>11</v>
      </c>
      <c r="H208" s="18" t="s">
        <v>1432</v>
      </c>
      <c r="I208" s="24" t="s">
        <v>2796</v>
      </c>
      <c r="J208" s="18" t="s">
        <v>1673</v>
      </c>
      <c r="K208" s="18" t="s">
        <v>1673</v>
      </c>
      <c r="L208" s="24" t="s">
        <v>1959</v>
      </c>
      <c r="M208" s="49">
        <v>45078</v>
      </c>
      <c r="N208" s="49">
        <v>47269</v>
      </c>
      <c r="O208" s="34"/>
      <c r="P208" s="34"/>
      <c r="Q208" s="34"/>
      <c r="R208" s="59" t="str">
        <v>01富山地域</v>
      </c>
      <c r="S208" s="59" t="str">
        <v>20萩浦</v>
      </c>
    </row>
    <row r="209" spans="1:21" s="11" customFormat="1" ht="46.5" customHeight="1">
      <c r="A209" s="13" t="s">
        <v>3074</v>
      </c>
      <c r="B209" s="16" t="str">
        <f>IFERROR(VLOOKUP($A209,削除禁止!$A$1:$J$42,2,0),"")</f>
        <v>通所系</v>
      </c>
      <c r="C209" s="18">
        <v>1610103176</v>
      </c>
      <c r="D209" s="18"/>
      <c r="E209" s="18" t="s">
        <v>1352</v>
      </c>
      <c r="F209" s="24" t="s">
        <v>655</v>
      </c>
      <c r="G209" s="18">
        <v>15</v>
      </c>
      <c r="H209" s="18" t="s">
        <v>2987</v>
      </c>
      <c r="I209" s="24" t="s">
        <v>8012</v>
      </c>
      <c r="J209" s="18" t="s">
        <v>8013</v>
      </c>
      <c r="K209" s="18" t="s">
        <v>4050</v>
      </c>
      <c r="L209" s="24" t="s">
        <v>8181</v>
      </c>
      <c r="M209" s="48">
        <v>45658</v>
      </c>
      <c r="N209" s="48">
        <v>47848</v>
      </c>
      <c r="O209" s="34"/>
      <c r="P209" s="34"/>
      <c r="Q209" s="34"/>
      <c r="R209" s="59" t="str">
        <v>05婦中地域</v>
      </c>
      <c r="S209" s="59" t="str">
        <v>73婦中熊野地区</v>
      </c>
    </row>
    <row r="210" spans="1:21" s="11" customFormat="1" ht="46.5" customHeight="1">
      <c r="A210" s="13" t="s">
        <v>2784</v>
      </c>
      <c r="B210" s="16" t="str">
        <f>IFERROR(VLOOKUP($A210,削除禁止!$A$1:$J$42,2,0),"")</f>
        <v>通所系</v>
      </c>
      <c r="C210" s="19">
        <v>1610102657</v>
      </c>
      <c r="D210" s="19" t="s">
        <v>1352</v>
      </c>
      <c r="E210" s="20"/>
      <c r="F210" s="26" t="s">
        <v>2973</v>
      </c>
      <c r="G210" s="19">
        <v>6</v>
      </c>
      <c r="H210" s="18" t="s">
        <v>4891</v>
      </c>
      <c r="I210" s="26" t="s">
        <v>8073</v>
      </c>
      <c r="J210" s="19" t="s">
        <v>2203</v>
      </c>
      <c r="K210" s="18" t="s">
        <v>2205</v>
      </c>
      <c r="L210" s="24" t="s">
        <v>1526</v>
      </c>
      <c r="M210" s="48">
        <v>45261</v>
      </c>
      <c r="N210" s="48">
        <v>47452</v>
      </c>
      <c r="O210" s="34"/>
      <c r="P210" s="34"/>
      <c r="Q210" s="34"/>
      <c r="R210" s="59" t="str">
        <v>01富山地域</v>
      </c>
      <c r="S210" s="16" t="str">
        <v>14奥田</v>
      </c>
    </row>
    <row r="211" spans="1:21" s="11" customFormat="1" ht="46.5" customHeight="1">
      <c r="A211" s="13" t="s">
        <v>2784</v>
      </c>
      <c r="B211" s="16" t="str">
        <f>IFERROR(VLOOKUP($A211,削除禁止!$A$1:$J$42,2,0),"")</f>
        <v>通所系</v>
      </c>
      <c r="C211" s="19">
        <v>1610103044</v>
      </c>
      <c r="D211" s="19"/>
      <c r="E211" s="20"/>
      <c r="F211" s="26" t="s">
        <v>8098</v>
      </c>
      <c r="G211" s="19">
        <v>20</v>
      </c>
      <c r="H211" s="18" t="s">
        <v>8099</v>
      </c>
      <c r="I211" s="26" t="s">
        <v>8112</v>
      </c>
      <c r="J211" s="19" t="s">
        <v>1471</v>
      </c>
      <c r="K211" s="18" t="s">
        <v>8100</v>
      </c>
      <c r="L211" s="24" t="s">
        <v>8101</v>
      </c>
      <c r="M211" s="48">
        <v>45413</v>
      </c>
      <c r="N211" s="48">
        <v>47603</v>
      </c>
      <c r="O211" s="34"/>
      <c r="P211" s="34"/>
      <c r="Q211" s="34"/>
      <c r="R211" s="59" t="str">
        <v>01富山地域</v>
      </c>
      <c r="S211" s="16" t="str">
        <v>01総曲輪</v>
      </c>
    </row>
    <row r="212" spans="1:21" s="11" customFormat="1" ht="46.5" customHeight="1">
      <c r="A212" s="13" t="s">
        <v>824</v>
      </c>
      <c r="B212" s="16" t="str">
        <f>IFERROR(VLOOKUP($A212,削除禁止!$A$1:$J$42,2,0),"")</f>
        <v>通所系</v>
      </c>
      <c r="C212" s="18">
        <v>1610100198</v>
      </c>
      <c r="D212" s="19" t="s">
        <v>1352</v>
      </c>
      <c r="E212" s="19"/>
      <c r="F212" s="24" t="s">
        <v>2490</v>
      </c>
      <c r="G212" s="18">
        <v>6</v>
      </c>
      <c r="H212" s="18" t="s">
        <v>853</v>
      </c>
      <c r="I212" s="24" t="s">
        <v>117</v>
      </c>
      <c r="J212" s="18" t="s">
        <v>909</v>
      </c>
      <c r="K212" s="18" t="s">
        <v>910</v>
      </c>
      <c r="L212" s="24" t="s">
        <v>847</v>
      </c>
      <c r="M212" s="48">
        <v>39173</v>
      </c>
      <c r="N212" s="48">
        <v>47938</v>
      </c>
      <c r="O212" s="34"/>
      <c r="P212" s="34"/>
      <c r="Q212" s="34"/>
      <c r="R212" s="59" t="str">
        <v>01富山地域</v>
      </c>
      <c r="S212" s="59" t="str">
        <v>40呉羽</v>
      </c>
      <c r="U212" s="61"/>
    </row>
    <row r="213" spans="1:21" s="11" customFormat="1" ht="46.5" customHeight="1">
      <c r="A213" s="13" t="s">
        <v>824</v>
      </c>
      <c r="B213" s="16" t="str">
        <f>IFERROR(VLOOKUP($A213,削除禁止!$A$1:$J$42,2,0),"")</f>
        <v>通所系</v>
      </c>
      <c r="C213" s="18">
        <v>1610100560</v>
      </c>
      <c r="D213" s="19" t="s">
        <v>1352</v>
      </c>
      <c r="E213" s="19"/>
      <c r="F213" s="24" t="s">
        <v>884</v>
      </c>
      <c r="G213" s="18">
        <v>6</v>
      </c>
      <c r="H213" s="18" t="s">
        <v>82</v>
      </c>
      <c r="I213" s="24" t="s">
        <v>2808</v>
      </c>
      <c r="J213" s="18" t="s">
        <v>899</v>
      </c>
      <c r="K213" s="18" t="s">
        <v>901</v>
      </c>
      <c r="L213" s="24" t="s">
        <v>847</v>
      </c>
      <c r="M213" s="48">
        <v>40634</v>
      </c>
      <c r="N213" s="48">
        <v>47208</v>
      </c>
      <c r="O213" s="34"/>
      <c r="P213" s="34"/>
      <c r="Q213" s="34"/>
      <c r="R213" s="59" t="str">
        <v>01富山地域</v>
      </c>
      <c r="S213" s="59" t="str">
        <v>40呉羽</v>
      </c>
    </row>
    <row r="214" spans="1:21" s="11" customFormat="1" ht="46.5" customHeight="1">
      <c r="A214" s="13" t="s">
        <v>824</v>
      </c>
      <c r="B214" s="16" t="str">
        <f>IFERROR(VLOOKUP($A214,削除禁止!$A$1:$J$42,2,0),"")</f>
        <v>通所系</v>
      </c>
      <c r="C214" s="18">
        <v>1610101204</v>
      </c>
      <c r="D214" s="19" t="s">
        <v>1352</v>
      </c>
      <c r="E214" s="19"/>
      <c r="F214" s="24" t="s">
        <v>33</v>
      </c>
      <c r="G214" s="18">
        <v>8</v>
      </c>
      <c r="H214" s="18" t="s">
        <v>470</v>
      </c>
      <c r="I214" s="24" t="s">
        <v>4942</v>
      </c>
      <c r="J214" s="18" t="s">
        <v>1378</v>
      </c>
      <c r="K214" s="18" t="s">
        <v>2510</v>
      </c>
      <c r="L214" s="24" t="s">
        <v>1665</v>
      </c>
      <c r="M214" s="48">
        <v>41000</v>
      </c>
      <c r="N214" s="48">
        <v>47573</v>
      </c>
      <c r="O214" s="34"/>
      <c r="P214" s="34"/>
      <c r="Q214" s="34"/>
      <c r="R214" s="59" t="str">
        <v>01富山地域</v>
      </c>
      <c r="S214" s="59" t="str">
        <v>16桜谷</v>
      </c>
    </row>
    <row r="215" spans="1:21" s="11" customFormat="1" ht="46.5" customHeight="1">
      <c r="A215" s="13" t="s">
        <v>824</v>
      </c>
      <c r="B215" s="16" t="str">
        <f>IFERROR(VLOOKUP($A215,削除禁止!$A$1:$J$42,2,0),"")</f>
        <v>通所系</v>
      </c>
      <c r="C215" s="18">
        <v>1610101717</v>
      </c>
      <c r="D215" s="18"/>
      <c r="E215" s="18"/>
      <c r="F215" s="25" t="s">
        <v>1756</v>
      </c>
      <c r="G215" s="18">
        <v>20</v>
      </c>
      <c r="H215" s="18" t="s">
        <v>1575</v>
      </c>
      <c r="I215" s="24" t="s">
        <v>2809</v>
      </c>
      <c r="J215" s="18" t="s">
        <v>1573</v>
      </c>
      <c r="K215" s="18" t="s">
        <v>476</v>
      </c>
      <c r="L215" s="24" t="s">
        <v>2308</v>
      </c>
      <c r="M215" s="48">
        <v>42125</v>
      </c>
      <c r="N215" s="48">
        <v>46507</v>
      </c>
      <c r="O215" s="34"/>
      <c r="P215" s="34"/>
      <c r="Q215" s="34"/>
      <c r="R215" s="59" t="str">
        <v>01富山地域</v>
      </c>
      <c r="S215" s="59" t="str">
        <v>04八人町</v>
      </c>
    </row>
    <row r="216" spans="1:21" s="11" customFormat="1" ht="46.5" customHeight="1">
      <c r="A216" s="13" t="s">
        <v>824</v>
      </c>
      <c r="B216" s="16" t="str">
        <f>IFERROR(VLOOKUP($A216,削除禁止!$A$1:$J$42,2,0),"")</f>
        <v>通所系</v>
      </c>
      <c r="C216" s="18">
        <v>1610103283</v>
      </c>
      <c r="D216" s="18"/>
      <c r="E216" s="18"/>
      <c r="F216" s="27" t="s">
        <v>754</v>
      </c>
      <c r="G216" s="18">
        <v>20</v>
      </c>
      <c r="H216" s="18" t="s">
        <v>1610</v>
      </c>
      <c r="I216" s="24" t="s">
        <v>2753</v>
      </c>
      <c r="J216" s="18" t="s">
        <v>1749</v>
      </c>
      <c r="K216" s="18" t="s">
        <v>1453</v>
      </c>
      <c r="L216" s="29" t="s">
        <v>8253</v>
      </c>
      <c r="M216" s="48">
        <v>45809</v>
      </c>
      <c r="N216" s="48">
        <v>47999</v>
      </c>
      <c r="O216" s="34"/>
      <c r="P216" s="34"/>
      <c r="Q216" s="34"/>
      <c r="R216" s="59" t="str">
        <v>01富山地域</v>
      </c>
      <c r="S216" s="59" t="str">
        <v>02愛宕</v>
      </c>
    </row>
    <row r="217" spans="1:21" s="11" customFormat="1" ht="46.5" customHeight="1">
      <c r="A217" s="13" t="s">
        <v>824</v>
      </c>
      <c r="B217" s="16" t="str">
        <f>IFERROR(VLOOKUP($A217,削除禁止!$A$1:$J$42,2,0),"")</f>
        <v>通所系</v>
      </c>
      <c r="C217" s="18">
        <v>1610103309</v>
      </c>
      <c r="D217" s="18"/>
      <c r="E217" s="18"/>
      <c r="F217" s="27" t="s">
        <v>1098</v>
      </c>
      <c r="G217" s="18">
        <v>20</v>
      </c>
      <c r="H217" s="18" t="s">
        <v>1610</v>
      </c>
      <c r="I217" s="24" t="s">
        <v>399</v>
      </c>
      <c r="J217" s="18" t="s">
        <v>97</v>
      </c>
      <c r="K217" s="18" t="s">
        <v>311</v>
      </c>
      <c r="L217" s="29" t="s">
        <v>8253</v>
      </c>
      <c r="M217" s="48">
        <v>45809</v>
      </c>
      <c r="N217" s="48">
        <v>47999</v>
      </c>
      <c r="O217" s="34"/>
      <c r="P217" s="34"/>
      <c r="Q217" s="34"/>
      <c r="R217" s="59" t="str">
        <v>01富山地域</v>
      </c>
      <c r="S217" s="59" t="str">
        <v>02愛宕</v>
      </c>
    </row>
    <row r="218" spans="1:21" s="11" customFormat="1" ht="46.5" customHeight="1">
      <c r="A218" s="13" t="s">
        <v>824</v>
      </c>
      <c r="B218" s="16" t="str">
        <f>IFERROR(VLOOKUP($A218,削除禁止!$A$1:$J$42,2,0),"")</f>
        <v>通所系</v>
      </c>
      <c r="C218" s="18">
        <v>1610101998</v>
      </c>
      <c r="D218" s="18" t="s">
        <v>1352</v>
      </c>
      <c r="E218" s="18"/>
      <c r="F218" s="25" t="s">
        <v>1991</v>
      </c>
      <c r="G218" s="18">
        <v>6</v>
      </c>
      <c r="H218" s="18" t="s">
        <v>1729</v>
      </c>
      <c r="I218" s="24" t="s">
        <v>2811</v>
      </c>
      <c r="J218" s="18" t="s">
        <v>683</v>
      </c>
      <c r="K218" s="18" t="s">
        <v>1763</v>
      </c>
      <c r="L218" s="24" t="s">
        <v>2148</v>
      </c>
      <c r="M218" s="48">
        <v>43209</v>
      </c>
      <c r="N218" s="48">
        <v>47591</v>
      </c>
      <c r="O218" s="34"/>
      <c r="P218" s="34"/>
      <c r="Q218" s="34"/>
      <c r="R218" s="59" t="str">
        <v>01富山地域</v>
      </c>
      <c r="S218" s="59" t="str">
        <v>19岩瀬</v>
      </c>
    </row>
    <row r="219" spans="1:21" s="11" customFormat="1" ht="46.5" customHeight="1">
      <c r="A219" s="13" t="s">
        <v>824</v>
      </c>
      <c r="B219" s="16" t="str">
        <f>IFERROR(VLOOKUP($A219,削除禁止!$A$1:$J$42,2,0),"")</f>
        <v>通所系</v>
      </c>
      <c r="C219" s="18">
        <v>1610102319</v>
      </c>
      <c r="D219" s="18" t="s">
        <v>1352</v>
      </c>
      <c r="E219" s="18"/>
      <c r="F219" s="25" t="s">
        <v>2403</v>
      </c>
      <c r="G219" s="18">
        <v>6</v>
      </c>
      <c r="H219" s="18" t="s">
        <v>1008</v>
      </c>
      <c r="I219" s="24" t="s">
        <v>2812</v>
      </c>
      <c r="J219" s="18" t="s">
        <v>802</v>
      </c>
      <c r="K219" s="18" t="s">
        <v>199</v>
      </c>
      <c r="L219" s="24" t="s">
        <v>2265</v>
      </c>
      <c r="M219" s="48">
        <v>43344</v>
      </c>
      <c r="N219" s="48">
        <v>47726</v>
      </c>
      <c r="O219" s="34"/>
      <c r="P219" s="34"/>
      <c r="Q219" s="34"/>
      <c r="R219" s="59" t="str">
        <v>01富山地域</v>
      </c>
      <c r="S219" s="59" t="str">
        <v>32蜷川</v>
      </c>
    </row>
    <row r="220" spans="1:21" s="11" customFormat="1" ht="46.5" customHeight="1">
      <c r="A220" s="13" t="s">
        <v>824</v>
      </c>
      <c r="B220" s="16" t="str">
        <f>IFERROR(VLOOKUP($A220,削除禁止!$A$1:$J$42,2,0),"")</f>
        <v>通所系</v>
      </c>
      <c r="C220" s="20">
        <v>1610102657</v>
      </c>
      <c r="D220" s="19" t="s">
        <v>1352</v>
      </c>
      <c r="E220" s="18"/>
      <c r="F220" s="25" t="s">
        <v>2973</v>
      </c>
      <c r="G220" s="18">
        <v>14</v>
      </c>
      <c r="H220" s="18" t="s">
        <v>4891</v>
      </c>
      <c r="I220" s="24" t="s">
        <v>8073</v>
      </c>
      <c r="J220" s="18" t="s">
        <v>2203</v>
      </c>
      <c r="K220" s="18" t="s">
        <v>2205</v>
      </c>
      <c r="L220" s="24" t="s">
        <v>1526</v>
      </c>
      <c r="M220" s="48">
        <v>44378</v>
      </c>
      <c r="N220" s="48">
        <v>46568</v>
      </c>
      <c r="O220" s="34"/>
      <c r="P220" s="34"/>
      <c r="Q220" s="34"/>
      <c r="R220" s="59" t="str">
        <v>01富山地域</v>
      </c>
      <c r="S220" s="59" t="str">
        <v>14奥田</v>
      </c>
    </row>
    <row r="221" spans="1:21" s="11" customFormat="1" ht="46.5" customHeight="1">
      <c r="A221" s="13" t="s">
        <v>824</v>
      </c>
      <c r="B221" s="16" t="str">
        <f>IFERROR(VLOOKUP($A221,削除禁止!$A$1:$J$42,2,0),"")</f>
        <v>通所系</v>
      </c>
      <c r="C221" s="19">
        <v>1610102756</v>
      </c>
      <c r="D221" s="20"/>
      <c r="E221" s="20"/>
      <c r="F221" s="26" t="s">
        <v>4286</v>
      </c>
      <c r="G221" s="19">
        <v>16</v>
      </c>
      <c r="H221" s="19" t="s">
        <v>693</v>
      </c>
      <c r="I221" s="26" t="s">
        <v>8160</v>
      </c>
      <c r="J221" s="19" t="s">
        <v>8161</v>
      </c>
      <c r="K221" s="18" t="s">
        <v>8162</v>
      </c>
      <c r="L221" s="25" t="s">
        <v>8163</v>
      </c>
      <c r="M221" s="49">
        <v>44652</v>
      </c>
      <c r="N221" s="49">
        <v>46843</v>
      </c>
      <c r="O221" s="34"/>
      <c r="P221" s="34"/>
      <c r="Q221" s="34"/>
      <c r="R221" s="59" t="str">
        <v>01富山地域</v>
      </c>
      <c r="S221" s="59" t="str">
        <v>01総曲輪</v>
      </c>
    </row>
    <row r="222" spans="1:21" s="11" customFormat="1" ht="46.5" customHeight="1">
      <c r="A222" s="13" t="s">
        <v>824</v>
      </c>
      <c r="B222" s="16" t="str">
        <f>IFERROR(VLOOKUP($A222,削除禁止!$A$1:$J$42,2,0),"")</f>
        <v>通所系</v>
      </c>
      <c r="C222" s="19">
        <v>1610103051</v>
      </c>
      <c r="D222" s="20"/>
      <c r="E222" s="20"/>
      <c r="F222" s="26" t="s">
        <v>8049</v>
      </c>
      <c r="G222" s="18">
        <v>20</v>
      </c>
      <c r="H222" s="19" t="s">
        <v>1560</v>
      </c>
      <c r="I222" s="26" t="s">
        <v>8174</v>
      </c>
      <c r="J222" s="19" t="s">
        <v>8105</v>
      </c>
      <c r="K222" s="18" t="s">
        <v>8106</v>
      </c>
      <c r="L222" s="25" t="s">
        <v>8107</v>
      </c>
      <c r="M222" s="49">
        <v>45413</v>
      </c>
      <c r="N222" s="49">
        <v>47603</v>
      </c>
      <c r="O222" s="34"/>
      <c r="P222" s="34"/>
      <c r="Q222" s="34"/>
      <c r="R222" s="59" t="str">
        <v>01富山地域</v>
      </c>
      <c r="S222" s="16" t="str">
        <v>01総曲輪</v>
      </c>
    </row>
    <row r="223" spans="1:21" s="11" customFormat="1" ht="46.5" customHeight="1">
      <c r="A223" s="13" t="s">
        <v>3076</v>
      </c>
      <c r="B223" s="16" t="str">
        <f>IFERROR(VLOOKUP($A223,削除禁止!$A$1:$J$42,2,0),"")</f>
        <v>通所系</v>
      </c>
      <c r="C223" s="18">
        <v>1610100586</v>
      </c>
      <c r="D223" s="18" t="s">
        <v>1352</v>
      </c>
      <c r="E223" s="18"/>
      <c r="F223" s="24" t="s">
        <v>1946</v>
      </c>
      <c r="G223" s="18">
        <v>10</v>
      </c>
      <c r="H223" s="18" t="s">
        <v>698</v>
      </c>
      <c r="I223" s="24" t="s">
        <v>753</v>
      </c>
      <c r="J223" s="18" t="s">
        <v>1157</v>
      </c>
      <c r="K223" s="18" t="s">
        <v>1157</v>
      </c>
      <c r="L223" s="24" t="s">
        <v>1141</v>
      </c>
      <c r="M223" s="48">
        <v>39783</v>
      </c>
      <c r="N223" s="48">
        <v>46356</v>
      </c>
      <c r="O223" s="34"/>
      <c r="P223" s="34"/>
      <c r="Q223" s="34"/>
      <c r="R223" s="59" t="str">
        <v>04八尾地域</v>
      </c>
      <c r="S223" s="59" t="str">
        <v>66野積地区</v>
      </c>
    </row>
    <row r="224" spans="1:21" s="11" customFormat="1" ht="46.5" customHeight="1">
      <c r="A224" s="13" t="s">
        <v>3076</v>
      </c>
      <c r="B224" s="16" t="str">
        <f>IFERROR(VLOOKUP($A224,削除禁止!$A$1:$J$42,2,0),"")</f>
        <v>通所系</v>
      </c>
      <c r="C224" s="18">
        <v>1610101121</v>
      </c>
      <c r="D224" s="18"/>
      <c r="E224" s="18"/>
      <c r="F224" s="24" t="s">
        <v>378</v>
      </c>
      <c r="G224" s="18">
        <v>20</v>
      </c>
      <c r="H224" s="18" t="s">
        <v>565</v>
      </c>
      <c r="I224" s="24" t="s">
        <v>4944</v>
      </c>
      <c r="J224" s="18" t="s">
        <v>256</v>
      </c>
      <c r="K224" s="18" t="s">
        <v>8021</v>
      </c>
      <c r="L224" s="24" t="s">
        <v>2356</v>
      </c>
      <c r="M224" s="48">
        <v>40801</v>
      </c>
      <c r="N224" s="48">
        <v>47375</v>
      </c>
      <c r="O224" s="34"/>
      <c r="P224" s="34"/>
      <c r="Q224" s="34"/>
      <c r="R224" s="59" t="str">
        <v>01富山地域</v>
      </c>
      <c r="S224" s="59" t="str">
        <v>11堀川</v>
      </c>
    </row>
    <row r="225" spans="1:22" s="11" customFormat="1" ht="46.5" customHeight="1">
      <c r="A225" s="13" t="s">
        <v>3076</v>
      </c>
      <c r="B225" s="16" t="str">
        <f>IFERROR(VLOOKUP($A225,削除禁止!$A$1:$J$42,2,0),"")</f>
        <v>通所系</v>
      </c>
      <c r="C225" s="18">
        <v>1610101261</v>
      </c>
      <c r="D225" s="18"/>
      <c r="E225" s="18"/>
      <c r="F225" s="24" t="s">
        <v>2408</v>
      </c>
      <c r="G225" s="18">
        <v>20</v>
      </c>
      <c r="H225" s="18" t="s">
        <v>1432</v>
      </c>
      <c r="I225" s="24" t="s">
        <v>1932</v>
      </c>
      <c r="J225" s="18" t="s">
        <v>1433</v>
      </c>
      <c r="K225" s="18" t="s">
        <v>1440</v>
      </c>
      <c r="L225" s="24" t="s">
        <v>1880</v>
      </c>
      <c r="M225" s="48">
        <v>41201</v>
      </c>
      <c r="N225" s="48">
        <v>47774</v>
      </c>
      <c r="O225" s="34"/>
      <c r="P225" s="34"/>
      <c r="Q225" s="34"/>
      <c r="R225" s="59" t="str">
        <v>01富山地域</v>
      </c>
      <c r="S225" s="59" t="str">
        <v>20萩浦</v>
      </c>
      <c r="U225" s="61"/>
    </row>
    <row r="226" spans="1:22" s="11" customFormat="1" ht="46.5" customHeight="1">
      <c r="A226" s="13" t="s">
        <v>3076</v>
      </c>
      <c r="B226" s="16" t="str">
        <f>IFERROR(VLOOKUP($A226,削除禁止!$A$1:$J$42,2,0),"")</f>
        <v>通所系</v>
      </c>
      <c r="C226" s="18">
        <v>1610101287</v>
      </c>
      <c r="D226" s="18"/>
      <c r="E226" s="18"/>
      <c r="F226" s="24" t="s">
        <v>788</v>
      </c>
      <c r="G226" s="18">
        <v>20</v>
      </c>
      <c r="H226" s="18" t="s">
        <v>1185</v>
      </c>
      <c r="I226" s="24" t="s">
        <v>13</v>
      </c>
      <c r="J226" s="18" t="s">
        <v>1443</v>
      </c>
      <c r="K226" s="18" t="s">
        <v>1449</v>
      </c>
      <c r="L226" s="24" t="s">
        <v>875</v>
      </c>
      <c r="M226" s="48">
        <v>41263</v>
      </c>
      <c r="N226" s="48">
        <v>47836</v>
      </c>
      <c r="O226" s="34"/>
      <c r="P226" s="34"/>
      <c r="Q226" s="34"/>
      <c r="R226" s="59" t="str">
        <v>01富山地域</v>
      </c>
      <c r="S226" s="59" t="str">
        <v>13東部</v>
      </c>
      <c r="U226" s="61"/>
    </row>
    <row r="227" spans="1:22" s="11" customFormat="1" ht="46.5" customHeight="1">
      <c r="A227" s="13" t="s">
        <v>3076</v>
      </c>
      <c r="B227" s="16" t="str">
        <f>IFERROR(VLOOKUP($A227,削除禁止!$A$1:$J$42,2,0),"")</f>
        <v>通所系</v>
      </c>
      <c r="C227" s="18">
        <v>1610101295</v>
      </c>
      <c r="D227" s="18"/>
      <c r="E227" s="18"/>
      <c r="F227" s="24" t="s">
        <v>144</v>
      </c>
      <c r="G227" s="18">
        <v>20</v>
      </c>
      <c r="H227" s="18" t="s">
        <v>1724</v>
      </c>
      <c r="I227" s="24" t="s">
        <v>8008</v>
      </c>
      <c r="J227" s="18" t="s">
        <v>1451</v>
      </c>
      <c r="K227" s="18" t="s">
        <v>1407</v>
      </c>
      <c r="L227" s="24" t="s">
        <v>1880</v>
      </c>
      <c r="M227" s="48">
        <v>41333</v>
      </c>
      <c r="N227" s="48">
        <v>47907</v>
      </c>
      <c r="O227" s="34"/>
      <c r="P227" s="34"/>
      <c r="Q227" s="34"/>
      <c r="R227" s="59" t="str">
        <v>その他</v>
      </c>
      <c r="S227" s="59" t="str">
        <v>その他</v>
      </c>
      <c r="V227" s="61"/>
    </row>
    <row r="228" spans="1:22" s="11" customFormat="1" ht="46.5" customHeight="1">
      <c r="A228" s="13" t="s">
        <v>3076</v>
      </c>
      <c r="B228" s="16" t="str">
        <f>IFERROR(VLOOKUP($A228,削除禁止!$A$1:$J$42,2,0),"")</f>
        <v>通所系</v>
      </c>
      <c r="C228" s="18">
        <v>1610101345</v>
      </c>
      <c r="D228" s="18"/>
      <c r="E228" s="18"/>
      <c r="F228" s="24" t="s">
        <v>2423</v>
      </c>
      <c r="G228" s="18">
        <v>20</v>
      </c>
      <c r="H228" s="18" t="s">
        <v>5503</v>
      </c>
      <c r="I228" s="24" t="s">
        <v>8072</v>
      </c>
      <c r="J228" s="18" t="s">
        <v>1474</v>
      </c>
      <c r="K228" s="18" t="s">
        <v>1138</v>
      </c>
      <c r="L228" s="24" t="s">
        <v>2334</v>
      </c>
      <c r="M228" s="48">
        <v>41425</v>
      </c>
      <c r="N228" s="48">
        <v>47999</v>
      </c>
      <c r="O228" s="34"/>
      <c r="P228" s="34"/>
      <c r="Q228" s="34"/>
      <c r="R228" s="59" t="str">
        <v>01富山地域</v>
      </c>
      <c r="S228" s="59" t="str">
        <v>23針原</v>
      </c>
    </row>
    <row r="229" spans="1:22" s="11" customFormat="1" ht="46.5" customHeight="1">
      <c r="A229" s="13" t="s">
        <v>3076</v>
      </c>
      <c r="B229" s="16" t="str">
        <f>IFERROR(VLOOKUP($A229,削除禁止!$A$1:$J$42,2,0),"")</f>
        <v>通所系</v>
      </c>
      <c r="C229" s="18">
        <v>1610101394</v>
      </c>
      <c r="D229" s="18"/>
      <c r="E229" s="18"/>
      <c r="F229" s="24" t="s">
        <v>1515</v>
      </c>
      <c r="G229" s="18">
        <v>30</v>
      </c>
      <c r="H229" s="18" t="s">
        <v>649</v>
      </c>
      <c r="I229" s="24" t="s">
        <v>2815</v>
      </c>
      <c r="J229" s="18" t="s">
        <v>1808</v>
      </c>
      <c r="K229" s="18" t="s">
        <v>1504</v>
      </c>
      <c r="L229" s="24" t="s">
        <v>931</v>
      </c>
      <c r="M229" s="48">
        <v>41730</v>
      </c>
      <c r="N229" s="48">
        <v>46112</v>
      </c>
      <c r="O229" s="34"/>
      <c r="P229" s="34"/>
      <c r="Q229" s="34"/>
      <c r="R229" s="59" t="str">
        <v>02大沢野地域</v>
      </c>
      <c r="S229" s="59" t="str">
        <v>54大沢野地区</v>
      </c>
    </row>
    <row r="230" spans="1:22" s="11" customFormat="1" ht="46.5" customHeight="1">
      <c r="A230" s="13" t="s">
        <v>3076</v>
      </c>
      <c r="B230" s="16" t="str">
        <f>IFERROR(VLOOKUP($A230,削除禁止!$A$1:$J$42,2,0),"")</f>
        <v>通所系</v>
      </c>
      <c r="C230" s="18">
        <v>1610101444</v>
      </c>
      <c r="D230" s="18" t="s">
        <v>1352</v>
      </c>
      <c r="E230" s="18"/>
      <c r="F230" s="24" t="s">
        <v>2476</v>
      </c>
      <c r="G230" s="18">
        <v>15</v>
      </c>
      <c r="H230" s="18" t="s">
        <v>982</v>
      </c>
      <c r="I230" s="24" t="s">
        <v>1822</v>
      </c>
      <c r="J230" s="18" t="s">
        <v>1507</v>
      </c>
      <c r="K230" s="18" t="s">
        <v>1664</v>
      </c>
      <c r="L230" s="24" t="s">
        <v>783</v>
      </c>
      <c r="M230" s="48">
        <v>41791</v>
      </c>
      <c r="N230" s="48">
        <v>46173</v>
      </c>
      <c r="O230" s="34"/>
      <c r="P230" s="34"/>
      <c r="Q230" s="34"/>
      <c r="R230" s="59" t="str">
        <v>01富山地域</v>
      </c>
      <c r="S230" s="59" t="str">
        <v>23針原</v>
      </c>
    </row>
    <row r="231" spans="1:22" s="11" customFormat="1" ht="46.5" customHeight="1">
      <c r="A231" s="13" t="s">
        <v>3076</v>
      </c>
      <c r="B231" s="16" t="str">
        <f>IFERROR(VLOOKUP($A231,削除禁止!$A$1:$J$42,2,0),"")</f>
        <v>通所系</v>
      </c>
      <c r="C231" s="18">
        <v>1610101535</v>
      </c>
      <c r="D231" s="18"/>
      <c r="E231" s="18"/>
      <c r="F231" s="24" t="s">
        <v>1095</v>
      </c>
      <c r="G231" s="18">
        <v>20</v>
      </c>
      <c r="H231" s="18" t="s">
        <v>1538</v>
      </c>
      <c r="I231" s="24" t="s">
        <v>3461</v>
      </c>
      <c r="J231" s="18" t="s">
        <v>808</v>
      </c>
      <c r="K231" s="18" t="s">
        <v>1773</v>
      </c>
      <c r="L231" s="24" t="s">
        <v>2382</v>
      </c>
      <c r="M231" s="48">
        <v>41913</v>
      </c>
      <c r="N231" s="48">
        <v>46295</v>
      </c>
      <c r="O231" s="34"/>
      <c r="P231" s="34"/>
      <c r="Q231" s="34"/>
      <c r="R231" s="59" t="str">
        <v>01富山地域</v>
      </c>
      <c r="S231" s="59" t="str">
        <v>13東部</v>
      </c>
    </row>
    <row r="232" spans="1:22" s="11" customFormat="1" ht="46.5" customHeight="1">
      <c r="A232" s="13" t="s">
        <v>3076</v>
      </c>
      <c r="B232" s="16" t="str">
        <f>IFERROR(VLOOKUP($A232,削除禁止!$A$1:$J$42,2,0),"")</f>
        <v>通所系</v>
      </c>
      <c r="C232" s="18">
        <v>1610101592</v>
      </c>
      <c r="D232" s="18"/>
      <c r="E232" s="18"/>
      <c r="F232" s="24" t="s">
        <v>1751</v>
      </c>
      <c r="G232" s="18">
        <v>14</v>
      </c>
      <c r="H232" s="18" t="s">
        <v>395</v>
      </c>
      <c r="I232" s="24" t="s">
        <v>2810</v>
      </c>
      <c r="J232" s="18" t="s">
        <v>1090</v>
      </c>
      <c r="K232" s="18" t="s">
        <v>1092</v>
      </c>
      <c r="L232" s="24" t="s">
        <v>1088</v>
      </c>
      <c r="M232" s="48">
        <v>41974</v>
      </c>
      <c r="N232" s="48">
        <v>46356</v>
      </c>
      <c r="O232" s="34"/>
      <c r="P232" s="34"/>
      <c r="Q232" s="34"/>
      <c r="R232" s="59" t="str">
        <v>01富山地域</v>
      </c>
      <c r="S232" s="59" t="str">
        <v>29山室</v>
      </c>
    </row>
    <row r="233" spans="1:22" s="11" customFormat="1" ht="46.5" customHeight="1">
      <c r="A233" s="13" t="s">
        <v>3076</v>
      </c>
      <c r="B233" s="16" t="str">
        <f>IFERROR(VLOOKUP($A233,削除禁止!$A$1:$J$42,2,0),"")</f>
        <v>通所系</v>
      </c>
      <c r="C233" s="18">
        <v>1610101626</v>
      </c>
      <c r="D233" s="18" t="s">
        <v>1352</v>
      </c>
      <c r="E233" s="18"/>
      <c r="F233" s="24" t="s">
        <v>2200</v>
      </c>
      <c r="G233" s="18">
        <v>10</v>
      </c>
      <c r="H233" s="18" t="s">
        <v>496</v>
      </c>
      <c r="I233" s="24" t="s">
        <v>2837</v>
      </c>
      <c r="J233" s="18" t="s">
        <v>1680</v>
      </c>
      <c r="K233" s="18" t="s">
        <v>1782</v>
      </c>
      <c r="L233" s="24" t="s">
        <v>2309</v>
      </c>
      <c r="M233" s="48">
        <v>42058</v>
      </c>
      <c r="N233" s="48">
        <v>46440</v>
      </c>
      <c r="O233" s="34"/>
      <c r="P233" s="34"/>
      <c r="Q233" s="34"/>
      <c r="R233" s="59" t="str">
        <v>01富山地域</v>
      </c>
      <c r="S233" s="59" t="str">
        <v>14奥田</v>
      </c>
    </row>
    <row r="234" spans="1:22" s="11" customFormat="1" ht="46.5" customHeight="1">
      <c r="A234" s="13" t="s">
        <v>3076</v>
      </c>
      <c r="B234" s="16" t="str">
        <f>IFERROR(VLOOKUP($A234,削除禁止!$A$1:$J$42,2,0),"")</f>
        <v>通所系</v>
      </c>
      <c r="C234" s="18">
        <v>1610101733</v>
      </c>
      <c r="D234" s="18" t="s">
        <v>1352</v>
      </c>
      <c r="E234" s="18"/>
      <c r="F234" s="24" t="s">
        <v>1143</v>
      </c>
      <c r="G234" s="18">
        <v>20</v>
      </c>
      <c r="H234" s="18" t="s">
        <v>8075</v>
      </c>
      <c r="I234" s="24" t="s">
        <v>8061</v>
      </c>
      <c r="J234" s="18" t="s">
        <v>975</v>
      </c>
      <c r="K234" s="18" t="s">
        <v>1783</v>
      </c>
      <c r="L234" s="24" t="s">
        <v>2401</v>
      </c>
      <c r="M234" s="48">
        <v>42278</v>
      </c>
      <c r="N234" s="48">
        <v>46660</v>
      </c>
      <c r="O234" s="34"/>
      <c r="P234" s="34"/>
      <c r="Q234" s="34"/>
      <c r="R234" s="59" t="str">
        <v>その他</v>
      </c>
      <c r="S234" s="59" t="str">
        <v>その他</v>
      </c>
    </row>
    <row r="235" spans="1:22" s="11" customFormat="1" ht="46.5" customHeight="1">
      <c r="A235" s="13" t="s">
        <v>3076</v>
      </c>
      <c r="B235" s="16" t="str">
        <f>IFERROR(VLOOKUP($A235,削除禁止!$A$1:$J$42,2,0),"")</f>
        <v>通所系</v>
      </c>
      <c r="C235" s="18">
        <v>1610101816</v>
      </c>
      <c r="D235" s="18"/>
      <c r="E235" s="18"/>
      <c r="F235" s="24" t="s">
        <v>2458</v>
      </c>
      <c r="G235" s="18">
        <v>20</v>
      </c>
      <c r="H235" s="18" t="s">
        <v>151</v>
      </c>
      <c r="I235" s="24" t="s">
        <v>4821</v>
      </c>
      <c r="J235" s="18" t="s">
        <v>1617</v>
      </c>
      <c r="K235" s="18" t="s">
        <v>1617</v>
      </c>
      <c r="L235" s="24" t="s">
        <v>2362</v>
      </c>
      <c r="M235" s="48">
        <v>42552</v>
      </c>
      <c r="N235" s="48">
        <v>46934</v>
      </c>
      <c r="O235" s="34"/>
      <c r="P235" s="34"/>
      <c r="Q235" s="34"/>
      <c r="R235" s="59" t="str">
        <v>01富山地域</v>
      </c>
      <c r="S235" s="59" t="str">
        <v>14奥田</v>
      </c>
    </row>
    <row r="236" spans="1:22" s="11" customFormat="1" ht="46.5" customHeight="1">
      <c r="A236" s="13" t="s">
        <v>3076</v>
      </c>
      <c r="B236" s="16" t="str">
        <f>IFERROR(VLOOKUP($A236,削除禁止!$A$1:$J$42,2,0),"")</f>
        <v>通所系</v>
      </c>
      <c r="C236" s="18">
        <v>1610101840</v>
      </c>
      <c r="D236" s="18"/>
      <c r="E236" s="18"/>
      <c r="F236" s="24" t="s">
        <v>675</v>
      </c>
      <c r="G236" s="18">
        <v>20</v>
      </c>
      <c r="H236" s="18" t="s">
        <v>1623</v>
      </c>
      <c r="I236" s="24" t="s">
        <v>4208</v>
      </c>
      <c r="J236" s="18" t="s">
        <v>1787</v>
      </c>
      <c r="K236" s="18" t="s">
        <v>1164</v>
      </c>
      <c r="L236" s="24" t="s">
        <v>2236</v>
      </c>
      <c r="M236" s="48">
        <v>42705</v>
      </c>
      <c r="N236" s="48">
        <v>47087</v>
      </c>
      <c r="O236" s="34"/>
      <c r="P236" s="34"/>
      <c r="Q236" s="34"/>
      <c r="R236" s="59" t="str">
        <v>02大沢野地域</v>
      </c>
      <c r="S236" s="59" t="str">
        <v>55大久保地区</v>
      </c>
    </row>
    <row r="237" spans="1:22" s="11" customFormat="1" ht="46.5" customHeight="1">
      <c r="A237" s="13" t="s">
        <v>3076</v>
      </c>
      <c r="B237" s="16" t="str">
        <f>IFERROR(VLOOKUP($A237,削除禁止!$A$1:$J$42,2,0),"")</f>
        <v>通所系</v>
      </c>
      <c r="C237" s="18">
        <v>1610101899</v>
      </c>
      <c r="D237" s="18"/>
      <c r="E237" s="18"/>
      <c r="F237" s="24" t="s">
        <v>1000</v>
      </c>
      <c r="G237" s="18">
        <v>20</v>
      </c>
      <c r="H237" s="18" t="s">
        <v>1627</v>
      </c>
      <c r="I237" s="24" t="s">
        <v>2384</v>
      </c>
      <c r="J237" s="18" t="s">
        <v>525</v>
      </c>
      <c r="K237" s="18" t="s">
        <v>690</v>
      </c>
      <c r="L237" s="24" t="s">
        <v>1312</v>
      </c>
      <c r="M237" s="48">
        <v>42826</v>
      </c>
      <c r="N237" s="48">
        <v>47208</v>
      </c>
      <c r="O237" s="34"/>
      <c r="P237" s="34"/>
      <c r="Q237" s="34"/>
      <c r="R237" s="59" t="str">
        <v>01富山地域</v>
      </c>
      <c r="S237" s="59" t="str">
        <v>47水橋西部</v>
      </c>
    </row>
    <row r="238" spans="1:22" s="11" customFormat="1" ht="46.5" customHeight="1">
      <c r="A238" s="13" t="s">
        <v>3076</v>
      </c>
      <c r="B238" s="16" t="str">
        <f>IFERROR(VLOOKUP($A238,削除禁止!$A$1:$J$42,2,0),"")</f>
        <v>通所系</v>
      </c>
      <c r="C238" s="18">
        <v>1610101956</v>
      </c>
      <c r="D238" s="18" t="s">
        <v>1352</v>
      </c>
      <c r="E238" s="18"/>
      <c r="F238" s="24" t="s">
        <v>1470</v>
      </c>
      <c r="G238" s="18">
        <v>10</v>
      </c>
      <c r="H238" s="18" t="s">
        <v>1644</v>
      </c>
      <c r="I238" s="24" t="s">
        <v>2824</v>
      </c>
      <c r="J238" s="18" t="s">
        <v>662</v>
      </c>
      <c r="K238" s="18" t="s">
        <v>1641</v>
      </c>
      <c r="L238" s="24" t="s">
        <v>2331</v>
      </c>
      <c r="M238" s="48">
        <v>43009</v>
      </c>
      <c r="N238" s="48">
        <v>47391</v>
      </c>
      <c r="O238" s="34"/>
      <c r="P238" s="34"/>
      <c r="Q238" s="34"/>
      <c r="R238" s="59" t="str">
        <v>01富山地域</v>
      </c>
      <c r="S238" s="59" t="str">
        <v>11堀川</v>
      </c>
    </row>
    <row r="239" spans="1:22" s="11" customFormat="1" ht="46.5" customHeight="1">
      <c r="A239" s="13" t="s">
        <v>3076</v>
      </c>
      <c r="B239" s="16" t="str">
        <f>IFERROR(VLOOKUP($A239,削除禁止!$A$1:$J$42,2,0),"")</f>
        <v>通所系</v>
      </c>
      <c r="C239" s="18">
        <v>1610101998</v>
      </c>
      <c r="D239" s="18" t="s">
        <v>1352</v>
      </c>
      <c r="E239" s="18"/>
      <c r="F239" s="24" t="s">
        <v>1126</v>
      </c>
      <c r="G239" s="18">
        <v>10</v>
      </c>
      <c r="H239" s="18" t="s">
        <v>1729</v>
      </c>
      <c r="I239" s="24" t="s">
        <v>2811</v>
      </c>
      <c r="J239" s="18" t="s">
        <v>683</v>
      </c>
      <c r="K239" s="18" t="s">
        <v>1763</v>
      </c>
      <c r="L239" s="24" t="s">
        <v>2148</v>
      </c>
      <c r="M239" s="48">
        <v>43209</v>
      </c>
      <c r="N239" s="48">
        <v>47591</v>
      </c>
      <c r="O239" s="34"/>
      <c r="P239" s="34"/>
      <c r="Q239" s="34"/>
      <c r="R239" s="59" t="str">
        <v>01富山地域</v>
      </c>
      <c r="S239" s="59" t="str">
        <v>19岩瀬</v>
      </c>
    </row>
    <row r="240" spans="1:22" s="11" customFormat="1" ht="46.5" customHeight="1">
      <c r="A240" s="13" t="s">
        <v>3076</v>
      </c>
      <c r="B240" s="16" t="str">
        <f>IFERROR(VLOOKUP($A240,削除禁止!$A$1:$J$42,2,0),"")</f>
        <v>通所系</v>
      </c>
      <c r="C240" s="18">
        <v>1610102632</v>
      </c>
      <c r="D240" s="18"/>
      <c r="E240" s="18"/>
      <c r="F240" s="24" t="s">
        <v>2109</v>
      </c>
      <c r="G240" s="18">
        <v>20</v>
      </c>
      <c r="H240" s="18" t="s">
        <v>2193</v>
      </c>
      <c r="I240" s="24" t="s">
        <v>2826</v>
      </c>
      <c r="J240" s="18" t="s">
        <v>892</v>
      </c>
      <c r="K240" s="18" t="s">
        <v>2196</v>
      </c>
      <c r="L240" s="24" t="s">
        <v>272</v>
      </c>
      <c r="M240" s="48">
        <v>44287</v>
      </c>
      <c r="N240" s="48">
        <v>46477</v>
      </c>
      <c r="O240" s="34"/>
      <c r="P240" s="34"/>
      <c r="Q240" s="34"/>
      <c r="R240" s="59" t="str">
        <v>01富山地域</v>
      </c>
      <c r="S240" s="59" t="str">
        <v>26新庄</v>
      </c>
    </row>
    <row r="241" spans="1:19" s="11" customFormat="1" ht="46.5" customHeight="1">
      <c r="A241" s="13" t="s">
        <v>3076</v>
      </c>
      <c r="B241" s="16" t="str">
        <f>IFERROR(VLOOKUP($A241,削除禁止!$A$1:$J$42,2,0),"")</f>
        <v>通所系</v>
      </c>
      <c r="C241" s="18">
        <v>1610102665</v>
      </c>
      <c r="D241" s="18"/>
      <c r="E241" s="18"/>
      <c r="F241" s="24" t="s">
        <v>4907</v>
      </c>
      <c r="G241" s="18">
        <v>15</v>
      </c>
      <c r="H241" s="18" t="s">
        <v>1870</v>
      </c>
      <c r="I241" s="24" t="s">
        <v>4822</v>
      </c>
      <c r="J241" s="18" t="s">
        <v>8103</v>
      </c>
      <c r="K241" s="18" t="s">
        <v>3025</v>
      </c>
      <c r="L241" s="24" t="s">
        <v>3261</v>
      </c>
      <c r="M241" s="48">
        <v>44470</v>
      </c>
      <c r="N241" s="48">
        <v>46660</v>
      </c>
      <c r="O241" s="34"/>
      <c r="P241" s="34"/>
      <c r="Q241" s="34"/>
      <c r="R241" s="59" t="str">
        <v>01富山地域</v>
      </c>
      <c r="S241" s="59" t="str">
        <v>13東部</v>
      </c>
    </row>
    <row r="242" spans="1:19" s="11" customFormat="1" ht="46.5" customHeight="1">
      <c r="A242" s="13" t="s">
        <v>3076</v>
      </c>
      <c r="B242" s="16" t="str">
        <f>IFERROR(VLOOKUP($A242,削除禁止!$A$1:$J$42,2,0),"")</f>
        <v>通所系</v>
      </c>
      <c r="C242" s="18">
        <v>1610102798</v>
      </c>
      <c r="D242" s="18" t="s">
        <v>1352</v>
      </c>
      <c r="E242" s="18"/>
      <c r="F242" s="24" t="s">
        <v>4909</v>
      </c>
      <c r="G242" s="18">
        <v>40</v>
      </c>
      <c r="H242" s="18" t="s">
        <v>3620</v>
      </c>
      <c r="I242" s="24" t="s">
        <v>3378</v>
      </c>
      <c r="J242" s="18" t="s">
        <v>2020</v>
      </c>
      <c r="K242" s="18" t="s">
        <v>51</v>
      </c>
      <c r="L242" s="24" t="s">
        <v>4762</v>
      </c>
      <c r="M242" s="48">
        <v>44682</v>
      </c>
      <c r="N242" s="48">
        <v>46873</v>
      </c>
      <c r="O242" s="34"/>
      <c r="P242" s="34"/>
      <c r="Q242" s="34"/>
      <c r="R242" s="59" t="str">
        <v>01富山地域</v>
      </c>
      <c r="S242" s="59" t="str">
        <v>30山室中部</v>
      </c>
    </row>
    <row r="243" spans="1:19" s="11" customFormat="1" ht="46.5" customHeight="1">
      <c r="A243" s="13" t="s">
        <v>3076</v>
      </c>
      <c r="B243" s="16" t="str">
        <f>IFERROR(VLOOKUP($A243,削除禁止!$A$1:$J$42,2,0),"")</f>
        <v>通所系</v>
      </c>
      <c r="C243" s="18">
        <v>1610102780</v>
      </c>
      <c r="D243" s="18"/>
      <c r="E243" s="18"/>
      <c r="F243" s="24" t="s">
        <v>539</v>
      </c>
      <c r="G243" s="18">
        <v>20</v>
      </c>
      <c r="H243" s="18" t="s">
        <v>3623</v>
      </c>
      <c r="I243" s="24" t="s">
        <v>4825</v>
      </c>
      <c r="J243" s="18" t="s">
        <v>2426</v>
      </c>
      <c r="K243" s="18" t="s">
        <v>1601</v>
      </c>
      <c r="L243" s="24" t="s">
        <v>4760</v>
      </c>
      <c r="M243" s="48">
        <v>44682</v>
      </c>
      <c r="N243" s="48">
        <v>46873</v>
      </c>
      <c r="O243" s="34"/>
      <c r="P243" s="34"/>
      <c r="Q243" s="34"/>
      <c r="R243" s="59" t="str">
        <v>01富山地域</v>
      </c>
      <c r="S243" s="59" t="str">
        <v>32蜷川</v>
      </c>
    </row>
    <row r="244" spans="1:19" s="11" customFormat="1" ht="46.5" customHeight="1">
      <c r="A244" s="13" t="s">
        <v>3076</v>
      </c>
      <c r="B244" s="16" t="str">
        <f>IFERROR(VLOOKUP($A244,削除禁止!$A$1:$J$42,2,0),"")</f>
        <v>通所系</v>
      </c>
      <c r="C244" s="18">
        <v>1610102806</v>
      </c>
      <c r="D244" s="18" t="s">
        <v>1352</v>
      </c>
      <c r="E244" s="18"/>
      <c r="F244" s="24" t="s">
        <v>330</v>
      </c>
      <c r="G244" s="18">
        <v>10</v>
      </c>
      <c r="H244" s="18" t="s">
        <v>1188</v>
      </c>
      <c r="I244" s="24" t="s">
        <v>3675</v>
      </c>
      <c r="J244" s="18" t="s">
        <v>8104</v>
      </c>
      <c r="K244" s="18" t="s">
        <v>2087</v>
      </c>
      <c r="L244" s="24" t="s">
        <v>2256</v>
      </c>
      <c r="M244" s="48">
        <v>44713</v>
      </c>
      <c r="N244" s="48">
        <v>46904</v>
      </c>
      <c r="O244" s="34"/>
      <c r="P244" s="34"/>
      <c r="Q244" s="34"/>
      <c r="R244" s="59" t="str">
        <v>02大沢野地域</v>
      </c>
      <c r="S244" s="59" t="str">
        <v>54大沢野地区</v>
      </c>
    </row>
    <row r="245" spans="1:19" s="11" customFormat="1" ht="46.5" customHeight="1">
      <c r="A245" s="13" t="s">
        <v>3076</v>
      </c>
      <c r="B245" s="16" t="str">
        <f>IFERROR(VLOOKUP($A245,削除禁止!$A$1:$J$42,2,0),"")</f>
        <v>通所系</v>
      </c>
      <c r="C245" s="18">
        <v>1610102822</v>
      </c>
      <c r="D245" s="18" t="s">
        <v>1352</v>
      </c>
      <c r="E245" s="18"/>
      <c r="F245" s="24" t="s">
        <v>3654</v>
      </c>
      <c r="G245" s="18">
        <v>10</v>
      </c>
      <c r="H245" s="18" t="s">
        <v>2447</v>
      </c>
      <c r="I245" s="24" t="s">
        <v>4826</v>
      </c>
      <c r="J245" s="18" t="s">
        <v>3637</v>
      </c>
      <c r="K245" s="18" t="s">
        <v>859</v>
      </c>
      <c r="L245" s="24" t="s">
        <v>4764</v>
      </c>
      <c r="M245" s="48">
        <v>44743</v>
      </c>
      <c r="N245" s="48">
        <v>46934</v>
      </c>
      <c r="O245" s="34"/>
      <c r="P245" s="34"/>
      <c r="Q245" s="34"/>
      <c r="R245" s="59" t="str">
        <v>01富山地域</v>
      </c>
      <c r="S245" s="59" t="str">
        <v>27新庄北</v>
      </c>
    </row>
    <row r="246" spans="1:19" s="11" customFormat="1" ht="46.5" customHeight="1">
      <c r="A246" s="13" t="s">
        <v>3076</v>
      </c>
      <c r="B246" s="16" t="str">
        <f>IFERROR(VLOOKUP($A246,削除禁止!$A$1:$J$42,2,0),"")</f>
        <v>通所系</v>
      </c>
      <c r="C246" s="18">
        <v>1610102897</v>
      </c>
      <c r="D246" s="18"/>
      <c r="E246" s="18"/>
      <c r="F246" s="24" t="s">
        <v>2634</v>
      </c>
      <c r="G246" s="18">
        <v>20</v>
      </c>
      <c r="H246" s="18" t="s">
        <v>865</v>
      </c>
      <c r="I246" s="24" t="s">
        <v>4828</v>
      </c>
      <c r="J246" s="18" t="s">
        <v>4005</v>
      </c>
      <c r="K246" s="18" t="s">
        <v>4572</v>
      </c>
      <c r="L246" s="24" t="s">
        <v>938</v>
      </c>
      <c r="M246" s="48">
        <v>44866</v>
      </c>
      <c r="N246" s="48">
        <v>47057</v>
      </c>
      <c r="O246" s="34"/>
      <c r="P246" s="34"/>
      <c r="Q246" s="34"/>
      <c r="R246" s="59" t="str">
        <v>01富山地域</v>
      </c>
      <c r="S246" s="59" t="str">
        <v>11堀川</v>
      </c>
    </row>
    <row r="247" spans="1:19" s="11" customFormat="1" ht="46.5" customHeight="1">
      <c r="A247" s="13" t="s">
        <v>3076</v>
      </c>
      <c r="B247" s="16" t="str">
        <f>IFERROR(VLOOKUP($A247,削除禁止!$A$1:$J$42,2,0),"")</f>
        <v>通所系</v>
      </c>
      <c r="C247" s="18">
        <v>1610102921</v>
      </c>
      <c r="D247" s="18"/>
      <c r="E247" s="18"/>
      <c r="F247" s="24" t="s">
        <v>5624</v>
      </c>
      <c r="G247" s="18">
        <v>20</v>
      </c>
      <c r="H247" s="18" t="s">
        <v>4891</v>
      </c>
      <c r="I247" s="24" t="s">
        <v>2</v>
      </c>
      <c r="J247" s="18" t="s">
        <v>1797</v>
      </c>
      <c r="K247" s="18" t="s">
        <v>1708</v>
      </c>
      <c r="L247" s="24" t="s">
        <v>8016</v>
      </c>
      <c r="M247" s="48">
        <v>44986</v>
      </c>
      <c r="N247" s="48">
        <v>47177</v>
      </c>
      <c r="O247" s="34"/>
      <c r="P247" s="34"/>
      <c r="Q247" s="34"/>
      <c r="R247" s="59" t="str">
        <v>01富山地域</v>
      </c>
      <c r="S247" s="59" t="str">
        <v>14奥田</v>
      </c>
    </row>
    <row r="248" spans="1:19" s="11" customFormat="1" ht="46.5" customHeight="1">
      <c r="A248" s="13" t="s">
        <v>3076</v>
      </c>
      <c r="B248" s="16" t="str">
        <f>IFERROR(VLOOKUP($A248,削除禁止!$A$1:$J$42,2,0),"")</f>
        <v>通所系</v>
      </c>
      <c r="C248" s="19">
        <v>1610103010</v>
      </c>
      <c r="D248" s="18"/>
      <c r="E248" s="18"/>
      <c r="F248" s="25" t="s">
        <v>8082</v>
      </c>
      <c r="G248" s="19">
        <v>20</v>
      </c>
      <c r="H248" s="18" t="s">
        <v>8083</v>
      </c>
      <c r="I248" s="25" t="s">
        <v>8084</v>
      </c>
      <c r="J248" s="19" t="s">
        <v>8056</v>
      </c>
      <c r="K248" s="18" t="s">
        <v>4859</v>
      </c>
      <c r="L248" s="24" t="s">
        <v>8102</v>
      </c>
      <c r="M248" s="48">
        <v>45383</v>
      </c>
      <c r="N248" s="48">
        <v>47573</v>
      </c>
      <c r="O248" s="34"/>
      <c r="P248" s="34"/>
      <c r="Q248" s="34"/>
      <c r="R248" s="59" t="str">
        <v>01富山地域</v>
      </c>
      <c r="S248" s="16" t="str">
        <v>05五番町</v>
      </c>
    </row>
    <row r="249" spans="1:19" s="11" customFormat="1" ht="46.5" customHeight="1">
      <c r="A249" s="13" t="s">
        <v>3076</v>
      </c>
      <c r="B249" s="16" t="str">
        <f>IFERROR(VLOOKUP($A249,削除禁止!$A$1:$J$42,2,0),"")</f>
        <v>通所系</v>
      </c>
      <c r="C249" s="19">
        <v>1610103135</v>
      </c>
      <c r="D249" s="18" t="s">
        <v>1352</v>
      </c>
      <c r="E249" s="18"/>
      <c r="F249" s="25" t="s">
        <v>3988</v>
      </c>
      <c r="G249" s="19">
        <v>20</v>
      </c>
      <c r="H249" s="18" t="s">
        <v>599</v>
      </c>
      <c r="I249" s="25" t="s">
        <v>8152</v>
      </c>
      <c r="J249" s="19" t="s">
        <v>1037</v>
      </c>
      <c r="K249" s="18" t="s">
        <v>8147</v>
      </c>
      <c r="L249" s="24" t="s">
        <v>3600</v>
      </c>
      <c r="M249" s="48">
        <v>45566</v>
      </c>
      <c r="N249" s="49">
        <v>47756</v>
      </c>
      <c r="O249" s="34"/>
      <c r="P249" s="34"/>
      <c r="Q249" s="34"/>
      <c r="R249" s="59" t="str">
        <v>01富山地域</v>
      </c>
      <c r="S249" s="16" t="str">
        <v>26新庄</v>
      </c>
    </row>
    <row r="250" spans="1:19" s="11" customFormat="1" ht="46.5" customHeight="1">
      <c r="A250" s="13" t="s">
        <v>3076</v>
      </c>
      <c r="B250" s="16" t="str">
        <f>IFERROR(VLOOKUP($A250,削除禁止!$A$1:$J$42,2,0),"")</f>
        <v>通所系</v>
      </c>
      <c r="C250" s="18">
        <v>1610102715</v>
      </c>
      <c r="D250" s="18" t="s">
        <v>1352</v>
      </c>
      <c r="E250" s="18"/>
      <c r="F250" s="24" t="s">
        <v>8155</v>
      </c>
      <c r="G250" s="18">
        <v>10</v>
      </c>
      <c r="H250" s="18" t="s">
        <v>1207</v>
      </c>
      <c r="I250" s="24" t="s">
        <v>2688</v>
      </c>
      <c r="J250" s="18" t="s">
        <v>1070</v>
      </c>
      <c r="K250" s="18" t="s">
        <v>1716</v>
      </c>
      <c r="L250" s="24" t="s">
        <v>573</v>
      </c>
      <c r="M250" s="48">
        <v>45597</v>
      </c>
      <c r="N250" s="48">
        <v>47787</v>
      </c>
      <c r="O250" s="34"/>
      <c r="P250" s="34"/>
      <c r="Q250" s="34"/>
      <c r="R250" s="59" t="str">
        <v>01富山地域</v>
      </c>
      <c r="S250" s="16" t="str">
        <v>35月岡</v>
      </c>
    </row>
    <row r="251" spans="1:19" s="11" customFormat="1" ht="46.5" customHeight="1">
      <c r="A251" s="13" t="s">
        <v>132</v>
      </c>
      <c r="B251" s="16" t="str">
        <f>IFERROR(VLOOKUP($A251,削除禁止!$A$1:$J$42,2,0),"")</f>
        <v>通所系</v>
      </c>
      <c r="C251" s="18">
        <v>1610100545</v>
      </c>
      <c r="D251" s="18"/>
      <c r="E251" s="18"/>
      <c r="F251" s="24" t="s">
        <v>2466</v>
      </c>
      <c r="G251" s="18">
        <v>40</v>
      </c>
      <c r="H251" s="18" t="s">
        <v>261</v>
      </c>
      <c r="I251" s="24" t="s">
        <v>2868</v>
      </c>
      <c r="J251" s="18" t="s">
        <v>2187</v>
      </c>
      <c r="K251" s="18" t="s">
        <v>627</v>
      </c>
      <c r="L251" s="24" t="s">
        <v>838</v>
      </c>
      <c r="M251" s="48">
        <v>38991</v>
      </c>
      <c r="N251" s="48">
        <v>47756</v>
      </c>
      <c r="O251" s="34"/>
      <c r="P251" s="34"/>
      <c r="Q251" s="34"/>
      <c r="R251" s="59" t="str">
        <v>01富山地域</v>
      </c>
      <c r="S251" s="59" t="str">
        <v>40呉羽</v>
      </c>
    </row>
    <row r="252" spans="1:19" s="11" customFormat="1" ht="46.5" customHeight="1">
      <c r="A252" s="13" t="s">
        <v>132</v>
      </c>
      <c r="B252" s="16" t="str">
        <f>IFERROR(VLOOKUP($A252,削除禁止!$A$1:$J$42,2,0),"")</f>
        <v>通所系</v>
      </c>
      <c r="C252" s="18">
        <v>1610100560</v>
      </c>
      <c r="D252" s="19" t="s">
        <v>1352</v>
      </c>
      <c r="E252" s="18"/>
      <c r="F252" s="24" t="s">
        <v>884</v>
      </c>
      <c r="G252" s="18">
        <v>30</v>
      </c>
      <c r="H252" s="18" t="s">
        <v>82</v>
      </c>
      <c r="I252" s="24" t="s">
        <v>2808</v>
      </c>
      <c r="J252" s="18" t="s">
        <v>899</v>
      </c>
      <c r="K252" s="18" t="s">
        <v>901</v>
      </c>
      <c r="L252" s="24" t="s">
        <v>847</v>
      </c>
      <c r="M252" s="48">
        <v>38991</v>
      </c>
      <c r="N252" s="48">
        <v>47756</v>
      </c>
      <c r="O252" s="34"/>
      <c r="P252" s="34"/>
      <c r="Q252" s="34"/>
      <c r="R252" s="59" t="str">
        <v>01富山地域</v>
      </c>
      <c r="S252" s="59" t="str">
        <v>40呉羽</v>
      </c>
    </row>
    <row r="253" spans="1:19" s="11" customFormat="1" ht="46.5" customHeight="1">
      <c r="A253" s="13" t="s">
        <v>132</v>
      </c>
      <c r="B253" s="16" t="str">
        <f>IFERROR(VLOOKUP($A253,削除禁止!$A$1:$J$42,2,0),"")</f>
        <v>通所系</v>
      </c>
      <c r="C253" s="18">
        <v>1610100586</v>
      </c>
      <c r="D253" s="18" t="s">
        <v>1352</v>
      </c>
      <c r="E253" s="18"/>
      <c r="F253" s="24" t="s">
        <v>2601</v>
      </c>
      <c r="G253" s="18">
        <v>30</v>
      </c>
      <c r="H253" s="18" t="s">
        <v>698</v>
      </c>
      <c r="I253" s="24" t="s">
        <v>753</v>
      </c>
      <c r="J253" s="18" t="s">
        <v>1157</v>
      </c>
      <c r="K253" s="18" t="s">
        <v>1157</v>
      </c>
      <c r="L253" s="24" t="s">
        <v>1141</v>
      </c>
      <c r="M253" s="48">
        <v>38991</v>
      </c>
      <c r="N253" s="48">
        <v>47756</v>
      </c>
      <c r="O253" s="34"/>
      <c r="P253" s="34"/>
      <c r="Q253" s="34"/>
      <c r="R253" s="59" t="str">
        <v>04八尾地域</v>
      </c>
      <c r="S253" s="59" t="str">
        <v>66野積地区</v>
      </c>
    </row>
    <row r="254" spans="1:19" s="11" customFormat="1" ht="46.5" customHeight="1">
      <c r="A254" s="13" t="s">
        <v>132</v>
      </c>
      <c r="B254" s="16" t="str">
        <f>IFERROR(VLOOKUP($A254,削除禁止!$A$1:$J$42,2,0),"")</f>
        <v>通所系</v>
      </c>
      <c r="C254" s="18">
        <v>1610100180</v>
      </c>
      <c r="D254" s="18" t="s">
        <v>1352</v>
      </c>
      <c r="E254" s="18"/>
      <c r="F254" s="24" t="s">
        <v>2594</v>
      </c>
      <c r="G254" s="18">
        <v>40</v>
      </c>
      <c r="H254" s="18" t="s">
        <v>853</v>
      </c>
      <c r="I254" s="24" t="s">
        <v>2782</v>
      </c>
      <c r="J254" s="18" t="s">
        <v>665</v>
      </c>
      <c r="K254" s="18" t="s">
        <v>874</v>
      </c>
      <c r="L254" s="24" t="s">
        <v>847</v>
      </c>
      <c r="M254" s="48">
        <v>39173</v>
      </c>
      <c r="N254" s="48">
        <v>47938</v>
      </c>
      <c r="O254" s="34"/>
      <c r="P254" s="34"/>
      <c r="Q254" s="34"/>
      <c r="R254" s="59" t="str">
        <v>01富山地域</v>
      </c>
      <c r="S254" s="59" t="str">
        <v>40呉羽</v>
      </c>
    </row>
    <row r="255" spans="1:19" s="11" customFormat="1" ht="46.5" customHeight="1">
      <c r="A255" s="13" t="s">
        <v>132</v>
      </c>
      <c r="B255" s="16" t="str">
        <f>IFERROR(VLOOKUP($A255,削除禁止!$A$1:$J$42,2,0),"")</f>
        <v>通所系</v>
      </c>
      <c r="C255" s="18">
        <v>1610100198</v>
      </c>
      <c r="D255" s="18" t="s">
        <v>1352</v>
      </c>
      <c r="E255" s="18"/>
      <c r="F255" s="24" t="s">
        <v>659</v>
      </c>
      <c r="G255" s="18">
        <v>54</v>
      </c>
      <c r="H255" s="18" t="s">
        <v>853</v>
      </c>
      <c r="I255" s="24" t="s">
        <v>117</v>
      </c>
      <c r="J255" s="18" t="s">
        <v>909</v>
      </c>
      <c r="K255" s="18" t="s">
        <v>910</v>
      </c>
      <c r="L255" s="24" t="s">
        <v>847</v>
      </c>
      <c r="M255" s="48">
        <v>39173</v>
      </c>
      <c r="N255" s="48">
        <v>47938</v>
      </c>
      <c r="O255" s="34"/>
      <c r="P255" s="34"/>
      <c r="Q255" s="34"/>
      <c r="R255" s="59" t="str">
        <v>01富山地域</v>
      </c>
      <c r="S255" s="59" t="str">
        <v>40呉羽</v>
      </c>
    </row>
    <row r="256" spans="1:19" s="11" customFormat="1" ht="46.5" customHeight="1">
      <c r="A256" s="13" t="s">
        <v>132</v>
      </c>
      <c r="B256" s="16" t="str">
        <f>IFERROR(VLOOKUP($A256,削除禁止!$A$1:$J$42,2,0),"")</f>
        <v>通所系</v>
      </c>
      <c r="C256" s="18">
        <v>1610100677</v>
      </c>
      <c r="D256" s="18"/>
      <c r="E256" s="18"/>
      <c r="F256" s="24" t="s">
        <v>8022</v>
      </c>
      <c r="G256" s="18">
        <v>40</v>
      </c>
      <c r="H256" s="18" t="s">
        <v>715</v>
      </c>
      <c r="I256" s="24" t="s">
        <v>2803</v>
      </c>
      <c r="J256" s="18" t="s">
        <v>728</v>
      </c>
      <c r="K256" s="18" t="s">
        <v>735</v>
      </c>
      <c r="L256" s="24" t="s">
        <v>1012</v>
      </c>
      <c r="M256" s="48">
        <v>39173</v>
      </c>
      <c r="N256" s="48">
        <v>47938</v>
      </c>
      <c r="O256" s="34"/>
      <c r="P256" s="34"/>
      <c r="Q256" s="34"/>
      <c r="R256" s="59" t="str">
        <v>01富山地域</v>
      </c>
      <c r="S256" s="59" t="str">
        <v>16桜谷</v>
      </c>
    </row>
    <row r="257" spans="1:19" s="11" customFormat="1" ht="46.5" customHeight="1">
      <c r="A257" s="13" t="s">
        <v>132</v>
      </c>
      <c r="B257" s="16" t="str">
        <f>IFERROR(VLOOKUP($A257,削除禁止!$A$1:$J$42,2,0),"")</f>
        <v>通所系</v>
      </c>
      <c r="C257" s="18">
        <v>1610100685</v>
      </c>
      <c r="D257" s="18"/>
      <c r="E257" s="18"/>
      <c r="F257" s="24" t="s">
        <v>112</v>
      </c>
      <c r="G257" s="18">
        <v>20</v>
      </c>
      <c r="H257" s="18" t="s">
        <v>200</v>
      </c>
      <c r="I257" s="24" t="s">
        <v>2104</v>
      </c>
      <c r="J257" s="18" t="s">
        <v>233</v>
      </c>
      <c r="K257" s="41" t="s">
        <v>244</v>
      </c>
      <c r="L257" s="24" t="s">
        <v>322</v>
      </c>
      <c r="M257" s="48">
        <v>39173</v>
      </c>
      <c r="N257" s="48">
        <v>47938</v>
      </c>
      <c r="O257" s="34"/>
      <c r="P257" s="34"/>
      <c r="Q257" s="34"/>
      <c r="R257" s="59" t="str">
        <v>01富山地域</v>
      </c>
      <c r="S257" s="59" t="str">
        <v>40呉羽</v>
      </c>
    </row>
    <row r="258" spans="1:19" s="11" customFormat="1" ht="46.5" customHeight="1">
      <c r="A258" s="13" t="s">
        <v>132</v>
      </c>
      <c r="B258" s="16" t="str">
        <f>IFERROR(VLOOKUP($A258,削除禁止!$A$1:$J$42,2,0),"")</f>
        <v>通所系</v>
      </c>
      <c r="C258" s="18">
        <v>1610100693</v>
      </c>
      <c r="D258" s="18"/>
      <c r="E258" s="18"/>
      <c r="F258" s="24" t="s">
        <v>780</v>
      </c>
      <c r="G258" s="18">
        <v>20</v>
      </c>
      <c r="H258" s="18" t="s">
        <v>7133</v>
      </c>
      <c r="I258" s="24" t="s">
        <v>4829</v>
      </c>
      <c r="J258" s="18" t="s">
        <v>270</v>
      </c>
      <c r="K258" s="18" t="s">
        <v>270</v>
      </c>
      <c r="L258" s="24" t="s">
        <v>164</v>
      </c>
      <c r="M258" s="48">
        <v>39173</v>
      </c>
      <c r="N258" s="48">
        <v>47938</v>
      </c>
      <c r="O258" s="34"/>
      <c r="P258" s="34"/>
      <c r="Q258" s="34"/>
      <c r="R258" s="59" t="str">
        <v>01富山地域</v>
      </c>
      <c r="S258" s="59" t="str">
        <v>25広田</v>
      </c>
    </row>
    <row r="259" spans="1:19" s="11" customFormat="1" ht="46.5" customHeight="1">
      <c r="A259" s="13" t="s">
        <v>132</v>
      </c>
      <c r="B259" s="16" t="str">
        <f>IFERROR(VLOOKUP($A259,削除禁止!$A$1:$J$42,2,0),"")</f>
        <v>通所系</v>
      </c>
      <c r="C259" s="18">
        <v>1610100701</v>
      </c>
      <c r="D259" s="18" t="s">
        <v>1352</v>
      </c>
      <c r="E259" s="18"/>
      <c r="F259" s="24" t="s">
        <v>768</v>
      </c>
      <c r="G259" s="18">
        <v>30</v>
      </c>
      <c r="H259" s="18" t="s">
        <v>238</v>
      </c>
      <c r="I259" s="24" t="s">
        <v>1260</v>
      </c>
      <c r="J259" s="18" t="s">
        <v>1577</v>
      </c>
      <c r="K259" s="18" t="s">
        <v>1361</v>
      </c>
      <c r="L259" s="24" t="s">
        <v>164</v>
      </c>
      <c r="M259" s="48">
        <v>39173</v>
      </c>
      <c r="N259" s="48">
        <v>47938</v>
      </c>
      <c r="O259" s="34"/>
      <c r="P259" s="34"/>
      <c r="Q259" s="34"/>
      <c r="R259" s="59" t="str">
        <v>01富山地域</v>
      </c>
      <c r="S259" s="59" t="str">
        <v>32蜷川</v>
      </c>
    </row>
    <row r="260" spans="1:19" s="11" customFormat="1" ht="46.5" customHeight="1">
      <c r="A260" s="13" t="s">
        <v>132</v>
      </c>
      <c r="B260" s="16" t="str">
        <f>IFERROR(VLOOKUP($A260,削除禁止!$A$1:$J$42,2,0),"")</f>
        <v>通所系</v>
      </c>
      <c r="C260" s="18">
        <v>1610100727</v>
      </c>
      <c r="D260" s="18" t="s">
        <v>1352</v>
      </c>
      <c r="E260" s="18"/>
      <c r="F260" s="24" t="s">
        <v>2272</v>
      </c>
      <c r="G260" s="18">
        <v>20</v>
      </c>
      <c r="H260" s="18" t="s">
        <v>85</v>
      </c>
      <c r="I260" s="24" t="s">
        <v>835</v>
      </c>
      <c r="J260" s="18" t="s">
        <v>782</v>
      </c>
      <c r="K260" s="18" t="s">
        <v>782</v>
      </c>
      <c r="L260" s="24" t="s">
        <v>164</v>
      </c>
      <c r="M260" s="48">
        <v>39173</v>
      </c>
      <c r="N260" s="48">
        <v>47938</v>
      </c>
      <c r="O260" s="34"/>
      <c r="P260" s="34"/>
      <c r="Q260" s="34"/>
      <c r="R260" s="59" t="str">
        <v>01富山地域</v>
      </c>
      <c r="S260" s="59" t="str">
        <v>09西田地方</v>
      </c>
    </row>
    <row r="261" spans="1:19" s="11" customFormat="1" ht="46.5" customHeight="1">
      <c r="A261" s="13" t="s">
        <v>132</v>
      </c>
      <c r="B261" s="16" t="str">
        <f>IFERROR(VLOOKUP($A261,削除禁止!$A$1:$J$42,2,0),"")</f>
        <v>通所系</v>
      </c>
      <c r="C261" s="18">
        <v>1610100735</v>
      </c>
      <c r="D261" s="18"/>
      <c r="E261" s="18"/>
      <c r="F261" s="24" t="s">
        <v>623</v>
      </c>
      <c r="G261" s="18">
        <v>20</v>
      </c>
      <c r="H261" s="18" t="s">
        <v>54</v>
      </c>
      <c r="I261" s="24" t="s">
        <v>2827</v>
      </c>
      <c r="J261" s="18" t="s">
        <v>619</v>
      </c>
      <c r="K261" s="18" t="s">
        <v>619</v>
      </c>
      <c r="L261" s="24" t="s">
        <v>1791</v>
      </c>
      <c r="M261" s="48">
        <v>39173</v>
      </c>
      <c r="N261" s="48">
        <v>47938</v>
      </c>
      <c r="O261" s="34"/>
      <c r="P261" s="34"/>
      <c r="Q261" s="34"/>
      <c r="R261" s="59" t="str">
        <v>04八尾地域</v>
      </c>
      <c r="S261" s="59" t="str">
        <v>62杉原地区</v>
      </c>
    </row>
    <row r="262" spans="1:19" s="11" customFormat="1" ht="46.5" customHeight="1">
      <c r="A262" s="13" t="s">
        <v>132</v>
      </c>
      <c r="B262" s="16" t="str">
        <f>IFERROR(VLOOKUP($A262,削除禁止!$A$1:$J$42,2,0),"")</f>
        <v>通所系</v>
      </c>
      <c r="C262" s="18">
        <v>1610100750</v>
      </c>
      <c r="D262" s="18"/>
      <c r="E262" s="18"/>
      <c r="F262" s="24" t="s">
        <v>2576</v>
      </c>
      <c r="G262" s="18">
        <v>20</v>
      </c>
      <c r="H262" s="18" t="s">
        <v>145</v>
      </c>
      <c r="I262" s="24" t="s">
        <v>2830</v>
      </c>
      <c r="J262" s="18" t="s">
        <v>174</v>
      </c>
      <c r="K262" s="18" t="s">
        <v>174</v>
      </c>
      <c r="L262" s="24" t="s">
        <v>2338</v>
      </c>
      <c r="M262" s="48">
        <v>39387</v>
      </c>
      <c r="N262" s="48">
        <v>45961</v>
      </c>
      <c r="O262" s="34"/>
      <c r="P262" s="34"/>
      <c r="Q262" s="34"/>
      <c r="R262" s="59" t="str">
        <v>01富山地域</v>
      </c>
      <c r="S262" s="59" t="str">
        <v>31太田</v>
      </c>
    </row>
    <row r="263" spans="1:19" s="11" customFormat="1" ht="46.5" customHeight="1">
      <c r="A263" s="13" t="s">
        <v>132</v>
      </c>
      <c r="B263" s="16" t="str">
        <f>IFERROR(VLOOKUP($A263,削除禁止!$A$1:$J$42,2,0),"")</f>
        <v>通所系</v>
      </c>
      <c r="C263" s="18">
        <v>1610100800</v>
      </c>
      <c r="D263" s="18"/>
      <c r="E263" s="18"/>
      <c r="F263" s="24" t="s">
        <v>179</v>
      </c>
      <c r="G263" s="18">
        <v>20</v>
      </c>
      <c r="H263" s="18" t="s">
        <v>30</v>
      </c>
      <c r="I263" s="24" t="s">
        <v>2832</v>
      </c>
      <c r="J263" s="18" t="s">
        <v>22</v>
      </c>
      <c r="K263" s="18" t="s">
        <v>189</v>
      </c>
      <c r="L263" s="24" t="s">
        <v>307</v>
      </c>
      <c r="M263" s="48">
        <v>39722</v>
      </c>
      <c r="N263" s="48">
        <v>46295</v>
      </c>
      <c r="O263" s="34"/>
      <c r="P263" s="34"/>
      <c r="Q263" s="34"/>
      <c r="R263" s="59" t="str">
        <v>01富山地域</v>
      </c>
      <c r="S263" s="59" t="str">
        <v>42寒江</v>
      </c>
    </row>
    <row r="264" spans="1:19" s="11" customFormat="1" ht="46.5" customHeight="1">
      <c r="A264" s="13" t="s">
        <v>132</v>
      </c>
      <c r="B264" s="16" t="str">
        <f>IFERROR(VLOOKUP($A264,削除禁止!$A$1:$J$42,2,0),"")</f>
        <v>通所系</v>
      </c>
      <c r="C264" s="18">
        <v>1610100826</v>
      </c>
      <c r="D264" s="18"/>
      <c r="E264" s="18"/>
      <c r="F264" s="24" t="s">
        <v>1137</v>
      </c>
      <c r="G264" s="18">
        <v>20</v>
      </c>
      <c r="H264" s="18" t="s">
        <v>1281</v>
      </c>
      <c r="I264" s="24" t="s">
        <v>895</v>
      </c>
      <c r="J264" s="18" t="s">
        <v>1125</v>
      </c>
      <c r="K264" s="18" t="s">
        <v>1127</v>
      </c>
      <c r="L264" s="24" t="s">
        <v>1121</v>
      </c>
      <c r="M264" s="48">
        <v>39845</v>
      </c>
      <c r="N264" s="48">
        <v>46418</v>
      </c>
      <c r="O264" s="34"/>
      <c r="P264" s="34"/>
      <c r="Q264" s="34"/>
      <c r="R264" s="59" t="str">
        <v>02大沢野地域</v>
      </c>
      <c r="S264" s="59" t="str">
        <v>53船峅地区</v>
      </c>
    </row>
    <row r="265" spans="1:19" s="11" customFormat="1" ht="46.5" customHeight="1">
      <c r="A265" s="13" t="s">
        <v>132</v>
      </c>
      <c r="B265" s="16" t="str">
        <f>IFERROR(VLOOKUP($A265,削除禁止!$A$1:$J$42,2,0),"")</f>
        <v>通所系</v>
      </c>
      <c r="C265" s="18">
        <v>1610100834</v>
      </c>
      <c r="D265" s="18"/>
      <c r="E265" s="18"/>
      <c r="F265" s="24" t="s">
        <v>2579</v>
      </c>
      <c r="G265" s="18">
        <v>32</v>
      </c>
      <c r="H265" s="18" t="s">
        <v>1163</v>
      </c>
      <c r="I265" s="24" t="s">
        <v>3905</v>
      </c>
      <c r="J265" s="18" t="s">
        <v>205</v>
      </c>
      <c r="K265" s="18" t="s">
        <v>205</v>
      </c>
      <c r="L265" s="24" t="s">
        <v>1161</v>
      </c>
      <c r="M265" s="48">
        <v>39904</v>
      </c>
      <c r="N265" s="48">
        <v>46477</v>
      </c>
      <c r="O265" s="34"/>
      <c r="P265" s="34"/>
      <c r="Q265" s="34"/>
      <c r="R265" s="59" t="str">
        <v>04八尾地域</v>
      </c>
      <c r="S265" s="59" t="str">
        <v>62杉原地区</v>
      </c>
    </row>
    <row r="266" spans="1:19" s="11" customFormat="1" ht="46.5" customHeight="1">
      <c r="A266" s="13" t="s">
        <v>132</v>
      </c>
      <c r="B266" s="16" t="str">
        <f>IFERROR(VLOOKUP($A266,削除禁止!$A$1:$J$42,2,0),"")</f>
        <v>通所系</v>
      </c>
      <c r="C266" s="18">
        <v>1610100859</v>
      </c>
      <c r="D266" s="18"/>
      <c r="E266" s="18"/>
      <c r="F266" s="24" t="s">
        <v>3631</v>
      </c>
      <c r="G266" s="18">
        <v>40</v>
      </c>
      <c r="H266" s="18" t="s">
        <v>216</v>
      </c>
      <c r="I266" s="24" t="s">
        <v>4832</v>
      </c>
      <c r="J266" s="18" t="s">
        <v>615</v>
      </c>
      <c r="K266" s="18" t="s">
        <v>615</v>
      </c>
      <c r="L266" s="24" t="s">
        <v>1105</v>
      </c>
      <c r="M266" s="48">
        <v>39904</v>
      </c>
      <c r="N266" s="48">
        <v>46477</v>
      </c>
      <c r="O266" s="34"/>
      <c r="P266" s="34"/>
      <c r="Q266" s="34"/>
      <c r="R266" s="59" t="str">
        <v>01富山地域</v>
      </c>
      <c r="S266" s="59" t="str">
        <v>48水橋東部</v>
      </c>
    </row>
    <row r="267" spans="1:19" s="11" customFormat="1" ht="46.5" customHeight="1">
      <c r="A267" s="13" t="s">
        <v>132</v>
      </c>
      <c r="B267" s="16" t="str">
        <f>IFERROR(VLOOKUP($A267,削除禁止!$A$1:$J$42,2,0),"")</f>
        <v>通所系</v>
      </c>
      <c r="C267" s="18">
        <v>1610100941</v>
      </c>
      <c r="D267" s="18"/>
      <c r="E267" s="18"/>
      <c r="F267" s="24" t="s">
        <v>2480</v>
      </c>
      <c r="G267" s="18">
        <v>20</v>
      </c>
      <c r="H267" s="18" t="s">
        <v>2536</v>
      </c>
      <c r="I267" s="24" t="s">
        <v>1369</v>
      </c>
      <c r="J267" s="18" t="s">
        <v>15</v>
      </c>
      <c r="K267" s="18" t="s">
        <v>21</v>
      </c>
      <c r="L267" s="24" t="s">
        <v>1103</v>
      </c>
      <c r="M267" s="48">
        <v>40269</v>
      </c>
      <c r="N267" s="48">
        <v>46843</v>
      </c>
      <c r="O267" s="34"/>
      <c r="P267" s="34"/>
      <c r="Q267" s="34"/>
      <c r="R267" s="59" t="str">
        <v>01富山地域</v>
      </c>
      <c r="S267" s="59" t="str">
        <v>34熊野</v>
      </c>
    </row>
    <row r="268" spans="1:19" s="11" customFormat="1" ht="46.5" customHeight="1">
      <c r="A268" s="13" t="s">
        <v>132</v>
      </c>
      <c r="B268" s="16" t="str">
        <f>IFERROR(VLOOKUP($A268,削除禁止!$A$1:$J$42,2,0),"")</f>
        <v>通所系</v>
      </c>
      <c r="C268" s="18">
        <v>1610100958</v>
      </c>
      <c r="D268" s="18"/>
      <c r="E268" s="18"/>
      <c r="F268" s="24" t="s">
        <v>240</v>
      </c>
      <c r="G268" s="18">
        <v>40</v>
      </c>
      <c r="H268" s="18" t="s">
        <v>395</v>
      </c>
      <c r="I268" s="24" t="s">
        <v>2810</v>
      </c>
      <c r="J268" s="18" t="s">
        <v>1090</v>
      </c>
      <c r="K268" s="18" t="s">
        <v>1092</v>
      </c>
      <c r="L268" s="24" t="s">
        <v>1088</v>
      </c>
      <c r="M268" s="48">
        <v>40269</v>
      </c>
      <c r="N268" s="48">
        <v>46843</v>
      </c>
      <c r="O268" s="34"/>
      <c r="P268" s="34"/>
      <c r="Q268" s="34"/>
      <c r="R268" s="59" t="str">
        <v>01富山地域</v>
      </c>
      <c r="S268" s="59" t="str">
        <v>29山室</v>
      </c>
    </row>
    <row r="269" spans="1:19" s="11" customFormat="1" ht="46.5" customHeight="1">
      <c r="A269" s="13" t="s">
        <v>132</v>
      </c>
      <c r="B269" s="16" t="str">
        <f>IFERROR(VLOOKUP($A269,削除禁止!$A$1:$J$42,2,0),"")</f>
        <v>通所系</v>
      </c>
      <c r="C269" s="18">
        <v>1610100156</v>
      </c>
      <c r="D269" s="18" t="s">
        <v>1352</v>
      </c>
      <c r="E269" s="18"/>
      <c r="F269" s="24" t="s">
        <v>959</v>
      </c>
      <c r="G269" s="18">
        <v>18</v>
      </c>
      <c r="H269" s="18" t="s">
        <v>962</v>
      </c>
      <c r="I269" s="24" t="s">
        <v>1811</v>
      </c>
      <c r="J269" s="18" t="s">
        <v>964</v>
      </c>
      <c r="K269" s="18" t="s">
        <v>970</v>
      </c>
      <c r="L269" s="24" t="s">
        <v>954</v>
      </c>
      <c r="M269" s="48">
        <v>40634</v>
      </c>
      <c r="N269" s="48">
        <v>47208</v>
      </c>
      <c r="O269" s="34"/>
      <c r="P269" s="34"/>
      <c r="Q269" s="34"/>
      <c r="R269" s="59" t="str">
        <v>04八尾地域</v>
      </c>
      <c r="S269" s="59" t="str">
        <v>62杉原地区</v>
      </c>
    </row>
    <row r="270" spans="1:19" s="11" customFormat="1" ht="46.5" customHeight="1">
      <c r="A270" s="13" t="s">
        <v>132</v>
      </c>
      <c r="B270" s="16" t="str">
        <f>IFERROR(VLOOKUP($A270,削除禁止!$A$1:$J$42,2,0),"")</f>
        <v>通所系</v>
      </c>
      <c r="C270" s="18">
        <v>1610101071</v>
      </c>
      <c r="D270" s="18" t="s">
        <v>1352</v>
      </c>
      <c r="E270" s="18"/>
      <c r="F270" s="24" t="s">
        <v>1061</v>
      </c>
      <c r="G270" s="18">
        <v>14</v>
      </c>
      <c r="H270" s="18" t="s">
        <v>470</v>
      </c>
      <c r="I270" s="24" t="s">
        <v>7302</v>
      </c>
      <c r="J270" s="18" t="s">
        <v>88</v>
      </c>
      <c r="K270" s="18" t="s">
        <v>88</v>
      </c>
      <c r="L270" s="24" t="s">
        <v>1056</v>
      </c>
      <c r="M270" s="48">
        <v>40634</v>
      </c>
      <c r="N270" s="48">
        <v>47208</v>
      </c>
      <c r="O270" s="34"/>
      <c r="P270" s="34"/>
      <c r="Q270" s="34"/>
      <c r="R270" s="59" t="str">
        <v>01富山地域</v>
      </c>
      <c r="S270" s="59" t="str">
        <v>16桜谷</v>
      </c>
    </row>
    <row r="271" spans="1:19" s="11" customFormat="1" ht="46.5" customHeight="1">
      <c r="A271" s="13" t="s">
        <v>132</v>
      </c>
      <c r="B271" s="16" t="str">
        <f>IFERROR(VLOOKUP($A271,削除禁止!$A$1:$J$42,2,0),"")</f>
        <v>通所系</v>
      </c>
      <c r="C271" s="18">
        <v>1610100057</v>
      </c>
      <c r="D271" s="18" t="s">
        <v>1352</v>
      </c>
      <c r="E271" s="18"/>
      <c r="F271" s="24" t="s">
        <v>756</v>
      </c>
      <c r="G271" s="18">
        <v>34</v>
      </c>
      <c r="H271" s="18" t="s">
        <v>982</v>
      </c>
      <c r="I271" s="24" t="s">
        <v>2763</v>
      </c>
      <c r="J271" s="18" t="s">
        <v>1002</v>
      </c>
      <c r="K271" s="18" t="s">
        <v>933</v>
      </c>
      <c r="L271" s="24" t="s">
        <v>812</v>
      </c>
      <c r="M271" s="48">
        <v>41000</v>
      </c>
      <c r="N271" s="48">
        <v>47573</v>
      </c>
      <c r="O271" s="34"/>
      <c r="P271" s="34"/>
      <c r="Q271" s="34"/>
      <c r="R271" s="59" t="str">
        <v>01富山地域</v>
      </c>
      <c r="S271" s="59" t="str">
        <v>23針原</v>
      </c>
    </row>
    <row r="272" spans="1:19" s="11" customFormat="1" ht="46.5" customHeight="1">
      <c r="A272" s="13" t="s">
        <v>132</v>
      </c>
      <c r="B272" s="16" t="str">
        <f>IFERROR(VLOOKUP($A272,削除禁止!$A$1:$J$42,2,0),"")</f>
        <v>通所系</v>
      </c>
      <c r="C272" s="18">
        <v>1610101170</v>
      </c>
      <c r="D272" s="18"/>
      <c r="E272" s="18"/>
      <c r="F272" s="24" t="s">
        <v>806</v>
      </c>
      <c r="G272" s="18">
        <v>20</v>
      </c>
      <c r="H272" s="18" t="s">
        <v>3618</v>
      </c>
      <c r="I272" s="24" t="s">
        <v>2764</v>
      </c>
      <c r="J272" s="18" t="s">
        <v>587</v>
      </c>
      <c r="K272" s="18" t="s">
        <v>603</v>
      </c>
      <c r="L272" s="24" t="s">
        <v>609</v>
      </c>
      <c r="M272" s="48">
        <v>41000</v>
      </c>
      <c r="N272" s="48">
        <v>47573</v>
      </c>
      <c r="O272" s="34"/>
      <c r="P272" s="34"/>
      <c r="Q272" s="34"/>
      <c r="R272" s="59" t="str">
        <v>02大沢野地域</v>
      </c>
      <c r="S272" s="59" t="str">
        <v>53船峅地区</v>
      </c>
    </row>
    <row r="273" spans="1:19" s="11" customFormat="1" ht="46.5" customHeight="1">
      <c r="A273" s="13" t="s">
        <v>132</v>
      </c>
      <c r="B273" s="16" t="str">
        <f>IFERROR(VLOOKUP($A273,削除禁止!$A$1:$J$42,2,0),"")</f>
        <v>通所系</v>
      </c>
      <c r="C273" s="18">
        <v>1610101303</v>
      </c>
      <c r="D273" s="18" t="s">
        <v>1352</v>
      </c>
      <c r="E273" s="18"/>
      <c r="F273" s="24" t="s">
        <v>69</v>
      </c>
      <c r="G273" s="18">
        <v>20</v>
      </c>
      <c r="H273" s="18" t="s">
        <v>1387</v>
      </c>
      <c r="I273" s="24" t="s">
        <v>1295</v>
      </c>
      <c r="J273" s="18" t="s">
        <v>1388</v>
      </c>
      <c r="K273" s="18" t="s">
        <v>1398</v>
      </c>
      <c r="L273" s="24" t="s">
        <v>1814</v>
      </c>
      <c r="M273" s="48">
        <v>41348</v>
      </c>
      <c r="N273" s="48">
        <v>47921</v>
      </c>
      <c r="O273" s="34"/>
      <c r="P273" s="34"/>
      <c r="Q273" s="34"/>
      <c r="R273" s="59" t="str">
        <v>01富山地域</v>
      </c>
      <c r="S273" s="59" t="str">
        <v>34熊野</v>
      </c>
    </row>
    <row r="274" spans="1:19" s="11" customFormat="1" ht="46.5" customHeight="1">
      <c r="A274" s="13" t="s">
        <v>132</v>
      </c>
      <c r="B274" s="16" t="str">
        <f>IFERROR(VLOOKUP($A274,削除禁止!$A$1:$J$42,2,0),"")</f>
        <v>通所系</v>
      </c>
      <c r="C274" s="18">
        <v>1610101311</v>
      </c>
      <c r="D274" s="18"/>
      <c r="E274" s="18"/>
      <c r="F274" s="24" t="s">
        <v>2454</v>
      </c>
      <c r="G274" s="18">
        <v>25</v>
      </c>
      <c r="H274" s="18" t="s">
        <v>440</v>
      </c>
      <c r="I274" s="24" t="s">
        <v>2762</v>
      </c>
      <c r="J274" s="18" t="s">
        <v>1399</v>
      </c>
      <c r="K274" s="18" t="s">
        <v>1399</v>
      </c>
      <c r="L274" s="24" t="s">
        <v>1131</v>
      </c>
      <c r="M274" s="48">
        <v>41362</v>
      </c>
      <c r="N274" s="48">
        <v>47938</v>
      </c>
      <c r="O274" s="34"/>
      <c r="P274" s="34"/>
      <c r="Q274" s="34"/>
      <c r="R274" s="59" t="str">
        <v>01富山地域</v>
      </c>
      <c r="S274" s="59" t="str">
        <v>26新庄</v>
      </c>
    </row>
    <row r="275" spans="1:19" s="11" customFormat="1" ht="46.5" customHeight="1">
      <c r="A275" s="13" t="s">
        <v>132</v>
      </c>
      <c r="B275" s="16" t="str">
        <f>IFERROR(VLOOKUP($A275,削除禁止!$A$1:$J$42,2,0),"")</f>
        <v>通所系</v>
      </c>
      <c r="C275" s="18">
        <v>1610101352</v>
      </c>
      <c r="D275" s="18" t="s">
        <v>1352</v>
      </c>
      <c r="E275" s="18"/>
      <c r="F275" s="24" t="s">
        <v>1475</v>
      </c>
      <c r="G275" s="18">
        <v>20</v>
      </c>
      <c r="H275" s="18" t="s">
        <v>761</v>
      </c>
      <c r="I275" s="24" t="s">
        <v>2781</v>
      </c>
      <c r="J275" s="18" t="s">
        <v>1472</v>
      </c>
      <c r="K275" s="18" t="s">
        <v>75</v>
      </c>
      <c r="L275" s="24" t="s">
        <v>929</v>
      </c>
      <c r="M275" s="48">
        <v>41425</v>
      </c>
      <c r="N275" s="48">
        <v>47999</v>
      </c>
      <c r="O275" s="34"/>
      <c r="P275" s="34"/>
      <c r="Q275" s="34"/>
      <c r="R275" s="59" t="str">
        <v>05婦中地域</v>
      </c>
      <c r="S275" s="59" t="str">
        <v>74古里地区</v>
      </c>
    </row>
    <row r="276" spans="1:19" s="11" customFormat="1" ht="46.5" customHeight="1">
      <c r="A276" s="13" t="s">
        <v>132</v>
      </c>
      <c r="B276" s="16" t="str">
        <f>IFERROR(VLOOKUP($A276,削除禁止!$A$1:$J$42,2,0),"")</f>
        <v>通所系</v>
      </c>
      <c r="C276" s="18">
        <v>1610101402</v>
      </c>
      <c r="D276" s="18"/>
      <c r="E276" s="18"/>
      <c r="F276" s="24" t="s">
        <v>1479</v>
      </c>
      <c r="G276" s="18">
        <v>20</v>
      </c>
      <c r="H276" s="18" t="s">
        <v>238</v>
      </c>
      <c r="I276" s="24" t="s">
        <v>2047</v>
      </c>
      <c r="J276" s="18" t="s">
        <v>1512</v>
      </c>
      <c r="K276" s="18" t="s">
        <v>1512</v>
      </c>
      <c r="L276" s="24" t="s">
        <v>1103</v>
      </c>
      <c r="M276" s="48">
        <v>41730</v>
      </c>
      <c r="N276" s="48">
        <v>46112</v>
      </c>
      <c r="O276" s="34"/>
      <c r="P276" s="34"/>
      <c r="Q276" s="34"/>
      <c r="R276" s="59" t="str">
        <v>01富山地域</v>
      </c>
      <c r="S276" s="59" t="str">
        <v>32蜷川</v>
      </c>
    </row>
    <row r="277" spans="1:19" s="11" customFormat="1" ht="46.5" customHeight="1">
      <c r="A277" s="13" t="s">
        <v>132</v>
      </c>
      <c r="B277" s="16" t="str">
        <f>IFERROR(VLOOKUP($A277,削除禁止!$A$1:$J$42,2,0),"")</f>
        <v>通所系</v>
      </c>
      <c r="C277" s="18">
        <v>1610101436</v>
      </c>
      <c r="D277" s="18"/>
      <c r="E277" s="18"/>
      <c r="F277" s="24" t="s">
        <v>2402</v>
      </c>
      <c r="G277" s="18">
        <v>20</v>
      </c>
      <c r="H277" s="18" t="s">
        <v>1397</v>
      </c>
      <c r="I277" s="24" t="s">
        <v>1505</v>
      </c>
      <c r="J277" s="18" t="s">
        <v>300</v>
      </c>
      <c r="K277" s="18" t="s">
        <v>300</v>
      </c>
      <c r="L277" s="24" t="s">
        <v>2300</v>
      </c>
      <c r="M277" s="48">
        <v>41760</v>
      </c>
      <c r="N277" s="48">
        <v>46142</v>
      </c>
      <c r="O277" s="34"/>
      <c r="P277" s="34"/>
      <c r="Q277" s="34"/>
      <c r="R277" s="59" t="str">
        <v>01富山地域</v>
      </c>
      <c r="S277" s="59" t="str">
        <v>26新庄</v>
      </c>
    </row>
    <row r="278" spans="1:19" s="11" customFormat="1" ht="46.5" customHeight="1">
      <c r="A278" s="13" t="s">
        <v>132</v>
      </c>
      <c r="B278" s="16" t="str">
        <f>IFERROR(VLOOKUP($A278,削除禁止!$A$1:$J$42,2,0),"")</f>
        <v>通所系</v>
      </c>
      <c r="C278" s="18">
        <v>1610101485</v>
      </c>
      <c r="D278" s="18" t="s">
        <v>1352</v>
      </c>
      <c r="E278" s="18"/>
      <c r="F278" s="25" t="s">
        <v>1876</v>
      </c>
      <c r="G278" s="18">
        <v>10</v>
      </c>
      <c r="H278" s="18" t="s">
        <v>523</v>
      </c>
      <c r="I278" s="24" t="s">
        <v>2794</v>
      </c>
      <c r="J278" s="18" t="s">
        <v>785</v>
      </c>
      <c r="K278" s="18" t="s">
        <v>198</v>
      </c>
      <c r="L278" s="24" t="s">
        <v>1814</v>
      </c>
      <c r="M278" s="48">
        <v>41883</v>
      </c>
      <c r="N278" s="48">
        <v>46265</v>
      </c>
      <c r="O278" s="34"/>
      <c r="P278" s="34"/>
      <c r="Q278" s="34"/>
      <c r="R278" s="59" t="str">
        <v>01富山地域</v>
      </c>
      <c r="S278" s="59" t="str">
        <v>14奥田</v>
      </c>
    </row>
    <row r="279" spans="1:19" s="11" customFormat="1" ht="46.5" customHeight="1">
      <c r="A279" s="13" t="s">
        <v>132</v>
      </c>
      <c r="B279" s="16" t="str">
        <f>IFERROR(VLOOKUP($A279,削除禁止!$A$1:$J$42,2,0),"")</f>
        <v>通所系</v>
      </c>
      <c r="C279" s="18">
        <v>1610101543</v>
      </c>
      <c r="D279" s="18"/>
      <c r="E279" s="18"/>
      <c r="F279" s="24" t="s">
        <v>2258</v>
      </c>
      <c r="G279" s="18">
        <v>20</v>
      </c>
      <c r="H279" s="18" t="s">
        <v>1542</v>
      </c>
      <c r="I279" s="24" t="s">
        <v>2835</v>
      </c>
      <c r="J279" s="18" t="s">
        <v>1552</v>
      </c>
      <c r="K279" s="18" t="s">
        <v>1552</v>
      </c>
      <c r="L279" s="24" t="s">
        <v>210</v>
      </c>
      <c r="M279" s="48">
        <v>41944</v>
      </c>
      <c r="N279" s="48">
        <v>46326</v>
      </c>
      <c r="O279" s="34"/>
      <c r="P279" s="34"/>
      <c r="Q279" s="34"/>
      <c r="R279" s="59" t="str">
        <v>01富山地域</v>
      </c>
      <c r="S279" s="59" t="str">
        <v>25広田</v>
      </c>
    </row>
    <row r="280" spans="1:19" s="11" customFormat="1" ht="46.5" customHeight="1">
      <c r="A280" s="13" t="s">
        <v>132</v>
      </c>
      <c r="B280" s="16" t="str">
        <f>IFERROR(VLOOKUP($A280,削除禁止!$A$1:$J$42,2,0),"")</f>
        <v>通所系</v>
      </c>
      <c r="C280" s="18">
        <v>1610100719</v>
      </c>
      <c r="D280" s="18" t="s">
        <v>1352</v>
      </c>
      <c r="E280" s="18"/>
      <c r="F280" s="24" t="s">
        <v>1685</v>
      </c>
      <c r="G280" s="18">
        <v>20</v>
      </c>
      <c r="H280" s="18" t="s">
        <v>3618</v>
      </c>
      <c r="I280" s="24" t="s">
        <v>2764</v>
      </c>
      <c r="J280" s="18" t="s">
        <v>587</v>
      </c>
      <c r="K280" s="18" t="s">
        <v>603</v>
      </c>
      <c r="L280" s="24" t="s">
        <v>609</v>
      </c>
      <c r="M280" s="48">
        <v>42095</v>
      </c>
      <c r="N280" s="48">
        <v>46477</v>
      </c>
      <c r="O280" s="34"/>
      <c r="P280" s="34"/>
      <c r="Q280" s="34"/>
      <c r="R280" s="59" t="str">
        <v>02大沢野地域</v>
      </c>
      <c r="S280" s="59" t="str">
        <v>53船峅地区</v>
      </c>
    </row>
    <row r="281" spans="1:19" s="11" customFormat="1" ht="46.5" customHeight="1">
      <c r="A281" s="13" t="s">
        <v>132</v>
      </c>
      <c r="B281" s="16" t="str">
        <f>IFERROR(VLOOKUP($A281,削除禁止!$A$1:$J$42,2,0),"")</f>
        <v>通所系</v>
      </c>
      <c r="C281" s="18">
        <v>1610101204</v>
      </c>
      <c r="D281" s="18" t="s">
        <v>1352</v>
      </c>
      <c r="E281" s="18"/>
      <c r="F281" s="24" t="s">
        <v>33</v>
      </c>
      <c r="G281" s="18">
        <v>12</v>
      </c>
      <c r="H281" s="18" t="s">
        <v>470</v>
      </c>
      <c r="I281" s="24" t="s">
        <v>4942</v>
      </c>
      <c r="J281" s="18" t="s">
        <v>1378</v>
      </c>
      <c r="K281" s="18" t="s">
        <v>2510</v>
      </c>
      <c r="L281" s="24" t="s">
        <v>1665</v>
      </c>
      <c r="M281" s="48">
        <v>42979</v>
      </c>
      <c r="N281" s="48">
        <v>47361</v>
      </c>
      <c r="O281" s="34"/>
      <c r="P281" s="34"/>
      <c r="Q281" s="34"/>
      <c r="R281" s="59" t="str">
        <v>01富山地域</v>
      </c>
      <c r="S281" s="59" t="str">
        <v>16桜谷</v>
      </c>
    </row>
    <row r="282" spans="1:19" s="11" customFormat="1" ht="46.5" customHeight="1">
      <c r="A282" s="13" t="s">
        <v>132</v>
      </c>
      <c r="B282" s="16" t="str">
        <f>IFERROR(VLOOKUP($A282,削除禁止!$A$1:$J$42,2,0),"")</f>
        <v>通所系</v>
      </c>
      <c r="C282" s="18">
        <v>1610102236</v>
      </c>
      <c r="D282" s="18"/>
      <c r="E282" s="18"/>
      <c r="F282" s="24" t="s">
        <v>2410</v>
      </c>
      <c r="G282" s="18">
        <v>20</v>
      </c>
      <c r="H282" s="18" t="s">
        <v>395</v>
      </c>
      <c r="I282" s="24" t="s">
        <v>2810</v>
      </c>
      <c r="J282" s="18" t="s">
        <v>1592</v>
      </c>
      <c r="K282" s="18" t="s">
        <v>686</v>
      </c>
      <c r="L282" s="24" t="s">
        <v>2313</v>
      </c>
      <c r="M282" s="48">
        <v>43282</v>
      </c>
      <c r="N282" s="48">
        <v>47664</v>
      </c>
      <c r="O282" s="34"/>
      <c r="P282" s="34"/>
      <c r="Q282" s="34"/>
      <c r="R282" s="59" t="str">
        <v>01富山地域</v>
      </c>
      <c r="S282" s="59" t="str">
        <v>29山室</v>
      </c>
    </row>
    <row r="283" spans="1:19" s="11" customFormat="1" ht="46.5" customHeight="1">
      <c r="A283" s="13" t="s">
        <v>132</v>
      </c>
      <c r="B283" s="16" t="str">
        <f>IFERROR(VLOOKUP($A283,削除禁止!$A$1:$J$42,2,0),"")</f>
        <v>通所系</v>
      </c>
      <c r="C283" s="18">
        <v>1610102301</v>
      </c>
      <c r="D283" s="18"/>
      <c r="E283" s="18"/>
      <c r="F283" s="24" t="s">
        <v>4913</v>
      </c>
      <c r="G283" s="18">
        <v>20</v>
      </c>
      <c r="H283" s="18" t="s">
        <v>947</v>
      </c>
      <c r="I283" s="24" t="s">
        <v>2691</v>
      </c>
      <c r="J283" s="18" t="s">
        <v>222</v>
      </c>
      <c r="K283" s="18" t="s">
        <v>846</v>
      </c>
      <c r="L283" s="24" t="s">
        <v>903</v>
      </c>
      <c r="M283" s="48">
        <v>43344</v>
      </c>
      <c r="N283" s="48">
        <v>47726</v>
      </c>
      <c r="O283" s="34"/>
      <c r="P283" s="34"/>
      <c r="Q283" s="34"/>
      <c r="R283" s="59" t="str">
        <v>01富山地域</v>
      </c>
      <c r="S283" s="59" t="str">
        <v>24豊田</v>
      </c>
    </row>
    <row r="284" spans="1:19" s="11" customFormat="1" ht="46.5" customHeight="1">
      <c r="A284" s="13" t="s">
        <v>132</v>
      </c>
      <c r="B284" s="16" t="str">
        <f>IFERROR(VLOOKUP($A284,削除禁止!$A$1:$J$42,2,0),"")</f>
        <v>通所系</v>
      </c>
      <c r="C284" s="18">
        <v>1610102319</v>
      </c>
      <c r="D284" s="18" t="s">
        <v>1352</v>
      </c>
      <c r="E284" s="18"/>
      <c r="F284" s="25" t="s">
        <v>2403</v>
      </c>
      <c r="G284" s="18">
        <v>14</v>
      </c>
      <c r="H284" s="18" t="s">
        <v>1008</v>
      </c>
      <c r="I284" s="24" t="s">
        <v>2812</v>
      </c>
      <c r="J284" s="18" t="s">
        <v>802</v>
      </c>
      <c r="K284" s="18" t="s">
        <v>199</v>
      </c>
      <c r="L284" s="24" t="s">
        <v>2265</v>
      </c>
      <c r="M284" s="48">
        <v>43344</v>
      </c>
      <c r="N284" s="48">
        <v>47726</v>
      </c>
      <c r="O284" s="34"/>
      <c r="P284" s="34"/>
      <c r="Q284" s="34"/>
      <c r="R284" s="59" t="str">
        <v>01富山地域</v>
      </c>
      <c r="S284" s="59" t="str">
        <v>32蜷川</v>
      </c>
    </row>
    <row r="285" spans="1:19" s="11" customFormat="1" ht="46.5" customHeight="1">
      <c r="A285" s="13" t="s">
        <v>132</v>
      </c>
      <c r="B285" s="16" t="str">
        <f>IFERROR(VLOOKUP($A285,削除禁止!$A$1:$J$42,2,0),"")</f>
        <v>通所系</v>
      </c>
      <c r="C285" s="18">
        <v>1610103291</v>
      </c>
      <c r="D285" s="18"/>
      <c r="E285" s="18"/>
      <c r="F285" s="27" t="s">
        <v>2405</v>
      </c>
      <c r="G285" s="18">
        <v>20</v>
      </c>
      <c r="H285" s="18" t="s">
        <v>1610</v>
      </c>
      <c r="I285" s="24" t="s">
        <v>399</v>
      </c>
      <c r="J285" s="18" t="s">
        <v>1099</v>
      </c>
      <c r="K285" s="18" t="s">
        <v>1524</v>
      </c>
      <c r="L285" s="27" t="s">
        <v>8254</v>
      </c>
      <c r="M285" s="48">
        <v>45809</v>
      </c>
      <c r="N285" s="48">
        <v>47999</v>
      </c>
      <c r="O285" s="34"/>
      <c r="P285" s="34"/>
      <c r="Q285" s="34"/>
      <c r="R285" s="59" t="str">
        <v>01富山地域</v>
      </c>
      <c r="S285" s="59" t="str">
        <v>02愛宕</v>
      </c>
    </row>
    <row r="286" spans="1:19" s="11" customFormat="1" ht="46.5" customHeight="1">
      <c r="A286" s="13" t="s">
        <v>132</v>
      </c>
      <c r="B286" s="16" t="str">
        <f>IFERROR(VLOOKUP($A286,削除禁止!$A$1:$J$42,2,0),"")</f>
        <v>通所系</v>
      </c>
      <c r="C286" s="18">
        <v>1610102343</v>
      </c>
      <c r="D286" s="18" t="s">
        <v>1352</v>
      </c>
      <c r="E286" s="18"/>
      <c r="F286" s="24" t="s">
        <v>789</v>
      </c>
      <c r="G286" s="18">
        <v>10</v>
      </c>
      <c r="H286" s="18" t="s">
        <v>777</v>
      </c>
      <c r="I286" s="24" t="s">
        <v>4739</v>
      </c>
      <c r="J286" s="18" t="s">
        <v>452</v>
      </c>
      <c r="K286" s="41" t="s">
        <v>8238</v>
      </c>
      <c r="L286" s="24" t="s">
        <v>789</v>
      </c>
      <c r="M286" s="48">
        <v>43556</v>
      </c>
      <c r="N286" s="48">
        <v>47938</v>
      </c>
      <c r="O286" s="34"/>
      <c r="P286" s="34"/>
      <c r="Q286" s="34"/>
      <c r="R286" s="59" t="str">
        <v>01富山地域</v>
      </c>
      <c r="S286" s="59" t="str">
        <v>28藤ノ木</v>
      </c>
    </row>
    <row r="287" spans="1:19" s="11" customFormat="1" ht="46.5" customHeight="1">
      <c r="A287" s="13" t="s">
        <v>132</v>
      </c>
      <c r="B287" s="16" t="str">
        <f>IFERROR(VLOOKUP($A287,削除禁止!$A$1:$J$42,2,0),"")</f>
        <v>通所系</v>
      </c>
      <c r="C287" s="18">
        <v>1610102533</v>
      </c>
      <c r="D287" s="18"/>
      <c r="E287" s="18"/>
      <c r="F287" s="24" t="s">
        <v>2497</v>
      </c>
      <c r="G287" s="18">
        <v>40</v>
      </c>
      <c r="H287" s="18" t="s">
        <v>1895</v>
      </c>
      <c r="I287" s="24" t="s">
        <v>3473</v>
      </c>
      <c r="J287" s="18" t="s">
        <v>1853</v>
      </c>
      <c r="K287" s="18" t="s">
        <v>10</v>
      </c>
      <c r="L287" s="24" t="s">
        <v>1312</v>
      </c>
      <c r="M287" s="48">
        <v>43922</v>
      </c>
      <c r="N287" s="48">
        <v>46112</v>
      </c>
      <c r="O287" s="34"/>
      <c r="P287" s="34"/>
      <c r="Q287" s="34"/>
      <c r="R287" s="59" t="str">
        <v>01富山地域</v>
      </c>
      <c r="S287" s="59" t="str">
        <v>21大広田</v>
      </c>
    </row>
    <row r="288" spans="1:19" s="11" customFormat="1" ht="46.5" customHeight="1">
      <c r="A288" s="13" t="s">
        <v>132</v>
      </c>
      <c r="B288" s="16" t="str">
        <f>IFERROR(VLOOKUP($A288,削除禁止!$A$1:$J$42,2,0),"")</f>
        <v>通所系</v>
      </c>
      <c r="C288" s="18">
        <v>1610102525</v>
      </c>
      <c r="D288" s="18"/>
      <c r="E288" s="18"/>
      <c r="F288" s="24" t="s">
        <v>1640</v>
      </c>
      <c r="G288" s="18">
        <v>20</v>
      </c>
      <c r="H288" s="18" t="s">
        <v>2151</v>
      </c>
      <c r="I288" s="24" t="s">
        <v>6046</v>
      </c>
      <c r="J288" s="18" t="s">
        <v>1768</v>
      </c>
      <c r="K288" s="18" t="s">
        <v>26</v>
      </c>
      <c r="L288" s="24" t="s">
        <v>590</v>
      </c>
      <c r="M288" s="48">
        <v>43922</v>
      </c>
      <c r="N288" s="48">
        <v>46112</v>
      </c>
      <c r="O288" s="34"/>
      <c r="P288" s="34"/>
      <c r="Q288" s="34"/>
      <c r="R288" s="59" t="str">
        <v>01富山地域</v>
      </c>
      <c r="S288" s="59" t="str">
        <v>08星井町</v>
      </c>
    </row>
    <row r="289" spans="1:19" s="11" customFormat="1" ht="46.5" customHeight="1">
      <c r="A289" s="13" t="s">
        <v>132</v>
      </c>
      <c r="B289" s="16" t="str">
        <f>IFERROR(VLOOKUP($A289,削除禁止!$A$1:$J$42,2,0),"")</f>
        <v>通所系</v>
      </c>
      <c r="C289" s="18">
        <v>1610102517</v>
      </c>
      <c r="D289" s="18" t="s">
        <v>1352</v>
      </c>
      <c r="E289" s="18"/>
      <c r="F289" s="25" t="s">
        <v>1828</v>
      </c>
      <c r="G289" s="18">
        <v>10</v>
      </c>
      <c r="H289" s="18" t="s">
        <v>1870</v>
      </c>
      <c r="I289" s="24" t="s">
        <v>1786</v>
      </c>
      <c r="J289" s="18" t="s">
        <v>1873</v>
      </c>
      <c r="K289" s="18" t="s">
        <v>1884</v>
      </c>
      <c r="L289" s="24" t="s">
        <v>1814</v>
      </c>
      <c r="M289" s="48">
        <v>43948</v>
      </c>
      <c r="N289" s="48">
        <v>46138</v>
      </c>
      <c r="O289" s="34"/>
      <c r="P289" s="34"/>
      <c r="Q289" s="34"/>
      <c r="R289" s="59" t="str">
        <v>01富山地域</v>
      </c>
      <c r="S289" s="59" t="str">
        <v>13東部</v>
      </c>
    </row>
    <row r="290" spans="1:19" s="11" customFormat="1" ht="46.5" customHeight="1">
      <c r="A290" s="13" t="s">
        <v>132</v>
      </c>
      <c r="B290" s="16" t="str">
        <f>IFERROR(VLOOKUP($A290,削除禁止!$A$1:$J$42,2,0),"")</f>
        <v>通所系</v>
      </c>
      <c r="C290" s="18">
        <v>1610101949</v>
      </c>
      <c r="D290" s="18" t="s">
        <v>1352</v>
      </c>
      <c r="E290" s="18"/>
      <c r="F290" s="24" t="s">
        <v>1830</v>
      </c>
      <c r="G290" s="18">
        <v>11</v>
      </c>
      <c r="H290" s="18" t="s">
        <v>1636</v>
      </c>
      <c r="I290" s="24" t="s">
        <v>2802</v>
      </c>
      <c r="J290" s="18" t="s">
        <v>519</v>
      </c>
      <c r="K290" s="18" t="s">
        <v>78</v>
      </c>
      <c r="L290" s="24" t="s">
        <v>796</v>
      </c>
      <c r="M290" s="48">
        <v>43983</v>
      </c>
      <c r="N290" s="48">
        <v>46173</v>
      </c>
      <c r="O290" s="34"/>
      <c r="P290" s="34"/>
      <c r="Q290" s="34"/>
      <c r="R290" s="59" t="str">
        <v>01富山地域</v>
      </c>
      <c r="S290" s="59" t="str">
        <v>19岩瀬</v>
      </c>
    </row>
    <row r="291" spans="1:19" s="11" customFormat="1" ht="46.5" customHeight="1">
      <c r="A291" s="13" t="s">
        <v>132</v>
      </c>
      <c r="B291" s="16" t="str">
        <f>IFERROR(VLOOKUP($A291,削除禁止!$A$1:$J$42,2,0),"")</f>
        <v>通所系</v>
      </c>
      <c r="C291" s="18">
        <v>1610101444</v>
      </c>
      <c r="D291" s="18" t="s">
        <v>1352</v>
      </c>
      <c r="E291" s="18"/>
      <c r="F291" s="24" t="s">
        <v>2476</v>
      </c>
      <c r="G291" s="18">
        <v>15</v>
      </c>
      <c r="H291" s="18" t="s">
        <v>982</v>
      </c>
      <c r="I291" s="24" t="s">
        <v>5514</v>
      </c>
      <c r="J291" s="18" t="s">
        <v>1507</v>
      </c>
      <c r="K291" s="18" t="s">
        <v>1664</v>
      </c>
      <c r="L291" s="24" t="s">
        <v>783</v>
      </c>
      <c r="M291" s="48">
        <v>44256</v>
      </c>
      <c r="N291" s="48">
        <v>46446</v>
      </c>
      <c r="O291" s="34"/>
      <c r="P291" s="34"/>
      <c r="Q291" s="34"/>
      <c r="R291" s="59" t="str">
        <v>01富山地域</v>
      </c>
      <c r="S291" s="59" t="str">
        <v>25広田</v>
      </c>
    </row>
    <row r="292" spans="1:19" s="11" customFormat="1" ht="46.5" customHeight="1">
      <c r="A292" s="13" t="s">
        <v>132</v>
      </c>
      <c r="B292" s="16" t="str">
        <f>IFERROR(VLOOKUP($A292,削除禁止!$A$1:$J$42,2,0),"")</f>
        <v>通所系</v>
      </c>
      <c r="C292" s="18">
        <v>1610102616</v>
      </c>
      <c r="D292" s="18" t="s">
        <v>1352</v>
      </c>
      <c r="E292" s="18"/>
      <c r="F292" s="24" t="s">
        <v>2535</v>
      </c>
      <c r="G292" s="18">
        <v>14</v>
      </c>
      <c r="H292" s="18" t="s">
        <v>1383</v>
      </c>
      <c r="I292" s="24" t="s">
        <v>2806</v>
      </c>
      <c r="J292" s="18" t="s">
        <v>1083</v>
      </c>
      <c r="K292" s="18" t="s">
        <v>229</v>
      </c>
      <c r="L292" s="24" t="s">
        <v>3690</v>
      </c>
      <c r="M292" s="48">
        <v>44287</v>
      </c>
      <c r="N292" s="48">
        <v>46477</v>
      </c>
      <c r="O292" s="34"/>
      <c r="P292" s="34"/>
      <c r="Q292" s="34"/>
      <c r="R292" s="59" t="str">
        <v>03大山地域</v>
      </c>
      <c r="S292" s="59" t="str">
        <v>58大庄地区</v>
      </c>
    </row>
    <row r="293" spans="1:19" s="11" customFormat="1" ht="46.5" customHeight="1">
      <c r="A293" s="13" t="s">
        <v>132</v>
      </c>
      <c r="B293" s="16" t="str">
        <f>IFERROR(VLOOKUP($A293,削除禁止!$A$1:$J$42,2,0),"")</f>
        <v>通所系</v>
      </c>
      <c r="C293" s="18">
        <v>1610101998</v>
      </c>
      <c r="D293" s="18" t="s">
        <v>1352</v>
      </c>
      <c r="E293" s="18"/>
      <c r="F293" s="25" t="s">
        <v>1126</v>
      </c>
      <c r="G293" s="18">
        <v>15</v>
      </c>
      <c r="H293" s="18" t="s">
        <v>1729</v>
      </c>
      <c r="I293" s="24" t="s">
        <v>2811</v>
      </c>
      <c r="J293" s="18" t="s">
        <v>683</v>
      </c>
      <c r="K293" s="18" t="s">
        <v>1763</v>
      </c>
      <c r="L293" s="24" t="s">
        <v>2148</v>
      </c>
      <c r="M293" s="48">
        <v>44317</v>
      </c>
      <c r="N293" s="48">
        <v>46507</v>
      </c>
      <c r="O293" s="34"/>
      <c r="P293" s="34"/>
      <c r="Q293" s="34"/>
      <c r="R293" s="59" t="str">
        <v>01富山地域</v>
      </c>
      <c r="S293" s="59" t="str">
        <v>19岩瀬</v>
      </c>
    </row>
    <row r="294" spans="1:19" s="11" customFormat="1" ht="46.5" customHeight="1">
      <c r="A294" s="13" t="s">
        <v>132</v>
      </c>
      <c r="B294" s="16" t="str">
        <f>IFERROR(VLOOKUP($A294,削除禁止!$A$1:$J$42,2,0),"")</f>
        <v>通所系</v>
      </c>
      <c r="C294" s="19">
        <v>1610101733</v>
      </c>
      <c r="D294" s="20" t="s">
        <v>1352</v>
      </c>
      <c r="E294" s="20"/>
      <c r="F294" s="26" t="s">
        <v>1143</v>
      </c>
      <c r="G294" s="19">
        <v>20</v>
      </c>
      <c r="H294" s="19" t="s">
        <v>1560</v>
      </c>
      <c r="I294" s="26" t="s">
        <v>8074</v>
      </c>
      <c r="J294" s="19" t="s">
        <v>975</v>
      </c>
      <c r="K294" s="18" t="s">
        <v>1783</v>
      </c>
      <c r="L294" s="25" t="s">
        <v>2401</v>
      </c>
      <c r="M294" s="49">
        <v>44470</v>
      </c>
      <c r="N294" s="49">
        <v>46660</v>
      </c>
      <c r="O294" s="34"/>
      <c r="P294" s="34"/>
      <c r="Q294" s="34"/>
      <c r="R294" s="59" t="str">
        <v>01富山地域</v>
      </c>
      <c r="S294" s="59" t="str">
        <v>01総曲輪</v>
      </c>
    </row>
    <row r="295" spans="1:19" s="11" customFormat="1" ht="46.5" customHeight="1">
      <c r="A295" s="13" t="s">
        <v>132</v>
      </c>
      <c r="B295" s="16" t="str">
        <f>IFERROR(VLOOKUP($A295,削除禁止!$A$1:$J$42,2,0),"")</f>
        <v>通所系</v>
      </c>
      <c r="C295" s="19">
        <v>1610102681</v>
      </c>
      <c r="D295" s="20"/>
      <c r="E295" s="20"/>
      <c r="F295" s="26" t="s">
        <v>1151</v>
      </c>
      <c r="G295" s="19">
        <v>20</v>
      </c>
      <c r="H295" s="19" t="s">
        <v>3031</v>
      </c>
      <c r="I295" s="26" t="s">
        <v>4833</v>
      </c>
      <c r="J295" s="19" t="s">
        <v>2472</v>
      </c>
      <c r="K295" s="18" t="s">
        <v>3033</v>
      </c>
      <c r="L295" s="25" t="s">
        <v>4754</v>
      </c>
      <c r="M295" s="49">
        <v>44470</v>
      </c>
      <c r="N295" s="49">
        <v>46660</v>
      </c>
      <c r="O295" s="34"/>
      <c r="P295" s="34"/>
      <c r="Q295" s="34"/>
      <c r="R295" s="59" t="str">
        <v>01富山地域</v>
      </c>
      <c r="S295" s="59" t="str">
        <v>19岩瀬</v>
      </c>
    </row>
    <row r="296" spans="1:19" s="11" customFormat="1" ht="46.5" customHeight="1">
      <c r="A296" s="13" t="s">
        <v>132</v>
      </c>
      <c r="B296" s="16" t="str">
        <f>IFERROR(VLOOKUP($A296,削除禁止!$A$1:$J$42,2,0),"")</f>
        <v>通所系</v>
      </c>
      <c r="C296" s="19">
        <v>1610102699</v>
      </c>
      <c r="D296" s="20"/>
      <c r="E296" s="20"/>
      <c r="F296" s="26" t="s">
        <v>3626</v>
      </c>
      <c r="G296" s="19">
        <v>20</v>
      </c>
      <c r="H296" s="19" t="s">
        <v>555</v>
      </c>
      <c r="I296" s="26" t="s">
        <v>120</v>
      </c>
      <c r="J296" s="19" t="s">
        <v>6524</v>
      </c>
      <c r="K296" s="18" t="s">
        <v>3085</v>
      </c>
      <c r="L296" s="25" t="s">
        <v>2354</v>
      </c>
      <c r="M296" s="49">
        <v>44501</v>
      </c>
      <c r="N296" s="49">
        <v>46691</v>
      </c>
      <c r="O296" s="34"/>
      <c r="P296" s="34"/>
      <c r="Q296" s="34"/>
      <c r="R296" s="59" t="str">
        <v>01富山地域</v>
      </c>
      <c r="S296" s="59" t="str">
        <v>18神明</v>
      </c>
    </row>
    <row r="297" spans="1:19" s="11" customFormat="1" ht="46.5" customHeight="1">
      <c r="A297" s="13" t="s">
        <v>132</v>
      </c>
      <c r="B297" s="16" t="str">
        <f>IFERROR(VLOOKUP($A297,削除禁止!$A$1:$J$42,2,0),"")</f>
        <v>通所系</v>
      </c>
      <c r="C297" s="18">
        <v>1610102798</v>
      </c>
      <c r="D297" s="18" t="s">
        <v>1352</v>
      </c>
      <c r="E297" s="18"/>
      <c r="F297" s="24" t="s">
        <v>4909</v>
      </c>
      <c r="G297" s="18">
        <v>20</v>
      </c>
      <c r="H297" s="18" t="s">
        <v>3620</v>
      </c>
      <c r="I297" s="24" t="s">
        <v>3378</v>
      </c>
      <c r="J297" s="18" t="s">
        <v>3621</v>
      </c>
      <c r="K297" s="18" t="s">
        <v>51</v>
      </c>
      <c r="L297" s="24" t="s">
        <v>4762</v>
      </c>
      <c r="M297" s="48">
        <v>44682</v>
      </c>
      <c r="N297" s="48">
        <v>46873</v>
      </c>
      <c r="O297" s="34"/>
      <c r="P297" s="34"/>
      <c r="Q297" s="34"/>
      <c r="R297" s="59" t="str">
        <v>01富山地域</v>
      </c>
      <c r="S297" s="59" t="str">
        <v>30山室中部</v>
      </c>
    </row>
    <row r="298" spans="1:19" s="11" customFormat="1" ht="46.5" customHeight="1">
      <c r="A298" s="13" t="s">
        <v>132</v>
      </c>
      <c r="B298" s="16" t="str">
        <f>IFERROR(VLOOKUP($A298,削除禁止!$A$1:$J$42,2,0),"")</f>
        <v>通所系</v>
      </c>
      <c r="C298" s="18">
        <v>1610102806</v>
      </c>
      <c r="D298" s="18" t="s">
        <v>1352</v>
      </c>
      <c r="E298" s="18"/>
      <c r="F298" s="24" t="s">
        <v>330</v>
      </c>
      <c r="G298" s="18">
        <v>10</v>
      </c>
      <c r="H298" s="18" t="s">
        <v>1188</v>
      </c>
      <c r="I298" s="24" t="s">
        <v>3675</v>
      </c>
      <c r="J298" s="18" t="s">
        <v>3634</v>
      </c>
      <c r="K298" s="18" t="s">
        <v>2087</v>
      </c>
      <c r="L298" s="24" t="s">
        <v>2256</v>
      </c>
      <c r="M298" s="48">
        <v>44713</v>
      </c>
      <c r="N298" s="48">
        <v>46904</v>
      </c>
      <c r="O298" s="34"/>
      <c r="P298" s="34"/>
      <c r="Q298" s="34"/>
      <c r="R298" s="59" t="str">
        <v>02大沢野地域</v>
      </c>
      <c r="S298" s="59" t="str">
        <v>54大沢野地区</v>
      </c>
    </row>
    <row r="299" spans="1:19" s="11" customFormat="1" ht="46.5" customHeight="1">
      <c r="A299" s="13" t="s">
        <v>132</v>
      </c>
      <c r="B299" s="16" t="str">
        <f>IFERROR(VLOOKUP($A299,削除禁止!$A$1:$J$42,2,0),"")</f>
        <v>通所系</v>
      </c>
      <c r="C299" s="18">
        <v>1610102822</v>
      </c>
      <c r="D299" s="18" t="s">
        <v>1352</v>
      </c>
      <c r="E299" s="18"/>
      <c r="F299" s="24" t="s">
        <v>3654</v>
      </c>
      <c r="G299" s="18">
        <v>20</v>
      </c>
      <c r="H299" s="18" t="s">
        <v>2447</v>
      </c>
      <c r="I299" s="24" t="s">
        <v>4826</v>
      </c>
      <c r="J299" s="18" t="s">
        <v>3637</v>
      </c>
      <c r="K299" s="18" t="s">
        <v>859</v>
      </c>
      <c r="L299" s="24" t="s">
        <v>4764</v>
      </c>
      <c r="M299" s="48">
        <v>44743</v>
      </c>
      <c r="N299" s="48">
        <v>46934</v>
      </c>
      <c r="O299" s="34"/>
      <c r="P299" s="34"/>
      <c r="Q299" s="34"/>
      <c r="R299" s="59" t="str">
        <v>01富山地域</v>
      </c>
      <c r="S299" s="59" t="str">
        <v>27新庄北</v>
      </c>
    </row>
    <row r="300" spans="1:19" s="11" customFormat="1" ht="46.5" customHeight="1">
      <c r="A300" s="13" t="s">
        <v>132</v>
      </c>
      <c r="B300" s="16" t="str">
        <f>IFERROR(VLOOKUP($A300,削除禁止!$A$1:$J$42,2,0),"")</f>
        <v>通所系</v>
      </c>
      <c r="C300" s="18">
        <v>1610102848</v>
      </c>
      <c r="D300" s="18"/>
      <c r="E300" s="18"/>
      <c r="F300" s="24" t="s">
        <v>4757</v>
      </c>
      <c r="G300" s="18">
        <v>20</v>
      </c>
      <c r="H300" s="18" t="s">
        <v>1188</v>
      </c>
      <c r="I300" s="24" t="s">
        <v>4835</v>
      </c>
      <c r="J300" s="18" t="s">
        <v>2498</v>
      </c>
      <c r="K300" s="18" t="s">
        <v>2498</v>
      </c>
      <c r="L300" s="24" t="s">
        <v>4767</v>
      </c>
      <c r="M300" s="48">
        <v>44835</v>
      </c>
      <c r="N300" s="48">
        <v>47026</v>
      </c>
      <c r="O300" s="34"/>
      <c r="P300" s="34"/>
      <c r="Q300" s="34"/>
      <c r="R300" s="59" t="str">
        <v>02大沢野地域</v>
      </c>
      <c r="S300" s="59" t="str">
        <v>54大沢野地区</v>
      </c>
    </row>
    <row r="301" spans="1:19" s="11" customFormat="1" ht="46.5" customHeight="1">
      <c r="A301" s="13" t="s">
        <v>132</v>
      </c>
      <c r="B301" s="16" t="str">
        <f>IFERROR(VLOOKUP($A301,削除禁止!$A$1:$J$42,2,0),"")</f>
        <v>通所系</v>
      </c>
      <c r="C301" s="18">
        <v>1610102863</v>
      </c>
      <c r="D301" s="18"/>
      <c r="E301" s="18"/>
      <c r="F301" s="24" t="s">
        <v>2243</v>
      </c>
      <c r="G301" s="18">
        <v>20</v>
      </c>
      <c r="H301" s="18" t="s">
        <v>1207</v>
      </c>
      <c r="I301" s="24" t="s">
        <v>1276</v>
      </c>
      <c r="J301" s="18" t="s">
        <v>3667</v>
      </c>
      <c r="K301" s="18" t="s">
        <v>3095</v>
      </c>
      <c r="L301" s="24" t="s">
        <v>2984</v>
      </c>
      <c r="M301" s="48">
        <v>44835</v>
      </c>
      <c r="N301" s="48">
        <v>47026</v>
      </c>
      <c r="O301" s="34"/>
      <c r="P301" s="34"/>
      <c r="Q301" s="34"/>
      <c r="R301" s="59" t="str">
        <v>01富山地域</v>
      </c>
      <c r="S301" s="59" t="str">
        <v>35月岡</v>
      </c>
    </row>
    <row r="302" spans="1:19" s="11" customFormat="1" ht="46.5" customHeight="1">
      <c r="A302" s="13" t="s">
        <v>132</v>
      </c>
      <c r="B302" s="16" t="str">
        <f>IFERROR(VLOOKUP($A302,削除禁止!$A$1:$J$42,2,0),"")</f>
        <v>通所系</v>
      </c>
      <c r="C302" s="18">
        <v>1610102855</v>
      </c>
      <c r="D302" s="18"/>
      <c r="E302" s="18"/>
      <c r="F302" s="24" t="s">
        <v>3680</v>
      </c>
      <c r="G302" s="18">
        <v>20</v>
      </c>
      <c r="H302" s="18" t="s">
        <v>1646</v>
      </c>
      <c r="I302" s="24" t="s">
        <v>4836</v>
      </c>
      <c r="J302" s="18" t="s">
        <v>3683</v>
      </c>
      <c r="K302" s="18" t="s">
        <v>3683</v>
      </c>
      <c r="L302" s="24" t="s">
        <v>164</v>
      </c>
      <c r="M302" s="48">
        <v>44835</v>
      </c>
      <c r="N302" s="48">
        <v>47026</v>
      </c>
      <c r="O302" s="34"/>
      <c r="P302" s="34"/>
      <c r="Q302" s="34"/>
      <c r="R302" s="59" t="str">
        <v>01富山地域</v>
      </c>
      <c r="S302" s="59" t="str">
        <v>10光陽</v>
      </c>
    </row>
    <row r="303" spans="1:19" s="11" customFormat="1" ht="46.5" customHeight="1">
      <c r="A303" s="13" t="s">
        <v>132</v>
      </c>
      <c r="B303" s="16" t="str">
        <f>IFERROR(VLOOKUP($A303,削除禁止!$A$1:$J$42,2,0),"")</f>
        <v>通所系</v>
      </c>
      <c r="C303" s="18">
        <v>1610102889</v>
      </c>
      <c r="D303" s="18"/>
      <c r="E303" s="18"/>
      <c r="F303" s="24" t="s">
        <v>4916</v>
      </c>
      <c r="G303" s="18">
        <v>20</v>
      </c>
      <c r="H303" s="18" t="s">
        <v>395</v>
      </c>
      <c r="I303" s="24" t="s">
        <v>3854</v>
      </c>
      <c r="J303" s="18" t="s">
        <v>3685</v>
      </c>
      <c r="K303" s="18" t="s">
        <v>3685</v>
      </c>
      <c r="L303" s="24" t="s">
        <v>2125</v>
      </c>
      <c r="M303" s="48">
        <v>44866</v>
      </c>
      <c r="N303" s="48">
        <v>47056</v>
      </c>
      <c r="O303" s="34"/>
      <c r="P303" s="34"/>
      <c r="Q303" s="34"/>
      <c r="R303" s="59" t="str">
        <v>01富山地域</v>
      </c>
      <c r="S303" s="59" t="str">
        <v>40呉羽</v>
      </c>
    </row>
    <row r="304" spans="1:19" s="11" customFormat="1" ht="46.5" customHeight="1">
      <c r="A304" s="13" t="s">
        <v>132</v>
      </c>
      <c r="B304" s="16" t="str">
        <f>IFERROR(VLOOKUP($A304,削除禁止!$A$1:$J$42,2,0),"")</f>
        <v>通所系</v>
      </c>
      <c r="C304" s="19">
        <v>1610102947</v>
      </c>
      <c r="D304" s="20"/>
      <c r="E304" s="20"/>
      <c r="F304" s="26" t="s">
        <v>856</v>
      </c>
      <c r="G304" s="19">
        <v>20</v>
      </c>
      <c r="H304" s="18" t="s">
        <v>4831</v>
      </c>
      <c r="I304" s="35" t="s">
        <v>8234</v>
      </c>
      <c r="J304" s="40" t="s">
        <v>8232</v>
      </c>
      <c r="K304" s="18"/>
      <c r="L304" s="27" t="s">
        <v>1752</v>
      </c>
      <c r="M304" s="49">
        <v>45078</v>
      </c>
      <c r="N304" s="49">
        <v>47269</v>
      </c>
      <c r="O304" s="34"/>
      <c r="P304" s="34"/>
      <c r="Q304" s="34"/>
      <c r="R304" s="59" t="str">
        <v>その他</v>
      </c>
      <c r="S304" s="59" t="str">
        <v>その他</v>
      </c>
    </row>
    <row r="305" spans="1:22" s="11" customFormat="1" ht="46.5" customHeight="1">
      <c r="A305" s="13" t="s">
        <v>132</v>
      </c>
      <c r="B305" s="16" t="str">
        <f>IFERROR(VLOOKUP($A305,削除禁止!$A$1:$J$42,2,0),"")</f>
        <v>通所系</v>
      </c>
      <c r="C305" s="19">
        <v>1610101626</v>
      </c>
      <c r="D305" s="18" t="s">
        <v>1352</v>
      </c>
      <c r="E305" s="20"/>
      <c r="F305" s="24" t="s">
        <v>2200</v>
      </c>
      <c r="G305" s="18">
        <v>10</v>
      </c>
      <c r="H305" s="18" t="s">
        <v>496</v>
      </c>
      <c r="I305" s="24" t="s">
        <v>2837</v>
      </c>
      <c r="J305" s="18" t="s">
        <v>1680</v>
      </c>
      <c r="K305" s="18" t="s">
        <v>1782</v>
      </c>
      <c r="L305" s="24" t="s">
        <v>2309</v>
      </c>
      <c r="M305" s="48">
        <v>45200</v>
      </c>
      <c r="N305" s="48">
        <v>47391</v>
      </c>
      <c r="O305" s="34"/>
      <c r="P305" s="34"/>
      <c r="Q305" s="34"/>
      <c r="R305" s="59" t="str">
        <v>01富山地域</v>
      </c>
      <c r="S305" s="59" t="str">
        <v>14奥田</v>
      </c>
    </row>
    <row r="306" spans="1:22" s="11" customFormat="1" ht="46.5" customHeight="1">
      <c r="A306" s="13" t="s">
        <v>132</v>
      </c>
      <c r="B306" s="16" t="str">
        <f>IFERROR(VLOOKUP($A306,削除禁止!$A$1:$J$42,2,0),"")</f>
        <v>通所系</v>
      </c>
      <c r="C306" s="19">
        <v>1610102988</v>
      </c>
      <c r="D306" s="20"/>
      <c r="E306" s="20"/>
      <c r="F306" s="26" t="s">
        <v>8038</v>
      </c>
      <c r="G306" s="19">
        <v>20</v>
      </c>
      <c r="H306" s="18" t="s">
        <v>3224</v>
      </c>
      <c r="I306" s="26" t="s">
        <v>6556</v>
      </c>
      <c r="J306" s="19" t="s">
        <v>8140</v>
      </c>
      <c r="K306" s="18"/>
      <c r="L306" s="24" t="s">
        <v>8039</v>
      </c>
      <c r="M306" s="48">
        <v>45231</v>
      </c>
      <c r="N306" s="48">
        <v>47422</v>
      </c>
      <c r="O306" s="34"/>
      <c r="P306" s="34"/>
      <c r="Q306" s="34"/>
      <c r="R306" s="59" t="str">
        <v>01富山地域</v>
      </c>
      <c r="S306" s="16" t="str">
        <v>42寒江</v>
      </c>
    </row>
    <row r="307" spans="1:22" s="11" customFormat="1" ht="46.5" customHeight="1">
      <c r="A307" s="13" t="s">
        <v>132</v>
      </c>
      <c r="B307" s="16" t="str">
        <f>IFERROR(VLOOKUP($A307,削除禁止!$A$1:$J$42,2,0),"")</f>
        <v>通所系</v>
      </c>
      <c r="C307" s="19">
        <v>1610103028</v>
      </c>
      <c r="D307" s="20"/>
      <c r="E307" s="20"/>
      <c r="F307" s="26" t="s">
        <v>8091</v>
      </c>
      <c r="G307" s="19">
        <v>20</v>
      </c>
      <c r="H307" s="18" t="s">
        <v>1029</v>
      </c>
      <c r="I307" s="26" t="s">
        <v>894</v>
      </c>
      <c r="J307" s="19" t="s">
        <v>4010</v>
      </c>
      <c r="K307" s="18"/>
      <c r="L307" s="24" t="s">
        <v>2778</v>
      </c>
      <c r="M307" s="48">
        <v>45383</v>
      </c>
      <c r="N307" s="48">
        <v>47573</v>
      </c>
      <c r="O307" s="34"/>
      <c r="P307" s="34"/>
      <c r="Q307" s="34"/>
      <c r="R307" s="59" t="str">
        <v>01富山地域</v>
      </c>
      <c r="S307" s="16" t="str">
        <v>15奥田北</v>
      </c>
      <c r="V307" s="61"/>
    </row>
    <row r="308" spans="1:22" s="11" customFormat="1" ht="46.5" customHeight="1">
      <c r="A308" s="13" t="s">
        <v>132</v>
      </c>
      <c r="B308" s="16" t="str">
        <f>IFERROR(VLOOKUP($A308,削除禁止!$A$1:$J$42,2,0),"")</f>
        <v>通所系</v>
      </c>
      <c r="C308" s="18">
        <v>1610101956</v>
      </c>
      <c r="D308" s="18" t="s">
        <v>1352</v>
      </c>
      <c r="E308" s="18"/>
      <c r="F308" s="24" t="s">
        <v>1470</v>
      </c>
      <c r="G308" s="18">
        <v>10</v>
      </c>
      <c r="H308" s="18" t="s">
        <v>1644</v>
      </c>
      <c r="I308" s="24" t="s">
        <v>2824</v>
      </c>
      <c r="J308" s="18" t="s">
        <v>662</v>
      </c>
      <c r="K308" s="18" t="s">
        <v>1641</v>
      </c>
      <c r="L308" s="24" t="s">
        <v>2331</v>
      </c>
      <c r="M308" s="49">
        <v>45444</v>
      </c>
      <c r="N308" s="48">
        <v>47634</v>
      </c>
      <c r="O308" s="34"/>
      <c r="P308" s="34"/>
      <c r="Q308" s="34"/>
      <c r="R308" s="59" t="str">
        <v>01富山地域</v>
      </c>
      <c r="S308" s="16" t="str">
        <v>11堀川</v>
      </c>
      <c r="V308" s="61"/>
    </row>
    <row r="309" spans="1:22" s="11" customFormat="1" ht="46.5" customHeight="1">
      <c r="A309" s="13" t="s">
        <v>2583</v>
      </c>
      <c r="B309" s="16" t="str">
        <f>IFERROR(VLOOKUP($A309,削除禁止!$A$1:$J$42,2,0),"")</f>
        <v>通所系</v>
      </c>
      <c r="C309" s="19">
        <v>1610103002</v>
      </c>
      <c r="D309" s="20"/>
      <c r="E309" s="20"/>
      <c r="F309" s="26" t="s">
        <v>8080</v>
      </c>
      <c r="G309" s="19">
        <v>20</v>
      </c>
      <c r="H309" s="18" t="s">
        <v>1898</v>
      </c>
      <c r="I309" s="35" t="s">
        <v>8170</v>
      </c>
      <c r="J309" s="19" t="s">
        <v>1474</v>
      </c>
      <c r="K309" s="18" t="s">
        <v>1138</v>
      </c>
      <c r="L309" s="24" t="s">
        <v>2334</v>
      </c>
      <c r="M309" s="48">
        <v>45383</v>
      </c>
      <c r="N309" s="48">
        <v>47573</v>
      </c>
      <c r="O309" s="34"/>
      <c r="P309" s="34"/>
      <c r="Q309" s="34"/>
      <c r="R309" s="59" t="str">
        <v>01富山地域</v>
      </c>
      <c r="S309" s="16" t="str">
        <v>23針原</v>
      </c>
      <c r="V309" s="61"/>
    </row>
    <row r="310" spans="1:22" s="11" customFormat="1" ht="46.5" customHeight="1">
      <c r="A310" s="13" t="s">
        <v>2583</v>
      </c>
      <c r="B310" s="16" t="str">
        <f>IFERROR(VLOOKUP($A310,削除禁止!$A$1:$J$42,2,0),"")</f>
        <v>通所系</v>
      </c>
      <c r="C310" s="19">
        <v>1610103085</v>
      </c>
      <c r="D310" s="20"/>
      <c r="E310" s="20"/>
      <c r="F310" s="26" t="s">
        <v>4986</v>
      </c>
      <c r="G310" s="19">
        <v>20</v>
      </c>
      <c r="H310" s="18" t="s">
        <v>1008</v>
      </c>
      <c r="I310" s="26" t="s">
        <v>2812</v>
      </c>
      <c r="J310" s="19" t="s">
        <v>1411</v>
      </c>
      <c r="K310" s="18" t="s">
        <v>1424</v>
      </c>
      <c r="L310" s="24" t="s">
        <v>2265</v>
      </c>
      <c r="M310" s="48">
        <v>45505</v>
      </c>
      <c r="N310" s="48">
        <v>47695</v>
      </c>
      <c r="O310" s="34"/>
      <c r="P310" s="34"/>
      <c r="Q310" s="34"/>
      <c r="R310" s="59" t="str">
        <v>01富山地域</v>
      </c>
      <c r="S310" s="16" t="str">
        <v>32蜷川</v>
      </c>
      <c r="V310" s="61"/>
    </row>
    <row r="311" spans="1:22" s="11" customFormat="1" ht="46.5" customHeight="1">
      <c r="A311" s="13" t="s">
        <v>2583</v>
      </c>
      <c r="B311" s="16" t="str">
        <f>IFERROR(VLOOKUP($A311,削除禁止!$A$1:$J$42,2,0),"")</f>
        <v>通所系</v>
      </c>
      <c r="C311" s="19">
        <v>1610103093</v>
      </c>
      <c r="D311" s="20"/>
      <c r="E311" s="20"/>
      <c r="F311" s="26" t="s">
        <v>8123</v>
      </c>
      <c r="G311" s="19">
        <v>20</v>
      </c>
      <c r="H311" s="18" t="s">
        <v>1008</v>
      </c>
      <c r="I311" s="26" t="s">
        <v>2819</v>
      </c>
      <c r="J311" s="19" t="s">
        <v>1307</v>
      </c>
      <c r="K311" s="18" t="s">
        <v>1506</v>
      </c>
      <c r="L311" s="24" t="s">
        <v>2265</v>
      </c>
      <c r="M311" s="48">
        <v>45505</v>
      </c>
      <c r="N311" s="48">
        <v>47695</v>
      </c>
      <c r="O311" s="34"/>
      <c r="P311" s="34"/>
      <c r="Q311" s="34"/>
      <c r="R311" s="59" t="str">
        <v>01富山地域</v>
      </c>
      <c r="S311" s="16" t="str">
        <v>32蜷川</v>
      </c>
      <c r="V311" s="61"/>
    </row>
    <row r="312" spans="1:22" s="11" customFormat="1" ht="46.5" customHeight="1">
      <c r="A312" s="13" t="s">
        <v>2583</v>
      </c>
      <c r="B312" s="16" t="str">
        <f>IFERROR(VLOOKUP($A312,削除禁止!$A$1:$J$42,2,0),"")</f>
        <v>通所系</v>
      </c>
      <c r="C312" s="19">
        <v>1610103101</v>
      </c>
      <c r="D312" s="20"/>
      <c r="E312" s="20"/>
      <c r="F312" s="26" t="s">
        <v>8142</v>
      </c>
      <c r="G312" s="19">
        <v>20</v>
      </c>
      <c r="H312" s="18" t="s">
        <v>8143</v>
      </c>
      <c r="I312" s="26" t="s">
        <v>8154</v>
      </c>
      <c r="J312" s="19" t="s">
        <v>8144</v>
      </c>
      <c r="K312" s="18"/>
      <c r="L312" s="24" t="s">
        <v>8141</v>
      </c>
      <c r="M312" s="48">
        <v>45536</v>
      </c>
      <c r="N312" s="48">
        <v>47726</v>
      </c>
      <c r="O312" s="34"/>
      <c r="P312" s="34"/>
      <c r="Q312" s="34"/>
      <c r="R312" s="59" t="str">
        <v>01富山地域</v>
      </c>
      <c r="S312" s="16" t="str">
        <v>24豊田</v>
      </c>
      <c r="V312" s="61"/>
    </row>
    <row r="313" spans="1:22" s="11" customFormat="1" ht="46.5" customHeight="1">
      <c r="A313" s="13" t="s">
        <v>2583</v>
      </c>
      <c r="B313" s="16" t="str">
        <f>IFERROR(VLOOKUP($A313,削除禁止!$A$1:$J$42,2,0),"")</f>
        <v>通所系</v>
      </c>
      <c r="C313" s="19">
        <v>1610103119</v>
      </c>
      <c r="D313" s="20"/>
      <c r="E313" s="20"/>
      <c r="F313" s="26" t="s">
        <v>7926</v>
      </c>
      <c r="G313" s="19">
        <v>20</v>
      </c>
      <c r="H313" s="18" t="s">
        <v>1367</v>
      </c>
      <c r="I313" s="26" t="s">
        <v>1581</v>
      </c>
      <c r="J313" s="19" t="s">
        <v>3017</v>
      </c>
      <c r="K313" s="18" t="s">
        <v>8017</v>
      </c>
      <c r="L313" s="27" t="s">
        <v>8233</v>
      </c>
      <c r="M313" s="48">
        <v>45536</v>
      </c>
      <c r="N313" s="48">
        <v>47726</v>
      </c>
      <c r="O313" s="34"/>
      <c r="P313" s="34"/>
      <c r="Q313" s="34"/>
      <c r="R313" s="59" t="str">
        <v>01富山地域</v>
      </c>
      <c r="S313" s="16" t="str">
        <v>03安野屋</v>
      </c>
      <c r="V313" s="61"/>
    </row>
    <row r="314" spans="1:22" s="11" customFormat="1" ht="46.5" customHeight="1">
      <c r="A314" s="13" t="s">
        <v>2583</v>
      </c>
      <c r="B314" s="16" t="str">
        <f>IFERROR(VLOOKUP($A314,削除禁止!$A$1:$J$42,2,0),"")</f>
        <v>通所系</v>
      </c>
      <c r="C314" s="19">
        <v>1610103135</v>
      </c>
      <c r="D314" s="18" t="s">
        <v>1352</v>
      </c>
      <c r="E314" s="20"/>
      <c r="F314" s="26" t="s">
        <v>3988</v>
      </c>
      <c r="G314" s="19">
        <v>20</v>
      </c>
      <c r="H314" s="18" t="s">
        <v>599</v>
      </c>
      <c r="I314" s="26" t="s">
        <v>6526</v>
      </c>
      <c r="J314" s="19" t="s">
        <v>1037</v>
      </c>
      <c r="K314" s="18" t="s">
        <v>8147</v>
      </c>
      <c r="L314" s="24" t="s">
        <v>3600</v>
      </c>
      <c r="M314" s="48">
        <v>45566</v>
      </c>
      <c r="N314" s="49">
        <v>47756</v>
      </c>
      <c r="O314" s="34"/>
      <c r="P314" s="34"/>
      <c r="Q314" s="34"/>
      <c r="R314" s="59" t="str">
        <v>01富山地域</v>
      </c>
      <c r="S314" s="16" t="str">
        <v>27新庄北</v>
      </c>
      <c r="V314" s="61"/>
    </row>
    <row r="315" spans="1:22" s="11" customFormat="1" ht="46.5" customHeight="1">
      <c r="A315" s="13" t="s">
        <v>2583</v>
      </c>
      <c r="B315" s="16" t="str">
        <f>IFERROR(VLOOKUP($A315,削除禁止!$A$1:$J$42,2,0),"")</f>
        <v>通所系</v>
      </c>
      <c r="C315" s="19">
        <v>1610103127</v>
      </c>
      <c r="D315" s="20"/>
      <c r="E315" s="20"/>
      <c r="F315" s="26" t="s">
        <v>8148</v>
      </c>
      <c r="G315" s="19">
        <v>20</v>
      </c>
      <c r="H315" s="18" t="s">
        <v>8149</v>
      </c>
      <c r="I315" s="26" t="s">
        <v>8153</v>
      </c>
      <c r="J315" s="19" t="s">
        <v>8150</v>
      </c>
      <c r="K315" s="18"/>
      <c r="L315" s="24" t="s">
        <v>8151</v>
      </c>
      <c r="M315" s="48">
        <v>45566</v>
      </c>
      <c r="N315" s="49">
        <v>47756</v>
      </c>
      <c r="O315" s="34"/>
      <c r="P315" s="34"/>
      <c r="Q315" s="34"/>
      <c r="R315" s="59" t="str">
        <v>01富山地域</v>
      </c>
      <c r="S315" s="16" t="str">
        <v>34熊野</v>
      </c>
      <c r="V315" s="61"/>
    </row>
    <row r="316" spans="1:22" s="11" customFormat="1" ht="46.5" customHeight="1">
      <c r="A316" s="13" t="s">
        <v>2583</v>
      </c>
      <c r="B316" s="16" t="str">
        <f>IFERROR(VLOOKUP($A316,削除禁止!$A$1:$J$42,2,0),"")</f>
        <v>通所系</v>
      </c>
      <c r="C316" s="18">
        <v>1610102715</v>
      </c>
      <c r="D316" s="18" t="s">
        <v>1352</v>
      </c>
      <c r="E316" s="18"/>
      <c r="F316" s="24" t="s">
        <v>8155</v>
      </c>
      <c r="G316" s="18">
        <v>10</v>
      </c>
      <c r="H316" s="18" t="s">
        <v>1207</v>
      </c>
      <c r="I316" s="24" t="s">
        <v>2688</v>
      </c>
      <c r="J316" s="18" t="s">
        <v>1070</v>
      </c>
      <c r="K316" s="18" t="s">
        <v>1716</v>
      </c>
      <c r="L316" s="24" t="s">
        <v>573</v>
      </c>
      <c r="M316" s="48">
        <v>45597</v>
      </c>
      <c r="N316" s="48">
        <v>47787</v>
      </c>
      <c r="O316" s="34"/>
      <c r="P316" s="34"/>
      <c r="Q316" s="34"/>
      <c r="R316" s="59" t="str">
        <v>01富山地域</v>
      </c>
      <c r="S316" s="16" t="str">
        <v>35月岡</v>
      </c>
      <c r="V316" s="61"/>
    </row>
    <row r="317" spans="1:22" s="11" customFormat="1" ht="46.5" customHeight="1">
      <c r="A317" s="13" t="s">
        <v>2583</v>
      </c>
      <c r="B317" s="16" t="str">
        <f>IFERROR(VLOOKUP($A317,削除禁止!$A$1:$J$42,2,0),"")</f>
        <v>通所系</v>
      </c>
      <c r="C317" s="18">
        <v>1610103218</v>
      </c>
      <c r="D317" s="18"/>
      <c r="E317" s="18"/>
      <c r="F317" s="24" t="s">
        <v>8206</v>
      </c>
      <c r="G317" s="18">
        <v>20</v>
      </c>
      <c r="H317" s="18" t="s">
        <v>8207</v>
      </c>
      <c r="I317" s="24" t="s">
        <v>8208</v>
      </c>
      <c r="J317" s="18" t="s">
        <v>480</v>
      </c>
      <c r="K317" s="18" t="s">
        <v>8209</v>
      </c>
      <c r="L317" s="24" t="s">
        <v>1814</v>
      </c>
      <c r="M317" s="48">
        <v>45717</v>
      </c>
      <c r="N317" s="48">
        <v>47907</v>
      </c>
      <c r="O317" s="34"/>
      <c r="P317" s="34"/>
      <c r="Q317" s="34"/>
      <c r="R317" s="59" t="str">
        <v>01富山地域</v>
      </c>
      <c r="S317" s="16" t="str">
        <v>30山室中部</v>
      </c>
      <c r="V317" s="61"/>
    </row>
    <row r="318" spans="1:22" s="11" customFormat="1" ht="46.5" customHeight="1">
      <c r="A318" s="13" t="s">
        <v>2583</v>
      </c>
      <c r="B318" s="16" t="str">
        <f>IFERROR(VLOOKUP($A318,削除禁止!$A$1:$J$42,2,0),"")</f>
        <v>通所系</v>
      </c>
      <c r="C318" s="18">
        <v>1610103275</v>
      </c>
      <c r="D318" s="18" t="s">
        <v>1352</v>
      </c>
      <c r="E318" s="18"/>
      <c r="F318" s="27" t="s">
        <v>3706</v>
      </c>
      <c r="G318" s="18">
        <v>10</v>
      </c>
      <c r="H318" s="37" t="s">
        <v>5</v>
      </c>
      <c r="I318" s="27" t="s">
        <v>8124</v>
      </c>
      <c r="J318" s="37" t="s">
        <v>8125</v>
      </c>
      <c r="K318" s="37" t="s">
        <v>432</v>
      </c>
      <c r="L318" s="27" t="s">
        <v>8126</v>
      </c>
      <c r="M318" s="48">
        <v>45778</v>
      </c>
      <c r="N318" s="48">
        <v>47968</v>
      </c>
      <c r="O318" s="34"/>
      <c r="P318" s="34"/>
      <c r="Q318" s="34"/>
      <c r="R318" s="59" t="str">
        <v>01富山地域</v>
      </c>
      <c r="S318" s="16" t="str">
        <v>28藤ノ木</v>
      </c>
      <c r="V318" s="61"/>
    </row>
    <row r="319" spans="1:22" s="11" customFormat="1" ht="46.5" customHeight="1">
      <c r="A319" s="13" t="s">
        <v>3077</v>
      </c>
      <c r="B319" s="16" t="str">
        <f>IFERROR(VLOOKUP($A319,削除禁止!$A$1:$J$42,2,0),"")</f>
        <v>訪問系</v>
      </c>
      <c r="C319" s="20">
        <v>1610103283</v>
      </c>
      <c r="D319" s="20"/>
      <c r="E319" s="20"/>
      <c r="F319" s="28" t="s">
        <v>754</v>
      </c>
      <c r="G319" s="20"/>
      <c r="H319" s="20" t="s">
        <v>1610</v>
      </c>
      <c r="I319" s="24" t="s">
        <v>2753</v>
      </c>
      <c r="J319" s="20" t="s">
        <v>1749</v>
      </c>
      <c r="K319" s="20" t="s">
        <v>1453</v>
      </c>
      <c r="L319" s="29" t="s">
        <v>8253</v>
      </c>
      <c r="M319" s="48">
        <v>45809</v>
      </c>
      <c r="N319" s="48">
        <v>47999</v>
      </c>
      <c r="O319" s="34"/>
      <c r="P319" s="34"/>
      <c r="Q319" s="34"/>
      <c r="R319" s="59" t="str">
        <v>01富山地域</v>
      </c>
      <c r="S319" s="59" t="str">
        <v>02愛宕</v>
      </c>
    </row>
    <row r="320" spans="1:22" s="11" customFormat="1" ht="46.5" customHeight="1">
      <c r="A320" s="13" t="s">
        <v>3077</v>
      </c>
      <c r="B320" s="16" t="str">
        <f>IFERROR(VLOOKUP($A320,削除禁止!$A$1:$J$42,2,0),"")</f>
        <v>訪問系</v>
      </c>
      <c r="C320" s="20">
        <v>1610103309</v>
      </c>
      <c r="D320" s="20"/>
      <c r="E320" s="20"/>
      <c r="F320" s="28" t="s">
        <v>1098</v>
      </c>
      <c r="G320" s="20"/>
      <c r="H320" s="20" t="s">
        <v>1610</v>
      </c>
      <c r="I320" s="24" t="s">
        <v>399</v>
      </c>
      <c r="J320" s="20" t="s">
        <v>97</v>
      </c>
      <c r="K320" s="20" t="s">
        <v>311</v>
      </c>
      <c r="L320" s="29" t="s">
        <v>8253</v>
      </c>
      <c r="M320" s="48">
        <v>45809</v>
      </c>
      <c r="N320" s="48">
        <v>47999</v>
      </c>
      <c r="O320" s="34"/>
      <c r="P320" s="34"/>
      <c r="Q320" s="34"/>
      <c r="R320" s="59" t="str">
        <v>01富山地域</v>
      </c>
      <c r="S320" s="59" t="str">
        <v>02愛宕</v>
      </c>
    </row>
    <row r="321" spans="1:19" s="11" customFormat="1" ht="46.5" customHeight="1">
      <c r="A321" s="13" t="s">
        <v>3077</v>
      </c>
      <c r="B321" s="16" t="str">
        <f>IFERROR(VLOOKUP($A321,削除禁止!$A$1:$J$42,2,0),"")</f>
        <v>訪問系</v>
      </c>
      <c r="C321" s="20">
        <v>1610101717</v>
      </c>
      <c r="D321" s="20"/>
      <c r="E321" s="20"/>
      <c r="F321" s="28" t="s">
        <v>1756</v>
      </c>
      <c r="G321" s="20"/>
      <c r="H321" s="20" t="s">
        <v>1575</v>
      </c>
      <c r="I321" s="24" t="s">
        <v>2809</v>
      </c>
      <c r="J321" s="20" t="s">
        <v>1573</v>
      </c>
      <c r="K321" s="20" t="s">
        <v>476</v>
      </c>
      <c r="L321" s="28" t="s">
        <v>2308</v>
      </c>
      <c r="M321" s="50">
        <v>43709</v>
      </c>
      <c r="N321" s="50">
        <v>45900</v>
      </c>
      <c r="O321" s="34"/>
      <c r="P321" s="34"/>
      <c r="Q321" s="34"/>
      <c r="R321" s="59" t="str">
        <v>01富山地域</v>
      </c>
      <c r="S321" s="59" t="str">
        <v>04八人町</v>
      </c>
    </row>
    <row r="322" spans="1:19" s="11" customFormat="1" ht="46.5" customHeight="1">
      <c r="A322" s="13" t="s">
        <v>3077</v>
      </c>
      <c r="B322" s="16" t="str">
        <f>IFERROR(VLOOKUP($A322,削除禁止!$A$1:$J$42,2,0),"")</f>
        <v>訪問系</v>
      </c>
      <c r="C322" s="20">
        <v>1610102657</v>
      </c>
      <c r="D322" s="18"/>
      <c r="E322" s="18"/>
      <c r="F322" s="25" t="s">
        <v>2973</v>
      </c>
      <c r="G322" s="18"/>
      <c r="H322" s="18" t="s">
        <v>4891</v>
      </c>
      <c r="I322" s="24" t="s">
        <v>8073</v>
      </c>
      <c r="J322" s="18" t="s">
        <v>2203</v>
      </c>
      <c r="K322" s="18" t="s">
        <v>2205</v>
      </c>
      <c r="L322" s="24" t="s">
        <v>1526</v>
      </c>
      <c r="M322" s="48">
        <v>45108</v>
      </c>
      <c r="N322" s="48">
        <v>47299</v>
      </c>
      <c r="O322" s="34"/>
      <c r="P322" s="34"/>
      <c r="Q322" s="34"/>
      <c r="R322" s="59" t="str">
        <v>その他</v>
      </c>
      <c r="S322" s="59" t="str">
        <v>その他</v>
      </c>
    </row>
    <row r="323" spans="1:19" s="11" customFormat="1" ht="46.5" customHeight="1">
      <c r="A323" s="13" t="s">
        <v>3077</v>
      </c>
      <c r="B323" s="16" t="str">
        <f>IFERROR(VLOOKUP($A323,削除禁止!$A$1:$J$42,2,0),"")</f>
        <v>訪問系</v>
      </c>
      <c r="C323" s="19">
        <v>1610102756</v>
      </c>
      <c r="D323" s="18"/>
      <c r="E323" s="18"/>
      <c r="F323" s="25" t="s">
        <v>8164</v>
      </c>
      <c r="G323" s="19"/>
      <c r="H323" s="18" t="s">
        <v>693</v>
      </c>
      <c r="I323" s="25" t="s">
        <v>8160</v>
      </c>
      <c r="J323" s="19" t="s">
        <v>8161</v>
      </c>
      <c r="K323" s="18" t="s">
        <v>8162</v>
      </c>
      <c r="L323" s="24" t="s">
        <v>8163</v>
      </c>
      <c r="M323" s="49">
        <v>45597</v>
      </c>
      <c r="N323" s="49">
        <v>47787</v>
      </c>
      <c r="O323" s="34"/>
      <c r="P323" s="34"/>
      <c r="Q323" s="34"/>
      <c r="R323" s="59" t="str">
        <v>01富山地域</v>
      </c>
      <c r="S323" s="16" t="str">
        <v>01総曲輪</v>
      </c>
    </row>
    <row r="324" spans="1:19" s="11" customFormat="1" ht="46.5" customHeight="1">
      <c r="A324" s="13" t="s">
        <v>2106</v>
      </c>
      <c r="B324" s="16" t="str">
        <f>IFERROR(VLOOKUP($A324,削除禁止!$A$1:$J$42,2,0),"")</f>
        <v>訪問系</v>
      </c>
      <c r="C324" s="20">
        <v>1610102905</v>
      </c>
      <c r="D324" s="20"/>
      <c r="E324" s="20"/>
      <c r="F324" s="28" t="s">
        <v>1086</v>
      </c>
      <c r="G324" s="20"/>
      <c r="H324" s="20" t="s">
        <v>684</v>
      </c>
      <c r="I324" s="24" t="s">
        <v>3673</v>
      </c>
      <c r="J324" s="20" t="s">
        <v>1886</v>
      </c>
      <c r="K324" s="20" t="s">
        <v>967</v>
      </c>
      <c r="L324" s="28" t="s">
        <v>356</v>
      </c>
      <c r="M324" s="50">
        <v>44866</v>
      </c>
      <c r="N324" s="50">
        <v>47057</v>
      </c>
      <c r="O324" s="34"/>
      <c r="P324" s="34"/>
      <c r="Q324" s="34"/>
      <c r="R324" s="59" t="str">
        <v>01富山地域</v>
      </c>
      <c r="S324" s="59" t="str">
        <v>24豊田</v>
      </c>
    </row>
    <row r="325" spans="1:19" s="11" customFormat="1" ht="46.5" customHeight="1">
      <c r="A325" s="13" t="s">
        <v>7984</v>
      </c>
      <c r="B325" s="16" t="str">
        <f>IFERROR(VLOOKUP($A325,削除禁止!$A$1:$J$42,2,0),"")</f>
        <v>訪問系</v>
      </c>
      <c r="C325" s="19">
        <v>1610103077</v>
      </c>
      <c r="D325" s="20"/>
      <c r="E325" s="20"/>
      <c r="F325" s="25" t="s">
        <v>8121</v>
      </c>
      <c r="G325" s="19"/>
      <c r="H325" s="20" t="s">
        <v>778</v>
      </c>
      <c r="I325" s="25" t="s">
        <v>8025</v>
      </c>
      <c r="J325" s="19" t="s">
        <v>2988</v>
      </c>
      <c r="K325" s="18" t="s">
        <v>8055</v>
      </c>
      <c r="L325" s="28" t="s">
        <v>8026</v>
      </c>
      <c r="M325" s="50">
        <v>45474</v>
      </c>
      <c r="N325" s="49">
        <v>47664</v>
      </c>
      <c r="O325" s="34"/>
      <c r="P325" s="34"/>
      <c r="Q325" s="34"/>
      <c r="R325" s="59" t="str">
        <v>01富山地域</v>
      </c>
      <c r="S325" s="16" t="str">
        <v>33新保</v>
      </c>
    </row>
    <row r="326" spans="1:19" s="11" customFormat="1" ht="46.5" customHeight="1">
      <c r="A326" s="13" t="s">
        <v>4777</v>
      </c>
      <c r="B326" s="16" t="str">
        <f>IFERROR(VLOOKUP($A326,削除禁止!$A$1:$J$42,2,0),"")</f>
        <v>入所・居住系</v>
      </c>
      <c r="C326" s="20">
        <v>1620100014</v>
      </c>
      <c r="D326" s="20"/>
      <c r="E326" s="20"/>
      <c r="F326" s="24" t="s">
        <v>2257</v>
      </c>
      <c r="G326" s="18">
        <v>4</v>
      </c>
      <c r="H326" s="37" t="s">
        <v>200</v>
      </c>
      <c r="I326" s="27" t="s">
        <v>7488</v>
      </c>
      <c r="J326" s="20" t="s">
        <v>596</v>
      </c>
      <c r="K326" s="20" t="s">
        <v>2701</v>
      </c>
      <c r="L326" s="28" t="s">
        <v>322</v>
      </c>
      <c r="M326" s="48">
        <v>38991</v>
      </c>
      <c r="N326" s="50">
        <v>47756</v>
      </c>
      <c r="O326" s="18" t="s">
        <v>1352</v>
      </c>
      <c r="P326" s="20"/>
      <c r="Q326" s="20"/>
      <c r="R326" s="59" t="str">
        <v>その他</v>
      </c>
      <c r="S326" s="59" t="str">
        <v>その他</v>
      </c>
    </row>
    <row r="327" spans="1:19" s="11" customFormat="1" ht="46.5" customHeight="1">
      <c r="A327" s="13" t="s">
        <v>4777</v>
      </c>
      <c r="B327" s="16" t="str">
        <f>IFERROR(VLOOKUP($A327,削除禁止!$A$1:$J$42,2,0),"")</f>
        <v>入所・居住系</v>
      </c>
      <c r="C327" s="20">
        <v>1620100022</v>
      </c>
      <c r="D327" s="20"/>
      <c r="E327" s="20"/>
      <c r="F327" s="24" t="s">
        <v>1078</v>
      </c>
      <c r="G327" s="18">
        <v>30</v>
      </c>
      <c r="H327" s="20" t="s">
        <v>261</v>
      </c>
      <c r="I327" s="24" t="s">
        <v>2868</v>
      </c>
      <c r="J327" s="20" t="s">
        <v>2187</v>
      </c>
      <c r="K327" s="20" t="s">
        <v>627</v>
      </c>
      <c r="L327" s="28" t="s">
        <v>838</v>
      </c>
      <c r="M327" s="48">
        <v>38991</v>
      </c>
      <c r="N327" s="50">
        <v>47756</v>
      </c>
      <c r="O327" s="18" t="s">
        <v>1352</v>
      </c>
      <c r="P327" s="20"/>
      <c r="Q327" s="20"/>
      <c r="R327" s="59" t="str">
        <v>01富山地域</v>
      </c>
      <c r="S327" s="59" t="str">
        <v>40呉羽</v>
      </c>
    </row>
    <row r="328" spans="1:19" s="11" customFormat="1" ht="46.5" customHeight="1">
      <c r="A328" s="13" t="s">
        <v>4777</v>
      </c>
      <c r="B328" s="16" t="str">
        <f>IFERROR(VLOOKUP($A328,削除禁止!$A$1:$J$42,2,0),"")</f>
        <v>入所・居住系</v>
      </c>
      <c r="C328" s="20">
        <v>1620100030</v>
      </c>
      <c r="D328" s="20"/>
      <c r="E328" s="20"/>
      <c r="F328" s="27" t="s">
        <v>8201</v>
      </c>
      <c r="G328" s="18">
        <v>4</v>
      </c>
      <c r="H328" s="20" t="s">
        <v>176</v>
      </c>
      <c r="I328" s="24" t="s">
        <v>2839</v>
      </c>
      <c r="J328" s="20" t="s">
        <v>3161</v>
      </c>
      <c r="K328" s="20" t="s">
        <v>1044</v>
      </c>
      <c r="L328" s="28" t="s">
        <v>254</v>
      </c>
      <c r="M328" s="48">
        <v>38991</v>
      </c>
      <c r="N328" s="50">
        <v>47756</v>
      </c>
      <c r="O328" s="18" t="s">
        <v>1352</v>
      </c>
      <c r="P328" s="20"/>
      <c r="Q328" s="20"/>
      <c r="R328" s="59" t="str">
        <v>01富山地域</v>
      </c>
      <c r="S328" s="59" t="str">
        <v>49三郷</v>
      </c>
    </row>
    <row r="329" spans="1:19" s="11" customFormat="1" ht="46.5" customHeight="1">
      <c r="A329" s="13" t="s">
        <v>4777</v>
      </c>
      <c r="B329" s="16" t="str">
        <f>IFERROR(VLOOKUP($A329,削除禁止!$A$1:$J$42,2,0),"")</f>
        <v>入所・居住系</v>
      </c>
      <c r="C329" s="20">
        <v>1620100048</v>
      </c>
      <c r="D329" s="20"/>
      <c r="E329" s="20"/>
      <c r="F329" s="24" t="s">
        <v>70</v>
      </c>
      <c r="G329" s="18">
        <v>10</v>
      </c>
      <c r="H329" s="20" t="s">
        <v>58</v>
      </c>
      <c r="I329" s="24" t="s">
        <v>2840</v>
      </c>
      <c r="J329" s="20" t="s">
        <v>2628</v>
      </c>
      <c r="K329" s="20" t="s">
        <v>794</v>
      </c>
      <c r="L329" s="28" t="s">
        <v>278</v>
      </c>
      <c r="M329" s="48">
        <v>38991</v>
      </c>
      <c r="N329" s="50">
        <v>47756</v>
      </c>
      <c r="O329" s="18" t="s">
        <v>1352</v>
      </c>
      <c r="P329" s="20"/>
      <c r="Q329" s="20"/>
      <c r="R329" s="59" t="str">
        <v>01富山地域</v>
      </c>
      <c r="S329" s="59" t="str">
        <v>11堀川</v>
      </c>
    </row>
    <row r="330" spans="1:19" s="11" customFormat="1" ht="46.5" customHeight="1">
      <c r="A330" s="13" t="s">
        <v>4777</v>
      </c>
      <c r="B330" s="16" t="str">
        <f>IFERROR(VLOOKUP($A330,削除禁止!$A$1:$J$42,2,0),"")</f>
        <v>入所・居住系</v>
      </c>
      <c r="C330" s="20">
        <v>1620100055</v>
      </c>
      <c r="D330" s="20"/>
      <c r="E330" s="20"/>
      <c r="F330" s="24" t="s">
        <v>563</v>
      </c>
      <c r="G330" s="18">
        <v>28</v>
      </c>
      <c r="H330" s="20" t="s">
        <v>303</v>
      </c>
      <c r="I330" s="24" t="s">
        <v>4838</v>
      </c>
      <c r="J330" s="20" t="s">
        <v>3147</v>
      </c>
      <c r="K330" s="20" t="s">
        <v>3149</v>
      </c>
      <c r="L330" s="28" t="s">
        <v>298</v>
      </c>
      <c r="M330" s="48">
        <v>38991</v>
      </c>
      <c r="N330" s="50">
        <v>47756</v>
      </c>
      <c r="O330" s="18" t="s">
        <v>1352</v>
      </c>
      <c r="P330" s="20"/>
      <c r="Q330" s="20"/>
      <c r="R330" s="59" t="str">
        <v>05婦中地域</v>
      </c>
      <c r="S330" s="59" t="str">
        <v>70鵜坂地区</v>
      </c>
    </row>
    <row r="331" spans="1:19" s="11" customFormat="1" ht="46.5" customHeight="1">
      <c r="A331" s="13" t="s">
        <v>4777</v>
      </c>
      <c r="B331" s="16" t="str">
        <f>IFERROR(VLOOKUP($A331,削除禁止!$A$1:$J$42,2,0),"")</f>
        <v>入所・居住系</v>
      </c>
      <c r="C331" s="20">
        <v>1620100089</v>
      </c>
      <c r="D331" s="20"/>
      <c r="E331" s="20"/>
      <c r="F331" s="24" t="s">
        <v>569</v>
      </c>
      <c r="G331" s="18">
        <v>30</v>
      </c>
      <c r="H331" s="18" t="s">
        <v>3618</v>
      </c>
      <c r="I331" s="24" t="s">
        <v>2764</v>
      </c>
      <c r="J331" s="20" t="s">
        <v>587</v>
      </c>
      <c r="K331" s="20" t="s">
        <v>603</v>
      </c>
      <c r="L331" s="28" t="s">
        <v>609</v>
      </c>
      <c r="M331" s="48">
        <v>38991</v>
      </c>
      <c r="N331" s="50">
        <v>47756</v>
      </c>
      <c r="O331" s="20"/>
      <c r="P331" s="18" t="s">
        <v>1352</v>
      </c>
      <c r="Q331" s="18"/>
      <c r="R331" s="59" t="str">
        <v>02大沢野地域</v>
      </c>
      <c r="S331" s="59" t="str">
        <v>53船峅地区</v>
      </c>
    </row>
    <row r="332" spans="1:19" s="11" customFormat="1" ht="46.5" customHeight="1">
      <c r="A332" s="13" t="s">
        <v>4777</v>
      </c>
      <c r="B332" s="16" t="str">
        <f>IFERROR(VLOOKUP($A332,削除禁止!$A$1:$J$42,2,0),"")</f>
        <v>入所・居住系</v>
      </c>
      <c r="C332" s="20">
        <v>1620100097</v>
      </c>
      <c r="D332" s="20"/>
      <c r="E332" s="20"/>
      <c r="F332" s="24" t="s">
        <v>2175</v>
      </c>
      <c r="G332" s="18">
        <v>53</v>
      </c>
      <c r="H332" s="18" t="s">
        <v>853</v>
      </c>
      <c r="I332" s="24" t="s">
        <v>4139</v>
      </c>
      <c r="J332" s="20" t="s">
        <v>855</v>
      </c>
      <c r="K332" s="20" t="s">
        <v>861</v>
      </c>
      <c r="L332" s="28" t="s">
        <v>847</v>
      </c>
      <c r="M332" s="48">
        <v>38991</v>
      </c>
      <c r="N332" s="50">
        <v>46904</v>
      </c>
      <c r="O332" s="20"/>
      <c r="P332" s="18" t="s">
        <v>1352</v>
      </c>
      <c r="Q332" s="18"/>
      <c r="R332" s="59" t="str">
        <v>01富山地域</v>
      </c>
      <c r="S332" s="59" t="str">
        <v>40呉羽</v>
      </c>
    </row>
    <row r="333" spans="1:19" s="11" customFormat="1" ht="46.5" customHeight="1">
      <c r="A333" s="13" t="s">
        <v>4777</v>
      </c>
      <c r="B333" s="16" t="str">
        <f>IFERROR(VLOOKUP($A333,削除禁止!$A$1:$J$42,2,0),"")</f>
        <v>入所・居住系</v>
      </c>
      <c r="C333" s="20">
        <v>1620100105</v>
      </c>
      <c r="D333" s="20"/>
      <c r="E333" s="20"/>
      <c r="F333" s="24" t="s">
        <v>8094</v>
      </c>
      <c r="G333" s="18">
        <v>23</v>
      </c>
      <c r="H333" s="20" t="s">
        <v>698</v>
      </c>
      <c r="I333" s="24" t="s">
        <v>2843</v>
      </c>
      <c r="J333" s="20" t="s">
        <v>1157</v>
      </c>
      <c r="K333" s="20" t="s">
        <v>1157</v>
      </c>
      <c r="L333" s="28" t="s">
        <v>1141</v>
      </c>
      <c r="M333" s="48">
        <v>38991</v>
      </c>
      <c r="N333" s="50">
        <v>47756</v>
      </c>
      <c r="O333" s="20"/>
      <c r="P333" s="18" t="s">
        <v>1352</v>
      </c>
      <c r="Q333" s="18"/>
      <c r="R333" s="59" t="str">
        <v>04八尾地域</v>
      </c>
      <c r="S333" s="59" t="str">
        <v>66野積地区</v>
      </c>
    </row>
    <row r="334" spans="1:19" s="11" customFormat="1" ht="46.5" customHeight="1">
      <c r="A334" s="13" t="s">
        <v>4777</v>
      </c>
      <c r="B334" s="16" t="str">
        <f>IFERROR(VLOOKUP($A334,削除禁止!$A$1:$J$42,2,0),"")</f>
        <v>入所・居住系</v>
      </c>
      <c r="C334" s="20">
        <v>1620100113</v>
      </c>
      <c r="D334" s="20"/>
      <c r="E334" s="20"/>
      <c r="F334" s="24" t="s">
        <v>2264</v>
      </c>
      <c r="G334" s="18">
        <v>26</v>
      </c>
      <c r="H334" s="20" t="s">
        <v>775</v>
      </c>
      <c r="I334" s="24" t="s">
        <v>316</v>
      </c>
      <c r="J334" s="20" t="s">
        <v>1157</v>
      </c>
      <c r="K334" s="20" t="s">
        <v>1157</v>
      </c>
      <c r="L334" s="28" t="s">
        <v>1141</v>
      </c>
      <c r="M334" s="48">
        <v>38991</v>
      </c>
      <c r="N334" s="50">
        <v>47756</v>
      </c>
      <c r="O334" s="20"/>
      <c r="P334" s="18" t="s">
        <v>1352</v>
      </c>
      <c r="Q334" s="18"/>
      <c r="R334" s="59" t="str">
        <v>01富山地域</v>
      </c>
      <c r="S334" s="59" t="str">
        <v>14奥田</v>
      </c>
    </row>
    <row r="335" spans="1:19" s="11" customFormat="1" ht="46.5" customHeight="1">
      <c r="A335" s="13" t="s">
        <v>4777</v>
      </c>
      <c r="B335" s="16" t="str">
        <f>IFERROR(VLOOKUP($A335,削除禁止!$A$1:$J$42,2,0),"")</f>
        <v>入所・居住系</v>
      </c>
      <c r="C335" s="20">
        <v>1620100121</v>
      </c>
      <c r="D335" s="20"/>
      <c r="E335" s="20"/>
      <c r="F335" s="24" t="s">
        <v>5706</v>
      </c>
      <c r="G335" s="20">
        <v>21</v>
      </c>
      <c r="H335" s="20" t="s">
        <v>761</v>
      </c>
      <c r="I335" s="24" t="s">
        <v>2781</v>
      </c>
      <c r="J335" s="20" t="s">
        <v>633</v>
      </c>
      <c r="K335" s="20" t="s">
        <v>636</v>
      </c>
      <c r="L335" s="28" t="s">
        <v>929</v>
      </c>
      <c r="M335" s="48">
        <v>38991</v>
      </c>
      <c r="N335" s="50">
        <v>47542</v>
      </c>
      <c r="O335" s="20"/>
      <c r="P335" s="20" t="s">
        <v>1352</v>
      </c>
      <c r="Q335" s="20"/>
      <c r="R335" s="59" t="str">
        <v>05婦中地域</v>
      </c>
      <c r="S335" s="59" t="str">
        <v>74古里地区</v>
      </c>
    </row>
    <row r="336" spans="1:19" s="11" customFormat="1" ht="46.5" customHeight="1">
      <c r="A336" s="13" t="s">
        <v>4777</v>
      </c>
      <c r="B336" s="16" t="str">
        <f>IFERROR(VLOOKUP($A336,削除禁止!$A$1:$J$42,2,0),"")</f>
        <v>入所・居住系</v>
      </c>
      <c r="C336" s="20">
        <v>1620100139</v>
      </c>
      <c r="D336" s="20"/>
      <c r="E336" s="20"/>
      <c r="F336" s="24" t="s">
        <v>1957</v>
      </c>
      <c r="G336" s="18">
        <v>30</v>
      </c>
      <c r="H336" s="18" t="s">
        <v>691</v>
      </c>
      <c r="I336" s="24" t="s">
        <v>4841</v>
      </c>
      <c r="J336" s="20" t="s">
        <v>705</v>
      </c>
      <c r="K336" s="20" t="s">
        <v>96</v>
      </c>
      <c r="L336" s="28" t="s">
        <v>954</v>
      </c>
      <c r="M336" s="48">
        <v>38991</v>
      </c>
      <c r="N336" s="50">
        <v>47756</v>
      </c>
      <c r="O336" s="20"/>
      <c r="P336" s="18" t="s">
        <v>1352</v>
      </c>
      <c r="Q336" s="18"/>
      <c r="R336" s="59" t="str">
        <v>04八尾地域</v>
      </c>
      <c r="S336" s="59" t="str">
        <v>66野積地区</v>
      </c>
    </row>
    <row r="337" spans="1:19" s="11" customFormat="1" ht="46.5" customHeight="1">
      <c r="A337" s="13" t="s">
        <v>4777</v>
      </c>
      <c r="B337" s="16" t="str">
        <f>IFERROR(VLOOKUP($A337,削除禁止!$A$1:$J$42,2,0),"")</f>
        <v>入所・居住系</v>
      </c>
      <c r="C337" s="20">
        <v>1620100147</v>
      </c>
      <c r="D337" s="20"/>
      <c r="E337" s="20"/>
      <c r="F337" s="28" t="s">
        <v>1111</v>
      </c>
      <c r="G337" s="18">
        <v>15</v>
      </c>
      <c r="H337" s="18" t="s">
        <v>715</v>
      </c>
      <c r="I337" s="24" t="s">
        <v>2803</v>
      </c>
      <c r="J337" s="20" t="s">
        <v>728</v>
      </c>
      <c r="K337" s="20" t="s">
        <v>735</v>
      </c>
      <c r="L337" s="28" t="s">
        <v>1012</v>
      </c>
      <c r="M337" s="50">
        <v>39173</v>
      </c>
      <c r="N337" s="50">
        <v>47938</v>
      </c>
      <c r="O337" s="20"/>
      <c r="P337" s="18" t="s">
        <v>1352</v>
      </c>
      <c r="Q337" s="18"/>
      <c r="R337" s="59" t="str">
        <v>01富山地域</v>
      </c>
      <c r="S337" s="59" t="str">
        <v>16桜谷</v>
      </c>
    </row>
    <row r="338" spans="1:19" s="11" customFormat="1" ht="46.5" customHeight="1">
      <c r="A338" s="13" t="s">
        <v>4777</v>
      </c>
      <c r="B338" s="16" t="str">
        <f>IFERROR(VLOOKUP($A338,削除禁止!$A$1:$J$42,2,0),"")</f>
        <v>入所・居住系</v>
      </c>
      <c r="C338" s="20">
        <v>1620100154</v>
      </c>
      <c r="D338" s="20"/>
      <c r="E338" s="20"/>
      <c r="F338" s="28" t="s">
        <v>1323</v>
      </c>
      <c r="G338" s="18">
        <v>4</v>
      </c>
      <c r="H338" s="20" t="s">
        <v>924</v>
      </c>
      <c r="I338" s="24" t="s">
        <v>2845</v>
      </c>
      <c r="J338" s="20" t="s">
        <v>3164</v>
      </c>
      <c r="K338" s="20" t="s">
        <v>2644</v>
      </c>
      <c r="L338" s="28" t="s">
        <v>592</v>
      </c>
      <c r="M338" s="50">
        <v>39904</v>
      </c>
      <c r="N338" s="50">
        <v>46477</v>
      </c>
      <c r="O338" s="20"/>
      <c r="P338" s="18" t="s">
        <v>1352</v>
      </c>
      <c r="Q338" s="18"/>
      <c r="R338" s="59" t="str">
        <v>01富山地域</v>
      </c>
      <c r="S338" s="59" t="str">
        <v>14奥田</v>
      </c>
    </row>
    <row r="339" spans="1:19" s="11" customFormat="1" ht="46.5" customHeight="1">
      <c r="A339" s="13" t="s">
        <v>4777</v>
      </c>
      <c r="B339" s="16" t="str">
        <f>IFERROR(VLOOKUP($A339,削除禁止!$A$1:$J$42,2,0),"")</f>
        <v>入所・居住系</v>
      </c>
      <c r="C339" s="20">
        <v>1620100170</v>
      </c>
      <c r="D339" s="20"/>
      <c r="E339" s="20"/>
      <c r="F339" s="28" t="s">
        <v>2606</v>
      </c>
      <c r="G339" s="18">
        <v>4</v>
      </c>
      <c r="H339" s="20" t="s">
        <v>790</v>
      </c>
      <c r="I339" s="24" t="s">
        <v>622</v>
      </c>
      <c r="J339" s="20" t="s">
        <v>3168</v>
      </c>
      <c r="K339" s="20" t="s">
        <v>1361</v>
      </c>
      <c r="L339" s="28" t="s">
        <v>164</v>
      </c>
      <c r="M339" s="50">
        <v>40148</v>
      </c>
      <c r="N339" s="50">
        <v>46721</v>
      </c>
      <c r="O339" s="18" t="s">
        <v>1352</v>
      </c>
      <c r="P339" s="20"/>
      <c r="Q339" s="20"/>
      <c r="R339" s="59" t="str">
        <v>01富山地域</v>
      </c>
      <c r="S339" s="59" t="str">
        <v>14奥田</v>
      </c>
    </row>
    <row r="340" spans="1:19" s="11" customFormat="1" ht="46.5" customHeight="1">
      <c r="A340" s="13" t="s">
        <v>4777</v>
      </c>
      <c r="B340" s="16" t="str">
        <f>IFERROR(VLOOKUP($A340,削除禁止!$A$1:$J$42,2,0),"")</f>
        <v>入所・居住系</v>
      </c>
      <c r="C340" s="20">
        <v>1620100204</v>
      </c>
      <c r="D340" s="20"/>
      <c r="E340" s="20"/>
      <c r="F340" s="24" t="s">
        <v>2268</v>
      </c>
      <c r="G340" s="18">
        <v>5</v>
      </c>
      <c r="H340" s="20" t="s">
        <v>947</v>
      </c>
      <c r="I340" s="24" t="s">
        <v>2771</v>
      </c>
      <c r="J340" s="18" t="s">
        <v>3156</v>
      </c>
      <c r="K340" s="18" t="s">
        <v>2667</v>
      </c>
      <c r="L340" s="28" t="s">
        <v>937</v>
      </c>
      <c r="M340" s="50">
        <v>40817</v>
      </c>
      <c r="N340" s="50">
        <v>47391</v>
      </c>
      <c r="O340" s="20"/>
      <c r="P340" s="18" t="s">
        <v>1352</v>
      </c>
      <c r="Q340" s="18"/>
      <c r="R340" s="59" t="str">
        <v>01富山地域</v>
      </c>
      <c r="S340" s="59" t="str">
        <v>24豊田</v>
      </c>
    </row>
    <row r="341" spans="1:19" s="11" customFormat="1" ht="46.5" customHeight="1">
      <c r="A341" s="13" t="s">
        <v>4777</v>
      </c>
      <c r="B341" s="16" t="str">
        <f>IFERROR(VLOOKUP($A341,削除禁止!$A$1:$J$42,2,0),"")</f>
        <v>入所・居住系</v>
      </c>
      <c r="C341" s="20">
        <v>1620100246</v>
      </c>
      <c r="D341" s="20"/>
      <c r="E341" s="20"/>
      <c r="F341" s="28" t="s">
        <v>249</v>
      </c>
      <c r="G341" s="20">
        <v>18</v>
      </c>
      <c r="H341" s="20" t="s">
        <v>200</v>
      </c>
      <c r="I341" s="24" t="s">
        <v>2104</v>
      </c>
      <c r="J341" s="20" t="s">
        <v>3172</v>
      </c>
      <c r="K341" s="20" t="s">
        <v>244</v>
      </c>
      <c r="L341" s="28" t="s">
        <v>322</v>
      </c>
      <c r="M341" s="50">
        <v>40999</v>
      </c>
      <c r="N341" s="50">
        <v>47573</v>
      </c>
      <c r="O341" s="20"/>
      <c r="P341" s="20" t="s">
        <v>1352</v>
      </c>
      <c r="Q341" s="20"/>
      <c r="R341" s="59" t="str">
        <v>01富山地域</v>
      </c>
      <c r="S341" s="59" t="str">
        <v>40呉羽</v>
      </c>
    </row>
    <row r="342" spans="1:19" s="11" customFormat="1" ht="46.5" customHeight="1">
      <c r="A342" s="13" t="s">
        <v>4777</v>
      </c>
      <c r="B342" s="16" t="str">
        <f>IFERROR(VLOOKUP($A342,削除禁止!$A$1:$J$42,2,0),"")</f>
        <v>入所・居住系</v>
      </c>
      <c r="C342" s="20">
        <v>1620100212</v>
      </c>
      <c r="D342" s="20"/>
      <c r="E342" s="20"/>
      <c r="F342" s="28" t="s">
        <v>1067</v>
      </c>
      <c r="G342" s="20">
        <v>4</v>
      </c>
      <c r="H342" s="20" t="s">
        <v>748</v>
      </c>
      <c r="I342" s="24" t="s">
        <v>83</v>
      </c>
      <c r="J342" s="20" t="s">
        <v>1547</v>
      </c>
      <c r="K342" s="20" t="s">
        <v>1017</v>
      </c>
      <c r="L342" s="28" t="s">
        <v>1064</v>
      </c>
      <c r="M342" s="50">
        <v>41000</v>
      </c>
      <c r="N342" s="50">
        <v>47573</v>
      </c>
      <c r="O342" s="20"/>
      <c r="P342" s="20" t="s">
        <v>1352</v>
      </c>
      <c r="Q342" s="20"/>
      <c r="R342" s="59" t="str">
        <v>01富山地域</v>
      </c>
      <c r="S342" s="59" t="str">
        <v>47水橋西部</v>
      </c>
    </row>
    <row r="343" spans="1:19" s="11" customFormat="1" ht="46.5" customHeight="1">
      <c r="A343" s="13" t="s">
        <v>4777</v>
      </c>
      <c r="B343" s="16" t="str">
        <f>IFERROR(VLOOKUP($A343,削除禁止!$A$1:$J$42,2,0),"")</f>
        <v>入所・居住系</v>
      </c>
      <c r="C343" s="20">
        <v>1620100220</v>
      </c>
      <c r="D343" s="20"/>
      <c r="E343" s="20"/>
      <c r="F343" s="28" t="s">
        <v>1081</v>
      </c>
      <c r="G343" s="20">
        <v>4</v>
      </c>
      <c r="H343" s="20" t="s">
        <v>797</v>
      </c>
      <c r="I343" s="24" t="s">
        <v>2848</v>
      </c>
      <c r="J343" s="20" t="s">
        <v>2021</v>
      </c>
      <c r="K343" s="20" t="s">
        <v>2021</v>
      </c>
      <c r="L343" s="28" t="s">
        <v>868</v>
      </c>
      <c r="M343" s="50">
        <v>41000</v>
      </c>
      <c r="N343" s="50">
        <v>47573</v>
      </c>
      <c r="O343" s="20"/>
      <c r="P343" s="20" t="s">
        <v>1352</v>
      </c>
      <c r="Q343" s="20"/>
      <c r="R343" s="59" t="str">
        <v>01富山地域</v>
      </c>
      <c r="S343" s="59" t="str">
        <v>13東部</v>
      </c>
    </row>
    <row r="344" spans="1:19" s="11" customFormat="1" ht="46.5" customHeight="1">
      <c r="A344" s="13" t="s">
        <v>4777</v>
      </c>
      <c r="B344" s="16" t="str">
        <f>IFERROR(VLOOKUP($A344,削除禁止!$A$1:$J$42,2,0),"")</f>
        <v>入所・居住系</v>
      </c>
      <c r="C344" s="20">
        <v>1620100238</v>
      </c>
      <c r="D344" s="20"/>
      <c r="E344" s="20"/>
      <c r="F344" s="29" t="s">
        <v>7398</v>
      </c>
      <c r="G344" s="20">
        <v>18</v>
      </c>
      <c r="H344" s="20" t="s">
        <v>159</v>
      </c>
      <c r="I344" s="24" t="s">
        <v>700</v>
      </c>
      <c r="J344" s="20" t="s">
        <v>1293</v>
      </c>
      <c r="K344" s="20" t="s">
        <v>1771</v>
      </c>
      <c r="L344" s="28" t="s">
        <v>254</v>
      </c>
      <c r="M344" s="50">
        <v>41000</v>
      </c>
      <c r="N344" s="50">
        <v>47573</v>
      </c>
      <c r="O344" s="18" t="s">
        <v>1352</v>
      </c>
      <c r="P344" s="20"/>
      <c r="Q344" s="20"/>
      <c r="R344" s="59" t="str">
        <v>01富山地域</v>
      </c>
      <c r="S344" s="59" t="str">
        <v>49三郷</v>
      </c>
    </row>
    <row r="345" spans="1:19" s="11" customFormat="1" ht="46.5" customHeight="1">
      <c r="A345" s="13" t="s">
        <v>4777</v>
      </c>
      <c r="B345" s="16" t="str">
        <f>IFERROR(VLOOKUP($A345,削除禁止!$A$1:$J$42,2,0),"")</f>
        <v>入所・居住系</v>
      </c>
      <c r="C345" s="20">
        <v>1620100253</v>
      </c>
      <c r="D345" s="20"/>
      <c r="E345" s="20"/>
      <c r="F345" s="28" t="s">
        <v>2276</v>
      </c>
      <c r="G345" s="20">
        <v>4</v>
      </c>
      <c r="H345" s="20" t="s">
        <v>38</v>
      </c>
      <c r="I345" s="24" t="s">
        <v>2291</v>
      </c>
      <c r="J345" s="20" t="s">
        <v>1380</v>
      </c>
      <c r="K345" s="20" t="s">
        <v>1380</v>
      </c>
      <c r="L345" s="28" t="s">
        <v>36</v>
      </c>
      <c r="M345" s="50">
        <v>41394</v>
      </c>
      <c r="N345" s="50">
        <v>47968</v>
      </c>
      <c r="O345" s="18" t="s">
        <v>1352</v>
      </c>
      <c r="P345" s="20"/>
      <c r="Q345" s="20"/>
      <c r="R345" s="59" t="str">
        <v>01富山地域</v>
      </c>
      <c r="S345" s="59" t="str">
        <v>37八幡</v>
      </c>
    </row>
    <row r="346" spans="1:19" s="11" customFormat="1" ht="46.5" customHeight="1">
      <c r="A346" s="13" t="s">
        <v>4777</v>
      </c>
      <c r="B346" s="16" t="str">
        <f>IFERROR(VLOOKUP($A346,削除禁止!$A$1:$J$42,2,0),"")</f>
        <v>入所・居住系</v>
      </c>
      <c r="C346" s="20">
        <v>1620100261</v>
      </c>
      <c r="D346" s="20"/>
      <c r="E346" s="20"/>
      <c r="F346" s="28" t="s">
        <v>257</v>
      </c>
      <c r="G346" s="20">
        <v>4</v>
      </c>
      <c r="H346" s="20" t="s">
        <v>1478</v>
      </c>
      <c r="I346" s="24" t="s">
        <v>2850</v>
      </c>
      <c r="J346" s="20" t="s">
        <v>3173</v>
      </c>
      <c r="K346" s="20" t="s">
        <v>1063</v>
      </c>
      <c r="L346" s="31" t="s">
        <v>2299</v>
      </c>
      <c r="M346" s="50">
        <v>41516</v>
      </c>
      <c r="N346" s="50">
        <v>45900</v>
      </c>
      <c r="O346" s="18" t="s">
        <v>1352</v>
      </c>
      <c r="P346" s="20"/>
      <c r="Q346" s="20"/>
      <c r="R346" s="59" t="str">
        <v>02大沢野地域</v>
      </c>
      <c r="S346" s="59" t="str">
        <v>53船峅地区</v>
      </c>
    </row>
    <row r="347" spans="1:19" s="11" customFormat="1" ht="46.5" customHeight="1">
      <c r="A347" s="13" t="s">
        <v>4777</v>
      </c>
      <c r="B347" s="16" t="str">
        <f>IFERROR(VLOOKUP($A347,削除禁止!$A$1:$J$42,2,0),"")</f>
        <v>入所・居住系</v>
      </c>
      <c r="C347" s="20">
        <v>1620100287</v>
      </c>
      <c r="D347" s="20"/>
      <c r="E347" s="20"/>
      <c r="F347" s="24" t="s">
        <v>2737</v>
      </c>
      <c r="G347" s="20">
        <v>9</v>
      </c>
      <c r="H347" s="20" t="s">
        <v>1531</v>
      </c>
      <c r="I347" s="24" t="s">
        <v>2772</v>
      </c>
      <c r="J347" s="20" t="s">
        <v>1509</v>
      </c>
      <c r="K347" s="20" t="s">
        <v>1509</v>
      </c>
      <c r="L347" s="31" t="s">
        <v>164</v>
      </c>
      <c r="M347" s="50">
        <v>42826</v>
      </c>
      <c r="N347" s="50">
        <v>47208</v>
      </c>
      <c r="O347" s="20"/>
      <c r="P347" s="20" t="s">
        <v>1352</v>
      </c>
      <c r="Q347" s="20"/>
      <c r="R347" s="59" t="str">
        <v>01富山地域</v>
      </c>
      <c r="S347" s="59" t="str">
        <v>25広田</v>
      </c>
    </row>
    <row r="348" spans="1:19" s="11" customFormat="1" ht="46.5" customHeight="1">
      <c r="A348" s="13" t="s">
        <v>4777</v>
      </c>
      <c r="B348" s="16" t="str">
        <f>IFERROR(VLOOKUP($A348,削除禁止!$A$1:$J$42,2,0),"")</f>
        <v>入所・居住系</v>
      </c>
      <c r="C348" s="20">
        <v>1620100303</v>
      </c>
      <c r="D348" s="20"/>
      <c r="E348" s="20"/>
      <c r="F348" s="24" t="s">
        <v>4901</v>
      </c>
      <c r="G348" s="20">
        <v>20</v>
      </c>
      <c r="H348" s="20" t="s">
        <v>309</v>
      </c>
      <c r="I348" s="24" t="s">
        <v>2856</v>
      </c>
      <c r="J348" s="20" t="s">
        <v>3178</v>
      </c>
      <c r="K348" s="20" t="s">
        <v>1080</v>
      </c>
      <c r="L348" s="31" t="s">
        <v>1939</v>
      </c>
      <c r="M348" s="50">
        <v>43525</v>
      </c>
      <c r="N348" s="50">
        <v>47907</v>
      </c>
      <c r="O348" s="20"/>
      <c r="P348" s="20" t="s">
        <v>1352</v>
      </c>
      <c r="Q348" s="20"/>
      <c r="R348" s="59" t="str">
        <v>01富山地域</v>
      </c>
      <c r="S348" s="59" t="str">
        <v>32蜷川</v>
      </c>
    </row>
    <row r="349" spans="1:19" s="11" customFormat="1" ht="67.5" customHeight="1">
      <c r="A349" s="13" t="s">
        <v>4777</v>
      </c>
      <c r="B349" s="16" t="str">
        <f>IFERROR(VLOOKUP($A349,削除禁止!$A$1:$J$42,2,0),"")</f>
        <v>入所・居住系</v>
      </c>
      <c r="C349" s="20">
        <v>1620100311</v>
      </c>
      <c r="D349" s="20"/>
      <c r="E349" s="20"/>
      <c r="F349" s="24" t="s">
        <v>2214</v>
      </c>
      <c r="G349" s="20">
        <v>13</v>
      </c>
      <c r="H349" s="20" t="s">
        <v>1847</v>
      </c>
      <c r="I349" s="24" t="s">
        <v>2862</v>
      </c>
      <c r="J349" s="20" t="s">
        <v>3182</v>
      </c>
      <c r="K349" s="20" t="s">
        <v>3033</v>
      </c>
      <c r="L349" s="31" t="s">
        <v>958</v>
      </c>
      <c r="M349" s="50">
        <v>43862</v>
      </c>
      <c r="N349" s="50">
        <v>46053</v>
      </c>
      <c r="O349" s="20"/>
      <c r="P349" s="20" t="s">
        <v>1352</v>
      </c>
      <c r="Q349" s="20"/>
      <c r="R349" s="59" t="str">
        <v>01富山地域</v>
      </c>
      <c r="S349" s="59" t="str">
        <v>19岩瀬</v>
      </c>
    </row>
    <row r="350" spans="1:19" s="11" customFormat="1" ht="46.5" customHeight="1">
      <c r="A350" s="13" t="s">
        <v>4777</v>
      </c>
      <c r="B350" s="16" t="str">
        <f>IFERROR(VLOOKUP($A350,削除禁止!$A$1:$J$42,2,0),"")</f>
        <v>入所・居住系</v>
      </c>
      <c r="C350" s="20">
        <v>1620100329</v>
      </c>
      <c r="D350" s="20"/>
      <c r="E350" s="20"/>
      <c r="F350" s="24" t="s">
        <v>1800</v>
      </c>
      <c r="G350" s="20">
        <v>20</v>
      </c>
      <c r="H350" s="20" t="s">
        <v>801</v>
      </c>
      <c r="I350" s="24" t="s">
        <v>2775</v>
      </c>
      <c r="J350" s="20" t="s">
        <v>2261</v>
      </c>
      <c r="K350" s="20" t="s">
        <v>3157</v>
      </c>
      <c r="L350" s="31" t="s">
        <v>2017</v>
      </c>
      <c r="M350" s="50">
        <v>43862</v>
      </c>
      <c r="N350" s="50">
        <v>46053</v>
      </c>
      <c r="O350" s="20"/>
      <c r="P350" s="20"/>
      <c r="Q350" s="20" t="s">
        <v>1352</v>
      </c>
      <c r="R350" s="59" t="str">
        <v>01富山地域</v>
      </c>
      <c r="S350" s="59" t="str">
        <v>48水橋東部</v>
      </c>
    </row>
    <row r="351" spans="1:19" s="11" customFormat="1" ht="46.5" customHeight="1">
      <c r="A351" s="13" t="s">
        <v>4777</v>
      </c>
      <c r="B351" s="16" t="str">
        <f>IFERROR(VLOOKUP($A351,削除禁止!$A$1:$J$42,2,0),"")</f>
        <v>入所・居住系</v>
      </c>
      <c r="C351" s="20">
        <v>1620100345</v>
      </c>
      <c r="D351" s="20"/>
      <c r="E351" s="20"/>
      <c r="F351" s="24" t="s">
        <v>1148</v>
      </c>
      <c r="G351" s="20">
        <v>8</v>
      </c>
      <c r="H351" s="20" t="s">
        <v>1286</v>
      </c>
      <c r="I351" s="24" t="s">
        <v>4804</v>
      </c>
      <c r="J351" s="20" t="s">
        <v>1854</v>
      </c>
      <c r="K351" s="20"/>
      <c r="L351" s="31" t="s">
        <v>851</v>
      </c>
      <c r="M351" s="50">
        <v>43922</v>
      </c>
      <c r="N351" s="50">
        <v>46112</v>
      </c>
      <c r="O351" s="20"/>
      <c r="P351" s="20" t="s">
        <v>1352</v>
      </c>
      <c r="Q351" s="20"/>
      <c r="R351" s="59" t="str">
        <v>01富山地域</v>
      </c>
      <c r="S351" s="59" t="str">
        <v>49三郷</v>
      </c>
    </row>
    <row r="352" spans="1:19" s="11" customFormat="1" ht="46.5" customHeight="1">
      <c r="A352" s="13" t="s">
        <v>4777</v>
      </c>
      <c r="B352" s="16" t="str">
        <f>IFERROR(VLOOKUP($A352,削除禁止!$A$1:$J$42,2,0),"")</f>
        <v>入所・居住系</v>
      </c>
      <c r="C352" s="20">
        <v>1620100337</v>
      </c>
      <c r="D352" s="20"/>
      <c r="E352" s="20"/>
      <c r="F352" s="24" t="s">
        <v>2609</v>
      </c>
      <c r="G352" s="20">
        <v>5</v>
      </c>
      <c r="H352" s="20" t="s">
        <v>6200</v>
      </c>
      <c r="I352" s="24" t="s">
        <v>4252</v>
      </c>
      <c r="J352" s="20" t="s">
        <v>1031</v>
      </c>
      <c r="K352" s="20" t="s">
        <v>2723</v>
      </c>
      <c r="L352" s="31" t="s">
        <v>2148</v>
      </c>
      <c r="M352" s="50">
        <v>43922</v>
      </c>
      <c r="N352" s="50">
        <v>46112</v>
      </c>
      <c r="O352" s="18" t="s">
        <v>1352</v>
      </c>
      <c r="P352" s="20"/>
      <c r="Q352" s="20"/>
      <c r="R352" s="59" t="str">
        <v>01富山地域</v>
      </c>
      <c r="S352" s="59" t="str">
        <v>19岩瀬</v>
      </c>
    </row>
    <row r="353" spans="1:20" s="11" customFormat="1" ht="46.5" customHeight="1">
      <c r="A353" s="13" t="s">
        <v>4777</v>
      </c>
      <c r="B353" s="16" t="str">
        <f>IFERROR(VLOOKUP($A353,削除禁止!$A$1:$J$42,2,0),"")</f>
        <v>入所・居住系</v>
      </c>
      <c r="C353" s="20">
        <v>1620100352</v>
      </c>
      <c r="D353" s="20"/>
      <c r="E353" s="20"/>
      <c r="F353" s="24" t="s">
        <v>2293</v>
      </c>
      <c r="G353" s="20">
        <v>17</v>
      </c>
      <c r="H353" s="20" t="s">
        <v>3805</v>
      </c>
      <c r="I353" s="24" t="s">
        <v>7875</v>
      </c>
      <c r="J353" s="20" t="s">
        <v>3184</v>
      </c>
      <c r="K353" s="20" t="s">
        <v>3184</v>
      </c>
      <c r="L353" s="31" t="s">
        <v>2147</v>
      </c>
      <c r="M353" s="50">
        <v>43983</v>
      </c>
      <c r="N353" s="50">
        <v>46173</v>
      </c>
      <c r="O353" s="18"/>
      <c r="P353" s="18" t="s">
        <v>1352</v>
      </c>
      <c r="Q353" s="20"/>
      <c r="R353" s="59" t="str">
        <v>01富山地域</v>
      </c>
      <c r="S353" s="59" t="str">
        <v>14奥田</v>
      </c>
    </row>
    <row r="354" spans="1:20" s="11" customFormat="1" ht="46.5" customHeight="1">
      <c r="A354" s="13" t="s">
        <v>4777</v>
      </c>
      <c r="B354" s="16" t="str">
        <f>IFERROR(VLOOKUP($A354,削除禁止!$A$1:$J$42,2,0),"")</f>
        <v>入所・居住系</v>
      </c>
      <c r="C354" s="20">
        <v>1620100378</v>
      </c>
      <c r="D354" s="20"/>
      <c r="E354" s="20"/>
      <c r="F354" s="24" t="s">
        <v>950</v>
      </c>
      <c r="G354" s="20">
        <v>7</v>
      </c>
      <c r="H354" s="20" t="s">
        <v>1062</v>
      </c>
      <c r="I354" s="24" t="s">
        <v>2057</v>
      </c>
      <c r="J354" s="20" t="s">
        <v>3144</v>
      </c>
      <c r="K354" s="20" t="s">
        <v>3144</v>
      </c>
      <c r="L354" s="31" t="s">
        <v>1377</v>
      </c>
      <c r="M354" s="50">
        <v>44136</v>
      </c>
      <c r="N354" s="50">
        <v>46326</v>
      </c>
      <c r="O354" s="18"/>
      <c r="P354" s="18" t="s">
        <v>1352</v>
      </c>
      <c r="Q354" s="20"/>
      <c r="R354" s="59" t="str">
        <v>05婦中地域</v>
      </c>
      <c r="S354" s="59" t="str">
        <v>73婦中熊野地区</v>
      </c>
    </row>
    <row r="355" spans="1:20" s="11" customFormat="1" ht="46.5" customHeight="1">
      <c r="A355" s="13" t="s">
        <v>4777</v>
      </c>
      <c r="B355" s="16" t="str">
        <f>IFERROR(VLOOKUP($A355,削除禁止!$A$1:$J$42,2,0),"")</f>
        <v>入所・居住系</v>
      </c>
      <c r="C355" s="20">
        <v>1620100386</v>
      </c>
      <c r="D355" s="20"/>
      <c r="E355" s="20"/>
      <c r="F355" s="24" t="s">
        <v>2250</v>
      </c>
      <c r="G355" s="20">
        <v>20</v>
      </c>
      <c r="H355" s="20" t="s">
        <v>1870</v>
      </c>
      <c r="I355" s="24" t="s">
        <v>2776</v>
      </c>
      <c r="J355" s="20" t="s">
        <v>3158</v>
      </c>
      <c r="K355" s="20" t="s">
        <v>2608</v>
      </c>
      <c r="L355" s="31" t="s">
        <v>1814</v>
      </c>
      <c r="M355" s="50">
        <v>44287</v>
      </c>
      <c r="N355" s="50">
        <v>46477</v>
      </c>
      <c r="O355" s="18"/>
      <c r="P355" s="18"/>
      <c r="Q355" s="18" t="s">
        <v>1352</v>
      </c>
      <c r="R355" s="59" t="str">
        <v>01富山地域</v>
      </c>
      <c r="S355" s="59" t="str">
        <v>13東部</v>
      </c>
    </row>
    <row r="356" spans="1:20" s="11" customFormat="1" ht="46.5" customHeight="1">
      <c r="A356" s="13" t="s">
        <v>4777</v>
      </c>
      <c r="B356" s="16" t="str">
        <f>IFERROR(VLOOKUP($A356,削除禁止!$A$1:$J$42,2,0),"")</f>
        <v>入所・居住系</v>
      </c>
      <c r="C356" s="19">
        <v>1620100402</v>
      </c>
      <c r="D356" s="20"/>
      <c r="E356" s="20"/>
      <c r="F356" s="26" t="s">
        <v>4554</v>
      </c>
      <c r="G356" s="20">
        <v>7</v>
      </c>
      <c r="H356" s="19" t="s">
        <v>748</v>
      </c>
      <c r="I356" s="26" t="s">
        <v>8071</v>
      </c>
      <c r="J356" s="19" t="s">
        <v>3027</v>
      </c>
      <c r="K356" s="18" t="s">
        <v>3027</v>
      </c>
      <c r="L356" s="31" t="s">
        <v>1377</v>
      </c>
      <c r="M356" s="49">
        <v>44501</v>
      </c>
      <c r="N356" s="49">
        <v>46691</v>
      </c>
      <c r="O356" s="34"/>
      <c r="P356" s="18" t="s">
        <v>1352</v>
      </c>
      <c r="Q356" s="34"/>
      <c r="R356" s="59" t="str">
        <v>01富山地域</v>
      </c>
      <c r="S356" s="59" t="str">
        <v>47水橋西部</v>
      </c>
      <c r="T356" s="61"/>
    </row>
    <row r="357" spans="1:20" s="11" customFormat="1" ht="46.5" customHeight="1">
      <c r="A357" s="13" t="s">
        <v>4777</v>
      </c>
      <c r="B357" s="16" t="str">
        <f>IFERROR(VLOOKUP($A357,削除禁止!$A$1:$J$42,2,0),"")</f>
        <v>入所・居住系</v>
      </c>
      <c r="C357" s="20">
        <v>1620100436</v>
      </c>
      <c r="D357" s="20"/>
      <c r="E357" s="20"/>
      <c r="F357" s="24" t="s">
        <v>5139</v>
      </c>
      <c r="G357" s="20">
        <v>11</v>
      </c>
      <c r="H357" s="20" t="s">
        <v>1239</v>
      </c>
      <c r="I357" s="24" t="s">
        <v>2864</v>
      </c>
      <c r="J357" s="20" t="s">
        <v>1010</v>
      </c>
      <c r="K357" s="20"/>
      <c r="L357" s="31" t="s">
        <v>1409</v>
      </c>
      <c r="M357" s="50">
        <v>44743</v>
      </c>
      <c r="N357" s="50">
        <v>46934</v>
      </c>
      <c r="O357" s="18"/>
      <c r="P357" s="20" t="s">
        <v>1352</v>
      </c>
      <c r="Q357" s="20"/>
      <c r="R357" s="59" t="str">
        <v>01富山地域</v>
      </c>
      <c r="S357" s="59" t="str">
        <v>25広田</v>
      </c>
    </row>
    <row r="358" spans="1:20" s="11" customFormat="1" ht="46.5" customHeight="1">
      <c r="A358" s="13" t="s">
        <v>4777</v>
      </c>
      <c r="B358" s="16" t="str">
        <f>IFERROR(VLOOKUP($A358,削除禁止!$A$1:$J$42,2,0),"")</f>
        <v>入所・居住系</v>
      </c>
      <c r="C358" s="19">
        <v>1620100444</v>
      </c>
      <c r="D358" s="20"/>
      <c r="E358" s="20"/>
      <c r="F358" s="26" t="s" ph="1">
        <v>8115</v>
      </c>
      <c r="G358" s="20">
        <v>10</v>
      </c>
      <c r="H358" s="19" t="s">
        <v>1729</v>
      </c>
      <c r="I358" s="26" t="s">
        <v>7944</v>
      </c>
      <c r="J358" s="19" t="s">
        <v>3182</v>
      </c>
      <c r="K358" s="18" t="s">
        <v>1060</v>
      </c>
      <c r="L358" s="31" t="s">
        <v>958</v>
      </c>
      <c r="M358" s="50">
        <v>44743</v>
      </c>
      <c r="N358" s="50">
        <v>46934</v>
      </c>
      <c r="O358" s="34"/>
      <c r="P358" s="18" t="s">
        <v>1352</v>
      </c>
      <c r="Q358" s="34"/>
      <c r="R358" s="59" t="str">
        <v>01富山地域</v>
      </c>
      <c r="S358" s="59" t="str">
        <v>19岩瀬</v>
      </c>
    </row>
    <row r="359" spans="1:20" s="11" customFormat="1" ht="46.5" customHeight="1">
      <c r="A359" s="13" t="s">
        <v>4777</v>
      </c>
      <c r="B359" s="16" t="str">
        <f>IFERROR(VLOOKUP($A359,削除禁止!$A$1:$J$42,2,0),"")</f>
        <v>入所・居住系</v>
      </c>
      <c r="C359" s="19">
        <v>1620100451</v>
      </c>
      <c r="D359" s="20"/>
      <c r="E359" s="20"/>
      <c r="F359" s="26" t="s">
        <v>867</v>
      </c>
      <c r="G359" s="20">
        <v>4</v>
      </c>
      <c r="H359" s="19" t="s">
        <v>2447</v>
      </c>
      <c r="I359" s="26" t="s">
        <v>4842</v>
      </c>
      <c r="J359" s="19" t="s">
        <v>4383</v>
      </c>
      <c r="K359" s="18" t="s">
        <v>2518</v>
      </c>
      <c r="L359" s="31" t="s">
        <v>4878</v>
      </c>
      <c r="M359" s="50">
        <v>44958</v>
      </c>
      <c r="N359" s="50">
        <v>47149</v>
      </c>
      <c r="O359" s="34"/>
      <c r="P359" s="18" t="s">
        <v>1352</v>
      </c>
      <c r="Q359" s="34"/>
      <c r="R359" s="59" t="str">
        <v>01富山地域</v>
      </c>
      <c r="S359" s="59" t="str">
        <v>26新庄</v>
      </c>
    </row>
    <row r="360" spans="1:20" s="11" customFormat="1" ht="46.5" customHeight="1">
      <c r="A360" s="13" t="s">
        <v>4777</v>
      </c>
      <c r="B360" s="16" t="str">
        <f>IFERROR(VLOOKUP($A360,削除禁止!$A$1:$J$42,2,0),"")</f>
        <v>入所・居住系</v>
      </c>
      <c r="C360" s="19">
        <v>1620100469</v>
      </c>
      <c r="D360" s="20"/>
      <c r="E360" s="20"/>
      <c r="F360" s="26" t="s">
        <v>4920</v>
      </c>
      <c r="G360" s="20">
        <v>7</v>
      </c>
      <c r="H360" s="19" t="s">
        <v>3562</v>
      </c>
      <c r="I360" s="26" t="s">
        <v>40</v>
      </c>
      <c r="J360" s="19" t="s">
        <v>4888</v>
      </c>
      <c r="K360" s="18"/>
      <c r="L360" s="31" t="s">
        <v>4947</v>
      </c>
      <c r="M360" s="50">
        <v>44986</v>
      </c>
      <c r="N360" s="50">
        <v>47177</v>
      </c>
      <c r="O360" s="34"/>
      <c r="P360" s="18" t="s">
        <v>1352</v>
      </c>
      <c r="Q360" s="34"/>
      <c r="R360" s="59" t="str">
        <v>04八尾地域</v>
      </c>
      <c r="S360" s="59" t="str">
        <v>62杉原地区</v>
      </c>
    </row>
    <row r="361" spans="1:20" s="11" customFormat="1" ht="46.5" customHeight="1">
      <c r="A361" s="13" t="s">
        <v>4777</v>
      </c>
      <c r="B361" s="16" t="str">
        <f>IFERROR(VLOOKUP($A361,削除禁止!$A$1:$J$42,2,0),"")</f>
        <v>入所・居住系</v>
      </c>
      <c r="C361" s="19">
        <v>1620100477</v>
      </c>
      <c r="D361" s="20"/>
      <c r="E361" s="20"/>
      <c r="F361" s="26" t="s">
        <v>613</v>
      </c>
      <c r="G361" s="20">
        <v>16</v>
      </c>
      <c r="H361" s="19" t="s">
        <v>2643</v>
      </c>
      <c r="I361" s="26" t="s">
        <v>7800</v>
      </c>
      <c r="J361" s="19" t="s">
        <v>1372</v>
      </c>
      <c r="K361" s="18"/>
      <c r="L361" s="31" t="s">
        <v>6067</v>
      </c>
      <c r="M361" s="50">
        <v>45078</v>
      </c>
      <c r="N361" s="50">
        <v>47269</v>
      </c>
      <c r="O361" s="34"/>
      <c r="P361" s="18" t="s">
        <v>1352</v>
      </c>
      <c r="Q361" s="34"/>
      <c r="R361" s="59" t="str">
        <v>01富山地域</v>
      </c>
      <c r="S361" s="59" t="str">
        <v>05五番町</v>
      </c>
    </row>
    <row r="362" spans="1:20" s="11" customFormat="1" ht="46.5" customHeight="1">
      <c r="A362" s="13" t="s">
        <v>4777</v>
      </c>
      <c r="B362" s="16" t="str">
        <f>IFERROR(VLOOKUP($A362,削除禁止!$A$1:$J$42,2,0),"")</f>
        <v>入所・居住系</v>
      </c>
      <c r="C362" s="19">
        <v>1620100493</v>
      </c>
      <c r="D362" s="20"/>
      <c r="E362" s="20"/>
      <c r="F362" s="26" t="s">
        <v>2571</v>
      </c>
      <c r="G362" s="20">
        <v>7</v>
      </c>
      <c r="H362" s="19" t="s">
        <v>741</v>
      </c>
      <c r="I362" s="35" t="s">
        <v>6753</v>
      </c>
      <c r="J362" s="19" t="s">
        <v>4850</v>
      </c>
      <c r="K362" s="19" t="s">
        <v>4850</v>
      </c>
      <c r="L362" s="31" t="s">
        <v>7145</v>
      </c>
      <c r="M362" s="50">
        <v>45139</v>
      </c>
      <c r="N362" s="50">
        <v>47330</v>
      </c>
      <c r="O362" s="34"/>
      <c r="P362" s="18" t="s">
        <v>1352</v>
      </c>
      <c r="Q362" s="34"/>
      <c r="R362" s="59" t="str">
        <v>01富山地域</v>
      </c>
      <c r="S362" s="59" t="str">
        <v>29山室</v>
      </c>
    </row>
    <row r="363" spans="1:20" s="11" customFormat="1" ht="46.5" customHeight="1">
      <c r="A363" s="13" t="s">
        <v>4777</v>
      </c>
      <c r="B363" s="16" t="str">
        <f>IFERROR(VLOOKUP($A363,削除禁止!$A$1:$J$42,2,0),"")</f>
        <v>入所・居住系</v>
      </c>
      <c r="C363" s="19">
        <v>1620100519</v>
      </c>
      <c r="D363" s="20"/>
      <c r="E363" s="20"/>
      <c r="F363" s="26" t="s">
        <v>8028</v>
      </c>
      <c r="G363" s="20">
        <v>12</v>
      </c>
      <c r="H363" s="19" t="s">
        <v>715</v>
      </c>
      <c r="I363" s="26" t="s">
        <v>8029</v>
      </c>
      <c r="J363" s="19" t="s">
        <v>8030</v>
      </c>
      <c r="K363" s="18" t="s">
        <v>4485</v>
      </c>
      <c r="L363" s="31" t="s">
        <v>1922</v>
      </c>
      <c r="M363" s="50">
        <v>45200</v>
      </c>
      <c r="N363" s="50">
        <v>47391</v>
      </c>
      <c r="O363" s="34"/>
      <c r="P363" s="18" t="s">
        <v>1352</v>
      </c>
      <c r="Q363" s="34"/>
      <c r="R363" s="59" t="str">
        <v>01富山地域</v>
      </c>
      <c r="S363" s="59" t="str">
        <v>16桜谷</v>
      </c>
    </row>
    <row r="364" spans="1:20" s="11" customFormat="1" ht="46.5" customHeight="1">
      <c r="A364" s="13" t="s">
        <v>4777</v>
      </c>
      <c r="B364" s="16" t="str">
        <f>IFERROR(VLOOKUP($A364,削除禁止!$A$1:$J$42,2,0),"")</f>
        <v>入所・居住系</v>
      </c>
      <c r="C364" s="19">
        <v>1620100527</v>
      </c>
      <c r="D364" s="20"/>
      <c r="E364" s="20"/>
      <c r="F364" s="26" t="s">
        <v>8045</v>
      </c>
      <c r="G364" s="20">
        <v>7</v>
      </c>
      <c r="H364" s="19" t="s">
        <v>3487</v>
      </c>
      <c r="I364" s="26" t="s">
        <v>8046</v>
      </c>
      <c r="J364" s="19" t="s">
        <v>4642</v>
      </c>
      <c r="K364" s="18" t="s">
        <v>8047</v>
      </c>
      <c r="L364" s="31" t="s">
        <v>8048</v>
      </c>
      <c r="M364" s="50">
        <v>45261</v>
      </c>
      <c r="N364" s="50">
        <v>47452</v>
      </c>
      <c r="O364" s="34"/>
      <c r="P364" s="18" t="s">
        <v>1352</v>
      </c>
      <c r="Q364" s="34"/>
      <c r="R364" s="59" t="str">
        <v>01富山地域</v>
      </c>
      <c r="S364" s="59" t="str">
        <v>44老田</v>
      </c>
    </row>
    <row r="365" spans="1:20" s="11" customFormat="1" ht="46.5" customHeight="1">
      <c r="A365" s="13" t="s">
        <v>4777</v>
      </c>
      <c r="B365" s="16" t="str">
        <f>IFERROR(VLOOKUP($A365,削除禁止!$A$1:$J$42,2,0),"")</f>
        <v>入所・居住系</v>
      </c>
      <c r="C365" s="19">
        <v>1620100535</v>
      </c>
      <c r="D365" s="20"/>
      <c r="E365" s="20"/>
      <c r="F365" s="26" t="s">
        <v>8051</v>
      </c>
      <c r="G365" s="20">
        <v>20</v>
      </c>
      <c r="H365" s="19" t="s">
        <v>2447</v>
      </c>
      <c r="I365" s="26" t="s">
        <v>8052</v>
      </c>
      <c r="J365" s="19" t="s">
        <v>8053</v>
      </c>
      <c r="K365" s="18" t="s">
        <v>8054</v>
      </c>
      <c r="L365" s="31" t="s">
        <v>8041</v>
      </c>
      <c r="M365" s="50">
        <v>45292</v>
      </c>
      <c r="N365" s="50">
        <v>47483</v>
      </c>
      <c r="O365" s="34"/>
      <c r="P365" s="18" t="s">
        <v>1352</v>
      </c>
      <c r="Q365" s="34"/>
      <c r="R365" s="59" t="str">
        <v>01富山地域</v>
      </c>
      <c r="S365" s="59" t="str">
        <v>28藤ノ木</v>
      </c>
    </row>
    <row r="366" spans="1:20" s="11" customFormat="1" ht="46.5" customHeight="1">
      <c r="A366" s="13" t="s">
        <v>4777</v>
      </c>
      <c r="B366" s="16" t="str">
        <f>IFERROR(VLOOKUP($A366,削除禁止!$A$1:$J$42,2,0),"")</f>
        <v>入所・居住系</v>
      </c>
      <c r="C366" s="20">
        <v>1620100543</v>
      </c>
      <c r="D366" s="20"/>
      <c r="E366" s="20"/>
      <c r="F366" s="24" t="s">
        <v>7394</v>
      </c>
      <c r="G366" s="18">
        <v>17</v>
      </c>
      <c r="H366" s="20" t="s">
        <v>151</v>
      </c>
      <c r="I366" s="24" t="s">
        <v>1222</v>
      </c>
      <c r="J366" s="20" t="s">
        <v>1935</v>
      </c>
      <c r="K366" s="20" t="s">
        <v>1935</v>
      </c>
      <c r="L366" s="28" t="s">
        <v>8081</v>
      </c>
      <c r="M366" s="48">
        <v>45383</v>
      </c>
      <c r="N366" s="50">
        <v>47573</v>
      </c>
      <c r="O366" s="18"/>
      <c r="P366" s="18" t="s">
        <v>1352</v>
      </c>
      <c r="Q366" s="20"/>
      <c r="R366" s="59" t="str">
        <v>01富山地域</v>
      </c>
      <c r="S366" s="59" t="str">
        <v>14奥田</v>
      </c>
    </row>
    <row r="367" spans="1:20" s="11" customFormat="1" ht="46.5" customHeight="1">
      <c r="A367" s="13" t="s">
        <v>4777</v>
      </c>
      <c r="B367" s="16" t="str">
        <f>IFERROR(VLOOKUP($A367,削除禁止!$A$1:$J$42,2,0),"")</f>
        <v>入所・居住系</v>
      </c>
      <c r="C367" s="19">
        <v>1620100550</v>
      </c>
      <c r="D367" s="20"/>
      <c r="E367" s="20"/>
      <c r="F367" s="26" t="s">
        <v>8095</v>
      </c>
      <c r="G367" s="19">
        <v>6</v>
      </c>
      <c r="H367" s="19" t="s">
        <v>5</v>
      </c>
      <c r="I367" s="26" t="s">
        <v>8096</v>
      </c>
      <c r="J367" s="19" t="s">
        <v>414</v>
      </c>
      <c r="K367" s="18" t="s">
        <v>2015</v>
      </c>
      <c r="L367" s="31" t="s">
        <v>2936</v>
      </c>
      <c r="M367" s="50">
        <v>45413</v>
      </c>
      <c r="N367" s="50">
        <v>47603</v>
      </c>
      <c r="O367" s="34"/>
      <c r="P367" s="18" t="s">
        <v>1352</v>
      </c>
      <c r="Q367" s="34"/>
      <c r="R367" s="59" t="str">
        <v>01富山地域</v>
      </c>
      <c r="S367" s="59" t="str">
        <v>28藤ノ木</v>
      </c>
    </row>
    <row r="368" spans="1:20" s="11" customFormat="1" ht="46.5" customHeight="1">
      <c r="A368" s="13" t="s">
        <v>4777</v>
      </c>
      <c r="B368" s="16" t="str">
        <f>IFERROR(VLOOKUP($A368,削除禁止!$A$1:$J$42,2,0),"")</f>
        <v>入所・居住系</v>
      </c>
      <c r="C368" s="19">
        <v>1620100568</v>
      </c>
      <c r="D368" s="20"/>
      <c r="E368" s="20"/>
      <c r="F368" s="26" t="s">
        <v>8132</v>
      </c>
      <c r="G368" s="19">
        <v>16</v>
      </c>
      <c r="H368" s="19" t="s">
        <v>130</v>
      </c>
      <c r="I368" s="26" t="s">
        <v>8134</v>
      </c>
      <c r="J368" s="40" t="s">
        <v>8231</v>
      </c>
      <c r="K368" s="18" t="s">
        <v>8133</v>
      </c>
      <c r="L368" s="31" t="s">
        <v>3723</v>
      </c>
      <c r="M368" s="50">
        <v>45505</v>
      </c>
      <c r="N368" s="50">
        <v>47695</v>
      </c>
      <c r="O368" s="34"/>
      <c r="P368" s="18" t="s">
        <v>1352</v>
      </c>
      <c r="Q368" s="34"/>
      <c r="R368" s="59" t="str">
        <v>01富山地域</v>
      </c>
      <c r="S368" s="59" t="str">
        <v>15奥田北</v>
      </c>
    </row>
    <row r="369" spans="1:19" s="11" customFormat="1" ht="46.5" customHeight="1">
      <c r="A369" s="13" t="s">
        <v>4777</v>
      </c>
      <c r="B369" s="16" t="str">
        <f>IFERROR(VLOOKUP($A369,削除禁止!$A$1:$J$42,2,0),"")</f>
        <v>入所・居住系</v>
      </c>
      <c r="C369" s="19">
        <v>1620100576</v>
      </c>
      <c r="D369" s="20"/>
      <c r="E369" s="20"/>
      <c r="F369" s="25" t="s">
        <v>7971</v>
      </c>
      <c r="G369" s="19">
        <v>6</v>
      </c>
      <c r="H369" s="23" t="s">
        <v>2193</v>
      </c>
      <c r="I369" s="25" t="s">
        <v>8145</v>
      </c>
      <c r="J369" s="19" t="s">
        <v>8146</v>
      </c>
      <c r="K369" s="18" t="s">
        <v>4850</v>
      </c>
      <c r="L369" s="45" t="s">
        <v>7145</v>
      </c>
      <c r="M369" s="49">
        <v>45566</v>
      </c>
      <c r="N369" s="49">
        <v>47756</v>
      </c>
      <c r="O369" s="18"/>
      <c r="P369" s="18" t="s">
        <v>1352</v>
      </c>
      <c r="Q369" s="20"/>
      <c r="R369" s="59" t="str">
        <v>01富山地域</v>
      </c>
      <c r="S369" s="16" t="str">
        <v>26新庄</v>
      </c>
    </row>
    <row r="370" spans="1:19" s="11" customFormat="1" ht="46.5" customHeight="1">
      <c r="A370" s="13" t="s">
        <v>4777</v>
      </c>
      <c r="B370" s="17" t="str">
        <f>IFERROR(VLOOKUP($A370,削除禁止!$A$1:$J$42,2,0),"")</f>
        <v>入所・居住系</v>
      </c>
      <c r="C370" s="21">
        <v>1620100584</v>
      </c>
      <c r="D370" s="23"/>
      <c r="E370" s="23"/>
      <c r="F370" s="30" t="s">
        <v>8165</v>
      </c>
      <c r="G370" s="21">
        <v>10</v>
      </c>
      <c r="H370" s="21" t="s">
        <v>238</v>
      </c>
      <c r="I370" s="30" t="s">
        <v>3185</v>
      </c>
      <c r="J370" s="21" t="s">
        <v>8171</v>
      </c>
      <c r="K370" s="42" t="s">
        <v>3546</v>
      </c>
      <c r="L370" s="46" t="s">
        <v>1586</v>
      </c>
      <c r="M370" s="51">
        <v>45597</v>
      </c>
      <c r="N370" s="51">
        <v>47787</v>
      </c>
      <c r="O370" s="56"/>
      <c r="P370" s="42" t="s">
        <v>1352</v>
      </c>
      <c r="Q370" s="56"/>
      <c r="R370" s="59" t="str">
        <v>01富山地域</v>
      </c>
      <c r="S370" s="60" t="str">
        <v>32蜷川</v>
      </c>
    </row>
    <row r="371" spans="1:19" s="11" customFormat="1" ht="46.5" customHeight="1">
      <c r="A371" s="13" t="s">
        <v>4777</v>
      </c>
      <c r="B371" s="16" t="str">
        <f>IFERROR(VLOOKUP($A371,削除禁止!$A$1:$J$42,2,0),"")</f>
        <v>入所・居住系</v>
      </c>
      <c r="C371" s="19">
        <v>1620100592</v>
      </c>
      <c r="D371" s="20"/>
      <c r="E371" s="20"/>
      <c r="F371" s="26" t="s">
        <v>4695</v>
      </c>
      <c r="G371" s="20">
        <v>20</v>
      </c>
      <c r="H371" s="21" t="s">
        <v>3029</v>
      </c>
      <c r="I371" s="26" t="s">
        <v>2274</v>
      </c>
      <c r="J371" s="19" t="s">
        <v>857</v>
      </c>
      <c r="K371" s="18" t="s">
        <v>3104</v>
      </c>
      <c r="L371" s="46" t="s">
        <v>4758</v>
      </c>
      <c r="M371" s="52">
        <v>45627</v>
      </c>
      <c r="N371" s="52">
        <v>47817</v>
      </c>
      <c r="O371" s="34"/>
      <c r="P371" s="42"/>
      <c r="Q371" s="18" t="s">
        <v>1352</v>
      </c>
      <c r="R371" s="59" t="str">
        <v>01富山地域</v>
      </c>
      <c r="S371" s="16" t="str">
        <v>13東部</v>
      </c>
    </row>
    <row r="372" spans="1:19" s="11" customFormat="1" ht="46.5" customHeight="1">
      <c r="A372" s="13" t="s">
        <v>4777</v>
      </c>
      <c r="B372" s="16" t="str">
        <f>IFERROR(VLOOKUP($A372,削除禁止!$A$1:$J$42,2,0),"")</f>
        <v>入所・居住系</v>
      </c>
      <c r="C372" s="19">
        <v>1620100600</v>
      </c>
      <c r="D372" s="20"/>
      <c r="E372" s="20"/>
      <c r="F372" s="26" t="s">
        <v>8011</v>
      </c>
      <c r="G372" s="20">
        <v>6</v>
      </c>
      <c r="H372" s="21" t="s">
        <v>2987</v>
      </c>
      <c r="I372" s="26" t="s">
        <v>8012</v>
      </c>
      <c r="J372" s="19" t="s">
        <v>8013</v>
      </c>
      <c r="K372" s="18" t="s">
        <v>4050</v>
      </c>
      <c r="L372" s="46" t="s">
        <v>8181</v>
      </c>
      <c r="M372" s="51">
        <v>45658</v>
      </c>
      <c r="N372" s="51">
        <v>47848</v>
      </c>
      <c r="O372" s="34"/>
      <c r="P372" s="42" t="s">
        <v>1352</v>
      </c>
      <c r="Q372" s="34"/>
      <c r="R372" s="59" t="str">
        <v>05婦中地域</v>
      </c>
      <c r="S372" s="16" t="str">
        <v>73婦中熊野地区</v>
      </c>
    </row>
    <row r="373" spans="1:19" s="11" customFormat="1" ht="46.5" customHeight="1">
      <c r="A373" s="13" t="s">
        <v>4777</v>
      </c>
      <c r="B373" s="16" t="str">
        <f>IFERROR(VLOOKUP($A373,削除禁止!$A$1:$J$42,2,0),"")</f>
        <v>入所・居住系</v>
      </c>
      <c r="C373" s="19">
        <v>1620100618</v>
      </c>
      <c r="D373" s="20"/>
      <c r="E373" s="20"/>
      <c r="F373" s="26" t="s">
        <v>8219</v>
      </c>
      <c r="G373" s="19">
        <v>7</v>
      </c>
      <c r="H373" s="21" t="s">
        <v>8220</v>
      </c>
      <c r="I373" s="26" t="s">
        <v>8221</v>
      </c>
      <c r="J373" s="19" t="s">
        <v>7990</v>
      </c>
      <c r="K373" s="18"/>
      <c r="L373" s="46" t="s">
        <v>8222</v>
      </c>
      <c r="M373" s="51">
        <v>45748</v>
      </c>
      <c r="N373" s="51">
        <v>47938</v>
      </c>
      <c r="O373" s="34"/>
      <c r="P373" s="42" t="s">
        <v>1352</v>
      </c>
      <c r="Q373" s="34"/>
      <c r="R373" s="59" t="str">
        <v>01富山地域</v>
      </c>
      <c r="S373" s="16" t="str">
        <v>28藤ノ木</v>
      </c>
    </row>
    <row r="374" spans="1:19" s="11" customFormat="1" ht="46.5" customHeight="1">
      <c r="A374" s="13" t="s">
        <v>4777</v>
      </c>
      <c r="B374" s="16" t="str">
        <f>IFERROR(VLOOKUP($A374,削除禁止!$A$1:$J$42,2,0),"")</f>
        <v>入所・居住系</v>
      </c>
      <c r="C374" s="19">
        <v>1620100626</v>
      </c>
      <c r="D374" s="20"/>
      <c r="E374" s="20"/>
      <c r="F374" s="26" t="s">
        <v>1859</v>
      </c>
      <c r="G374" s="19">
        <v>7</v>
      </c>
      <c r="H374" s="21" t="s">
        <v>2377</v>
      </c>
      <c r="I374" s="26" t="s">
        <v>8223</v>
      </c>
      <c r="J374" s="19" t="s">
        <v>1642</v>
      </c>
      <c r="K374" s="18"/>
      <c r="L374" s="46" t="s">
        <v>3084</v>
      </c>
      <c r="M374" s="51">
        <v>45748</v>
      </c>
      <c r="N374" s="51">
        <v>47938</v>
      </c>
      <c r="O374" s="34"/>
      <c r="P374" s="42" t="s">
        <v>1352</v>
      </c>
      <c r="Q374" s="34"/>
      <c r="R374" s="59" t="str">
        <v>05婦中地域</v>
      </c>
      <c r="S374" s="16" t="str">
        <v>76神保地区</v>
      </c>
    </row>
    <row r="375" spans="1:19" s="11" customFormat="1" ht="46.5" customHeight="1">
      <c r="A375" s="13" t="s">
        <v>428</v>
      </c>
      <c r="B375" s="16" t="str">
        <f>IFERROR(VLOOKUP($A375,削除禁止!$A$1:$J$42,2,0),"")</f>
        <v>入所・居住系</v>
      </c>
      <c r="C375" s="20">
        <v>1610100073</v>
      </c>
      <c r="D375" s="20"/>
      <c r="E375" s="20"/>
      <c r="F375" s="28" t="s">
        <v>876</v>
      </c>
      <c r="G375" s="20">
        <v>50</v>
      </c>
      <c r="H375" s="20" t="s">
        <v>853</v>
      </c>
      <c r="I375" s="24" t="s">
        <v>4139</v>
      </c>
      <c r="J375" s="20" t="s">
        <v>855</v>
      </c>
      <c r="K375" s="20" t="s">
        <v>861</v>
      </c>
      <c r="L375" s="28" t="s">
        <v>847</v>
      </c>
      <c r="M375" s="50">
        <v>39173</v>
      </c>
      <c r="N375" s="50">
        <v>47938</v>
      </c>
      <c r="O375" s="34"/>
      <c r="P375" s="34"/>
      <c r="Q375" s="34"/>
      <c r="R375" s="59" t="str">
        <v>01富山地域</v>
      </c>
      <c r="S375" s="16" t="str">
        <v>40呉羽</v>
      </c>
    </row>
    <row r="376" spans="1:19" s="11" customFormat="1" ht="46.5" customHeight="1">
      <c r="A376" s="13" t="s">
        <v>428</v>
      </c>
      <c r="B376" s="16" t="str">
        <f>IFERROR(VLOOKUP($A376,削除禁止!$A$1:$J$42,2,0),"")</f>
        <v>入所・居住系</v>
      </c>
      <c r="C376" s="20">
        <v>1610100032</v>
      </c>
      <c r="D376" s="20"/>
      <c r="E376" s="20"/>
      <c r="F376" s="28" t="s">
        <v>337</v>
      </c>
      <c r="G376" s="20">
        <v>60</v>
      </c>
      <c r="H376" s="18" t="s">
        <v>3618</v>
      </c>
      <c r="I376" s="24" t="s">
        <v>2764</v>
      </c>
      <c r="J376" s="20" t="s">
        <v>587</v>
      </c>
      <c r="K376" s="20" t="s">
        <v>603</v>
      </c>
      <c r="L376" s="28" t="s">
        <v>609</v>
      </c>
      <c r="M376" s="50">
        <v>40269</v>
      </c>
      <c r="N376" s="48">
        <v>46843</v>
      </c>
      <c r="O376" s="34"/>
      <c r="P376" s="34"/>
      <c r="Q376" s="34"/>
      <c r="R376" s="59" t="str">
        <v>02大沢野地域</v>
      </c>
      <c r="S376" s="59" t="str">
        <v>53船峅地区</v>
      </c>
    </row>
    <row r="377" spans="1:19" s="11" customFormat="1" ht="46.5" customHeight="1">
      <c r="A377" s="13" t="s">
        <v>428</v>
      </c>
      <c r="B377" s="16" t="str">
        <f>IFERROR(VLOOKUP($A377,削除禁止!$A$1:$J$42,2,0),"")</f>
        <v>入所・居住系</v>
      </c>
      <c r="C377" s="20">
        <v>1610100081</v>
      </c>
      <c r="D377" s="20"/>
      <c r="E377" s="20"/>
      <c r="F377" s="28" t="s">
        <v>815</v>
      </c>
      <c r="G377" s="18">
        <v>60</v>
      </c>
      <c r="H377" s="18" t="s">
        <v>3618</v>
      </c>
      <c r="I377" s="24" t="s">
        <v>2764</v>
      </c>
      <c r="J377" s="20" t="s">
        <v>587</v>
      </c>
      <c r="K377" s="20" t="s">
        <v>603</v>
      </c>
      <c r="L377" s="28" t="s">
        <v>609</v>
      </c>
      <c r="M377" s="50">
        <v>40269</v>
      </c>
      <c r="N377" s="48">
        <v>46843</v>
      </c>
      <c r="O377" s="34"/>
      <c r="P377" s="34"/>
      <c r="Q377" s="34"/>
      <c r="R377" s="59" t="str">
        <v>02大沢野地域</v>
      </c>
      <c r="S377" s="59" t="str">
        <v>53船峅地区</v>
      </c>
    </row>
    <row r="378" spans="1:19" s="11" customFormat="1" ht="46.5" customHeight="1">
      <c r="A378" s="13" t="s">
        <v>428</v>
      </c>
      <c r="B378" s="16" t="str">
        <f>IFERROR(VLOOKUP($A378,削除禁止!$A$1:$J$42,2,0),"")</f>
        <v>入所・居住系</v>
      </c>
      <c r="C378" s="20">
        <v>1610100099</v>
      </c>
      <c r="D378" s="20"/>
      <c r="E378" s="20"/>
      <c r="F378" s="28" t="s">
        <v>828</v>
      </c>
      <c r="G378" s="18">
        <v>80</v>
      </c>
      <c r="H378" s="18" t="s">
        <v>3618</v>
      </c>
      <c r="I378" s="24" t="s">
        <v>2764</v>
      </c>
      <c r="J378" s="20" t="s">
        <v>587</v>
      </c>
      <c r="K378" s="20" t="s">
        <v>603</v>
      </c>
      <c r="L378" s="28" t="s">
        <v>609</v>
      </c>
      <c r="M378" s="50">
        <v>40269</v>
      </c>
      <c r="N378" s="48">
        <v>46843</v>
      </c>
      <c r="O378" s="34"/>
      <c r="P378" s="34"/>
      <c r="Q378" s="34"/>
      <c r="R378" s="59" t="str">
        <v>02大沢野地域</v>
      </c>
      <c r="S378" s="59" t="str">
        <v>53船峅地区</v>
      </c>
    </row>
    <row r="379" spans="1:19" s="11" customFormat="1" ht="46.5" customHeight="1">
      <c r="A379" s="13" t="s">
        <v>428</v>
      </c>
      <c r="B379" s="16" t="str">
        <f>IFERROR(VLOOKUP($A379,削除禁止!$A$1:$J$42,2,0),"")</f>
        <v>入所・居住系</v>
      </c>
      <c r="C379" s="20">
        <v>1610100107</v>
      </c>
      <c r="D379" s="20"/>
      <c r="E379" s="20"/>
      <c r="F379" s="28" t="s">
        <v>329</v>
      </c>
      <c r="G379" s="18">
        <v>50</v>
      </c>
      <c r="H379" s="18" t="s">
        <v>3618</v>
      </c>
      <c r="I379" s="24" t="s">
        <v>2764</v>
      </c>
      <c r="J379" s="20" t="s">
        <v>587</v>
      </c>
      <c r="K379" s="20" t="s">
        <v>603</v>
      </c>
      <c r="L379" s="28" t="s">
        <v>609</v>
      </c>
      <c r="M379" s="50">
        <v>40269</v>
      </c>
      <c r="N379" s="48">
        <v>46843</v>
      </c>
      <c r="O379" s="34"/>
      <c r="P379" s="34"/>
      <c r="Q379" s="34"/>
      <c r="R379" s="59" t="str">
        <v>02大沢野地域</v>
      </c>
      <c r="S379" s="59" t="str">
        <v>53船峅地区</v>
      </c>
    </row>
    <row r="380" spans="1:19" s="11" customFormat="1" ht="46.5" customHeight="1">
      <c r="A380" s="13" t="s">
        <v>428</v>
      </c>
      <c r="B380" s="16" t="str">
        <f>IFERROR(VLOOKUP($A380,削除禁止!$A$1:$J$42,2,0),"")</f>
        <v>入所・居住系</v>
      </c>
      <c r="C380" s="20">
        <v>1610100172</v>
      </c>
      <c r="D380" s="20"/>
      <c r="E380" s="20"/>
      <c r="F380" s="28" t="s">
        <v>821</v>
      </c>
      <c r="G380" s="18">
        <v>80</v>
      </c>
      <c r="H380" s="18" t="s">
        <v>3618</v>
      </c>
      <c r="I380" s="24" t="s">
        <v>2764</v>
      </c>
      <c r="J380" s="20" t="s">
        <v>587</v>
      </c>
      <c r="K380" s="20" t="s">
        <v>603</v>
      </c>
      <c r="L380" s="28" t="s">
        <v>609</v>
      </c>
      <c r="M380" s="50">
        <v>40269</v>
      </c>
      <c r="N380" s="48">
        <v>46843</v>
      </c>
      <c r="O380" s="34"/>
      <c r="P380" s="34"/>
      <c r="Q380" s="34"/>
      <c r="R380" s="59" t="str">
        <v>02大沢野地域</v>
      </c>
      <c r="S380" s="59" t="str">
        <v>53船峅地区</v>
      </c>
    </row>
    <row r="381" spans="1:19" s="11" customFormat="1" ht="46.5" customHeight="1">
      <c r="A381" s="13" t="s">
        <v>428</v>
      </c>
      <c r="B381" s="16" t="str">
        <f>IFERROR(VLOOKUP($A381,削除禁止!$A$1:$J$42,2,0),"")</f>
        <v>入所・居住系</v>
      </c>
      <c r="C381" s="20">
        <v>1610100933</v>
      </c>
      <c r="D381" s="20"/>
      <c r="E381" s="20"/>
      <c r="F381" s="28" t="s">
        <v>811</v>
      </c>
      <c r="G381" s="18">
        <v>50</v>
      </c>
      <c r="H381" s="18" t="s">
        <v>3618</v>
      </c>
      <c r="I381" s="24" t="s">
        <v>2764</v>
      </c>
      <c r="J381" s="20" t="s">
        <v>587</v>
      </c>
      <c r="K381" s="20" t="s">
        <v>603</v>
      </c>
      <c r="L381" s="28" t="s">
        <v>609</v>
      </c>
      <c r="M381" s="50">
        <v>40269</v>
      </c>
      <c r="N381" s="48">
        <v>46843</v>
      </c>
      <c r="O381" s="34"/>
      <c r="P381" s="34"/>
      <c r="Q381" s="34"/>
      <c r="R381" s="59" t="str">
        <v>02大沢野地域</v>
      </c>
      <c r="S381" s="59" t="str">
        <v>53船峅地区</v>
      </c>
    </row>
    <row r="382" spans="1:19" s="11" customFormat="1" ht="46.5" customHeight="1">
      <c r="A382" s="13" t="s">
        <v>428</v>
      </c>
      <c r="B382" s="16" t="str">
        <f>IFERROR(VLOOKUP($A382,削除禁止!$A$1:$J$42,2,0),"")</f>
        <v>入所・居住系</v>
      </c>
      <c r="C382" s="20">
        <v>1610100115</v>
      </c>
      <c r="D382" s="20"/>
      <c r="E382" s="20"/>
      <c r="F382" s="28" t="s">
        <v>697</v>
      </c>
      <c r="G382" s="20">
        <v>58</v>
      </c>
      <c r="H382" s="20" t="s">
        <v>691</v>
      </c>
      <c r="I382" s="27" t="s">
        <v>7974</v>
      </c>
      <c r="J382" s="20" t="s">
        <v>705</v>
      </c>
      <c r="K382" s="20" t="s">
        <v>96</v>
      </c>
      <c r="L382" s="28" t="s">
        <v>954</v>
      </c>
      <c r="M382" s="50">
        <v>40634</v>
      </c>
      <c r="N382" s="50">
        <v>47208</v>
      </c>
      <c r="O382" s="34"/>
      <c r="P382" s="34"/>
      <c r="Q382" s="34"/>
      <c r="R382" s="59" t="str">
        <v>04八尾地域</v>
      </c>
      <c r="S382" s="59" t="str">
        <v>66野積地区</v>
      </c>
    </row>
    <row r="383" spans="1:19" s="11" customFormat="1" ht="46.5" customHeight="1">
      <c r="A383" s="13" t="s">
        <v>428</v>
      </c>
      <c r="B383" s="16" t="str">
        <f>IFERROR(VLOOKUP($A383,削除禁止!$A$1:$J$42,2,0),"")</f>
        <v>入所・居住系</v>
      </c>
      <c r="C383" s="20">
        <v>1610100024</v>
      </c>
      <c r="D383" s="20"/>
      <c r="E383" s="20"/>
      <c r="F383" s="28" t="s">
        <v>946</v>
      </c>
      <c r="G383" s="20">
        <v>69</v>
      </c>
      <c r="H383" s="18" t="s">
        <v>982</v>
      </c>
      <c r="I383" s="24" t="s">
        <v>2763</v>
      </c>
      <c r="J383" s="20" t="s">
        <v>986</v>
      </c>
      <c r="K383" s="20" t="s">
        <v>781</v>
      </c>
      <c r="L383" s="28" t="s">
        <v>812</v>
      </c>
      <c r="M383" s="50">
        <v>41000</v>
      </c>
      <c r="N383" s="50">
        <v>47573</v>
      </c>
      <c r="O383" s="34"/>
      <c r="P383" s="34"/>
      <c r="Q383" s="34"/>
      <c r="R383" s="59" t="str">
        <v>01富山地域</v>
      </c>
      <c r="S383" s="59" t="str">
        <v>23針原</v>
      </c>
    </row>
    <row r="384" spans="1:19" s="11" customFormat="1" ht="46.5" customHeight="1">
      <c r="A384" s="13" t="s">
        <v>428</v>
      </c>
      <c r="B384" s="16" t="str">
        <f>IFERROR(VLOOKUP($A384,削除禁止!$A$1:$J$42,2,0),"")</f>
        <v>入所・居住系</v>
      </c>
      <c r="C384" s="20">
        <v>1610100040</v>
      </c>
      <c r="D384" s="20"/>
      <c r="E384" s="20"/>
      <c r="F384" s="28" t="s">
        <v>991</v>
      </c>
      <c r="G384" s="20">
        <v>30</v>
      </c>
      <c r="H384" s="20" t="s">
        <v>982</v>
      </c>
      <c r="I384" s="24" t="s">
        <v>2763</v>
      </c>
      <c r="J384" s="20" t="s">
        <v>1002</v>
      </c>
      <c r="K384" s="20" t="s">
        <v>933</v>
      </c>
      <c r="L384" s="28" t="s">
        <v>812</v>
      </c>
      <c r="M384" s="50">
        <v>41000</v>
      </c>
      <c r="N384" s="50">
        <v>47573</v>
      </c>
      <c r="O384" s="34"/>
      <c r="P384" s="34"/>
      <c r="Q384" s="34"/>
      <c r="R384" s="59" t="str">
        <v>01富山地域</v>
      </c>
      <c r="S384" s="59" t="str">
        <v>23針原</v>
      </c>
    </row>
    <row r="385" spans="1:19" s="11" customFormat="1" ht="46.5" customHeight="1">
      <c r="A385" s="13" t="s">
        <v>428</v>
      </c>
      <c r="B385" s="16" t="str">
        <f>IFERROR(VLOOKUP($A385,削除禁止!$A$1:$J$42,2,0),"")</f>
        <v>入所・居住系</v>
      </c>
      <c r="C385" s="20">
        <v>1610100123</v>
      </c>
      <c r="D385" s="20"/>
      <c r="E385" s="20"/>
      <c r="F385" s="28" t="s">
        <v>643</v>
      </c>
      <c r="G385" s="20">
        <v>60</v>
      </c>
      <c r="H385" s="20" t="s">
        <v>267</v>
      </c>
      <c r="I385" s="24" t="s">
        <v>2395</v>
      </c>
      <c r="J385" s="20" t="s">
        <v>633</v>
      </c>
      <c r="K385" s="20" t="s">
        <v>636</v>
      </c>
      <c r="L385" s="28" t="s">
        <v>929</v>
      </c>
      <c r="M385" s="50">
        <v>41000</v>
      </c>
      <c r="N385" s="50">
        <v>47573</v>
      </c>
      <c r="O385" s="34"/>
      <c r="P385" s="34"/>
      <c r="Q385" s="34"/>
      <c r="R385" s="59" t="str">
        <v>06山田地域</v>
      </c>
      <c r="S385" s="59" t="str">
        <v>80山田東部地区</v>
      </c>
    </row>
    <row r="386" spans="1:19" s="11" customFormat="1" ht="46.5" customHeight="1">
      <c r="A386" s="13" t="s">
        <v>3771</v>
      </c>
      <c r="B386" s="16" t="str">
        <f>IFERROR(VLOOKUP($A386,削除禁止!$A$1:$J$42,2,0),"")</f>
        <v>相談系</v>
      </c>
      <c r="C386" s="20">
        <v>1630100012</v>
      </c>
      <c r="D386" s="20"/>
      <c r="E386" s="20"/>
      <c r="F386" s="28" t="s">
        <v>1055</v>
      </c>
      <c r="G386" s="20"/>
      <c r="H386" s="20" t="s">
        <v>1048</v>
      </c>
      <c r="I386" s="24" t="s">
        <v>4843</v>
      </c>
      <c r="J386" s="20" t="s">
        <v>836</v>
      </c>
      <c r="K386" s="20" t="s">
        <v>103</v>
      </c>
      <c r="L386" s="28" t="s">
        <v>2592</v>
      </c>
      <c r="M386" s="50">
        <v>41000</v>
      </c>
      <c r="N386" s="50">
        <v>47573</v>
      </c>
      <c r="O386" s="34"/>
      <c r="P386" s="34"/>
      <c r="Q386" s="34"/>
      <c r="R386" s="59" t="str">
        <v>01富山地域</v>
      </c>
      <c r="S386" s="59" t="str">
        <v>04八人町</v>
      </c>
    </row>
    <row r="387" spans="1:19" s="11" customFormat="1" ht="46.5" customHeight="1">
      <c r="A387" s="13" t="s">
        <v>3771</v>
      </c>
      <c r="B387" s="16" t="str">
        <f>IFERROR(VLOOKUP($A387,削除禁止!$A$1:$J$42,2,0),"")</f>
        <v>相談系</v>
      </c>
      <c r="C387" s="20">
        <v>1630100038</v>
      </c>
      <c r="D387" s="20"/>
      <c r="E387" s="20"/>
      <c r="F387" s="28" t="s">
        <v>616</v>
      </c>
      <c r="G387" s="20"/>
      <c r="H387" s="18" t="s">
        <v>3618</v>
      </c>
      <c r="I387" s="24" t="s">
        <v>2764</v>
      </c>
      <c r="J387" s="20" t="s">
        <v>23</v>
      </c>
      <c r="K387" s="20" t="s">
        <v>603</v>
      </c>
      <c r="L387" s="28" t="s">
        <v>609</v>
      </c>
      <c r="M387" s="50">
        <v>41000</v>
      </c>
      <c r="N387" s="50">
        <v>47573</v>
      </c>
      <c r="O387" s="34"/>
      <c r="P387" s="34"/>
      <c r="Q387" s="34"/>
      <c r="R387" s="59" t="str">
        <v>02大沢野地域</v>
      </c>
      <c r="S387" s="59" t="str">
        <v>53船峅地区</v>
      </c>
    </row>
    <row r="388" spans="1:19" s="11" customFormat="1" ht="46.5" customHeight="1">
      <c r="A388" s="13" t="s">
        <v>3771</v>
      </c>
      <c r="B388" s="16" t="str">
        <f>IFERROR(VLOOKUP($A388,削除禁止!$A$1:$J$42,2,0),"")</f>
        <v>相談系</v>
      </c>
      <c r="C388" s="20">
        <v>1630100087</v>
      </c>
      <c r="D388" s="20"/>
      <c r="E388" s="20"/>
      <c r="F388" s="28" t="s">
        <v>179</v>
      </c>
      <c r="G388" s="20"/>
      <c r="H388" s="20" t="s">
        <v>30</v>
      </c>
      <c r="I388" s="24" t="s">
        <v>2832</v>
      </c>
      <c r="J388" s="20" t="s">
        <v>22</v>
      </c>
      <c r="K388" s="20" t="s">
        <v>189</v>
      </c>
      <c r="L388" s="28" t="s">
        <v>307</v>
      </c>
      <c r="M388" s="50">
        <v>41000</v>
      </c>
      <c r="N388" s="50">
        <v>47573</v>
      </c>
      <c r="O388" s="34"/>
      <c r="P388" s="34"/>
      <c r="Q388" s="34"/>
      <c r="R388" s="59" t="str">
        <v>01富山地域</v>
      </c>
      <c r="S388" s="59" t="str">
        <v>42寒江</v>
      </c>
    </row>
    <row r="389" spans="1:19" s="11" customFormat="1" ht="46.5" customHeight="1">
      <c r="A389" s="13" t="s">
        <v>3771</v>
      </c>
      <c r="B389" s="16" t="str">
        <f>IFERROR(VLOOKUP($A389,削除禁止!$A$1:$J$42,2,0),"")</f>
        <v>相談系</v>
      </c>
      <c r="C389" s="20">
        <v>1630100145</v>
      </c>
      <c r="D389" s="20"/>
      <c r="E389" s="20"/>
      <c r="F389" s="24" t="s">
        <v>2443</v>
      </c>
      <c r="G389" s="18"/>
      <c r="H389" s="20" t="s">
        <v>982</v>
      </c>
      <c r="I389" s="24" t="s">
        <v>2763</v>
      </c>
      <c r="J389" s="20" t="s">
        <v>1459</v>
      </c>
      <c r="K389" s="43" t="s">
        <v>6086</v>
      </c>
      <c r="L389" s="28" t="s">
        <v>812</v>
      </c>
      <c r="M389" s="50">
        <v>41362</v>
      </c>
      <c r="N389" s="48">
        <v>47938</v>
      </c>
      <c r="O389" s="34"/>
      <c r="P389" s="34"/>
      <c r="Q389" s="34"/>
      <c r="R389" s="59" t="str">
        <v>01富山地域</v>
      </c>
      <c r="S389" s="59" t="str">
        <v>23針原</v>
      </c>
    </row>
    <row r="390" spans="1:19" s="11" customFormat="1" ht="46.5" customHeight="1">
      <c r="A390" s="13" t="s">
        <v>3771</v>
      </c>
      <c r="B390" s="16" t="str">
        <f>IFERROR(VLOOKUP($A390,削除禁止!$A$1:$J$42,2,0),"")</f>
        <v>相談系</v>
      </c>
      <c r="C390" s="20">
        <v>1630100194</v>
      </c>
      <c r="D390" s="20"/>
      <c r="E390" s="20"/>
      <c r="F390" s="28" t="s">
        <v>2429</v>
      </c>
      <c r="G390" s="20"/>
      <c r="H390" s="20" t="s">
        <v>565</v>
      </c>
      <c r="I390" s="25" t="s">
        <v>1375</v>
      </c>
      <c r="J390" s="20" t="s">
        <v>635</v>
      </c>
      <c r="K390" s="20" t="s">
        <v>1279</v>
      </c>
      <c r="L390" s="28" t="s">
        <v>988</v>
      </c>
      <c r="M390" s="50">
        <v>41760</v>
      </c>
      <c r="N390" s="50">
        <v>46142</v>
      </c>
      <c r="O390" s="34"/>
      <c r="P390" s="34"/>
      <c r="Q390" s="34"/>
      <c r="R390" s="59" t="str">
        <v>01富山地域</v>
      </c>
      <c r="S390" s="59" t="str">
        <v>11堀川</v>
      </c>
    </row>
    <row r="391" spans="1:19" s="11" customFormat="1" ht="46.5" customHeight="1">
      <c r="A391" s="13" t="s">
        <v>3771</v>
      </c>
      <c r="B391" s="16" t="str">
        <f>IFERROR(VLOOKUP($A391,削除禁止!$A$1:$J$42,2,0),"")</f>
        <v>相談系</v>
      </c>
      <c r="C391" s="20">
        <v>1630100079</v>
      </c>
      <c r="D391" s="20"/>
      <c r="E391" s="20"/>
      <c r="F391" s="28" t="s">
        <v>18</v>
      </c>
      <c r="G391" s="20"/>
      <c r="H391" s="20" t="s">
        <v>715</v>
      </c>
      <c r="I391" s="24" t="s">
        <v>2803</v>
      </c>
      <c r="J391" s="20" t="s">
        <v>728</v>
      </c>
      <c r="K391" s="20" t="s">
        <v>735</v>
      </c>
      <c r="L391" s="28" t="s">
        <v>1012</v>
      </c>
      <c r="M391" s="50">
        <v>42491</v>
      </c>
      <c r="N391" s="50">
        <v>46873</v>
      </c>
      <c r="O391" s="34"/>
      <c r="P391" s="34"/>
      <c r="Q391" s="34"/>
      <c r="R391" s="59" t="str">
        <v>01富山地域</v>
      </c>
      <c r="S391" s="59" t="str">
        <v>16桜谷</v>
      </c>
    </row>
    <row r="392" spans="1:19" s="11" customFormat="1" ht="46.5" customHeight="1">
      <c r="A392" s="13" t="s">
        <v>3771</v>
      </c>
      <c r="B392" s="16" t="str">
        <f>IFERROR(VLOOKUP($A392,削除禁止!$A$1:$J$42,2,0),"")</f>
        <v>相談系</v>
      </c>
      <c r="C392" s="20">
        <v>1630100293</v>
      </c>
      <c r="D392" s="20"/>
      <c r="E392" s="20"/>
      <c r="F392" s="28" t="s">
        <v>604</v>
      </c>
      <c r="G392" s="20"/>
      <c r="H392" s="20" t="s">
        <v>1188</v>
      </c>
      <c r="I392" s="24" t="s">
        <v>3675</v>
      </c>
      <c r="J392" s="20" t="s">
        <v>1299</v>
      </c>
      <c r="K392" s="20" t="s">
        <v>2087</v>
      </c>
      <c r="L392" s="28" t="s">
        <v>2256</v>
      </c>
      <c r="M392" s="50">
        <v>42917</v>
      </c>
      <c r="N392" s="50">
        <v>47299</v>
      </c>
      <c r="O392" s="34"/>
      <c r="P392" s="34"/>
      <c r="Q392" s="34"/>
      <c r="R392" s="59" t="str">
        <v>02大沢野地域</v>
      </c>
      <c r="S392" s="59" t="str">
        <v>54大沢野地区</v>
      </c>
    </row>
    <row r="393" spans="1:19" s="11" customFormat="1" ht="46.5" customHeight="1">
      <c r="A393" s="13" t="s">
        <v>3771</v>
      </c>
      <c r="B393" s="16" t="str">
        <f>IFERROR(VLOOKUP($A393,削除禁止!$A$1:$J$42,2,0),"")</f>
        <v>相談系</v>
      </c>
      <c r="C393" s="20">
        <v>1630100350</v>
      </c>
      <c r="D393" s="20"/>
      <c r="E393" s="20"/>
      <c r="F393" s="28" t="s">
        <v>2439</v>
      </c>
      <c r="G393" s="20"/>
      <c r="H393" s="20" t="s">
        <v>250</v>
      </c>
      <c r="I393" s="24" t="s">
        <v>2359</v>
      </c>
      <c r="J393" s="20" t="s">
        <v>1850</v>
      </c>
      <c r="K393" s="20" t="s">
        <v>138</v>
      </c>
      <c r="L393" s="28" t="s">
        <v>2347</v>
      </c>
      <c r="M393" s="50">
        <v>43891</v>
      </c>
      <c r="N393" s="50">
        <v>46081</v>
      </c>
      <c r="O393" s="34"/>
      <c r="P393" s="34"/>
      <c r="Q393" s="34"/>
      <c r="R393" s="59" t="str">
        <v>01富山地域</v>
      </c>
      <c r="S393" s="59" t="str">
        <v>32蜷川</v>
      </c>
    </row>
    <row r="394" spans="1:19" s="11" customFormat="1" ht="46.5" customHeight="1">
      <c r="A394" s="13" t="s">
        <v>3771</v>
      </c>
      <c r="B394" s="16" t="str">
        <f>IFERROR(VLOOKUP($A394,削除禁止!$A$1:$J$42,2,0),"")</f>
        <v>相談系</v>
      </c>
      <c r="C394" s="20">
        <v>1630100376</v>
      </c>
      <c r="D394" s="20"/>
      <c r="E394" s="20"/>
      <c r="F394" s="28" t="s">
        <v>2500</v>
      </c>
      <c r="G394" s="20"/>
      <c r="H394" s="20" t="s">
        <v>919</v>
      </c>
      <c r="I394" s="24" t="s">
        <v>881</v>
      </c>
      <c r="J394" s="20" t="s">
        <v>1851</v>
      </c>
      <c r="K394" s="20" t="s">
        <v>1892</v>
      </c>
      <c r="L394" s="28" t="s">
        <v>2916</v>
      </c>
      <c r="M394" s="50">
        <v>43952</v>
      </c>
      <c r="N394" s="50">
        <v>46142</v>
      </c>
      <c r="O394" s="34"/>
      <c r="P394" s="34"/>
      <c r="Q394" s="34"/>
      <c r="R394" s="59" t="str">
        <v>01富山地域</v>
      </c>
      <c r="S394" s="59" t="str">
        <v>07清水町</v>
      </c>
    </row>
    <row r="395" spans="1:19" s="11" customFormat="1" ht="46.5" customHeight="1">
      <c r="A395" s="13" t="s">
        <v>3771</v>
      </c>
      <c r="B395" s="16" t="str">
        <f>IFERROR(VLOOKUP($A395,削除禁止!$A$1:$J$42,2,0),"")</f>
        <v>相談系</v>
      </c>
      <c r="C395" s="20">
        <v>1630100384</v>
      </c>
      <c r="D395" s="20"/>
      <c r="E395" s="20"/>
      <c r="F395" s="28" t="s">
        <v>1086</v>
      </c>
      <c r="G395" s="20"/>
      <c r="H395" s="20" t="s">
        <v>684</v>
      </c>
      <c r="I395" s="24" t="s">
        <v>3673</v>
      </c>
      <c r="J395" s="20" t="s">
        <v>1886</v>
      </c>
      <c r="K395" s="20"/>
      <c r="L395" s="28" t="s">
        <v>356</v>
      </c>
      <c r="M395" s="50">
        <v>44044</v>
      </c>
      <c r="N395" s="50">
        <v>46234</v>
      </c>
      <c r="O395" s="34"/>
      <c r="P395" s="34"/>
      <c r="Q395" s="34"/>
      <c r="R395" s="59" t="str">
        <v>01富山地域</v>
      </c>
      <c r="S395" s="59" t="str">
        <v>24豊田</v>
      </c>
    </row>
    <row r="396" spans="1:19" s="11" customFormat="1" ht="46.5" customHeight="1">
      <c r="A396" s="13" t="s">
        <v>3771</v>
      </c>
      <c r="B396" s="16" t="str">
        <f>IFERROR(VLOOKUP($A396,削除禁止!$A$1:$J$42,2,0),"")</f>
        <v>相談系</v>
      </c>
      <c r="C396" s="20">
        <v>1630100418</v>
      </c>
      <c r="D396" s="20"/>
      <c r="E396" s="20"/>
      <c r="F396" s="28" t="s">
        <v>2336</v>
      </c>
      <c r="G396" s="20"/>
      <c r="H396" s="20" t="s">
        <v>2447</v>
      </c>
      <c r="I396" s="24" t="s">
        <v>8191</v>
      </c>
      <c r="J396" s="20" t="s">
        <v>3655</v>
      </c>
      <c r="K396" s="20" t="s">
        <v>3657</v>
      </c>
      <c r="L396" s="28" t="s">
        <v>2872</v>
      </c>
      <c r="M396" s="50">
        <v>44774</v>
      </c>
      <c r="N396" s="50">
        <v>46966</v>
      </c>
      <c r="O396" s="34"/>
      <c r="P396" s="34"/>
      <c r="Q396" s="34"/>
      <c r="R396" s="59" t="str">
        <v>01富山地域</v>
      </c>
      <c r="S396" s="59" t="str">
        <v>35月岡</v>
      </c>
    </row>
    <row r="397" spans="1:19" s="11" customFormat="1" ht="46.5" customHeight="1">
      <c r="A397" s="13" t="s">
        <v>3771</v>
      </c>
      <c r="B397" s="16" t="str">
        <f>IFERROR(VLOOKUP($A397,削除禁止!$A$1:$J$42,2,0),"")</f>
        <v>相談系</v>
      </c>
      <c r="C397" s="20">
        <v>1630100426</v>
      </c>
      <c r="D397" s="20"/>
      <c r="E397" s="20"/>
      <c r="F397" s="28" t="s">
        <v>4922</v>
      </c>
      <c r="G397" s="20"/>
      <c r="H397" s="20" t="s">
        <v>3224</v>
      </c>
      <c r="I397" s="24" t="s">
        <v>1353</v>
      </c>
      <c r="J397" s="20" t="s">
        <v>1464</v>
      </c>
      <c r="K397" s="20" t="s">
        <v>175</v>
      </c>
      <c r="L397" s="28" t="s">
        <v>4769</v>
      </c>
      <c r="M397" s="50">
        <v>44774</v>
      </c>
      <c r="N397" s="50">
        <v>46966</v>
      </c>
      <c r="O397" s="34"/>
      <c r="P397" s="34"/>
      <c r="Q397" s="34"/>
      <c r="R397" s="59" t="str">
        <v>01富山地域</v>
      </c>
      <c r="S397" s="59" t="str">
        <v>42寒江</v>
      </c>
    </row>
    <row r="398" spans="1:19" s="11" customFormat="1" ht="46.5" customHeight="1">
      <c r="A398" s="13" t="s">
        <v>3771</v>
      </c>
      <c r="B398" s="16" t="str">
        <f>IFERROR(VLOOKUP($A398,削除禁止!$A$1:$J$42,2,0),"")</f>
        <v>相談系</v>
      </c>
      <c r="C398" s="20">
        <v>1630100434</v>
      </c>
      <c r="D398" s="20"/>
      <c r="E398" s="20"/>
      <c r="F398" s="28" t="s">
        <v>4924</v>
      </c>
      <c r="G398" s="20"/>
      <c r="H398" s="20" t="s">
        <v>1646</v>
      </c>
      <c r="I398" s="24" t="s">
        <v>8210</v>
      </c>
      <c r="J398" s="20" t="s">
        <v>3199</v>
      </c>
      <c r="K398" s="20" t="s">
        <v>4885</v>
      </c>
      <c r="L398" s="28" t="s">
        <v>4339</v>
      </c>
      <c r="M398" s="50">
        <v>44958</v>
      </c>
      <c r="N398" s="50">
        <v>47149</v>
      </c>
      <c r="O398" s="34"/>
      <c r="P398" s="34"/>
      <c r="Q398" s="34"/>
      <c r="R398" s="59" t="str">
        <v>01富山地域</v>
      </c>
      <c r="S398" s="59" t="str">
        <v>10光陽</v>
      </c>
    </row>
    <row r="399" spans="1:19" s="11" customFormat="1" ht="46.5" customHeight="1">
      <c r="A399" s="13" t="s">
        <v>3771</v>
      </c>
      <c r="B399" s="16" t="str">
        <f>IFERROR(VLOOKUP($A399,削除禁止!$A$1:$J$42,2,0),"")</f>
        <v>相談系</v>
      </c>
      <c r="C399" s="20">
        <v>1630100459</v>
      </c>
      <c r="D399" s="20"/>
      <c r="E399" s="20"/>
      <c r="F399" s="28" t="s">
        <v>8024</v>
      </c>
      <c r="G399" s="20"/>
      <c r="H399" s="20" t="s">
        <v>778</v>
      </c>
      <c r="I399" s="24" t="s">
        <v>8025</v>
      </c>
      <c r="J399" s="20" t="s">
        <v>2988</v>
      </c>
      <c r="K399" s="20" t="s">
        <v>8055</v>
      </c>
      <c r="L399" s="28" t="s">
        <v>8026</v>
      </c>
      <c r="M399" s="50">
        <v>45200</v>
      </c>
      <c r="N399" s="50">
        <v>47391</v>
      </c>
      <c r="O399" s="34"/>
      <c r="P399" s="34"/>
      <c r="Q399" s="34"/>
      <c r="R399" s="59" t="str">
        <v>01富山地域</v>
      </c>
      <c r="S399" s="59" t="str">
        <v>33新保</v>
      </c>
    </row>
    <row r="400" spans="1:19" s="11" customFormat="1" ht="46.5" customHeight="1">
      <c r="A400" s="13" t="s">
        <v>3771</v>
      </c>
      <c r="B400" s="16" t="str">
        <f>IFERROR(VLOOKUP($A400,削除禁止!$A$1:$J$42,2,0),"")</f>
        <v>相談系</v>
      </c>
      <c r="C400" s="20">
        <v>1630100509</v>
      </c>
      <c r="D400" s="20"/>
      <c r="E400" s="20"/>
      <c r="F400" s="28" t="s">
        <v>8014</v>
      </c>
      <c r="G400" s="20"/>
      <c r="H400" s="20" t="s">
        <v>2987</v>
      </c>
      <c r="I400" s="24" t="s">
        <v>8015</v>
      </c>
      <c r="J400" s="20" t="s">
        <v>4047</v>
      </c>
      <c r="K400" s="20" t="s">
        <v>4050</v>
      </c>
      <c r="L400" s="28" t="s">
        <v>8190</v>
      </c>
      <c r="M400" s="50">
        <v>45658</v>
      </c>
      <c r="N400" s="50">
        <v>47848</v>
      </c>
      <c r="O400" s="34"/>
      <c r="P400" s="34"/>
      <c r="Q400" s="34"/>
      <c r="R400" s="59" t="str">
        <v>05婦中地域</v>
      </c>
      <c r="S400" s="59" t="str">
        <v>73婦中熊野地区</v>
      </c>
    </row>
    <row r="401" spans="1:19" s="11" customFormat="1" ht="46.5" customHeight="1">
      <c r="A401" s="14" t="s">
        <v>6919</v>
      </c>
      <c r="B401" s="16" t="str">
        <f>IFERROR(VLOOKUP($A401,削除禁止!$A$1:$J$42,2,0),"")</f>
        <v>相談系</v>
      </c>
      <c r="C401" s="20">
        <v>1630100053</v>
      </c>
      <c r="D401" s="20"/>
      <c r="E401" s="20"/>
      <c r="F401" s="28" t="s">
        <v>66</v>
      </c>
      <c r="G401" s="20"/>
      <c r="H401" s="20" t="s">
        <v>200</v>
      </c>
      <c r="I401" s="24" t="s">
        <v>2104</v>
      </c>
      <c r="J401" s="20" t="s">
        <v>226</v>
      </c>
      <c r="K401" s="20" t="s">
        <v>244</v>
      </c>
      <c r="L401" s="28" t="s">
        <v>322</v>
      </c>
      <c r="M401" s="50">
        <v>41000</v>
      </c>
      <c r="N401" s="50">
        <v>47573</v>
      </c>
      <c r="O401" s="34"/>
      <c r="P401" s="34"/>
      <c r="Q401" s="34"/>
      <c r="R401" s="59" t="str">
        <v>01富山地域</v>
      </c>
      <c r="S401" s="59" t="str">
        <v>40呉羽</v>
      </c>
    </row>
    <row r="402" spans="1:19" s="11" customFormat="1" ht="46.5" customHeight="1">
      <c r="A402" s="13" t="s">
        <v>6919</v>
      </c>
      <c r="B402" s="16" t="str">
        <f>IFERROR(VLOOKUP($A402,削除禁止!$A$1:$J$42,2,0),"")</f>
        <v>相談系</v>
      </c>
      <c r="C402" s="19">
        <v>1630100483</v>
      </c>
      <c r="D402" s="20"/>
      <c r="E402" s="20"/>
      <c r="F402" s="25" t="s">
        <v>4977</v>
      </c>
      <c r="G402" s="19"/>
      <c r="H402" s="20" t="s">
        <v>5</v>
      </c>
      <c r="I402" s="25" t="s">
        <v>8124</v>
      </c>
      <c r="J402" s="19" t="s">
        <v>8125</v>
      </c>
      <c r="K402" s="18" t="s">
        <v>432</v>
      </c>
      <c r="L402" s="28" t="s">
        <v>8126</v>
      </c>
      <c r="M402" s="50">
        <v>45505</v>
      </c>
      <c r="N402" s="50">
        <v>47695</v>
      </c>
      <c r="O402" s="34"/>
      <c r="P402" s="34"/>
      <c r="Q402" s="34"/>
      <c r="R402" s="59" t="str">
        <v>01富山地域</v>
      </c>
      <c r="S402" s="16" t="str">
        <v>28藤ノ木</v>
      </c>
    </row>
    <row r="403" spans="1:19" s="11" customFormat="1" ht="46.5" customHeight="1">
      <c r="A403" s="13" t="s">
        <v>321</v>
      </c>
      <c r="B403" s="16" t="str">
        <f>IFERROR(VLOOKUP($A403,削除禁止!$A$1:$J$42,2,0),"")</f>
        <v>相談系</v>
      </c>
      <c r="C403" s="20">
        <v>1630100012</v>
      </c>
      <c r="D403" s="20"/>
      <c r="E403" s="20"/>
      <c r="F403" s="28" t="s">
        <v>1055</v>
      </c>
      <c r="G403" s="20"/>
      <c r="H403" s="20" t="s">
        <v>1048</v>
      </c>
      <c r="I403" s="24" t="s">
        <v>4843</v>
      </c>
      <c r="J403" s="20" t="s">
        <v>836</v>
      </c>
      <c r="K403" s="20" t="s">
        <v>103</v>
      </c>
      <c r="L403" s="28" t="s">
        <v>2592</v>
      </c>
      <c r="M403" s="50">
        <v>41000</v>
      </c>
      <c r="N403" s="50">
        <v>47573</v>
      </c>
      <c r="O403" s="34"/>
      <c r="P403" s="34"/>
      <c r="Q403" s="34"/>
      <c r="R403" s="59" t="str">
        <v>01富山地域</v>
      </c>
      <c r="S403" s="16" t="str">
        <v>04八人町</v>
      </c>
    </row>
    <row r="404" spans="1:19" s="11" customFormat="1" ht="46.5" customHeight="1">
      <c r="A404" s="13" t="s">
        <v>321</v>
      </c>
      <c r="B404" s="16" t="str">
        <f>IFERROR(VLOOKUP($A404,削除禁止!$A$1:$J$42,2,0),"")</f>
        <v>相談系</v>
      </c>
      <c r="C404" s="20">
        <v>1630100038</v>
      </c>
      <c r="D404" s="20"/>
      <c r="E404" s="20"/>
      <c r="F404" s="28" t="s">
        <v>616</v>
      </c>
      <c r="G404" s="20"/>
      <c r="H404" s="18" t="s">
        <v>3618</v>
      </c>
      <c r="I404" s="24" t="s">
        <v>2764</v>
      </c>
      <c r="J404" s="20" t="s">
        <v>23</v>
      </c>
      <c r="K404" s="20" t="s">
        <v>603</v>
      </c>
      <c r="L404" s="28" t="s">
        <v>609</v>
      </c>
      <c r="M404" s="50">
        <v>41000</v>
      </c>
      <c r="N404" s="50">
        <v>47573</v>
      </c>
      <c r="O404" s="34"/>
      <c r="P404" s="34"/>
      <c r="Q404" s="34"/>
      <c r="R404" s="59" t="str">
        <v>02大沢野地域</v>
      </c>
      <c r="S404" s="59" t="str">
        <v>53船峅地区</v>
      </c>
    </row>
    <row r="405" spans="1:19" s="11" customFormat="1" ht="46.5" customHeight="1">
      <c r="A405" s="13" t="s">
        <v>321</v>
      </c>
      <c r="B405" s="16" t="str">
        <f>IFERROR(VLOOKUP($A405,削除禁止!$A$1:$J$42,2,0),"")</f>
        <v>相談系</v>
      </c>
      <c r="C405" s="20">
        <v>1630100053</v>
      </c>
      <c r="D405" s="20"/>
      <c r="E405" s="20"/>
      <c r="F405" s="28" t="s">
        <v>66</v>
      </c>
      <c r="G405" s="20"/>
      <c r="H405" s="20" t="s">
        <v>200</v>
      </c>
      <c r="I405" s="24" t="s">
        <v>2104</v>
      </c>
      <c r="J405" s="20" t="s">
        <v>226</v>
      </c>
      <c r="K405" s="20" t="s">
        <v>244</v>
      </c>
      <c r="L405" s="28" t="s">
        <v>322</v>
      </c>
      <c r="M405" s="50">
        <v>41000</v>
      </c>
      <c r="N405" s="50">
        <v>47573</v>
      </c>
      <c r="O405" s="34"/>
      <c r="P405" s="34"/>
      <c r="Q405" s="34"/>
      <c r="R405" s="59" t="str">
        <v>01富山地域</v>
      </c>
      <c r="S405" s="59" t="str">
        <v>40呉羽</v>
      </c>
    </row>
    <row r="406" spans="1:19" s="11" customFormat="1" ht="46.5" customHeight="1">
      <c r="A406" s="13" t="s">
        <v>321</v>
      </c>
      <c r="B406" s="16" t="str">
        <f>IFERROR(VLOOKUP($A406,削除禁止!$A$1:$J$42,2,0),"")</f>
        <v>相談系</v>
      </c>
      <c r="C406" s="20">
        <v>1630100079</v>
      </c>
      <c r="D406" s="20"/>
      <c r="E406" s="20"/>
      <c r="F406" s="28" t="s">
        <v>18</v>
      </c>
      <c r="G406" s="20"/>
      <c r="H406" s="20" t="s">
        <v>715</v>
      </c>
      <c r="I406" s="24" t="s">
        <v>2803</v>
      </c>
      <c r="J406" s="20" t="s">
        <v>728</v>
      </c>
      <c r="K406" s="20" t="s">
        <v>735</v>
      </c>
      <c r="L406" s="28" t="s">
        <v>1012</v>
      </c>
      <c r="M406" s="50">
        <v>41000</v>
      </c>
      <c r="N406" s="50">
        <v>47573</v>
      </c>
      <c r="O406" s="34"/>
      <c r="P406" s="34"/>
      <c r="Q406" s="34"/>
      <c r="R406" s="59" t="str">
        <v>01富山地域</v>
      </c>
      <c r="S406" s="59" t="str">
        <v>16桜谷</v>
      </c>
    </row>
    <row r="407" spans="1:19" s="11" customFormat="1" ht="46.5" customHeight="1">
      <c r="A407" s="13" t="s">
        <v>321</v>
      </c>
      <c r="B407" s="16" t="str">
        <f>IFERROR(VLOOKUP($A407,削除禁止!$A$1:$J$42,2,0),"")</f>
        <v>相談系</v>
      </c>
      <c r="C407" s="20">
        <v>1630100087</v>
      </c>
      <c r="D407" s="20"/>
      <c r="E407" s="20"/>
      <c r="F407" s="28" t="s">
        <v>179</v>
      </c>
      <c r="G407" s="20"/>
      <c r="H407" s="20" t="s">
        <v>30</v>
      </c>
      <c r="I407" s="24" t="s">
        <v>2832</v>
      </c>
      <c r="J407" s="20" t="s">
        <v>22</v>
      </c>
      <c r="K407" s="20" t="s">
        <v>189</v>
      </c>
      <c r="L407" s="28" t="s">
        <v>307</v>
      </c>
      <c r="M407" s="50">
        <v>41000</v>
      </c>
      <c r="N407" s="50">
        <v>47573</v>
      </c>
      <c r="O407" s="34"/>
      <c r="P407" s="34"/>
      <c r="Q407" s="34"/>
      <c r="R407" s="59" t="str">
        <v>01富山地域</v>
      </c>
      <c r="S407" s="59" t="str">
        <v>42寒江</v>
      </c>
    </row>
    <row r="408" spans="1:19" s="11" customFormat="1" ht="46.5" customHeight="1">
      <c r="A408" s="13" t="s">
        <v>321</v>
      </c>
      <c r="B408" s="16" t="str">
        <f>IFERROR(VLOOKUP($A408,削除禁止!$A$1:$J$42,2,0),"")</f>
        <v>相談系</v>
      </c>
      <c r="C408" s="20">
        <v>1630100046</v>
      </c>
      <c r="D408" s="20"/>
      <c r="E408" s="20"/>
      <c r="F408" s="28" t="s">
        <v>893</v>
      </c>
      <c r="G408" s="20"/>
      <c r="H408" s="20" t="s">
        <v>1213</v>
      </c>
      <c r="I408" s="24" t="s">
        <v>2000</v>
      </c>
      <c r="J408" s="20" t="s">
        <v>1215</v>
      </c>
      <c r="K408" s="20" t="s">
        <v>1216</v>
      </c>
      <c r="L408" s="28" t="s">
        <v>4018</v>
      </c>
      <c r="M408" s="50">
        <v>41030</v>
      </c>
      <c r="N408" s="50">
        <v>47603</v>
      </c>
      <c r="O408" s="34"/>
      <c r="P408" s="34"/>
      <c r="Q408" s="34"/>
      <c r="R408" s="59" t="str">
        <v>01富山地域</v>
      </c>
      <c r="S408" s="59" t="str">
        <v>16桜谷</v>
      </c>
    </row>
    <row r="409" spans="1:19" s="11" customFormat="1" ht="46.5" customHeight="1">
      <c r="A409" s="13" t="s">
        <v>321</v>
      </c>
      <c r="B409" s="16" t="str">
        <f>IFERROR(VLOOKUP($A409,削除禁止!$A$1:$J$42,2,0),"")</f>
        <v>相談系</v>
      </c>
      <c r="C409" s="20">
        <v>1630100095</v>
      </c>
      <c r="D409" s="20"/>
      <c r="E409" s="20"/>
      <c r="F409" s="28" t="s">
        <v>333</v>
      </c>
      <c r="G409" s="20"/>
      <c r="H409" s="20" t="s">
        <v>649</v>
      </c>
      <c r="I409" s="24" t="s">
        <v>2815</v>
      </c>
      <c r="J409" s="20" t="s">
        <v>1320</v>
      </c>
      <c r="K409" s="20" t="s">
        <v>8093</v>
      </c>
      <c r="L409" s="28" t="s">
        <v>931</v>
      </c>
      <c r="M409" s="50">
        <v>41030</v>
      </c>
      <c r="N409" s="50">
        <v>47603</v>
      </c>
      <c r="O409" s="34"/>
      <c r="P409" s="34"/>
      <c r="Q409" s="34"/>
      <c r="R409" s="59" t="str">
        <v>02大沢野地域</v>
      </c>
      <c r="S409" s="59" t="str">
        <v>54大沢野地区</v>
      </c>
    </row>
    <row r="410" spans="1:19" s="11" customFormat="1" ht="46.5" customHeight="1">
      <c r="A410" s="13" t="s">
        <v>321</v>
      </c>
      <c r="B410" s="16" t="str">
        <f>IFERROR(VLOOKUP($A410,削除禁止!$A$1:$J$42,2,0),"")</f>
        <v>相談系</v>
      </c>
      <c r="C410" s="20">
        <v>1630100103</v>
      </c>
      <c r="D410" s="20"/>
      <c r="E410" s="20"/>
      <c r="F410" s="28" t="s">
        <v>2482</v>
      </c>
      <c r="G410" s="20"/>
      <c r="H410" s="20" t="s">
        <v>267</v>
      </c>
      <c r="I410" s="24" t="s">
        <v>2395</v>
      </c>
      <c r="J410" s="20" t="s">
        <v>633</v>
      </c>
      <c r="K410" s="20" t="s">
        <v>636</v>
      </c>
      <c r="L410" s="28" t="s">
        <v>929</v>
      </c>
      <c r="M410" s="50">
        <v>41153</v>
      </c>
      <c r="N410" s="50">
        <v>47726</v>
      </c>
      <c r="O410" s="34"/>
      <c r="P410" s="34"/>
      <c r="Q410" s="34"/>
      <c r="R410" s="59" t="str">
        <v>06山田地域</v>
      </c>
      <c r="S410" s="59" t="str">
        <v>80山田東部地区</v>
      </c>
    </row>
    <row r="411" spans="1:19" s="11" customFormat="1" ht="46.5" customHeight="1">
      <c r="A411" s="13" t="s">
        <v>321</v>
      </c>
      <c r="B411" s="16" t="str">
        <f>IFERROR(VLOOKUP($A411,削除禁止!$A$1:$J$42,2,0),"")</f>
        <v>相談系</v>
      </c>
      <c r="C411" s="20">
        <v>1630100137</v>
      </c>
      <c r="D411" s="20"/>
      <c r="E411" s="20"/>
      <c r="F411" s="28" t="s">
        <v>1333</v>
      </c>
      <c r="G411" s="20"/>
      <c r="H411" s="20" t="s">
        <v>159</v>
      </c>
      <c r="I411" s="24" t="s">
        <v>700</v>
      </c>
      <c r="J411" s="20" t="s">
        <v>1454</v>
      </c>
      <c r="K411" s="20" t="s">
        <v>1293</v>
      </c>
      <c r="L411" s="28" t="s">
        <v>254</v>
      </c>
      <c r="M411" s="50">
        <v>41362</v>
      </c>
      <c r="N411" s="48">
        <v>47938</v>
      </c>
      <c r="O411" s="34"/>
      <c r="P411" s="34"/>
      <c r="Q411" s="34"/>
      <c r="R411" s="59" t="str">
        <v>01富山地域</v>
      </c>
      <c r="S411" s="59" t="str">
        <v>49三郷</v>
      </c>
    </row>
    <row r="412" spans="1:19" s="11" customFormat="1" ht="46.5" customHeight="1">
      <c r="A412" s="13" t="s">
        <v>321</v>
      </c>
      <c r="B412" s="16" t="str">
        <f>IFERROR(VLOOKUP($A412,削除禁止!$A$1:$J$42,2,0),"")</f>
        <v>相談系</v>
      </c>
      <c r="C412" s="20">
        <v>1630100145</v>
      </c>
      <c r="D412" s="20"/>
      <c r="E412" s="20"/>
      <c r="F412" s="28" t="s">
        <v>2442</v>
      </c>
      <c r="G412" s="20"/>
      <c r="H412" s="20" t="s">
        <v>982</v>
      </c>
      <c r="I412" s="24" t="s">
        <v>2763</v>
      </c>
      <c r="J412" s="20" t="s">
        <v>1459</v>
      </c>
      <c r="K412" s="43" t="s">
        <v>6086</v>
      </c>
      <c r="L412" s="28" t="s">
        <v>812</v>
      </c>
      <c r="M412" s="50">
        <v>41362</v>
      </c>
      <c r="N412" s="48">
        <v>47938</v>
      </c>
      <c r="O412" s="34"/>
      <c r="P412" s="34"/>
      <c r="Q412" s="34"/>
      <c r="R412" s="59" t="str">
        <v>01富山地域</v>
      </c>
      <c r="S412" s="59" t="str">
        <v>23針原</v>
      </c>
    </row>
    <row r="413" spans="1:19" s="11" customFormat="1" ht="46.5" customHeight="1">
      <c r="A413" s="13" t="s">
        <v>321</v>
      </c>
      <c r="B413" s="16" t="str">
        <f>IFERROR(VLOOKUP($A413,削除禁止!$A$1:$J$42,2,0),"")</f>
        <v>相談系</v>
      </c>
      <c r="C413" s="20">
        <v>1630100178</v>
      </c>
      <c r="D413" s="20"/>
      <c r="E413" s="20"/>
      <c r="F413" s="28" t="s">
        <v>1419</v>
      </c>
      <c r="G413" s="20"/>
      <c r="H413" s="20" t="s">
        <v>261</v>
      </c>
      <c r="I413" s="24" t="s">
        <v>2868</v>
      </c>
      <c r="J413" s="20" t="s">
        <v>2187</v>
      </c>
      <c r="K413" s="20" t="s">
        <v>627</v>
      </c>
      <c r="L413" s="28" t="s">
        <v>838</v>
      </c>
      <c r="M413" s="50">
        <v>41453</v>
      </c>
      <c r="N413" s="50">
        <v>48029</v>
      </c>
      <c r="O413" s="34"/>
      <c r="P413" s="34"/>
      <c r="Q413" s="34"/>
      <c r="R413" s="59" t="str">
        <v>01富山地域</v>
      </c>
      <c r="S413" s="59" t="str">
        <v>40呉羽</v>
      </c>
    </row>
    <row r="414" spans="1:19" s="11" customFormat="1" ht="46.5" customHeight="1">
      <c r="A414" s="13" t="s">
        <v>321</v>
      </c>
      <c r="B414" s="16" t="str">
        <f>IFERROR(VLOOKUP($A414,削除禁止!$A$1:$J$42,2,0),"")</f>
        <v>相談系</v>
      </c>
      <c r="C414" s="20">
        <v>1630100194</v>
      </c>
      <c r="D414" s="20"/>
      <c r="E414" s="20"/>
      <c r="F414" s="28" t="s">
        <v>2429</v>
      </c>
      <c r="G414" s="20"/>
      <c r="H414" s="20" t="s">
        <v>565</v>
      </c>
      <c r="I414" s="25" t="s">
        <v>1375</v>
      </c>
      <c r="J414" s="20" t="s">
        <v>635</v>
      </c>
      <c r="K414" s="20" t="s">
        <v>1279</v>
      </c>
      <c r="L414" s="28" t="s">
        <v>988</v>
      </c>
      <c r="M414" s="50">
        <v>41760</v>
      </c>
      <c r="N414" s="50">
        <v>46142</v>
      </c>
      <c r="O414" s="34"/>
      <c r="P414" s="34"/>
      <c r="Q414" s="34"/>
      <c r="R414" s="59" t="str">
        <v>01富山地域</v>
      </c>
      <c r="S414" s="59" t="str">
        <v>11堀川</v>
      </c>
    </row>
    <row r="415" spans="1:19" s="11" customFormat="1" ht="46.5" customHeight="1">
      <c r="A415" s="13" t="s">
        <v>321</v>
      </c>
      <c r="B415" s="16" t="str">
        <f>IFERROR(VLOOKUP($A415,削除禁止!$A$1:$J$42,2,0),"")</f>
        <v>相談系</v>
      </c>
      <c r="C415" s="20">
        <v>1630100210</v>
      </c>
      <c r="D415" s="20"/>
      <c r="E415" s="20"/>
      <c r="F415" s="28" t="s">
        <v>146</v>
      </c>
      <c r="G415" s="20"/>
      <c r="H415" s="20" t="s">
        <v>853</v>
      </c>
      <c r="I415" s="24" t="s">
        <v>4846</v>
      </c>
      <c r="J415" s="20" t="s">
        <v>1605</v>
      </c>
      <c r="K415" s="20" t="s">
        <v>549</v>
      </c>
      <c r="L415" s="28" t="s">
        <v>847</v>
      </c>
      <c r="M415" s="50">
        <v>41913</v>
      </c>
      <c r="N415" s="50">
        <v>46295</v>
      </c>
      <c r="O415" s="34"/>
      <c r="P415" s="34"/>
      <c r="Q415" s="34"/>
      <c r="R415" s="59" t="str">
        <v>01富山地域</v>
      </c>
      <c r="S415" s="59" t="str">
        <v>40呉羽</v>
      </c>
    </row>
    <row r="416" spans="1:19" s="11" customFormat="1" ht="46.5" customHeight="1">
      <c r="A416" s="13" t="s">
        <v>321</v>
      </c>
      <c r="B416" s="16" t="str">
        <f>IFERROR(VLOOKUP($A416,削除禁止!$A$1:$J$42,2,0),"")</f>
        <v>相談系</v>
      </c>
      <c r="C416" s="20">
        <v>1630100236</v>
      </c>
      <c r="D416" s="20"/>
      <c r="E416" s="20"/>
      <c r="F416" s="28" t="s">
        <v>35</v>
      </c>
      <c r="G416" s="20"/>
      <c r="H416" s="20" t="s">
        <v>440</v>
      </c>
      <c r="I416" s="24" t="s">
        <v>2762</v>
      </c>
      <c r="J416" s="20" t="s">
        <v>1399</v>
      </c>
      <c r="K416" s="20" t="s">
        <v>1399</v>
      </c>
      <c r="L416" s="28" t="s">
        <v>1131</v>
      </c>
      <c r="M416" s="50">
        <v>42064</v>
      </c>
      <c r="N416" s="50">
        <v>46446</v>
      </c>
      <c r="O416" s="34"/>
      <c r="P416" s="34"/>
      <c r="Q416" s="34"/>
      <c r="R416" s="59" t="str">
        <v>01富山地域</v>
      </c>
      <c r="S416" s="59" t="str">
        <v>26新庄</v>
      </c>
    </row>
    <row r="417" spans="1:19" s="11" customFormat="1" ht="46.5" customHeight="1">
      <c r="A417" s="13" t="s">
        <v>321</v>
      </c>
      <c r="B417" s="16" t="str">
        <f>IFERROR(VLOOKUP($A417,削除禁止!$A$1:$J$42,2,0),"")</f>
        <v>相談系</v>
      </c>
      <c r="C417" s="20">
        <v>1630100269</v>
      </c>
      <c r="D417" s="20"/>
      <c r="E417" s="20"/>
      <c r="F417" s="28" t="s">
        <v>2172</v>
      </c>
      <c r="G417" s="20"/>
      <c r="H417" s="20" t="s">
        <v>621</v>
      </c>
      <c r="I417" s="24" t="s">
        <v>1675</v>
      </c>
      <c r="J417" s="20" t="s">
        <v>1608</v>
      </c>
      <c r="K417" s="20" t="s">
        <v>1609</v>
      </c>
      <c r="L417" s="28" t="s">
        <v>1994</v>
      </c>
      <c r="M417" s="50">
        <v>42401</v>
      </c>
      <c r="N417" s="50">
        <v>46783</v>
      </c>
      <c r="O417" s="34"/>
      <c r="P417" s="34"/>
      <c r="Q417" s="34"/>
      <c r="R417" s="59" t="str">
        <v>04八尾地域</v>
      </c>
      <c r="S417" s="59" t="str">
        <v>61保内地区</v>
      </c>
    </row>
    <row r="418" spans="1:19" s="11" customFormat="1" ht="46.5" customHeight="1">
      <c r="A418" s="13" t="s">
        <v>321</v>
      </c>
      <c r="B418" s="16" t="str">
        <f>IFERROR(VLOOKUP($A418,削除禁止!$A$1:$J$42,2,0),"")</f>
        <v>相談系</v>
      </c>
      <c r="C418" s="20">
        <v>1630100277</v>
      </c>
      <c r="D418" s="20"/>
      <c r="E418" s="20"/>
      <c r="F418" s="28" t="s">
        <v>2414</v>
      </c>
      <c r="G418" s="20"/>
      <c r="H418" s="20" t="s">
        <v>1560</v>
      </c>
      <c r="I418" s="24" t="s">
        <v>2869</v>
      </c>
      <c r="J418" s="20" t="s">
        <v>191</v>
      </c>
      <c r="K418" s="20" t="s">
        <v>1631</v>
      </c>
      <c r="L418" s="28" t="s">
        <v>4018</v>
      </c>
      <c r="M418" s="50">
        <v>42826</v>
      </c>
      <c r="N418" s="50">
        <v>47208</v>
      </c>
      <c r="O418" s="34"/>
      <c r="P418" s="34"/>
      <c r="Q418" s="34"/>
      <c r="R418" s="59" t="str">
        <v>01富山地域</v>
      </c>
      <c r="S418" s="59" t="str">
        <v>01総曲輪</v>
      </c>
    </row>
    <row r="419" spans="1:19" s="11" customFormat="1" ht="46.5" customHeight="1">
      <c r="A419" s="13" t="s">
        <v>321</v>
      </c>
      <c r="B419" s="16" t="str">
        <f>IFERROR(VLOOKUP($A419,削除禁止!$A$1:$J$42,2,0),"")</f>
        <v>相談系</v>
      </c>
      <c r="C419" s="20">
        <v>1630100285</v>
      </c>
      <c r="D419" s="20"/>
      <c r="E419" s="20"/>
      <c r="F419" s="28" t="s">
        <v>2435</v>
      </c>
      <c r="G419" s="20"/>
      <c r="H419" s="20" t="s">
        <v>698</v>
      </c>
      <c r="I419" s="24" t="s">
        <v>2875</v>
      </c>
      <c r="J419" s="20" t="s">
        <v>1157</v>
      </c>
      <c r="K419" s="20" t="s">
        <v>1157</v>
      </c>
      <c r="L419" s="28" t="s">
        <v>1141</v>
      </c>
      <c r="M419" s="50">
        <v>42826</v>
      </c>
      <c r="N419" s="50">
        <v>47208</v>
      </c>
      <c r="O419" s="34"/>
      <c r="P419" s="34"/>
      <c r="Q419" s="34"/>
      <c r="R419" s="59" t="str">
        <v>04八尾地域</v>
      </c>
      <c r="S419" s="59" t="str">
        <v>66野積地区</v>
      </c>
    </row>
    <row r="420" spans="1:19" s="11" customFormat="1" ht="46.5" customHeight="1">
      <c r="A420" s="13" t="s">
        <v>321</v>
      </c>
      <c r="B420" s="16" t="str">
        <f>IFERROR(VLOOKUP($A420,削除禁止!$A$1:$J$42,2,0),"")</f>
        <v>相談系</v>
      </c>
      <c r="C420" s="20">
        <v>1630100293</v>
      </c>
      <c r="D420" s="20"/>
      <c r="E420" s="20"/>
      <c r="F420" s="28" t="s">
        <v>604</v>
      </c>
      <c r="G420" s="20"/>
      <c r="H420" s="20" t="s">
        <v>1188</v>
      </c>
      <c r="I420" s="24" t="s">
        <v>3675</v>
      </c>
      <c r="J420" s="20" t="s">
        <v>1299</v>
      </c>
      <c r="K420" s="20" t="s">
        <v>2087</v>
      </c>
      <c r="L420" s="28" t="s">
        <v>2256</v>
      </c>
      <c r="M420" s="50">
        <v>42917</v>
      </c>
      <c r="N420" s="50">
        <v>47299</v>
      </c>
      <c r="O420" s="34"/>
      <c r="P420" s="34"/>
      <c r="Q420" s="34"/>
      <c r="R420" s="59" t="str">
        <v>02大沢野地域</v>
      </c>
      <c r="S420" s="59" t="str">
        <v>54大沢野地区</v>
      </c>
    </row>
    <row r="421" spans="1:19" s="11" customFormat="1" ht="46.5" customHeight="1">
      <c r="A421" s="13" t="s">
        <v>321</v>
      </c>
      <c r="B421" s="16" t="str">
        <f>IFERROR(VLOOKUP($A421,削除禁止!$A$1:$J$42,2,0),"")</f>
        <v>相談系</v>
      </c>
      <c r="C421" s="20">
        <v>1630100319</v>
      </c>
      <c r="D421" s="20"/>
      <c r="E421" s="20"/>
      <c r="F421" s="28" t="s">
        <v>2260</v>
      </c>
      <c r="G421" s="20"/>
      <c r="H421" s="20" t="s">
        <v>82</v>
      </c>
      <c r="I421" s="24" t="s">
        <v>2876</v>
      </c>
      <c r="J421" s="20" t="s">
        <v>870</v>
      </c>
      <c r="K421" s="20" t="s">
        <v>1656</v>
      </c>
      <c r="L421" s="28" t="s">
        <v>2345</v>
      </c>
      <c r="M421" s="50">
        <v>43191</v>
      </c>
      <c r="N421" s="50">
        <v>47573</v>
      </c>
      <c r="O421" s="34"/>
      <c r="P421" s="34"/>
      <c r="Q421" s="34"/>
      <c r="R421" s="59" t="str">
        <v>01富山地域</v>
      </c>
      <c r="S421" s="59" t="str">
        <v>40呉羽</v>
      </c>
    </row>
    <row r="422" spans="1:19" s="11" customFormat="1" ht="46.5" customHeight="1">
      <c r="A422" s="13" t="s">
        <v>321</v>
      </c>
      <c r="B422" s="16" t="str">
        <f>IFERROR(VLOOKUP($A422,削除禁止!$A$1:$J$42,2,0),"")</f>
        <v>相談系</v>
      </c>
      <c r="C422" s="20">
        <v>1630100327</v>
      </c>
      <c r="D422" s="20"/>
      <c r="E422" s="20"/>
      <c r="F422" s="28" t="s">
        <v>2198</v>
      </c>
      <c r="G422" s="20"/>
      <c r="H422" s="20" t="s">
        <v>1729</v>
      </c>
      <c r="I422" s="24" t="s">
        <v>2811</v>
      </c>
      <c r="J422" s="20" t="s">
        <v>683</v>
      </c>
      <c r="K422" s="20" t="s">
        <v>1763</v>
      </c>
      <c r="L422" s="28" t="s">
        <v>2148</v>
      </c>
      <c r="M422" s="50">
        <v>43207</v>
      </c>
      <c r="N422" s="50">
        <v>47589</v>
      </c>
      <c r="O422" s="34"/>
      <c r="P422" s="34"/>
      <c r="Q422" s="34"/>
      <c r="R422" s="59" t="str">
        <v>01富山地域</v>
      </c>
      <c r="S422" s="59" t="str">
        <v>19岩瀬</v>
      </c>
    </row>
    <row r="423" spans="1:19" s="11" customFormat="1" ht="46.5" customHeight="1">
      <c r="A423" s="13" t="s">
        <v>321</v>
      </c>
      <c r="B423" s="16" t="str">
        <f>IFERROR(VLOOKUP($A423,削除禁止!$A$1:$J$42,2,0),"")</f>
        <v>相談系</v>
      </c>
      <c r="C423" s="20">
        <v>1630100350</v>
      </c>
      <c r="D423" s="20"/>
      <c r="E423" s="20"/>
      <c r="F423" s="28" t="s">
        <v>2439</v>
      </c>
      <c r="G423" s="20"/>
      <c r="H423" s="20" t="s">
        <v>250</v>
      </c>
      <c r="I423" s="24" t="s">
        <v>2359</v>
      </c>
      <c r="J423" s="20" t="s">
        <v>1850</v>
      </c>
      <c r="K423" s="20" t="s">
        <v>138</v>
      </c>
      <c r="L423" s="28" t="s">
        <v>2347</v>
      </c>
      <c r="M423" s="50">
        <v>43891</v>
      </c>
      <c r="N423" s="50">
        <v>46081</v>
      </c>
      <c r="O423" s="34"/>
      <c r="P423" s="34"/>
      <c r="Q423" s="34"/>
      <c r="R423" s="59" t="str">
        <v>01富山地域</v>
      </c>
      <c r="S423" s="59" t="str">
        <v>32蜷川</v>
      </c>
    </row>
    <row r="424" spans="1:19" s="11" customFormat="1" ht="46.5" customHeight="1">
      <c r="A424" s="13" t="s">
        <v>321</v>
      </c>
      <c r="B424" s="16" t="str">
        <f>IFERROR(VLOOKUP($A424,削除禁止!$A$1:$J$42,2,0),"")</f>
        <v>相談系</v>
      </c>
      <c r="C424" s="20">
        <v>1630100368</v>
      </c>
      <c r="D424" s="20"/>
      <c r="E424" s="20"/>
      <c r="F424" s="28" t="s">
        <v>2177</v>
      </c>
      <c r="G424" s="20"/>
      <c r="H424" s="20" t="s">
        <v>1286</v>
      </c>
      <c r="I424" s="24" t="s">
        <v>4804</v>
      </c>
      <c r="J424" s="20" t="s">
        <v>1854</v>
      </c>
      <c r="K424" s="20" t="s">
        <v>1858</v>
      </c>
      <c r="L424" s="28" t="s">
        <v>851</v>
      </c>
      <c r="M424" s="50">
        <v>43922</v>
      </c>
      <c r="N424" s="50">
        <v>46112</v>
      </c>
      <c r="O424" s="34"/>
      <c r="P424" s="34"/>
      <c r="Q424" s="34"/>
      <c r="R424" s="59" t="str">
        <v>01富山地域</v>
      </c>
      <c r="S424" s="59" t="str">
        <v>49三郷</v>
      </c>
    </row>
    <row r="425" spans="1:19" s="11" customFormat="1" ht="46.5" customHeight="1">
      <c r="A425" s="13" t="s">
        <v>321</v>
      </c>
      <c r="B425" s="16" t="str">
        <f>IFERROR(VLOOKUP($A425,削除禁止!$A$1:$J$42,2,0),"")</f>
        <v>相談系</v>
      </c>
      <c r="C425" s="20">
        <v>1630100376</v>
      </c>
      <c r="D425" s="20"/>
      <c r="E425" s="20"/>
      <c r="F425" s="28" t="s">
        <v>2500</v>
      </c>
      <c r="G425" s="20"/>
      <c r="H425" s="20" t="s">
        <v>919</v>
      </c>
      <c r="I425" s="24" t="s">
        <v>881</v>
      </c>
      <c r="J425" s="20" t="s">
        <v>1851</v>
      </c>
      <c r="K425" s="20" t="s">
        <v>1892</v>
      </c>
      <c r="L425" s="28" t="s">
        <v>2916</v>
      </c>
      <c r="M425" s="50">
        <v>43952</v>
      </c>
      <c r="N425" s="50">
        <v>46142</v>
      </c>
      <c r="O425" s="34"/>
      <c r="P425" s="34"/>
      <c r="Q425" s="34"/>
      <c r="R425" s="59" t="str">
        <v>01富山地域</v>
      </c>
      <c r="S425" s="59" t="str">
        <v>07清水町</v>
      </c>
    </row>
    <row r="426" spans="1:19" s="11" customFormat="1" ht="46.5" customHeight="1">
      <c r="A426" s="13" t="s">
        <v>321</v>
      </c>
      <c r="B426" s="16" t="str">
        <f>IFERROR(VLOOKUP($A426,削除禁止!$A$1:$J$42,2,0),"")</f>
        <v>相談系</v>
      </c>
      <c r="C426" s="20">
        <v>1630100384</v>
      </c>
      <c r="D426" s="20"/>
      <c r="E426" s="20"/>
      <c r="F426" s="28" t="s">
        <v>1086</v>
      </c>
      <c r="G426" s="20"/>
      <c r="H426" s="20" t="s">
        <v>684</v>
      </c>
      <c r="I426" s="24" t="s">
        <v>3673</v>
      </c>
      <c r="J426" s="20" t="s">
        <v>1886</v>
      </c>
      <c r="K426" s="20"/>
      <c r="L426" s="28" t="s">
        <v>356</v>
      </c>
      <c r="M426" s="50">
        <v>44013</v>
      </c>
      <c r="N426" s="50">
        <v>46203</v>
      </c>
      <c r="O426" s="34"/>
      <c r="P426" s="34"/>
      <c r="Q426" s="34"/>
      <c r="R426" s="59" t="str">
        <v>01富山地域</v>
      </c>
      <c r="S426" s="59" t="str">
        <v>24豊田</v>
      </c>
    </row>
    <row r="427" spans="1:19" s="11" customFormat="1" ht="46.5" customHeight="1">
      <c r="A427" s="13" t="s">
        <v>321</v>
      </c>
      <c r="B427" s="16" t="str">
        <f>IFERROR(VLOOKUP($A427,削除禁止!$A$1:$J$42,2,0),"")</f>
        <v>相談系</v>
      </c>
      <c r="C427" s="20"/>
      <c r="D427" s="20"/>
      <c r="E427" s="20"/>
      <c r="F427" s="28" t="s">
        <v>1477</v>
      </c>
      <c r="G427" s="20"/>
      <c r="H427" s="20" t="s">
        <v>1610</v>
      </c>
      <c r="I427" s="24" t="s">
        <v>399</v>
      </c>
      <c r="J427" s="20" t="s">
        <v>2189</v>
      </c>
      <c r="K427" s="20" t="s">
        <v>311</v>
      </c>
      <c r="L427" s="29" t="s">
        <v>8253</v>
      </c>
      <c r="M427" s="48">
        <v>45809</v>
      </c>
      <c r="N427" s="48">
        <v>47999</v>
      </c>
      <c r="O427" s="34"/>
      <c r="P427" s="34"/>
      <c r="Q427" s="34"/>
      <c r="R427" s="59" t="str">
        <v>01富山地域</v>
      </c>
      <c r="S427" s="59" t="str">
        <v>02愛宕</v>
      </c>
    </row>
    <row r="428" spans="1:19" s="11" customFormat="1" ht="46.5" customHeight="1">
      <c r="A428" s="13" t="s">
        <v>321</v>
      </c>
      <c r="B428" s="16" t="str">
        <f>IFERROR(VLOOKUP($A428,削除禁止!$A$1:$J$42,2,0),"")</f>
        <v>相談系</v>
      </c>
      <c r="C428" s="20">
        <v>1630100400</v>
      </c>
      <c r="D428" s="20"/>
      <c r="E428" s="20"/>
      <c r="F428" s="28" t="s">
        <v>2083</v>
      </c>
      <c r="G428" s="20"/>
      <c r="H428" s="18" t="s">
        <v>932</v>
      </c>
      <c r="I428" s="24" t="s">
        <v>1888</v>
      </c>
      <c r="J428" s="20" t="s">
        <v>1555</v>
      </c>
      <c r="K428" s="20" t="s">
        <v>1613</v>
      </c>
      <c r="L428" s="28" t="s">
        <v>2306</v>
      </c>
      <c r="M428" s="50">
        <v>44287</v>
      </c>
      <c r="N428" s="50">
        <v>46477</v>
      </c>
      <c r="O428" s="34"/>
      <c r="P428" s="34"/>
      <c r="Q428" s="34"/>
      <c r="R428" s="59" t="str">
        <v>01富山地域</v>
      </c>
      <c r="S428" s="59" t="str">
        <v>09西田地方</v>
      </c>
    </row>
    <row r="429" spans="1:19" s="11" customFormat="1" ht="46.5" customHeight="1">
      <c r="A429" s="13" t="s">
        <v>321</v>
      </c>
      <c r="B429" s="16" t="str">
        <f>IFERROR(VLOOKUP($A429,削除禁止!$A$1:$J$42,2,0),"")</f>
        <v>相談系</v>
      </c>
      <c r="C429" s="20">
        <v>1630100418</v>
      </c>
      <c r="D429" s="20"/>
      <c r="E429" s="20"/>
      <c r="F429" s="28" t="s">
        <v>2336</v>
      </c>
      <c r="G429" s="20"/>
      <c r="H429" s="20" t="s">
        <v>2447</v>
      </c>
      <c r="I429" s="24" t="s">
        <v>8191</v>
      </c>
      <c r="J429" s="20" t="s">
        <v>3655</v>
      </c>
      <c r="K429" s="20" t="s">
        <v>3657</v>
      </c>
      <c r="L429" s="28" t="s">
        <v>2872</v>
      </c>
      <c r="M429" s="50">
        <v>44774</v>
      </c>
      <c r="N429" s="50">
        <v>46965</v>
      </c>
      <c r="O429" s="34"/>
      <c r="P429" s="34"/>
      <c r="Q429" s="34"/>
      <c r="R429" s="59" t="str">
        <v>01富山地域</v>
      </c>
      <c r="S429" s="59" t="str">
        <v>35月岡</v>
      </c>
    </row>
    <row r="430" spans="1:19" s="11" customFormat="1" ht="46.5" customHeight="1">
      <c r="A430" s="13" t="s">
        <v>321</v>
      </c>
      <c r="B430" s="16" t="str">
        <f>IFERROR(VLOOKUP($A430,削除禁止!$A$1:$J$42,2,0),"")</f>
        <v>相談系</v>
      </c>
      <c r="C430" s="20">
        <v>1630100426</v>
      </c>
      <c r="D430" s="20"/>
      <c r="E430" s="20"/>
      <c r="F430" s="28" t="s">
        <v>4922</v>
      </c>
      <c r="G430" s="20"/>
      <c r="H430" s="20" t="s">
        <v>3224</v>
      </c>
      <c r="I430" s="24" t="s">
        <v>1353</v>
      </c>
      <c r="J430" s="20" t="s">
        <v>1464</v>
      </c>
      <c r="K430" s="20" t="s">
        <v>175</v>
      </c>
      <c r="L430" s="28" t="s">
        <v>4769</v>
      </c>
      <c r="M430" s="50">
        <v>44774</v>
      </c>
      <c r="N430" s="50">
        <v>46965</v>
      </c>
      <c r="O430" s="34"/>
      <c r="P430" s="34"/>
      <c r="Q430" s="34"/>
      <c r="R430" s="59" t="str">
        <v>01富山地域</v>
      </c>
      <c r="S430" s="59" t="str">
        <v>42寒江</v>
      </c>
    </row>
    <row r="431" spans="1:19" s="11" customFormat="1" ht="46.5" customHeight="1">
      <c r="A431" s="13" t="s">
        <v>321</v>
      </c>
      <c r="B431" s="16" t="str">
        <f>IFERROR(VLOOKUP($A431,削除禁止!$A$1:$J$42,2,0),"")</f>
        <v>相談系</v>
      </c>
      <c r="C431" s="20">
        <v>1630100434</v>
      </c>
      <c r="D431" s="20"/>
      <c r="E431" s="20"/>
      <c r="F431" s="28" t="s">
        <v>4924</v>
      </c>
      <c r="G431" s="20"/>
      <c r="H431" s="20" t="s">
        <v>1646</v>
      </c>
      <c r="I431" s="24" t="s">
        <v>8211</v>
      </c>
      <c r="J431" s="20" t="s">
        <v>3199</v>
      </c>
      <c r="K431" s="20" t="s">
        <v>4885</v>
      </c>
      <c r="L431" s="28" t="s">
        <v>4339</v>
      </c>
      <c r="M431" s="50">
        <v>44958</v>
      </c>
      <c r="N431" s="50">
        <v>47149</v>
      </c>
      <c r="O431" s="34"/>
      <c r="P431" s="34"/>
      <c r="Q431" s="34"/>
      <c r="R431" s="59" t="str">
        <v>01富山地域</v>
      </c>
      <c r="S431" s="59" t="str">
        <v>10光陽</v>
      </c>
    </row>
    <row r="432" spans="1:19" s="11" customFormat="1" ht="46.5" customHeight="1">
      <c r="A432" s="13" t="s">
        <v>321</v>
      </c>
      <c r="B432" s="16" t="str">
        <f>IFERROR(VLOOKUP($A432,削除禁止!$A$1:$J$42,2,0),"")</f>
        <v>相談系</v>
      </c>
      <c r="C432" s="20">
        <v>1630100459</v>
      </c>
      <c r="D432" s="20"/>
      <c r="E432" s="20"/>
      <c r="F432" s="28" t="s">
        <v>8024</v>
      </c>
      <c r="G432" s="20"/>
      <c r="H432" s="20" t="s">
        <v>778</v>
      </c>
      <c r="I432" s="24" t="s">
        <v>8025</v>
      </c>
      <c r="J432" s="20" t="s">
        <v>2988</v>
      </c>
      <c r="K432" s="20" t="s">
        <v>8055</v>
      </c>
      <c r="L432" s="28" t="s">
        <v>8026</v>
      </c>
      <c r="M432" s="50">
        <v>45200</v>
      </c>
      <c r="N432" s="50">
        <v>47391</v>
      </c>
      <c r="O432" s="34"/>
      <c r="P432" s="34"/>
      <c r="Q432" s="34"/>
      <c r="R432" s="59" t="str">
        <v>01富山地域</v>
      </c>
      <c r="S432" s="59" t="str">
        <v>33新保</v>
      </c>
    </row>
    <row r="433" spans="1:19" s="11" customFormat="1" ht="46.5" customHeight="1">
      <c r="A433" s="13" t="s">
        <v>321</v>
      </c>
      <c r="B433" s="16" t="str">
        <f>IFERROR(VLOOKUP($A433,削除禁止!$A$1:$J$42,2,0),"")</f>
        <v>相談系</v>
      </c>
      <c r="C433" s="19">
        <v>1630100467</v>
      </c>
      <c r="D433" s="20"/>
      <c r="E433" s="20"/>
      <c r="F433" s="26" t="s">
        <v>8044</v>
      </c>
      <c r="G433" s="19"/>
      <c r="H433" s="20" t="s">
        <v>684</v>
      </c>
      <c r="I433" s="26" t="s">
        <v>5105</v>
      </c>
      <c r="J433" s="19" t="s">
        <v>3158</v>
      </c>
      <c r="K433" s="18" t="s">
        <v>2608</v>
      </c>
      <c r="L433" s="28" t="s">
        <v>1814</v>
      </c>
      <c r="M433" s="50">
        <v>45231</v>
      </c>
      <c r="N433" s="50">
        <v>47422</v>
      </c>
      <c r="O433" s="34"/>
      <c r="P433" s="34"/>
      <c r="Q433" s="34"/>
      <c r="R433" s="59" t="str">
        <v>01富山地域</v>
      </c>
      <c r="S433" s="59" t="str">
        <v>24豊田</v>
      </c>
    </row>
    <row r="434" spans="1:19" s="11" customFormat="1" ht="46.5" customHeight="1">
      <c r="A434" s="13" t="s">
        <v>321</v>
      </c>
      <c r="B434" s="16" t="str">
        <f>IFERROR(VLOOKUP($A434,削除禁止!$A$1:$J$42,2,0),"")</f>
        <v>相談系</v>
      </c>
      <c r="C434" s="19">
        <v>1630100483</v>
      </c>
      <c r="D434" s="20"/>
      <c r="E434" s="20"/>
      <c r="F434" s="25" t="s">
        <v>4977</v>
      </c>
      <c r="G434" s="19"/>
      <c r="H434" s="20" t="s">
        <v>5</v>
      </c>
      <c r="I434" s="25" t="s">
        <v>8124</v>
      </c>
      <c r="J434" s="19" t="s">
        <v>8125</v>
      </c>
      <c r="K434" s="18" t="s">
        <v>432</v>
      </c>
      <c r="L434" s="28" t="s">
        <v>8126</v>
      </c>
      <c r="M434" s="49">
        <v>45505</v>
      </c>
      <c r="N434" s="49">
        <v>47695</v>
      </c>
      <c r="O434" s="34"/>
      <c r="P434" s="34"/>
      <c r="Q434" s="34"/>
      <c r="R434" s="59" t="str">
        <v>01富山地域</v>
      </c>
      <c r="S434" s="16" t="str">
        <v>28藤ノ木</v>
      </c>
    </row>
    <row r="435" spans="1:19" s="11" customFormat="1" ht="46.5" customHeight="1">
      <c r="A435" s="13" t="s">
        <v>321</v>
      </c>
      <c r="B435" s="16" t="str">
        <f>IFERROR(VLOOKUP($A435,削除禁止!$A$1:$J$42,2,0),"")</f>
        <v>相談系</v>
      </c>
      <c r="C435" s="19">
        <v>1630100491</v>
      </c>
      <c r="D435" s="20"/>
      <c r="E435" s="20"/>
      <c r="F435" s="26" t="s">
        <v>8175</v>
      </c>
      <c r="G435" s="19"/>
      <c r="H435" s="20" t="s">
        <v>8176</v>
      </c>
      <c r="I435" s="26" t="s">
        <v>8177</v>
      </c>
      <c r="J435" s="19" t="s">
        <v>8178</v>
      </c>
      <c r="K435" s="18"/>
      <c r="L435" s="28" t="s">
        <v>8179</v>
      </c>
      <c r="M435" s="49">
        <v>45627</v>
      </c>
      <c r="N435" s="50">
        <v>47817</v>
      </c>
      <c r="O435" s="34"/>
      <c r="P435" s="34"/>
      <c r="Q435" s="34"/>
      <c r="R435" s="59" t="str">
        <v>01富山地域</v>
      </c>
      <c r="S435" s="16" t="str">
        <v>27新庄北</v>
      </c>
    </row>
    <row r="436" spans="1:19" s="11" customFormat="1" ht="46.5" customHeight="1">
      <c r="A436" s="13" t="s">
        <v>321</v>
      </c>
      <c r="B436" s="16" t="str">
        <f>IFERROR(VLOOKUP($A436,削除禁止!$A$1:$J$42,2,0),"")</f>
        <v>相談系</v>
      </c>
      <c r="C436" s="20">
        <v>1630100509</v>
      </c>
      <c r="D436" s="20"/>
      <c r="E436" s="20"/>
      <c r="F436" s="28" t="s">
        <v>8014</v>
      </c>
      <c r="G436" s="20"/>
      <c r="H436" s="20" t="s">
        <v>2987</v>
      </c>
      <c r="I436" s="24" t="s">
        <v>8015</v>
      </c>
      <c r="J436" s="20" t="s">
        <v>4047</v>
      </c>
      <c r="K436" s="20" t="s">
        <v>4050</v>
      </c>
      <c r="L436" s="28" t="s">
        <v>8181</v>
      </c>
      <c r="M436" s="50">
        <v>45658</v>
      </c>
      <c r="N436" s="50">
        <v>47848</v>
      </c>
      <c r="O436" s="34"/>
      <c r="P436" s="34"/>
      <c r="Q436" s="34"/>
      <c r="R436" s="59" t="str">
        <v>05婦中地域</v>
      </c>
      <c r="S436" s="16" t="str">
        <v>73婦中熊野地区</v>
      </c>
    </row>
    <row r="437" spans="1:19" s="11" customFormat="1" ht="46.5" customHeight="1">
      <c r="A437" s="13" t="s">
        <v>7985</v>
      </c>
      <c r="B437" s="16" t="str">
        <f>IFERROR(VLOOKUP($A437,削除禁止!$A$1:$J$42,2,0),"")</f>
        <v>相談系</v>
      </c>
      <c r="C437" s="20">
        <v>1630100517</v>
      </c>
      <c r="D437" s="20"/>
      <c r="E437" s="20"/>
      <c r="F437" s="29" t="s">
        <v>8244</v>
      </c>
      <c r="G437" s="20"/>
      <c r="H437" s="38" t="s">
        <v>3805</v>
      </c>
      <c r="I437" s="27" t="s">
        <v>5522</v>
      </c>
      <c r="J437" s="38" t="s">
        <v>3184</v>
      </c>
      <c r="K437" s="38" t="s">
        <v>3184</v>
      </c>
      <c r="L437" s="29" t="s">
        <v>2147</v>
      </c>
      <c r="M437" s="50">
        <v>45809</v>
      </c>
      <c r="N437" s="50">
        <v>47999</v>
      </c>
      <c r="O437" s="34"/>
      <c r="P437" s="34"/>
      <c r="Q437" s="34"/>
      <c r="R437" s="59" t="str">
        <v>01富山地域</v>
      </c>
      <c r="S437" s="16" t="str">
        <v>14奥田</v>
      </c>
    </row>
    <row r="438" spans="1:19" s="11" customFormat="1" ht="46.5" customHeight="1">
      <c r="A438" s="13" t="s">
        <v>657</v>
      </c>
      <c r="B438" s="16" t="str">
        <f>IFERROR(VLOOKUP($A438,削除禁止!$A$1:$J$42,2,0),"")</f>
        <v>相談系</v>
      </c>
      <c r="C438" s="20">
        <v>1670100013</v>
      </c>
      <c r="D438" s="20"/>
      <c r="E438" s="20"/>
      <c r="F438" s="28" t="s">
        <v>1055</v>
      </c>
      <c r="G438" s="20"/>
      <c r="H438" s="20" t="s">
        <v>1048</v>
      </c>
      <c r="I438" s="24" t="s">
        <v>4843</v>
      </c>
      <c r="J438" s="20" t="s">
        <v>836</v>
      </c>
      <c r="K438" s="20" t="s">
        <v>103</v>
      </c>
      <c r="L438" s="28" t="s">
        <v>2592</v>
      </c>
      <c r="M438" s="50">
        <v>41000</v>
      </c>
      <c r="N438" s="50">
        <v>47573</v>
      </c>
      <c r="O438" s="34"/>
      <c r="P438" s="34"/>
      <c r="Q438" s="28"/>
      <c r="R438" s="59" t="str">
        <v>01富山地域</v>
      </c>
      <c r="S438" s="16" t="str">
        <v>04八人町</v>
      </c>
    </row>
    <row r="439" spans="1:19" s="11" customFormat="1" ht="46.5" customHeight="1">
      <c r="A439" s="13" t="s">
        <v>657</v>
      </c>
      <c r="B439" s="16" t="str">
        <f>IFERROR(VLOOKUP($A439,削除禁止!$A$1:$J$42,2,0),"")</f>
        <v>相談系</v>
      </c>
      <c r="C439" s="20">
        <v>1670100021</v>
      </c>
      <c r="D439" s="20"/>
      <c r="E439" s="20"/>
      <c r="F439" s="28" t="s">
        <v>893</v>
      </c>
      <c r="G439" s="20"/>
      <c r="H439" s="20" t="s">
        <v>1213</v>
      </c>
      <c r="I439" s="24" t="s">
        <v>2000</v>
      </c>
      <c r="J439" s="20" t="s">
        <v>1215</v>
      </c>
      <c r="K439" s="20" t="s">
        <v>1216</v>
      </c>
      <c r="L439" s="28" t="s">
        <v>4018</v>
      </c>
      <c r="M439" s="50">
        <v>41030</v>
      </c>
      <c r="N439" s="50">
        <v>47603</v>
      </c>
      <c r="O439" s="34"/>
      <c r="P439" s="34"/>
      <c r="Q439" s="28"/>
      <c r="R439" s="59" t="str">
        <v>01富山地域</v>
      </c>
      <c r="S439" s="59" t="str">
        <v>16桜谷</v>
      </c>
    </row>
    <row r="440" spans="1:19" s="11" customFormat="1" ht="46.5" customHeight="1">
      <c r="A440" s="13" t="s">
        <v>657</v>
      </c>
      <c r="B440" s="16" t="str">
        <f>IFERROR(VLOOKUP($A440,削除禁止!$A$1:$J$42,2,0),"")</f>
        <v>相談系</v>
      </c>
      <c r="C440" s="20">
        <v>1670100039</v>
      </c>
      <c r="D440" s="20"/>
      <c r="E440" s="20"/>
      <c r="F440" s="28" t="s">
        <v>333</v>
      </c>
      <c r="G440" s="20"/>
      <c r="H440" s="20" t="s">
        <v>649</v>
      </c>
      <c r="I440" s="24" t="s">
        <v>2815</v>
      </c>
      <c r="J440" s="20" t="s">
        <v>1320</v>
      </c>
      <c r="K440" s="20" t="s">
        <v>1522</v>
      </c>
      <c r="L440" s="28" t="s">
        <v>931</v>
      </c>
      <c r="M440" s="50">
        <v>41030</v>
      </c>
      <c r="N440" s="50">
        <v>47603</v>
      </c>
      <c r="O440" s="34"/>
      <c r="P440" s="34"/>
      <c r="Q440" s="28"/>
      <c r="R440" s="59" t="str">
        <v>02大沢野地域</v>
      </c>
      <c r="S440" s="59" t="str">
        <v>54大沢野地区</v>
      </c>
    </row>
    <row r="441" spans="1:19" s="11" customFormat="1" ht="46.5" customHeight="1">
      <c r="A441" s="13" t="s">
        <v>657</v>
      </c>
      <c r="B441" s="16" t="str">
        <f>IFERROR(VLOOKUP($A441,削除禁止!$A$1:$J$42,2,0),"")</f>
        <v>相談系</v>
      </c>
      <c r="C441" s="20">
        <v>1670100054</v>
      </c>
      <c r="D441" s="20"/>
      <c r="E441" s="20"/>
      <c r="F441" s="28" t="s">
        <v>1333</v>
      </c>
      <c r="G441" s="20"/>
      <c r="H441" s="20" t="s">
        <v>159</v>
      </c>
      <c r="I441" s="24" t="s">
        <v>700</v>
      </c>
      <c r="J441" s="20" t="s">
        <v>1454</v>
      </c>
      <c r="K441" s="20" t="s">
        <v>1771</v>
      </c>
      <c r="L441" s="28" t="s">
        <v>254</v>
      </c>
      <c r="M441" s="50">
        <v>41362</v>
      </c>
      <c r="N441" s="50">
        <v>47938</v>
      </c>
      <c r="O441" s="34"/>
      <c r="P441" s="34"/>
      <c r="Q441" s="28"/>
      <c r="R441" s="59" t="str">
        <v>01富山地域</v>
      </c>
      <c r="S441" s="59" t="str">
        <v>49三郷</v>
      </c>
    </row>
    <row r="442" spans="1:19" s="11" customFormat="1" ht="46.5" customHeight="1">
      <c r="A442" s="13" t="s">
        <v>657</v>
      </c>
      <c r="B442" s="16" t="str">
        <f>IFERROR(VLOOKUP($A442,削除禁止!$A$1:$J$42,2,0),"")</f>
        <v>相談系</v>
      </c>
      <c r="C442" s="20">
        <v>1670100062</v>
      </c>
      <c r="D442" s="20"/>
      <c r="E442" s="20"/>
      <c r="F442" s="28" t="s">
        <v>2442</v>
      </c>
      <c r="G442" s="20"/>
      <c r="H442" s="20" t="s">
        <v>982</v>
      </c>
      <c r="I442" s="24" t="s">
        <v>2763</v>
      </c>
      <c r="J442" s="20" t="s">
        <v>1459</v>
      </c>
      <c r="K442" s="20" t="s">
        <v>1022</v>
      </c>
      <c r="L442" s="28" t="s">
        <v>812</v>
      </c>
      <c r="M442" s="50">
        <v>41362</v>
      </c>
      <c r="N442" s="50">
        <v>47938</v>
      </c>
      <c r="O442" s="34"/>
      <c r="P442" s="34"/>
      <c r="Q442" s="28"/>
      <c r="R442" s="59" t="str">
        <v>01富山地域</v>
      </c>
      <c r="S442" s="59" t="str">
        <v>23針原</v>
      </c>
    </row>
    <row r="443" spans="1:19" s="11" customFormat="1" ht="46.5" customHeight="1">
      <c r="A443" s="13" t="s">
        <v>657</v>
      </c>
      <c r="B443" s="16" t="str">
        <f>IFERROR(VLOOKUP($A443,削除禁止!$A$1:$J$42,2,0),"")</f>
        <v>相談系</v>
      </c>
      <c r="C443" s="20">
        <v>1670100088</v>
      </c>
      <c r="D443" s="20"/>
      <c r="E443" s="20"/>
      <c r="F443" s="28" t="s">
        <v>2429</v>
      </c>
      <c r="G443" s="20"/>
      <c r="H443" s="20" t="s">
        <v>565</v>
      </c>
      <c r="I443" s="25" t="s">
        <v>1375</v>
      </c>
      <c r="J443" s="20" t="s">
        <v>635</v>
      </c>
      <c r="K443" s="20" t="s">
        <v>1279</v>
      </c>
      <c r="L443" s="28" t="s">
        <v>988</v>
      </c>
      <c r="M443" s="50">
        <v>41760</v>
      </c>
      <c r="N443" s="50">
        <v>46142</v>
      </c>
      <c r="O443" s="34"/>
      <c r="P443" s="34"/>
      <c r="Q443" s="28"/>
      <c r="R443" s="59" t="str">
        <v>01富山地域</v>
      </c>
      <c r="S443" s="59" t="str">
        <v>11堀川</v>
      </c>
    </row>
    <row r="444" spans="1:19" s="11" customFormat="1" ht="46.5" customHeight="1">
      <c r="A444" s="13" t="s">
        <v>657</v>
      </c>
      <c r="B444" s="16" t="str">
        <f>IFERROR(VLOOKUP($A444,削除禁止!$A$1:$J$42,2,0),"")</f>
        <v>相談系</v>
      </c>
      <c r="C444" s="20">
        <v>1670100096</v>
      </c>
      <c r="D444" s="20"/>
      <c r="E444" s="20"/>
      <c r="F444" s="28" t="s">
        <v>146</v>
      </c>
      <c r="G444" s="20"/>
      <c r="H444" s="20" t="s">
        <v>853</v>
      </c>
      <c r="I444" s="24" t="s">
        <v>4846</v>
      </c>
      <c r="J444" s="20" t="s">
        <v>1605</v>
      </c>
      <c r="K444" s="20" t="s">
        <v>549</v>
      </c>
      <c r="L444" s="28" t="s">
        <v>847</v>
      </c>
      <c r="M444" s="50">
        <v>41913</v>
      </c>
      <c r="N444" s="50">
        <v>46295</v>
      </c>
      <c r="O444" s="34"/>
      <c r="P444" s="34"/>
      <c r="Q444" s="28"/>
      <c r="R444" s="59" t="str">
        <v>01富山地域</v>
      </c>
      <c r="S444" s="59" t="str">
        <v>40呉羽</v>
      </c>
    </row>
    <row r="445" spans="1:19" s="11" customFormat="1" ht="46.5" customHeight="1">
      <c r="A445" s="13" t="s">
        <v>657</v>
      </c>
      <c r="B445" s="16" t="str">
        <f>IFERROR(VLOOKUP($A445,削除禁止!$A$1:$J$42,2,0),"")</f>
        <v>相談系</v>
      </c>
      <c r="C445" s="20">
        <v>1670100104</v>
      </c>
      <c r="D445" s="20"/>
      <c r="E445" s="20"/>
      <c r="F445" s="28" t="s">
        <v>35</v>
      </c>
      <c r="G445" s="20"/>
      <c r="H445" s="20" t="s">
        <v>440</v>
      </c>
      <c r="I445" s="24" t="s">
        <v>2762</v>
      </c>
      <c r="J445" s="20" t="s">
        <v>1399</v>
      </c>
      <c r="K445" s="20" t="s">
        <v>1399</v>
      </c>
      <c r="L445" s="31" t="s">
        <v>1131</v>
      </c>
      <c r="M445" s="50">
        <v>42064</v>
      </c>
      <c r="N445" s="50">
        <v>46446</v>
      </c>
      <c r="O445" s="34"/>
      <c r="P445" s="34"/>
      <c r="Q445" s="28"/>
      <c r="R445" s="59" t="str">
        <v>01富山地域</v>
      </c>
      <c r="S445" s="59" t="str">
        <v>26新庄</v>
      </c>
    </row>
    <row r="446" spans="1:19" s="11" customFormat="1" ht="46.5" customHeight="1">
      <c r="A446" s="13" t="s">
        <v>657</v>
      </c>
      <c r="B446" s="16" t="str">
        <f>IFERROR(VLOOKUP($A446,削除禁止!$A$1:$J$42,2,0),"")</f>
        <v>相談系</v>
      </c>
      <c r="C446" s="20">
        <v>1670100120</v>
      </c>
      <c r="D446" s="20"/>
      <c r="E446" s="20"/>
      <c r="F446" s="28" t="s">
        <v>2172</v>
      </c>
      <c r="G446" s="20"/>
      <c r="H446" s="20" t="s">
        <v>621</v>
      </c>
      <c r="I446" s="24" t="s">
        <v>1675</v>
      </c>
      <c r="J446" s="20" t="s">
        <v>1608</v>
      </c>
      <c r="K446" s="20" t="s">
        <v>1609</v>
      </c>
      <c r="L446" s="28" t="s">
        <v>1994</v>
      </c>
      <c r="M446" s="50">
        <v>42401</v>
      </c>
      <c r="N446" s="50">
        <v>46783</v>
      </c>
      <c r="O446" s="34"/>
      <c r="P446" s="34"/>
      <c r="Q446" s="28"/>
      <c r="R446" s="59" t="str">
        <v>04八尾地域</v>
      </c>
      <c r="S446" s="59" t="str">
        <v>61保内地区</v>
      </c>
    </row>
    <row r="447" spans="1:19" s="11" customFormat="1" ht="46.5" customHeight="1">
      <c r="A447" s="13" t="s">
        <v>657</v>
      </c>
      <c r="B447" s="16" t="str">
        <f>IFERROR(VLOOKUP($A447,削除禁止!$A$1:$J$42,2,0),"")</f>
        <v>相談系</v>
      </c>
      <c r="C447" s="20">
        <v>1670100138</v>
      </c>
      <c r="D447" s="20"/>
      <c r="E447" s="20"/>
      <c r="F447" s="28" t="s">
        <v>2414</v>
      </c>
      <c r="G447" s="20"/>
      <c r="H447" s="20" t="s">
        <v>1560</v>
      </c>
      <c r="I447" s="24" t="s">
        <v>2869</v>
      </c>
      <c r="J447" s="20" t="s">
        <v>191</v>
      </c>
      <c r="K447" s="20" t="s">
        <v>1631</v>
      </c>
      <c r="L447" s="28" t="s">
        <v>4018</v>
      </c>
      <c r="M447" s="50">
        <v>42826</v>
      </c>
      <c r="N447" s="50">
        <v>47208</v>
      </c>
      <c r="O447" s="34"/>
      <c r="P447" s="34"/>
      <c r="Q447" s="28"/>
      <c r="R447" s="59" t="str">
        <v>01富山地域</v>
      </c>
      <c r="S447" s="59" t="str">
        <v>01総曲輪</v>
      </c>
    </row>
    <row r="448" spans="1:19" s="11" customFormat="1" ht="46.5" customHeight="1">
      <c r="A448" s="13" t="s">
        <v>657</v>
      </c>
      <c r="B448" s="16" t="str">
        <f>IFERROR(VLOOKUP($A448,削除禁止!$A$1:$J$42,2,0),"")</f>
        <v>相談系</v>
      </c>
      <c r="C448" s="20">
        <v>1670100146</v>
      </c>
      <c r="D448" s="20"/>
      <c r="E448" s="20"/>
      <c r="F448" s="28" t="s">
        <v>604</v>
      </c>
      <c r="G448" s="20"/>
      <c r="H448" s="20" t="s">
        <v>1188</v>
      </c>
      <c r="I448" s="24" t="s">
        <v>2866</v>
      </c>
      <c r="J448" s="20" t="s">
        <v>1299</v>
      </c>
      <c r="K448" s="20" t="s">
        <v>2087</v>
      </c>
      <c r="L448" s="28" t="s">
        <v>2256</v>
      </c>
      <c r="M448" s="50">
        <v>42917</v>
      </c>
      <c r="N448" s="50">
        <v>47299</v>
      </c>
      <c r="O448" s="34"/>
      <c r="P448" s="34"/>
      <c r="Q448" s="28"/>
      <c r="R448" s="59" t="str">
        <v>02大沢野地域</v>
      </c>
      <c r="S448" s="59" t="str">
        <v>54大沢野地区</v>
      </c>
    </row>
    <row r="449" spans="1:19" s="11" customFormat="1" ht="46.5" customHeight="1">
      <c r="A449" s="13" t="s">
        <v>657</v>
      </c>
      <c r="B449" s="16" t="str">
        <f>IFERROR(VLOOKUP($A449,削除禁止!$A$1:$J$42,2,0),"")</f>
        <v>相談系</v>
      </c>
      <c r="C449" s="20">
        <v>1670100179</v>
      </c>
      <c r="D449" s="20"/>
      <c r="E449" s="20"/>
      <c r="F449" s="28" t="s">
        <v>8224</v>
      </c>
      <c r="G449" s="20"/>
      <c r="H449" s="20" t="s">
        <v>82</v>
      </c>
      <c r="I449" s="24" t="s">
        <v>2876</v>
      </c>
      <c r="J449" s="20" t="s">
        <v>870</v>
      </c>
      <c r="K449" s="20" t="s">
        <v>1656</v>
      </c>
      <c r="L449" s="28" t="s">
        <v>2345</v>
      </c>
      <c r="M449" s="50">
        <v>43191</v>
      </c>
      <c r="N449" s="50">
        <v>47573</v>
      </c>
      <c r="O449" s="34"/>
      <c r="P449" s="34"/>
      <c r="Q449" s="28"/>
      <c r="R449" s="59" t="str">
        <v>01富山地域</v>
      </c>
      <c r="S449" s="59" t="str">
        <v>40呉羽</v>
      </c>
    </row>
    <row r="450" spans="1:19" s="11" customFormat="1" ht="46.5" customHeight="1">
      <c r="A450" s="13" t="s">
        <v>657</v>
      </c>
      <c r="B450" s="16" t="str">
        <f>IFERROR(VLOOKUP($A450,削除禁止!$A$1:$J$42,2,0),"")</f>
        <v>相談系</v>
      </c>
      <c r="C450" s="20">
        <v>1670160025</v>
      </c>
      <c r="D450" s="20"/>
      <c r="E450" s="20"/>
      <c r="F450" s="28" t="s">
        <v>2439</v>
      </c>
      <c r="G450" s="20"/>
      <c r="H450" s="20" t="s">
        <v>250</v>
      </c>
      <c r="I450" s="24" t="s">
        <v>2359</v>
      </c>
      <c r="J450" s="20" t="s">
        <v>1850</v>
      </c>
      <c r="K450" s="20" t="s">
        <v>138</v>
      </c>
      <c r="L450" s="28" t="s">
        <v>2347</v>
      </c>
      <c r="M450" s="50">
        <v>43891</v>
      </c>
      <c r="N450" s="50">
        <v>46081</v>
      </c>
      <c r="O450" s="34"/>
      <c r="P450" s="34"/>
      <c r="Q450" s="28"/>
      <c r="R450" s="59" t="str">
        <v>01富山地域</v>
      </c>
      <c r="S450" s="59" t="str">
        <v>32蜷川</v>
      </c>
    </row>
    <row r="451" spans="1:19" s="11" customFormat="1" ht="46.5" customHeight="1">
      <c r="A451" s="13" t="s">
        <v>657</v>
      </c>
      <c r="B451" s="16" t="str">
        <f>IFERROR(VLOOKUP($A451,削除禁止!$A$1:$J$42,2,0),"")</f>
        <v>相談系</v>
      </c>
      <c r="C451" s="20">
        <v>1670160033</v>
      </c>
      <c r="D451" s="20"/>
      <c r="E451" s="20"/>
      <c r="F451" s="28" t="s">
        <v>2500</v>
      </c>
      <c r="G451" s="20"/>
      <c r="H451" s="20" t="s">
        <v>919</v>
      </c>
      <c r="I451" s="24" t="s">
        <v>881</v>
      </c>
      <c r="J451" s="20" t="s">
        <v>1851</v>
      </c>
      <c r="K451" s="20" t="s">
        <v>1892</v>
      </c>
      <c r="L451" s="28" t="s">
        <v>2916</v>
      </c>
      <c r="M451" s="50">
        <v>43952</v>
      </c>
      <c r="N451" s="50">
        <v>46142</v>
      </c>
      <c r="O451" s="34"/>
      <c r="P451" s="34"/>
      <c r="Q451" s="28"/>
      <c r="R451" s="59" t="str">
        <v>01富山地域</v>
      </c>
      <c r="S451" s="59" t="str">
        <v>07清水町</v>
      </c>
    </row>
    <row r="452" spans="1:19" s="11" customFormat="1" ht="46.5" customHeight="1">
      <c r="A452" s="13" t="s">
        <v>657</v>
      </c>
      <c r="B452" s="16" t="str">
        <f>IFERROR(VLOOKUP($A452,削除禁止!$A$1:$J$42,2,0),"")</f>
        <v>相談系</v>
      </c>
      <c r="C452" s="20">
        <v>1670160041</v>
      </c>
      <c r="D452" s="20"/>
      <c r="E452" s="20"/>
      <c r="F452" s="28" t="s">
        <v>1086</v>
      </c>
      <c r="G452" s="20"/>
      <c r="H452" s="20" t="s">
        <v>684</v>
      </c>
      <c r="I452" s="24" t="s">
        <v>3673</v>
      </c>
      <c r="J452" s="20" t="s">
        <v>1886</v>
      </c>
      <c r="K452" s="20"/>
      <c r="L452" s="28" t="s">
        <v>356</v>
      </c>
      <c r="M452" s="50">
        <v>44013</v>
      </c>
      <c r="N452" s="50">
        <v>46203</v>
      </c>
      <c r="O452" s="34"/>
      <c r="P452" s="34"/>
      <c r="Q452" s="28"/>
      <c r="R452" s="59" t="str">
        <v>01富山地域</v>
      </c>
      <c r="S452" s="59" t="str">
        <v>24豊田</v>
      </c>
    </row>
    <row r="453" spans="1:19" s="11" customFormat="1" ht="46.5" customHeight="1">
      <c r="A453" s="13" t="s">
        <v>657</v>
      </c>
      <c r="B453" s="16" t="str">
        <f>IFERROR(VLOOKUP($A453,削除禁止!$A$1:$J$42,2,0),"")</f>
        <v>相談系</v>
      </c>
      <c r="C453" s="20">
        <v>1670160207</v>
      </c>
      <c r="D453" s="20"/>
      <c r="E453" s="20"/>
      <c r="F453" s="28" t="s">
        <v>1477</v>
      </c>
      <c r="G453" s="20"/>
      <c r="H453" s="20" t="s">
        <v>1610</v>
      </c>
      <c r="I453" s="24" t="s">
        <v>399</v>
      </c>
      <c r="J453" s="20" t="s">
        <v>2189</v>
      </c>
      <c r="K453" s="20" t="s">
        <v>311</v>
      </c>
      <c r="L453" s="28" t="s">
        <v>8253</v>
      </c>
      <c r="M453" s="50">
        <v>45809</v>
      </c>
      <c r="N453" s="50">
        <v>47999</v>
      </c>
      <c r="O453" s="34"/>
      <c r="P453" s="34"/>
      <c r="Q453" s="28"/>
      <c r="R453" s="59" t="str">
        <v>01富山地域</v>
      </c>
      <c r="S453" s="59" t="str">
        <v>02愛宕</v>
      </c>
    </row>
    <row r="454" spans="1:19" s="11" customFormat="1" ht="46.5" customHeight="1">
      <c r="A454" s="13" t="s">
        <v>657</v>
      </c>
      <c r="B454" s="16" t="str">
        <f>IFERROR(VLOOKUP($A454,削除禁止!$A$1:$J$42,2,0),"")</f>
        <v>相談系</v>
      </c>
      <c r="C454" s="20">
        <v>1670160066</v>
      </c>
      <c r="D454" s="20"/>
      <c r="E454" s="20"/>
      <c r="F454" s="28" t="s">
        <v>2083</v>
      </c>
      <c r="G454" s="20"/>
      <c r="H454" s="18" t="s">
        <v>932</v>
      </c>
      <c r="I454" s="24" t="s">
        <v>1888</v>
      </c>
      <c r="J454" s="20" t="s">
        <v>1555</v>
      </c>
      <c r="K454" s="20" t="s">
        <v>1613</v>
      </c>
      <c r="L454" s="28" t="s">
        <v>2306</v>
      </c>
      <c r="M454" s="50">
        <v>44287</v>
      </c>
      <c r="N454" s="50">
        <v>46477</v>
      </c>
      <c r="O454" s="34"/>
      <c r="P454" s="34"/>
      <c r="Q454" s="28"/>
      <c r="R454" s="59" t="str">
        <v>01富山地域</v>
      </c>
      <c r="S454" s="59" t="str">
        <v>09西田地方</v>
      </c>
    </row>
    <row r="455" spans="1:19" s="11" customFormat="1" ht="46.5" customHeight="1">
      <c r="A455" s="13" t="s">
        <v>657</v>
      </c>
      <c r="B455" s="16" t="str">
        <f>IFERROR(VLOOKUP($A455,削除禁止!$A$1:$J$42,2,0),"")</f>
        <v>相談系</v>
      </c>
      <c r="C455" s="19">
        <v>1670160074</v>
      </c>
      <c r="D455" s="20"/>
      <c r="E455" s="20"/>
      <c r="F455" s="26" t="s">
        <v>2678</v>
      </c>
      <c r="G455" s="26"/>
      <c r="H455" s="19" t="s">
        <v>1644</v>
      </c>
      <c r="I455" s="26" t="s">
        <v>4847</v>
      </c>
      <c r="J455" s="19" t="s">
        <v>7857</v>
      </c>
      <c r="K455" s="18" t="s">
        <v>1943</v>
      </c>
      <c r="L455" s="25" t="s">
        <v>2923</v>
      </c>
      <c r="M455" s="49">
        <v>44652</v>
      </c>
      <c r="N455" s="49">
        <v>46843</v>
      </c>
      <c r="O455" s="34"/>
      <c r="P455" s="34"/>
      <c r="Q455" s="34"/>
      <c r="R455" s="59" t="str">
        <v>01富山地域</v>
      </c>
      <c r="S455" s="59" t="str">
        <v>11堀川</v>
      </c>
    </row>
    <row r="456" spans="1:19" s="11" customFormat="1" ht="46.5" customHeight="1">
      <c r="A456" s="13" t="s">
        <v>657</v>
      </c>
      <c r="B456" s="16" t="str">
        <f>IFERROR(VLOOKUP($A456,削除禁止!$A$1:$J$42,2,0),"")</f>
        <v>相談系</v>
      </c>
      <c r="C456" s="19">
        <v>1670160082</v>
      </c>
      <c r="D456" s="20"/>
      <c r="E456" s="20"/>
      <c r="F456" s="28" t="s">
        <v>2336</v>
      </c>
      <c r="G456" s="20"/>
      <c r="H456" s="20" t="s">
        <v>2447</v>
      </c>
      <c r="I456" s="24" t="s">
        <v>2562</v>
      </c>
      <c r="J456" s="20" t="s">
        <v>3655</v>
      </c>
      <c r="K456" s="20" t="s">
        <v>3657</v>
      </c>
      <c r="L456" s="28" t="s">
        <v>2872</v>
      </c>
      <c r="M456" s="50">
        <v>44774</v>
      </c>
      <c r="N456" s="50">
        <v>46966</v>
      </c>
      <c r="O456" s="34"/>
      <c r="P456" s="34"/>
      <c r="Q456" s="34"/>
      <c r="R456" s="59" t="str">
        <v>01富山地域</v>
      </c>
      <c r="S456" s="59" t="str">
        <v>28藤ノ木</v>
      </c>
    </row>
    <row r="457" spans="1:19" s="11" customFormat="1" ht="46.5" customHeight="1">
      <c r="A457" s="13" t="s">
        <v>657</v>
      </c>
      <c r="B457" s="16" t="str">
        <f>IFERROR(VLOOKUP($A457,削除禁止!$A$1:$J$42,2,0),"")</f>
        <v>相談系</v>
      </c>
      <c r="C457" s="19">
        <v>1670160090</v>
      </c>
      <c r="D457" s="20"/>
      <c r="E457" s="20"/>
      <c r="F457" s="28" t="s">
        <v>4922</v>
      </c>
      <c r="G457" s="20"/>
      <c r="H457" s="20" t="s">
        <v>3224</v>
      </c>
      <c r="I457" s="24" t="s">
        <v>1353</v>
      </c>
      <c r="J457" s="20" t="s">
        <v>1464</v>
      </c>
      <c r="K457" s="20" t="s">
        <v>175</v>
      </c>
      <c r="L457" s="28" t="s">
        <v>4769</v>
      </c>
      <c r="M457" s="50">
        <v>44774</v>
      </c>
      <c r="N457" s="50">
        <v>46966</v>
      </c>
      <c r="O457" s="34"/>
      <c r="P457" s="34"/>
      <c r="Q457" s="34"/>
      <c r="R457" s="59" t="str">
        <v>01富山地域</v>
      </c>
      <c r="S457" s="59" t="str">
        <v>42寒江</v>
      </c>
    </row>
    <row r="458" spans="1:19" s="11" customFormat="1" ht="46.5" customHeight="1">
      <c r="A458" s="13" t="s">
        <v>657</v>
      </c>
      <c r="B458" s="16" t="str">
        <f>IFERROR(VLOOKUP($A458,削除禁止!$A$1:$J$42,2,0),"")</f>
        <v>相談系</v>
      </c>
      <c r="C458" s="19">
        <v>1670160108</v>
      </c>
      <c r="D458" s="20"/>
      <c r="E458" s="20"/>
      <c r="F458" s="28" t="s">
        <v>4924</v>
      </c>
      <c r="G458" s="20"/>
      <c r="H458" s="20" t="s">
        <v>4883</v>
      </c>
      <c r="I458" s="24" t="s">
        <v>4593</v>
      </c>
      <c r="J458" s="20" t="s">
        <v>3199</v>
      </c>
      <c r="K458" s="20" t="s">
        <v>4885</v>
      </c>
      <c r="L458" s="28" t="s">
        <v>4339</v>
      </c>
      <c r="M458" s="50">
        <v>44958</v>
      </c>
      <c r="N458" s="50">
        <v>47149</v>
      </c>
      <c r="O458" s="34"/>
      <c r="P458" s="34"/>
      <c r="Q458" s="34"/>
      <c r="R458" s="59" t="str">
        <v>01富山地域</v>
      </c>
      <c r="S458" s="59" t="str">
        <v>15奥田北</v>
      </c>
    </row>
    <row r="459" spans="1:19" s="11" customFormat="1" ht="46.5" customHeight="1">
      <c r="A459" s="13" t="s">
        <v>657</v>
      </c>
      <c r="B459" s="16" t="str">
        <f>IFERROR(VLOOKUP($A459,削除禁止!$A$1:$J$42,2,0),"")</f>
        <v>相談系</v>
      </c>
      <c r="C459" s="19">
        <v>1670160124</v>
      </c>
      <c r="D459" s="20"/>
      <c r="E459" s="20"/>
      <c r="F459" s="26" t="s">
        <v>8027</v>
      </c>
      <c r="G459" s="19"/>
      <c r="H459" s="20" t="s">
        <v>1591</v>
      </c>
      <c r="I459" s="26" t="s">
        <v>8109</v>
      </c>
      <c r="J459" s="19" t="s">
        <v>125</v>
      </c>
      <c r="K459" s="18" t="s">
        <v>6602</v>
      </c>
      <c r="L459" s="28" t="s">
        <v>2979</v>
      </c>
      <c r="M459" s="49">
        <v>45170</v>
      </c>
      <c r="N459" s="49">
        <v>47361</v>
      </c>
      <c r="O459" s="34"/>
      <c r="P459" s="34"/>
      <c r="Q459" s="34"/>
      <c r="R459" s="59" t="str">
        <v>01富山地域</v>
      </c>
      <c r="S459" s="59" t="str">
        <v>35月岡</v>
      </c>
    </row>
    <row r="460" spans="1:19" s="11" customFormat="1" ht="46.5" customHeight="1">
      <c r="A460" s="13" t="s">
        <v>657</v>
      </c>
      <c r="B460" s="16" t="str">
        <f>IFERROR(VLOOKUP($A460,削除禁止!$A$1:$J$42,2,0),"")</f>
        <v>相談系</v>
      </c>
      <c r="C460" s="19">
        <v>1670160132</v>
      </c>
      <c r="D460" s="20"/>
      <c r="E460" s="20"/>
      <c r="F460" s="28" t="s">
        <v>8024</v>
      </c>
      <c r="G460" s="20"/>
      <c r="H460" s="20" t="s">
        <v>778</v>
      </c>
      <c r="I460" s="24" t="s">
        <v>8025</v>
      </c>
      <c r="J460" s="20" t="s">
        <v>2988</v>
      </c>
      <c r="K460" s="20" t="s">
        <v>8055</v>
      </c>
      <c r="L460" s="28" t="s">
        <v>8026</v>
      </c>
      <c r="M460" s="50">
        <v>45200</v>
      </c>
      <c r="N460" s="50">
        <v>47391</v>
      </c>
      <c r="O460" s="34"/>
      <c r="P460" s="34"/>
      <c r="Q460" s="34"/>
      <c r="R460" s="59" t="str">
        <v>01富山地域</v>
      </c>
      <c r="S460" s="16" t="str">
        <v>33新保</v>
      </c>
    </row>
    <row r="461" spans="1:19" s="11" customFormat="1" ht="46.5" customHeight="1">
      <c r="A461" s="13" t="s">
        <v>657</v>
      </c>
      <c r="B461" s="16" t="str">
        <f>IFERROR(VLOOKUP($A461,削除禁止!$A$1:$J$42,2,0),"")</f>
        <v>相談系</v>
      </c>
      <c r="C461" s="19">
        <v>1670160140</v>
      </c>
      <c r="D461" s="20"/>
      <c r="E461" s="20"/>
      <c r="F461" s="26" t="s">
        <v>8040</v>
      </c>
      <c r="G461" s="19"/>
      <c r="H461" s="20" t="s">
        <v>684</v>
      </c>
      <c r="I461" s="26" t="s">
        <v>8242</v>
      </c>
      <c r="J461" s="19" t="s">
        <v>3158</v>
      </c>
      <c r="K461" s="18" t="s">
        <v>2608</v>
      </c>
      <c r="L461" s="28" t="s">
        <v>8041</v>
      </c>
      <c r="M461" s="49">
        <v>45231</v>
      </c>
      <c r="N461" s="49">
        <v>47422</v>
      </c>
      <c r="O461" s="34"/>
      <c r="P461" s="34"/>
      <c r="Q461" s="34"/>
      <c r="R461" s="59" t="str">
        <v>01富山地域</v>
      </c>
      <c r="S461" s="16" t="str">
        <v>24豊田</v>
      </c>
    </row>
    <row r="462" spans="1:19" s="11" customFormat="1" ht="46.5" customHeight="1">
      <c r="A462" s="13" t="s">
        <v>657</v>
      </c>
      <c r="B462" s="16" t="str">
        <f>IFERROR(VLOOKUP($A462,削除禁止!$A$1:$J$42,2,0),"")</f>
        <v>相談系</v>
      </c>
      <c r="C462" s="19">
        <v>1670160165</v>
      </c>
      <c r="D462" s="20"/>
      <c r="E462" s="20"/>
      <c r="F462" s="26" t="s">
        <v>8127</v>
      </c>
      <c r="G462" s="19"/>
      <c r="H462" s="20" t="s">
        <v>5</v>
      </c>
      <c r="I462" s="26" t="s">
        <v>8128</v>
      </c>
      <c r="J462" s="19" t="s">
        <v>8125</v>
      </c>
      <c r="K462" s="18" t="s">
        <v>432</v>
      </c>
      <c r="L462" s="28" t="s">
        <v>4431</v>
      </c>
      <c r="M462" s="49">
        <v>45505</v>
      </c>
      <c r="N462" s="49">
        <v>47695</v>
      </c>
      <c r="O462" s="34"/>
      <c r="P462" s="34"/>
      <c r="Q462" s="34"/>
      <c r="R462" s="59" t="str">
        <v>01富山地域</v>
      </c>
      <c r="S462" s="16" t="str">
        <v>28藤ノ木</v>
      </c>
    </row>
    <row r="463" spans="1:19" s="11" customFormat="1" ht="46.5" customHeight="1">
      <c r="A463" s="13" t="s">
        <v>657</v>
      </c>
      <c r="B463" s="16" t="str">
        <f>IFERROR(VLOOKUP($A463,削除禁止!$A$1:$J$42,2,0),"")</f>
        <v>相談系</v>
      </c>
      <c r="C463" s="19">
        <v>1670160173</v>
      </c>
      <c r="D463" s="20"/>
      <c r="E463" s="20"/>
      <c r="F463" s="26" t="s">
        <v>8014</v>
      </c>
      <c r="G463" s="19"/>
      <c r="H463" s="20" t="s">
        <v>2987</v>
      </c>
      <c r="I463" s="24" t="s">
        <v>8015</v>
      </c>
      <c r="J463" s="20" t="s">
        <v>4047</v>
      </c>
      <c r="K463" s="20" t="s">
        <v>4050</v>
      </c>
      <c r="L463" s="28" t="s">
        <v>8181</v>
      </c>
      <c r="M463" s="49">
        <v>45658</v>
      </c>
      <c r="N463" s="49">
        <v>47848</v>
      </c>
      <c r="O463" s="34"/>
      <c r="P463" s="34"/>
      <c r="Q463" s="34"/>
      <c r="R463" s="59" t="str">
        <v>05婦中地域</v>
      </c>
      <c r="S463" s="16" t="str">
        <v>73婦中熊野地区</v>
      </c>
    </row>
    <row r="464" spans="1:19" s="11" customFormat="1" ht="46.5" customHeight="1">
      <c r="A464" s="13" t="s">
        <v>657</v>
      </c>
      <c r="B464" s="16" t="str">
        <f>IFERROR(VLOOKUP($A464,削除禁止!$A$1:$J$42,2,0),"")</f>
        <v>相談系</v>
      </c>
      <c r="C464" s="19">
        <v>1670160181</v>
      </c>
      <c r="D464" s="20"/>
      <c r="E464" s="20"/>
      <c r="F464" s="26" t="s">
        <v>4500</v>
      </c>
      <c r="G464" s="19"/>
      <c r="H464" s="20" t="s">
        <v>3805</v>
      </c>
      <c r="I464" s="26" t="s">
        <v>5008</v>
      </c>
      <c r="J464" s="19" t="s">
        <v>3184</v>
      </c>
      <c r="K464" s="18" t="s">
        <v>3184</v>
      </c>
      <c r="L464" s="28" t="s">
        <v>2321</v>
      </c>
      <c r="M464" s="49">
        <v>45778</v>
      </c>
      <c r="N464" s="49">
        <v>47968</v>
      </c>
      <c r="O464" s="34"/>
      <c r="P464" s="34"/>
      <c r="Q464" s="34"/>
      <c r="R464" s="59" t="str">
        <v>01富山地域</v>
      </c>
      <c r="S464" s="16" t="str">
        <v>14奥田</v>
      </c>
    </row>
    <row r="465" spans="1:19" s="11" customFormat="1" ht="46.5" customHeight="1">
      <c r="A465" s="13" t="s">
        <v>657</v>
      </c>
      <c r="B465" s="16" t="str">
        <f>IFERROR(VLOOKUP($A465,削除禁止!$A$1:$J$42,2,0),"")</f>
        <v>相談系</v>
      </c>
      <c r="C465" s="19">
        <v>1670160199</v>
      </c>
      <c r="D465" s="20"/>
      <c r="E465" s="20"/>
      <c r="F465" s="26" t="s">
        <v>8175</v>
      </c>
      <c r="G465" s="19"/>
      <c r="H465" s="20" t="s">
        <v>8176</v>
      </c>
      <c r="I465" s="26" t="s">
        <v>2670</v>
      </c>
      <c r="J465" s="19" t="s">
        <v>8178</v>
      </c>
      <c r="K465" s="18"/>
      <c r="L465" s="28" t="s">
        <v>8179</v>
      </c>
      <c r="M465" s="49">
        <v>45778</v>
      </c>
      <c r="N465" s="49">
        <v>47817</v>
      </c>
      <c r="O465" s="34"/>
      <c r="P465" s="34"/>
      <c r="Q465" s="34"/>
      <c r="R465" s="59" t="str">
        <v>その他</v>
      </c>
      <c r="S465" s="16" t="str">
        <v>その他</v>
      </c>
    </row>
    <row r="466" spans="1:19" s="11" customFormat="1" ht="46.5" customHeight="1">
      <c r="A466" s="13" t="s">
        <v>2584</v>
      </c>
      <c r="B466" s="16" t="str">
        <f>IFERROR(VLOOKUP($A466,削除禁止!$A$1:$J$42,2,0),"")</f>
        <v>通所系</v>
      </c>
      <c r="C466" s="20">
        <v>1650100090</v>
      </c>
      <c r="D466" s="20"/>
      <c r="E466" s="20"/>
      <c r="F466" s="28" t="s">
        <v>893</v>
      </c>
      <c r="G466" s="18">
        <v>10</v>
      </c>
      <c r="H466" s="18" t="s">
        <v>1213</v>
      </c>
      <c r="I466" s="24" t="s">
        <v>2000</v>
      </c>
      <c r="J466" s="20" t="s">
        <v>1215</v>
      </c>
      <c r="K466" s="20" t="s">
        <v>1216</v>
      </c>
      <c r="L466" s="28" t="s">
        <v>4018</v>
      </c>
      <c r="M466" s="50">
        <v>41365</v>
      </c>
      <c r="N466" s="50">
        <v>47938</v>
      </c>
      <c r="O466" s="34"/>
      <c r="P466" s="34"/>
      <c r="Q466" s="34"/>
      <c r="R466" s="59" t="str">
        <v>01富山地域</v>
      </c>
      <c r="S466" s="59" t="str">
        <v>16桜谷</v>
      </c>
    </row>
    <row r="467" spans="1:19" s="11" customFormat="1" ht="46.5" customHeight="1">
      <c r="A467" s="13" t="s">
        <v>2584</v>
      </c>
      <c r="B467" s="16" t="str">
        <f>IFERROR(VLOOKUP($A467,削除禁止!$A$1:$J$42,2,0),"")</f>
        <v>通所系</v>
      </c>
      <c r="C467" s="20">
        <v>1650100363</v>
      </c>
      <c r="D467" s="20"/>
      <c r="E467" s="20"/>
      <c r="F467" s="24" t="s">
        <v>2414</v>
      </c>
      <c r="G467" s="18">
        <v>10</v>
      </c>
      <c r="H467" s="18" t="s">
        <v>1560</v>
      </c>
      <c r="I467" s="24" t="s">
        <v>2869</v>
      </c>
      <c r="J467" s="20" t="s">
        <v>191</v>
      </c>
      <c r="K467" s="20" t="s">
        <v>1631</v>
      </c>
      <c r="L467" s="28" t="s">
        <v>4018</v>
      </c>
      <c r="M467" s="50">
        <v>42826</v>
      </c>
      <c r="N467" s="50">
        <v>47208</v>
      </c>
      <c r="O467" s="34"/>
      <c r="P467" s="34"/>
      <c r="Q467" s="34"/>
      <c r="R467" s="59" t="str">
        <v>01富山地域</v>
      </c>
      <c r="S467" s="59" t="str">
        <v>01総曲輪</v>
      </c>
    </row>
    <row r="468" spans="1:19" s="11" customFormat="1" ht="46.5" customHeight="1">
      <c r="A468" s="13" t="s">
        <v>2584</v>
      </c>
      <c r="B468" s="16" t="str">
        <f>IFERROR(VLOOKUP($A468,削除禁止!$A$1:$J$42,2,0),"")</f>
        <v>通所系</v>
      </c>
      <c r="C468" s="20">
        <v>1650160490</v>
      </c>
      <c r="D468" s="20"/>
      <c r="E468" s="20"/>
      <c r="F468" s="24" t="s">
        <v>434</v>
      </c>
      <c r="G468" s="18">
        <v>10</v>
      </c>
      <c r="H468" s="18" t="s">
        <v>1167</v>
      </c>
      <c r="I468" s="24" t="s">
        <v>1928</v>
      </c>
      <c r="J468" s="20" t="s">
        <v>2031</v>
      </c>
      <c r="K468" s="20" t="s">
        <v>2033</v>
      </c>
      <c r="L468" s="31" t="s">
        <v>8253</v>
      </c>
      <c r="M468" s="53">
        <v>45809</v>
      </c>
      <c r="N468" s="50">
        <v>47999</v>
      </c>
      <c r="O468" s="34"/>
      <c r="P468" s="34"/>
      <c r="Q468" s="34"/>
      <c r="R468" s="59" t="str">
        <v>01富山地域</v>
      </c>
      <c r="S468" s="59" t="str">
        <v>02愛宕</v>
      </c>
    </row>
    <row r="469" spans="1:19" s="11" customFormat="1" ht="46.5" customHeight="1">
      <c r="A469" s="13" t="s">
        <v>2584</v>
      </c>
      <c r="B469" s="16" t="str">
        <f>IFERROR(VLOOKUP($A469,削除禁止!$A$1:$J$42,2,0),"")</f>
        <v>通所系</v>
      </c>
      <c r="C469" s="20">
        <v>1650160144</v>
      </c>
      <c r="D469" s="20" t="s">
        <v>1352</v>
      </c>
      <c r="E469" s="20"/>
      <c r="F469" s="24" t="s">
        <v>4926</v>
      </c>
      <c r="G469" s="18">
        <v>10</v>
      </c>
      <c r="H469" s="18" t="s">
        <v>1646</v>
      </c>
      <c r="I469" s="24" t="s">
        <v>1761</v>
      </c>
      <c r="J469" s="20" t="s">
        <v>2422</v>
      </c>
      <c r="K469" s="20" t="s">
        <v>3030</v>
      </c>
      <c r="L469" s="31" t="s">
        <v>4773</v>
      </c>
      <c r="M469" s="53">
        <v>44470</v>
      </c>
      <c r="N469" s="50">
        <v>46660</v>
      </c>
      <c r="O469" s="34"/>
      <c r="P469" s="34"/>
      <c r="Q469" s="34"/>
      <c r="R469" s="59" t="str">
        <v>01富山地域</v>
      </c>
      <c r="S469" s="59" t="str">
        <v>10光陽</v>
      </c>
    </row>
    <row r="470" spans="1:19" s="11" customFormat="1" ht="46.5" customHeight="1">
      <c r="A470" s="13" t="s">
        <v>2584</v>
      </c>
      <c r="B470" s="16" t="str">
        <f>IFERROR(VLOOKUP($A470,削除禁止!$A$1:$J$42,2,0),"")</f>
        <v>通所系</v>
      </c>
      <c r="C470" s="20">
        <v>1650160193</v>
      </c>
      <c r="D470" s="20" t="s">
        <v>1352</v>
      </c>
      <c r="E470" s="20"/>
      <c r="F470" s="24" t="s">
        <v>4789</v>
      </c>
      <c r="G470" s="18">
        <v>10</v>
      </c>
      <c r="H470" s="18" t="s">
        <v>1930</v>
      </c>
      <c r="I470" s="24" t="s">
        <v>4849</v>
      </c>
      <c r="J470" s="20" t="s">
        <v>1955</v>
      </c>
      <c r="K470" s="20" t="s">
        <v>3081</v>
      </c>
      <c r="L470" s="31" t="s">
        <v>20</v>
      </c>
      <c r="M470" s="53">
        <v>44774</v>
      </c>
      <c r="N470" s="50">
        <v>46965</v>
      </c>
      <c r="O470" s="34"/>
      <c r="P470" s="34"/>
      <c r="Q470" s="34"/>
      <c r="R470" s="59" t="str">
        <v>05婦中地域</v>
      </c>
      <c r="S470" s="59" t="str">
        <v>69速星地区</v>
      </c>
    </row>
    <row r="471" spans="1:19" s="11" customFormat="1" ht="46.5" customHeight="1">
      <c r="A471" s="13" t="s">
        <v>2584</v>
      </c>
      <c r="B471" s="16" t="str">
        <f>IFERROR(VLOOKUP($A471,削除禁止!$A$1:$J$42,2,0),"")</f>
        <v>通所系</v>
      </c>
      <c r="C471" s="20">
        <v>1650160243</v>
      </c>
      <c r="D471" s="20"/>
      <c r="E471" s="20"/>
      <c r="F471" s="24" t="s">
        <v>402</v>
      </c>
      <c r="G471" s="18">
        <v>10</v>
      </c>
      <c r="H471" s="18" t="s">
        <v>5</v>
      </c>
      <c r="I471" s="24" t="s">
        <v>3513</v>
      </c>
      <c r="J471" s="20" t="s">
        <v>8020</v>
      </c>
      <c r="K471" s="20" t="s">
        <v>5046</v>
      </c>
      <c r="L471" s="31" t="s">
        <v>2938</v>
      </c>
      <c r="M471" s="53">
        <v>44958</v>
      </c>
      <c r="N471" s="50">
        <v>47149</v>
      </c>
      <c r="O471" s="34"/>
      <c r="P471" s="34"/>
      <c r="Q471" s="34"/>
      <c r="R471" s="59" t="str">
        <v>01富山地域</v>
      </c>
      <c r="S471" s="59" t="str">
        <v>28藤ノ木</v>
      </c>
    </row>
    <row r="472" spans="1:19" s="11" customFormat="1" ht="46.5" customHeight="1">
      <c r="A472" s="13" t="s">
        <v>2584</v>
      </c>
      <c r="B472" s="16" t="str">
        <f>IFERROR(VLOOKUP($A472,削除禁止!$A$1:$J$42,2,0),"")</f>
        <v>通所系</v>
      </c>
      <c r="C472" s="19">
        <v>1650160300</v>
      </c>
      <c r="D472" s="20"/>
      <c r="E472" s="20"/>
      <c r="F472" s="25" t="s">
        <v>8076</v>
      </c>
      <c r="G472" s="19">
        <v>10</v>
      </c>
      <c r="H472" s="18" t="s">
        <v>1724</v>
      </c>
      <c r="I472" s="25" t="s">
        <v>8077</v>
      </c>
      <c r="J472" s="19" t="s">
        <v>647</v>
      </c>
      <c r="K472" s="18" t="s">
        <v>8079</v>
      </c>
      <c r="L472" s="31" t="s">
        <v>4773</v>
      </c>
      <c r="M472" s="54">
        <v>45383</v>
      </c>
      <c r="N472" s="49">
        <v>47573</v>
      </c>
      <c r="O472" s="34"/>
      <c r="P472" s="34"/>
      <c r="Q472" s="34"/>
      <c r="R472" s="59" t="str">
        <v>01富山地域</v>
      </c>
      <c r="S472" s="16" t="str">
        <v>08星井町</v>
      </c>
    </row>
    <row r="473" spans="1:19" s="11" customFormat="1" ht="46.5" customHeight="1">
      <c r="A473" s="13" t="s">
        <v>2584</v>
      </c>
      <c r="B473" s="16" t="str">
        <f>IFERROR(VLOOKUP($A473,削除禁止!$A$1:$J$42,2,0),"")</f>
        <v>通所系</v>
      </c>
      <c r="C473" s="19">
        <v>1650160433</v>
      </c>
      <c r="D473" s="20" t="s">
        <v>1352</v>
      </c>
      <c r="E473" s="20"/>
      <c r="F473" s="25" t="s">
        <v>8235</v>
      </c>
      <c r="G473" s="19">
        <v>10</v>
      </c>
      <c r="H473" s="18" t="s">
        <v>5</v>
      </c>
      <c r="I473" s="25" t="s">
        <v>8124</v>
      </c>
      <c r="J473" s="19" t="s">
        <v>8125</v>
      </c>
      <c r="K473" s="18" t="s">
        <v>432</v>
      </c>
      <c r="L473" s="31" t="s">
        <v>4431</v>
      </c>
      <c r="M473" s="54">
        <v>45778</v>
      </c>
      <c r="N473" s="49">
        <v>47968</v>
      </c>
      <c r="O473" s="34"/>
      <c r="P473" s="34"/>
      <c r="Q473" s="34"/>
      <c r="R473" s="59" t="str">
        <v>01富山地域</v>
      </c>
      <c r="S473" s="16" t="str">
        <v>28藤ノ木</v>
      </c>
    </row>
    <row r="474" spans="1:19" s="11" customFormat="1" ht="46.5" customHeight="1">
      <c r="A474" s="13" t="s">
        <v>4779</v>
      </c>
      <c r="B474" s="16" t="str">
        <f>IFERROR(VLOOKUP($A474,削除禁止!$A$1:$J$42,2,0),"")</f>
        <v>通所系</v>
      </c>
      <c r="C474" s="20">
        <v>1650100124</v>
      </c>
      <c r="D474" s="20" t="s">
        <v>1352</v>
      </c>
      <c r="E474" s="20"/>
      <c r="F474" s="24" t="s">
        <v>1168</v>
      </c>
      <c r="G474" s="18">
        <v>5</v>
      </c>
      <c r="H474" s="18" t="s">
        <v>274</v>
      </c>
      <c r="I474" s="24" t="s">
        <v>2759</v>
      </c>
      <c r="J474" s="20" t="s">
        <v>1172</v>
      </c>
      <c r="K474" s="20" t="s">
        <v>1181</v>
      </c>
      <c r="L474" s="31" t="s">
        <v>1168</v>
      </c>
      <c r="M474" s="50">
        <v>41000</v>
      </c>
      <c r="N474" s="50">
        <v>47573</v>
      </c>
      <c r="O474" s="34"/>
      <c r="P474" s="34"/>
      <c r="Q474" s="34"/>
      <c r="R474" s="59" t="str">
        <v>05婦中地域</v>
      </c>
      <c r="S474" s="16" t="str">
        <v>74古里地区</v>
      </c>
    </row>
    <row r="475" spans="1:19" s="11" customFormat="1" ht="46.5" customHeight="1">
      <c r="A475" s="13" t="s">
        <v>4779</v>
      </c>
      <c r="B475" s="16" t="str">
        <f>IFERROR(VLOOKUP($A475,削除禁止!$A$1:$J$42,2,0),"")</f>
        <v>通所系</v>
      </c>
      <c r="C475" s="20">
        <v>1650100173</v>
      </c>
      <c r="D475" s="20" t="s">
        <v>1352</v>
      </c>
      <c r="E475" s="20"/>
      <c r="F475" s="24" t="s">
        <v>2208</v>
      </c>
      <c r="G475" s="18">
        <v>10</v>
      </c>
      <c r="H475" s="18" t="s">
        <v>1620</v>
      </c>
      <c r="I475" s="24" t="s">
        <v>2883</v>
      </c>
      <c r="J475" s="20" t="s">
        <v>940</v>
      </c>
      <c r="K475" s="20" t="s">
        <v>1097</v>
      </c>
      <c r="L475" s="31" t="s">
        <v>2920</v>
      </c>
      <c r="M475" s="50">
        <v>41579</v>
      </c>
      <c r="N475" s="50">
        <v>45961</v>
      </c>
      <c r="O475" s="34"/>
      <c r="P475" s="34"/>
      <c r="Q475" s="34"/>
      <c r="R475" s="59" t="str">
        <v>01富山地域</v>
      </c>
      <c r="S475" s="59" t="str">
        <v>38草島</v>
      </c>
    </row>
    <row r="476" spans="1:19" s="11" customFormat="1" ht="46.5" customHeight="1">
      <c r="A476" s="13" t="s">
        <v>4779</v>
      </c>
      <c r="B476" s="16" t="str">
        <f>IFERROR(VLOOKUP($A476,削除禁止!$A$1:$J$42,2,0),"")</f>
        <v>通所系</v>
      </c>
      <c r="C476" s="20">
        <v>1650100199</v>
      </c>
      <c r="D476" s="20" t="s">
        <v>1352</v>
      </c>
      <c r="E476" s="20"/>
      <c r="F476" s="24" t="s">
        <v>1860</v>
      </c>
      <c r="G476" s="18">
        <v>10</v>
      </c>
      <c r="H476" s="18" t="s">
        <v>82</v>
      </c>
      <c r="I476" s="24" t="s">
        <v>2876</v>
      </c>
      <c r="J476" s="20" t="s">
        <v>1662</v>
      </c>
      <c r="K476" s="20" t="s">
        <v>1656</v>
      </c>
      <c r="L476" s="31" t="s">
        <v>2345</v>
      </c>
      <c r="M476" s="50">
        <v>41852</v>
      </c>
      <c r="N476" s="50">
        <v>46234</v>
      </c>
      <c r="O476" s="34"/>
      <c r="P476" s="34"/>
      <c r="Q476" s="34"/>
      <c r="R476" s="59" t="str">
        <v>01富山地域</v>
      </c>
      <c r="S476" s="59" t="str">
        <v>40呉羽</v>
      </c>
    </row>
    <row r="477" spans="1:19" s="11" customFormat="1" ht="46.5" customHeight="1">
      <c r="A477" s="13" t="s">
        <v>4779</v>
      </c>
      <c r="B477" s="16" t="str">
        <f>IFERROR(VLOOKUP($A477,削除禁止!$A$1:$J$42,2,0),"")</f>
        <v>通所系</v>
      </c>
      <c r="C477" s="20">
        <v>1650100215</v>
      </c>
      <c r="D477" s="20" t="s">
        <v>1352</v>
      </c>
      <c r="E477" s="20"/>
      <c r="F477" s="24" t="s">
        <v>4562</v>
      </c>
      <c r="G477" s="18">
        <v>10</v>
      </c>
      <c r="H477" s="18" t="s">
        <v>58</v>
      </c>
      <c r="I477" s="26" t="s">
        <v>8060</v>
      </c>
      <c r="J477" s="20" t="s">
        <v>8241</v>
      </c>
      <c r="K477" s="20" t="s">
        <v>3691</v>
      </c>
      <c r="L477" s="31" t="s">
        <v>2923</v>
      </c>
      <c r="M477" s="50">
        <v>41883</v>
      </c>
      <c r="N477" s="50">
        <v>46265</v>
      </c>
      <c r="O477" s="34"/>
      <c r="P477" s="34"/>
      <c r="Q477" s="34"/>
      <c r="R477" s="59" t="str">
        <v>01富山地域</v>
      </c>
      <c r="S477" s="59" t="str">
        <v>11堀川</v>
      </c>
    </row>
    <row r="478" spans="1:19" s="11" customFormat="1" ht="46.5" customHeight="1">
      <c r="A478" s="13" t="s">
        <v>4779</v>
      </c>
      <c r="B478" s="16" t="str">
        <f>IFERROR(VLOOKUP($A478,削除禁止!$A$1:$J$42,2,0),"")</f>
        <v>通所系</v>
      </c>
      <c r="C478" s="20">
        <v>1650100249</v>
      </c>
      <c r="D478" s="20" t="s">
        <v>1352</v>
      </c>
      <c r="E478" s="20"/>
      <c r="F478" s="24" t="s">
        <v>342</v>
      </c>
      <c r="G478" s="18">
        <v>10</v>
      </c>
      <c r="H478" s="18" t="s">
        <v>1397</v>
      </c>
      <c r="I478" s="24" t="s">
        <v>4851</v>
      </c>
      <c r="J478" s="20" t="s">
        <v>1902</v>
      </c>
      <c r="K478" s="20" t="s">
        <v>1180</v>
      </c>
      <c r="L478" s="31" t="s">
        <v>2148</v>
      </c>
      <c r="M478" s="50">
        <v>42095</v>
      </c>
      <c r="N478" s="50">
        <v>46477</v>
      </c>
      <c r="O478" s="34"/>
      <c r="P478" s="34"/>
      <c r="Q478" s="34"/>
      <c r="R478" s="59" t="str">
        <v>01富山地域</v>
      </c>
      <c r="S478" s="59" t="str">
        <v>26新庄</v>
      </c>
    </row>
    <row r="479" spans="1:19" s="11" customFormat="1" ht="46.5" customHeight="1">
      <c r="A479" s="13" t="s">
        <v>4779</v>
      </c>
      <c r="B479" s="16" t="str">
        <f>IFERROR(VLOOKUP($A479,削除禁止!$A$1:$J$42,2,0),"")</f>
        <v>通所系</v>
      </c>
      <c r="C479" s="19">
        <v>1650100306</v>
      </c>
      <c r="D479" s="20" t="s">
        <v>1352</v>
      </c>
      <c r="E479" s="20"/>
      <c r="F479" s="24" t="s">
        <v>2541</v>
      </c>
      <c r="G479" s="18">
        <v>10</v>
      </c>
      <c r="H479" s="18" t="s">
        <v>1531</v>
      </c>
      <c r="I479" s="24" t="s">
        <v>3678</v>
      </c>
      <c r="J479" s="20" t="s">
        <v>1905</v>
      </c>
      <c r="K479" s="20" t="s">
        <v>1909</v>
      </c>
      <c r="L479" s="31" t="s">
        <v>3445</v>
      </c>
      <c r="M479" s="50">
        <v>42430</v>
      </c>
      <c r="N479" s="50">
        <v>46812</v>
      </c>
      <c r="O479" s="34"/>
      <c r="P479" s="34"/>
      <c r="Q479" s="34"/>
      <c r="R479" s="59" t="str">
        <v>01富山地域</v>
      </c>
      <c r="S479" s="59" t="str">
        <v>25広田</v>
      </c>
    </row>
    <row r="480" spans="1:19" s="11" customFormat="1" ht="46.5" customHeight="1">
      <c r="A480" s="13" t="s">
        <v>4779</v>
      </c>
      <c r="B480" s="16" t="str">
        <f>IFERROR(VLOOKUP($A480,削除禁止!$A$1:$J$42,2,0),"")</f>
        <v>通所系</v>
      </c>
      <c r="C480" s="19">
        <v>1650100314</v>
      </c>
      <c r="D480" s="20" t="s">
        <v>1352</v>
      </c>
      <c r="E480" s="20"/>
      <c r="F480" s="24" t="s">
        <v>2240</v>
      </c>
      <c r="G480" s="18">
        <v>10</v>
      </c>
      <c r="H480" s="18" t="s">
        <v>1390</v>
      </c>
      <c r="I480" s="24" t="s">
        <v>62</v>
      </c>
      <c r="J480" s="20" t="s">
        <v>464</v>
      </c>
      <c r="K480" s="20" t="s">
        <v>1340</v>
      </c>
      <c r="L480" s="31" t="s">
        <v>2246</v>
      </c>
      <c r="M480" s="50">
        <v>42430</v>
      </c>
      <c r="N480" s="48">
        <v>46812</v>
      </c>
      <c r="O480" s="34"/>
      <c r="P480" s="34"/>
      <c r="Q480" s="34"/>
      <c r="R480" s="59" t="str">
        <v>01富山地域</v>
      </c>
      <c r="S480" s="59" t="str">
        <v>37八幡</v>
      </c>
    </row>
    <row r="481" spans="1:19" s="11" customFormat="1" ht="46.5" customHeight="1">
      <c r="A481" s="13" t="s">
        <v>4779</v>
      </c>
      <c r="B481" s="16" t="str">
        <f>IFERROR(VLOOKUP($A481,削除禁止!$A$1:$J$42,2,0),"")</f>
        <v>通所系</v>
      </c>
      <c r="C481" s="19">
        <v>1650100322</v>
      </c>
      <c r="D481" s="20" t="s">
        <v>1352</v>
      </c>
      <c r="E481" s="20"/>
      <c r="F481" s="24" t="s">
        <v>2591</v>
      </c>
      <c r="G481" s="18">
        <v>10</v>
      </c>
      <c r="H481" s="18" t="s">
        <v>1620</v>
      </c>
      <c r="I481" s="24" t="s">
        <v>2887</v>
      </c>
      <c r="J481" s="20" t="s">
        <v>1455</v>
      </c>
      <c r="K481" s="20" t="s">
        <v>1912</v>
      </c>
      <c r="L481" s="31" t="s">
        <v>2920</v>
      </c>
      <c r="M481" s="50">
        <v>42522</v>
      </c>
      <c r="N481" s="48">
        <v>46904</v>
      </c>
      <c r="O481" s="34"/>
      <c r="P481" s="34"/>
      <c r="Q481" s="34"/>
      <c r="R481" s="59" t="str">
        <v>01富山地域</v>
      </c>
      <c r="S481" s="59" t="str">
        <v>38草島</v>
      </c>
    </row>
    <row r="482" spans="1:19" s="11" customFormat="1" ht="46.5" customHeight="1">
      <c r="A482" s="13" t="s">
        <v>4779</v>
      </c>
      <c r="B482" s="16" t="str">
        <f>IFERROR(VLOOKUP($A482,削除禁止!$A$1:$J$42,2,0),"")</f>
        <v>通所系</v>
      </c>
      <c r="C482" s="20">
        <v>1650100330</v>
      </c>
      <c r="D482" s="20" t="s">
        <v>1352</v>
      </c>
      <c r="E482" s="20"/>
      <c r="F482" s="24" t="s">
        <v>8205</v>
      </c>
      <c r="G482" s="18">
        <v>10</v>
      </c>
      <c r="H482" s="18" t="s">
        <v>1646</v>
      </c>
      <c r="I482" s="24" t="s">
        <v>4852</v>
      </c>
      <c r="J482" s="20" t="s">
        <v>1914</v>
      </c>
      <c r="K482" s="20" t="s">
        <v>1914</v>
      </c>
      <c r="L482" s="31" t="s">
        <v>2923</v>
      </c>
      <c r="M482" s="50">
        <v>42571</v>
      </c>
      <c r="N482" s="50">
        <v>46953</v>
      </c>
      <c r="O482" s="34"/>
      <c r="P482" s="34"/>
      <c r="Q482" s="34"/>
      <c r="R482" s="59" t="str">
        <v>01富山地域</v>
      </c>
      <c r="S482" s="59" t="str">
        <v>10光陽</v>
      </c>
    </row>
    <row r="483" spans="1:19" s="11" customFormat="1" ht="46.5" customHeight="1">
      <c r="A483" s="13" t="s">
        <v>4779</v>
      </c>
      <c r="B483" s="16" t="str">
        <f>IFERROR(VLOOKUP($A483,削除禁止!$A$1:$J$42,2,0),"")</f>
        <v>通所系</v>
      </c>
      <c r="C483" s="20">
        <v>1650100389</v>
      </c>
      <c r="D483" s="20" t="s">
        <v>1352</v>
      </c>
      <c r="E483" s="20"/>
      <c r="F483" s="24" t="s">
        <v>2619</v>
      </c>
      <c r="G483" s="18">
        <v>15</v>
      </c>
      <c r="H483" s="18" t="s">
        <v>1930</v>
      </c>
      <c r="I483" s="24" t="s">
        <v>2891</v>
      </c>
      <c r="J483" s="20" t="s">
        <v>1659</v>
      </c>
      <c r="K483" s="20" t="s">
        <v>1013</v>
      </c>
      <c r="L483" s="31" t="s">
        <v>2925</v>
      </c>
      <c r="M483" s="50">
        <v>42948</v>
      </c>
      <c r="N483" s="50">
        <v>47330</v>
      </c>
      <c r="O483" s="34"/>
      <c r="P483" s="34"/>
      <c r="Q483" s="34"/>
      <c r="R483" s="59" t="str">
        <v>05婦中地域</v>
      </c>
      <c r="S483" s="59" t="str">
        <v>69速星地区</v>
      </c>
    </row>
    <row r="484" spans="1:19" s="11" customFormat="1" ht="46.5" customHeight="1">
      <c r="A484" s="13" t="s">
        <v>4779</v>
      </c>
      <c r="B484" s="16" t="str">
        <f>IFERROR(VLOOKUP($A484,削除禁止!$A$1:$J$42,2,0),"")</f>
        <v>通所系</v>
      </c>
      <c r="C484" s="20">
        <v>1650100397</v>
      </c>
      <c r="D484" s="20" t="s">
        <v>1352</v>
      </c>
      <c r="E484" s="20"/>
      <c r="F484" s="24" t="s">
        <v>2386</v>
      </c>
      <c r="G484" s="18">
        <v>10</v>
      </c>
      <c r="H484" s="18" t="s">
        <v>1936</v>
      </c>
      <c r="I484" s="24" t="s">
        <v>2897</v>
      </c>
      <c r="J484" s="20" t="s">
        <v>1039</v>
      </c>
      <c r="K484" s="20" t="s">
        <v>1744</v>
      </c>
      <c r="L484" s="31" t="s">
        <v>2345</v>
      </c>
      <c r="M484" s="50">
        <v>42954</v>
      </c>
      <c r="N484" s="50">
        <v>47336</v>
      </c>
      <c r="O484" s="34"/>
      <c r="P484" s="34"/>
      <c r="Q484" s="34"/>
      <c r="R484" s="59" t="str">
        <v>05婦中地域</v>
      </c>
      <c r="S484" s="59" t="str">
        <v>70鵜坂地区</v>
      </c>
    </row>
    <row r="485" spans="1:19" s="11" customFormat="1" ht="46.5" customHeight="1">
      <c r="A485" s="13" t="s">
        <v>4779</v>
      </c>
      <c r="B485" s="16" t="str">
        <f>IFERROR(VLOOKUP($A485,削除禁止!$A$1:$J$42,2,0),"")</f>
        <v>通所系</v>
      </c>
      <c r="C485" s="20">
        <v>1650100405</v>
      </c>
      <c r="D485" s="20" t="s">
        <v>1352</v>
      </c>
      <c r="E485" s="20"/>
      <c r="F485" s="24" t="s">
        <v>2624</v>
      </c>
      <c r="G485" s="18">
        <v>10</v>
      </c>
      <c r="H485" s="18" t="s">
        <v>1538</v>
      </c>
      <c r="I485" s="24" t="s">
        <v>2820</v>
      </c>
      <c r="J485" s="20" t="s">
        <v>3143</v>
      </c>
      <c r="K485" s="20" t="s">
        <v>1051</v>
      </c>
      <c r="L485" s="31" t="s">
        <v>2927</v>
      </c>
      <c r="M485" s="50">
        <v>43160</v>
      </c>
      <c r="N485" s="50">
        <v>47542</v>
      </c>
      <c r="O485" s="34"/>
      <c r="P485" s="34"/>
      <c r="Q485" s="34"/>
      <c r="R485" s="59" t="str">
        <v>01富山地域</v>
      </c>
      <c r="S485" s="59" t="str">
        <v>13東部</v>
      </c>
    </row>
    <row r="486" spans="1:19" s="11" customFormat="1" ht="46.5" customHeight="1">
      <c r="A486" s="13" t="s">
        <v>4779</v>
      </c>
      <c r="B486" s="16" t="str">
        <f>IFERROR(VLOOKUP($A486,削除禁止!$A$1:$J$42,2,0),"")</f>
        <v>通所系</v>
      </c>
      <c r="C486" s="20">
        <v>1650100421</v>
      </c>
      <c r="D486" s="20" t="s">
        <v>1352</v>
      </c>
      <c r="E486" s="20"/>
      <c r="F486" s="24" t="s">
        <v>600</v>
      </c>
      <c r="G486" s="18">
        <v>10</v>
      </c>
      <c r="H486" s="18" t="s">
        <v>1646</v>
      </c>
      <c r="I486" s="24" t="s">
        <v>4852</v>
      </c>
      <c r="J486" s="20" t="s">
        <v>985</v>
      </c>
      <c r="K486" s="20" t="s">
        <v>1943</v>
      </c>
      <c r="L486" s="31" t="s">
        <v>2923</v>
      </c>
      <c r="M486" s="50">
        <v>43191</v>
      </c>
      <c r="N486" s="50">
        <v>47573</v>
      </c>
      <c r="O486" s="34"/>
      <c r="P486" s="34"/>
      <c r="Q486" s="34"/>
      <c r="R486" s="59" t="str">
        <v>01富山地域</v>
      </c>
      <c r="S486" s="59" t="str">
        <v>10光陽</v>
      </c>
    </row>
    <row r="487" spans="1:19" s="11" customFormat="1" ht="46.5" customHeight="1">
      <c r="A487" s="13" t="s">
        <v>4779</v>
      </c>
      <c r="B487" s="16" t="str">
        <f>IFERROR(VLOOKUP($A487,削除禁止!$A$1:$J$42,2,0),"")</f>
        <v>通所系</v>
      </c>
      <c r="C487" s="20">
        <v>1650100447</v>
      </c>
      <c r="D487" s="20" t="s">
        <v>1352</v>
      </c>
      <c r="E487" s="20"/>
      <c r="F487" s="24" t="s">
        <v>625</v>
      </c>
      <c r="G487" s="18">
        <v>5</v>
      </c>
      <c r="H487" s="18" t="s">
        <v>5</v>
      </c>
      <c r="I487" s="24" t="s">
        <v>4816</v>
      </c>
      <c r="J487" s="20" t="s">
        <v>1945</v>
      </c>
      <c r="K487" s="20" t="s">
        <v>858</v>
      </c>
      <c r="L487" s="31" t="s">
        <v>2461</v>
      </c>
      <c r="M487" s="50">
        <v>43191</v>
      </c>
      <c r="N487" s="50">
        <v>47573</v>
      </c>
      <c r="O487" s="34"/>
      <c r="P487" s="34"/>
      <c r="Q487" s="34"/>
      <c r="R487" s="59" t="str">
        <v>01富山地域</v>
      </c>
      <c r="S487" s="59" t="str">
        <v>28藤ノ木</v>
      </c>
    </row>
    <row r="488" spans="1:19" s="11" customFormat="1" ht="46.5" customHeight="1">
      <c r="A488" s="13" t="s">
        <v>4779</v>
      </c>
      <c r="B488" s="16" t="str">
        <f>IFERROR(VLOOKUP($A488,削除禁止!$A$1:$J$42,2,0),"")</f>
        <v>通所系</v>
      </c>
      <c r="C488" s="20">
        <v>1650100462</v>
      </c>
      <c r="D488" s="20" t="s">
        <v>1352</v>
      </c>
      <c r="E488" s="20" t="s">
        <v>1352</v>
      </c>
      <c r="F488" s="24" t="s">
        <v>1964</v>
      </c>
      <c r="G488" s="18">
        <v>10</v>
      </c>
      <c r="H488" s="18" t="s">
        <v>1724</v>
      </c>
      <c r="I488" s="24" t="s">
        <v>880</v>
      </c>
      <c r="J488" s="20" t="s">
        <v>939</v>
      </c>
      <c r="K488" s="20" t="s">
        <v>939</v>
      </c>
      <c r="L488" s="31" t="s">
        <v>1530</v>
      </c>
      <c r="M488" s="50">
        <v>43191</v>
      </c>
      <c r="N488" s="50">
        <v>47573</v>
      </c>
      <c r="O488" s="34"/>
      <c r="P488" s="34"/>
      <c r="Q488" s="34"/>
      <c r="R488" s="59" t="str">
        <v>01富山地域</v>
      </c>
      <c r="S488" s="59" t="str">
        <v>11堀川</v>
      </c>
    </row>
    <row r="489" spans="1:19" s="11" customFormat="1" ht="46.5" customHeight="1">
      <c r="A489" s="13" t="s">
        <v>4779</v>
      </c>
      <c r="B489" s="16" t="str">
        <f>IFERROR(VLOOKUP($A489,削除禁止!$A$1:$J$42,2,0),"")</f>
        <v>通所系</v>
      </c>
      <c r="C489" s="20">
        <v>1650100488</v>
      </c>
      <c r="D489" s="20" t="s">
        <v>1352</v>
      </c>
      <c r="E489" s="20" t="s">
        <v>1352</v>
      </c>
      <c r="F489" s="24" t="s">
        <v>1969</v>
      </c>
      <c r="G489" s="18">
        <v>15</v>
      </c>
      <c r="H489" s="18" t="s">
        <v>1026</v>
      </c>
      <c r="I489" s="24" t="s">
        <v>2766</v>
      </c>
      <c r="J489" s="20" t="s">
        <v>1030</v>
      </c>
      <c r="K489" s="20" t="s">
        <v>1033</v>
      </c>
      <c r="L489" s="31" t="s">
        <v>1131</v>
      </c>
      <c r="M489" s="50">
        <v>43191</v>
      </c>
      <c r="N489" s="50">
        <v>47573</v>
      </c>
      <c r="O489" s="34"/>
      <c r="P489" s="34"/>
      <c r="Q489" s="34"/>
      <c r="R489" s="59" t="str">
        <v>01富山地域</v>
      </c>
      <c r="S489" s="59" t="str">
        <v>40呉羽</v>
      </c>
    </row>
    <row r="490" spans="1:19" s="11" customFormat="1" ht="46.5" customHeight="1">
      <c r="A490" s="13" t="s">
        <v>4779</v>
      </c>
      <c r="B490" s="16" t="str">
        <f>IFERROR(VLOOKUP($A490,削除禁止!$A$1:$J$42,2,0),"")</f>
        <v>通所系</v>
      </c>
      <c r="C490" s="20">
        <v>1650100496</v>
      </c>
      <c r="D490" s="20" t="s">
        <v>1352</v>
      </c>
      <c r="E490" s="20" t="s">
        <v>1352</v>
      </c>
      <c r="F490" s="24" t="s">
        <v>1974</v>
      </c>
      <c r="G490" s="18">
        <v>18</v>
      </c>
      <c r="H490" s="18" t="s">
        <v>44</v>
      </c>
      <c r="I490" s="24" t="s">
        <v>2797</v>
      </c>
      <c r="J490" s="20" t="s">
        <v>1439</v>
      </c>
      <c r="K490" s="20" t="s">
        <v>1700</v>
      </c>
      <c r="L490" s="31" t="s">
        <v>1975</v>
      </c>
      <c r="M490" s="50">
        <v>43191</v>
      </c>
      <c r="N490" s="50">
        <v>47573</v>
      </c>
      <c r="O490" s="34"/>
      <c r="P490" s="34"/>
      <c r="Q490" s="34"/>
      <c r="R490" s="59" t="str">
        <v>01富山地域</v>
      </c>
      <c r="S490" s="59" t="str">
        <v>29山室</v>
      </c>
    </row>
    <row r="491" spans="1:19" s="11" customFormat="1" ht="46.5" customHeight="1">
      <c r="A491" s="13" t="s">
        <v>4779</v>
      </c>
      <c r="B491" s="16" t="str">
        <f>IFERROR(VLOOKUP($A491,削除禁止!$A$1:$J$42,2,0),"")</f>
        <v>通所系</v>
      </c>
      <c r="C491" s="20">
        <v>1650100504</v>
      </c>
      <c r="D491" s="20" t="s">
        <v>1352</v>
      </c>
      <c r="E491" s="20" t="s">
        <v>1352</v>
      </c>
      <c r="F491" s="24" t="s">
        <v>1666</v>
      </c>
      <c r="G491" s="18">
        <v>18</v>
      </c>
      <c r="H491" s="18" t="s">
        <v>440</v>
      </c>
      <c r="I491" s="24" t="s">
        <v>2762</v>
      </c>
      <c r="J491" s="20" t="s">
        <v>1399</v>
      </c>
      <c r="K491" s="20" t="s">
        <v>1399</v>
      </c>
      <c r="L491" s="31" t="s">
        <v>1131</v>
      </c>
      <c r="M491" s="50">
        <v>43191</v>
      </c>
      <c r="N491" s="50">
        <v>47573</v>
      </c>
      <c r="O491" s="34"/>
      <c r="P491" s="34"/>
      <c r="Q491" s="34"/>
      <c r="R491" s="59" t="str">
        <v>01富山地域</v>
      </c>
      <c r="S491" s="59" t="str">
        <v>26新庄</v>
      </c>
    </row>
    <row r="492" spans="1:19" s="11" customFormat="1" ht="46.5" customHeight="1">
      <c r="A492" s="13" t="s">
        <v>4779</v>
      </c>
      <c r="B492" s="16" t="str">
        <f>IFERROR(VLOOKUP($A492,削除禁止!$A$1:$J$42,2,0),"")</f>
        <v>通所系</v>
      </c>
      <c r="C492" s="20">
        <v>1650100512</v>
      </c>
      <c r="D492" s="20" t="s">
        <v>1352</v>
      </c>
      <c r="E492" s="20" t="s">
        <v>1352</v>
      </c>
      <c r="F492" s="24" t="s">
        <v>1684</v>
      </c>
      <c r="G492" s="18">
        <v>22</v>
      </c>
      <c r="H492" s="18" t="s">
        <v>440</v>
      </c>
      <c r="I492" s="24" t="s">
        <v>2128</v>
      </c>
      <c r="J492" s="20" t="s">
        <v>1537</v>
      </c>
      <c r="K492" s="20" t="s">
        <v>1399</v>
      </c>
      <c r="L492" s="31" t="s">
        <v>1131</v>
      </c>
      <c r="M492" s="50">
        <v>43191</v>
      </c>
      <c r="N492" s="50">
        <v>47573</v>
      </c>
      <c r="O492" s="34"/>
      <c r="P492" s="34"/>
      <c r="Q492" s="34"/>
      <c r="R492" s="59" t="str">
        <v>01富山地域</v>
      </c>
      <c r="S492" s="59" t="str">
        <v>26新庄</v>
      </c>
    </row>
    <row r="493" spans="1:19" s="11" customFormat="1" ht="46.5" customHeight="1">
      <c r="A493" s="13" t="s">
        <v>4779</v>
      </c>
      <c r="B493" s="16" t="str">
        <f>IFERROR(VLOOKUP($A493,削除禁止!$A$1:$J$42,2,0),"")</f>
        <v>通所系</v>
      </c>
      <c r="C493" s="20">
        <v>1650100538</v>
      </c>
      <c r="D493" s="20" t="s">
        <v>1352</v>
      </c>
      <c r="E493" s="20" t="s">
        <v>1352</v>
      </c>
      <c r="F493" s="24" t="s">
        <v>1988</v>
      </c>
      <c r="G493" s="18">
        <v>18</v>
      </c>
      <c r="H493" s="18" t="s">
        <v>790</v>
      </c>
      <c r="I493" s="24" t="s">
        <v>4811</v>
      </c>
      <c r="J493" s="20" t="s">
        <v>916</v>
      </c>
      <c r="K493" s="20" t="s">
        <v>1679</v>
      </c>
      <c r="L493" s="31" t="s">
        <v>1801</v>
      </c>
      <c r="M493" s="50">
        <v>43191</v>
      </c>
      <c r="N493" s="50">
        <v>47573</v>
      </c>
      <c r="O493" s="34"/>
      <c r="P493" s="34"/>
      <c r="Q493" s="34"/>
      <c r="R493" s="59" t="str">
        <v>01富山地域</v>
      </c>
      <c r="S493" s="59" t="str">
        <v>14奥田</v>
      </c>
    </row>
    <row r="494" spans="1:19" s="11" customFormat="1" ht="46.5" customHeight="1">
      <c r="A494" s="13" t="s">
        <v>4779</v>
      </c>
      <c r="B494" s="16" t="str">
        <f>IFERROR(VLOOKUP($A494,削除禁止!$A$1:$J$42,2,0),"")</f>
        <v>通所系</v>
      </c>
      <c r="C494" s="20">
        <v>1650100546</v>
      </c>
      <c r="D494" s="20" t="s">
        <v>1352</v>
      </c>
      <c r="E494" s="20" t="s">
        <v>1352</v>
      </c>
      <c r="F494" s="24" t="s">
        <v>1990</v>
      </c>
      <c r="G494" s="18">
        <v>18</v>
      </c>
      <c r="H494" s="18" t="s">
        <v>184</v>
      </c>
      <c r="I494" s="24" t="s">
        <v>1805</v>
      </c>
      <c r="J494" s="20" t="s">
        <v>370</v>
      </c>
      <c r="K494" s="20" t="s">
        <v>419</v>
      </c>
      <c r="L494" s="31" t="s">
        <v>1713</v>
      </c>
      <c r="M494" s="50">
        <v>43191</v>
      </c>
      <c r="N494" s="50">
        <v>47573</v>
      </c>
      <c r="O494" s="34"/>
      <c r="P494" s="34"/>
      <c r="Q494" s="34"/>
      <c r="R494" s="59" t="str">
        <v>01富山地域</v>
      </c>
      <c r="S494" s="59" t="str">
        <v>23針原</v>
      </c>
    </row>
    <row r="495" spans="1:19" s="11" customFormat="1" ht="46.5" customHeight="1">
      <c r="A495" s="13" t="s">
        <v>4779</v>
      </c>
      <c r="B495" s="16" t="str">
        <f>IFERROR(VLOOKUP($A495,削除禁止!$A$1:$J$42,2,0),"")</f>
        <v>通所系</v>
      </c>
      <c r="C495" s="20">
        <v>1650100561</v>
      </c>
      <c r="D495" s="20" t="s">
        <v>1352</v>
      </c>
      <c r="E495" s="20" t="s">
        <v>1352</v>
      </c>
      <c r="F495" s="24" t="s">
        <v>1671</v>
      </c>
      <c r="G495" s="18">
        <v>25</v>
      </c>
      <c r="H495" s="18" t="s">
        <v>1043</v>
      </c>
      <c r="I495" s="24" t="s">
        <v>1102</v>
      </c>
      <c r="J495" s="20" t="s">
        <v>1046</v>
      </c>
      <c r="K495" s="20" t="s">
        <v>669</v>
      </c>
      <c r="L495" s="31" t="s">
        <v>36</v>
      </c>
      <c r="M495" s="50">
        <v>43191</v>
      </c>
      <c r="N495" s="50">
        <v>47573</v>
      </c>
      <c r="O495" s="34"/>
      <c r="P495" s="34"/>
      <c r="Q495" s="34"/>
      <c r="R495" s="59" t="str">
        <v>01富山地域</v>
      </c>
      <c r="S495" s="59" t="str">
        <v>36四方</v>
      </c>
    </row>
    <row r="496" spans="1:19" s="11" customFormat="1" ht="46.5" customHeight="1">
      <c r="A496" s="13" t="s">
        <v>4779</v>
      </c>
      <c r="B496" s="16" t="str">
        <f>IFERROR(VLOOKUP($A496,削除禁止!$A$1:$J$42,2,0),"")</f>
        <v>通所系</v>
      </c>
      <c r="C496" s="20">
        <v>1650100579</v>
      </c>
      <c r="D496" s="20" t="s">
        <v>1352</v>
      </c>
      <c r="E496" s="20" t="s">
        <v>1352</v>
      </c>
      <c r="F496" s="24" t="s">
        <v>1655</v>
      </c>
      <c r="G496" s="18">
        <v>18</v>
      </c>
      <c r="H496" s="18" t="s">
        <v>1271</v>
      </c>
      <c r="I496" s="24" t="s">
        <v>3670</v>
      </c>
      <c r="J496" s="20" t="s">
        <v>1687</v>
      </c>
      <c r="K496" s="20" t="s">
        <v>694</v>
      </c>
      <c r="L496" s="31" t="s">
        <v>8202</v>
      </c>
      <c r="M496" s="50">
        <v>43191</v>
      </c>
      <c r="N496" s="50">
        <v>47573</v>
      </c>
      <c r="O496" s="34"/>
      <c r="P496" s="34"/>
      <c r="Q496" s="34"/>
      <c r="R496" s="59" t="str">
        <v>01富山地域</v>
      </c>
      <c r="S496" s="59" t="str">
        <v>35月岡</v>
      </c>
    </row>
    <row r="497" spans="1:19" s="11" customFormat="1" ht="46.5" customHeight="1">
      <c r="A497" s="13" t="s">
        <v>4779</v>
      </c>
      <c r="B497" s="16" t="str">
        <f>IFERROR(VLOOKUP($A497,削除禁止!$A$1:$J$42,2,0),"")</f>
        <v>通所系</v>
      </c>
      <c r="C497" s="20">
        <v>1650100587</v>
      </c>
      <c r="D497" s="20" t="s">
        <v>1352</v>
      </c>
      <c r="E497" s="20" t="s">
        <v>1352</v>
      </c>
      <c r="F497" s="24" t="s">
        <v>2002</v>
      </c>
      <c r="G497" s="18">
        <v>18</v>
      </c>
      <c r="H497" s="18" t="s">
        <v>1721</v>
      </c>
      <c r="I497" s="26" t="s">
        <v>2908</v>
      </c>
      <c r="J497" s="20" t="s">
        <v>367</v>
      </c>
      <c r="K497" s="20" t="s">
        <v>1841</v>
      </c>
      <c r="L497" s="31" t="s">
        <v>1792</v>
      </c>
      <c r="M497" s="50">
        <v>43191</v>
      </c>
      <c r="N497" s="50">
        <v>47573</v>
      </c>
      <c r="O497" s="34"/>
      <c r="P497" s="34"/>
      <c r="Q497" s="34"/>
      <c r="R497" s="59" t="str">
        <v>05婦中地域</v>
      </c>
      <c r="S497" s="59" t="str">
        <v>70鵜坂地区</v>
      </c>
    </row>
    <row r="498" spans="1:19" s="11" customFormat="1" ht="46.5" customHeight="1">
      <c r="A498" s="13" t="s">
        <v>4779</v>
      </c>
      <c r="B498" s="16" t="str">
        <f>IFERROR(VLOOKUP($A498,削除禁止!$A$1:$J$42,2,0),"")</f>
        <v>通所系</v>
      </c>
      <c r="C498" s="20">
        <v>1650100595</v>
      </c>
      <c r="D498" s="20" t="s">
        <v>1352</v>
      </c>
      <c r="E498" s="20" t="s">
        <v>1352</v>
      </c>
      <c r="F498" s="24" t="s">
        <v>878</v>
      </c>
      <c r="G498" s="18">
        <v>10</v>
      </c>
      <c r="H498" s="18" t="s">
        <v>748</v>
      </c>
      <c r="I498" s="24" t="s">
        <v>2904</v>
      </c>
      <c r="J498" s="20" t="s">
        <v>2003</v>
      </c>
      <c r="K498" s="20" t="s">
        <v>1017</v>
      </c>
      <c r="L498" s="31" t="s">
        <v>1064</v>
      </c>
      <c r="M498" s="50">
        <v>43191</v>
      </c>
      <c r="N498" s="50">
        <v>47573</v>
      </c>
      <c r="O498" s="34"/>
      <c r="P498" s="34"/>
      <c r="Q498" s="34"/>
      <c r="R498" s="59" t="str">
        <v>01富山地域</v>
      </c>
      <c r="S498" s="59" t="str">
        <v>47水橋西部</v>
      </c>
    </row>
    <row r="499" spans="1:19" s="11" customFormat="1" ht="46.5" customHeight="1">
      <c r="A499" s="13" t="s">
        <v>4779</v>
      </c>
      <c r="B499" s="16" t="str">
        <f>IFERROR(VLOOKUP($A499,削除禁止!$A$1:$J$42,2,0),"")</f>
        <v>通所系</v>
      </c>
      <c r="C499" s="20">
        <v>1650160029</v>
      </c>
      <c r="D499" s="20" t="s">
        <v>1352</v>
      </c>
      <c r="E499" s="20"/>
      <c r="F499" s="24" t="s">
        <v>2626</v>
      </c>
      <c r="G499" s="18">
        <v>10</v>
      </c>
      <c r="H499" s="18" t="s">
        <v>1709</v>
      </c>
      <c r="I499" s="24" t="s">
        <v>2651</v>
      </c>
      <c r="J499" s="20" t="s">
        <v>3026</v>
      </c>
      <c r="K499" s="20" t="s">
        <v>224</v>
      </c>
      <c r="L499" s="31" t="s">
        <v>2345</v>
      </c>
      <c r="M499" s="53">
        <v>43739</v>
      </c>
      <c r="N499" s="50">
        <v>45930</v>
      </c>
      <c r="O499" s="34"/>
      <c r="P499" s="34"/>
      <c r="Q499" s="34"/>
      <c r="R499" s="59" t="str">
        <v>01富山地域</v>
      </c>
      <c r="S499" s="59" t="str">
        <v>45池多</v>
      </c>
    </row>
    <row r="500" spans="1:19" s="11" customFormat="1" ht="46.5" customHeight="1">
      <c r="A500" s="13" t="s">
        <v>4779</v>
      </c>
      <c r="B500" s="16" t="str">
        <f>IFERROR(VLOOKUP($A500,削除禁止!$A$1:$J$42,2,0),"")</f>
        <v>通所系</v>
      </c>
      <c r="C500" s="20">
        <v>1650160060</v>
      </c>
      <c r="D500" s="20" t="s">
        <v>1352</v>
      </c>
      <c r="E500" s="20" t="s">
        <v>1352</v>
      </c>
      <c r="F500" s="24" t="s">
        <v>2034</v>
      </c>
      <c r="G500" s="18">
        <v>10</v>
      </c>
      <c r="H500" s="18" t="s">
        <v>1391</v>
      </c>
      <c r="I500" s="24" t="s">
        <v>4814</v>
      </c>
      <c r="J500" s="20" t="s">
        <v>2039</v>
      </c>
      <c r="K500" s="20" t="s">
        <v>2039</v>
      </c>
      <c r="L500" s="31" t="s">
        <v>666</v>
      </c>
      <c r="M500" s="53">
        <v>43922</v>
      </c>
      <c r="N500" s="50">
        <v>46112</v>
      </c>
      <c r="O500" s="34"/>
      <c r="P500" s="34"/>
      <c r="Q500" s="34"/>
      <c r="R500" s="59" t="str">
        <v>01富山地域</v>
      </c>
      <c r="S500" s="59" t="str">
        <v>17五福</v>
      </c>
    </row>
    <row r="501" spans="1:19" s="11" customFormat="1" ht="46.5" customHeight="1">
      <c r="A501" s="13" t="s">
        <v>4779</v>
      </c>
      <c r="B501" s="16" t="str">
        <f>IFERROR(VLOOKUP($A501,削除禁止!$A$1:$J$42,2,0),"")</f>
        <v>通所系</v>
      </c>
      <c r="C501" s="20">
        <v>1650160086</v>
      </c>
      <c r="D501" s="20" t="s">
        <v>1352</v>
      </c>
      <c r="E501" s="20"/>
      <c r="F501" s="24" t="s">
        <v>1977</v>
      </c>
      <c r="G501" s="18">
        <v>10</v>
      </c>
      <c r="H501" s="18" t="s">
        <v>2151</v>
      </c>
      <c r="I501" s="24" t="s">
        <v>1576</v>
      </c>
      <c r="J501" s="20" t="s">
        <v>1726</v>
      </c>
      <c r="K501" s="20" t="s">
        <v>289</v>
      </c>
      <c r="L501" s="31" t="s">
        <v>1420</v>
      </c>
      <c r="M501" s="53">
        <v>44105</v>
      </c>
      <c r="N501" s="50">
        <v>46295</v>
      </c>
      <c r="O501" s="34"/>
      <c r="P501" s="34"/>
      <c r="Q501" s="34"/>
      <c r="R501" s="59" t="str">
        <v>01富山地域</v>
      </c>
      <c r="S501" s="59" t="str">
        <v>08星井町</v>
      </c>
    </row>
    <row r="502" spans="1:19" s="11" customFormat="1" ht="46.5" customHeight="1">
      <c r="A502" s="13" t="s">
        <v>4779</v>
      </c>
      <c r="B502" s="16" t="str">
        <f>IFERROR(VLOOKUP($A502,削除禁止!$A$1:$J$42,2,0),"")</f>
        <v>通所系</v>
      </c>
      <c r="C502" s="20">
        <v>1650160110</v>
      </c>
      <c r="D502" s="20" t="s">
        <v>1352</v>
      </c>
      <c r="E502" s="20"/>
      <c r="F502" s="24" t="s">
        <v>1254</v>
      </c>
      <c r="G502" s="18">
        <v>10</v>
      </c>
      <c r="H502" s="18" t="s">
        <v>1571</v>
      </c>
      <c r="I502" s="24" t="s">
        <v>767</v>
      </c>
      <c r="J502" s="20" t="s">
        <v>3078</v>
      </c>
      <c r="K502" s="20" t="s">
        <v>2217</v>
      </c>
      <c r="L502" s="31" t="s">
        <v>1947</v>
      </c>
      <c r="M502" s="53">
        <v>44287</v>
      </c>
      <c r="N502" s="50">
        <v>46477</v>
      </c>
      <c r="O502" s="34"/>
      <c r="P502" s="34"/>
      <c r="Q502" s="34"/>
      <c r="R502" s="59" t="str">
        <v>01富山地域</v>
      </c>
      <c r="S502" s="59" t="str">
        <v>22浜黒崎</v>
      </c>
    </row>
    <row r="503" spans="1:19" s="11" customFormat="1" ht="46.5" customHeight="1">
      <c r="A503" s="13" t="s">
        <v>4779</v>
      </c>
      <c r="B503" s="16" t="str">
        <f>IFERROR(VLOOKUP($A503,削除禁止!$A$1:$J$42,2,0),"")</f>
        <v>通所系</v>
      </c>
      <c r="C503" s="20">
        <v>1650160185</v>
      </c>
      <c r="D503" s="20" t="s">
        <v>1352</v>
      </c>
      <c r="E503" s="20"/>
      <c r="F503" s="24" t="s">
        <v>2018</v>
      </c>
      <c r="G503" s="18">
        <v>10</v>
      </c>
      <c r="H503" s="18" t="s">
        <v>1644</v>
      </c>
      <c r="I503" s="24" t="s">
        <v>4847</v>
      </c>
      <c r="J503" s="20" t="s">
        <v>3628</v>
      </c>
      <c r="K503" s="20" t="s">
        <v>3628</v>
      </c>
      <c r="L503" s="31" t="s">
        <v>2923</v>
      </c>
      <c r="M503" s="53">
        <v>44713</v>
      </c>
      <c r="N503" s="50">
        <v>46904</v>
      </c>
      <c r="O503" s="34"/>
      <c r="P503" s="34"/>
      <c r="Q503" s="34"/>
      <c r="R503" s="59" t="str">
        <v>01富山地域</v>
      </c>
      <c r="S503" s="59" t="str">
        <v>11堀川</v>
      </c>
    </row>
    <row r="504" spans="1:19" s="11" customFormat="1" ht="46.5" customHeight="1">
      <c r="A504" s="13" t="s">
        <v>4779</v>
      </c>
      <c r="B504" s="16" t="str">
        <f>IFERROR(VLOOKUP($A504,削除禁止!$A$1:$J$42,2,0),"")</f>
        <v>通所系</v>
      </c>
      <c r="C504" s="20">
        <v>1650160219</v>
      </c>
      <c r="D504" s="20" t="s">
        <v>1352</v>
      </c>
      <c r="E504" s="20"/>
      <c r="F504" s="24" t="s">
        <v>4929</v>
      </c>
      <c r="G504" s="18">
        <v>10</v>
      </c>
      <c r="H504" s="18" t="s">
        <v>2867</v>
      </c>
      <c r="I504" s="24" t="s">
        <v>4728</v>
      </c>
      <c r="J504" s="20" t="s">
        <v>3665</v>
      </c>
      <c r="K504" s="20" t="s">
        <v>3665</v>
      </c>
      <c r="L504" s="31" t="s">
        <v>2778</v>
      </c>
      <c r="M504" s="53">
        <v>44805</v>
      </c>
      <c r="N504" s="50">
        <v>46996</v>
      </c>
      <c r="O504" s="34"/>
      <c r="P504" s="34"/>
      <c r="Q504" s="34"/>
      <c r="R504" s="59" t="str">
        <v>01富山地域</v>
      </c>
      <c r="S504" s="59" t="str">
        <v>14奥田</v>
      </c>
    </row>
    <row r="505" spans="1:19" s="11" customFormat="1" ht="46.5" customHeight="1">
      <c r="A505" s="13" t="s">
        <v>4779</v>
      </c>
      <c r="B505" s="16" t="str">
        <f>IFERROR(VLOOKUP($A505,削除禁止!$A$1:$J$42,2,0),"")</f>
        <v>通所系</v>
      </c>
      <c r="C505" s="20">
        <v>1650160268</v>
      </c>
      <c r="D505" s="20" t="s">
        <v>1352</v>
      </c>
      <c r="E505" s="20"/>
      <c r="F505" s="24" t="s">
        <v>1551</v>
      </c>
      <c r="G505" s="18">
        <v>10</v>
      </c>
      <c r="H505" s="18" t="s">
        <v>309</v>
      </c>
      <c r="I505" s="24" t="s">
        <v>7056</v>
      </c>
      <c r="J505" s="20" t="s">
        <v>7494</v>
      </c>
      <c r="K505" s="20" t="s">
        <v>8001</v>
      </c>
      <c r="L505" s="31" t="s">
        <v>3127</v>
      </c>
      <c r="M505" s="53">
        <v>45017</v>
      </c>
      <c r="N505" s="50">
        <v>47208</v>
      </c>
      <c r="O505" s="34"/>
      <c r="P505" s="34"/>
      <c r="Q505" s="34"/>
      <c r="R505" s="59" t="str">
        <v>01富山地域</v>
      </c>
      <c r="S505" s="59" t="str">
        <v>32蜷川</v>
      </c>
    </row>
    <row r="506" spans="1:19" s="11" customFormat="1" ht="46.5" customHeight="1">
      <c r="A506" s="13" t="s">
        <v>3241</v>
      </c>
      <c r="B506" s="16" t="str">
        <f>IFERROR(VLOOKUP($A506,削除禁止!$A$1:$J$42,2,0),"")</f>
        <v>通所系</v>
      </c>
      <c r="C506" s="20">
        <v>1650160037</v>
      </c>
      <c r="D506" s="20" t="s">
        <v>1352</v>
      </c>
      <c r="E506" s="20"/>
      <c r="F506" s="24" t="s">
        <v>2629</v>
      </c>
      <c r="G506" s="18">
        <v>10</v>
      </c>
      <c r="H506" s="18" t="s">
        <v>1623</v>
      </c>
      <c r="I506" s="24" t="s">
        <v>320</v>
      </c>
      <c r="J506" s="20" t="s">
        <v>911</v>
      </c>
      <c r="K506" s="20" t="s">
        <v>2026</v>
      </c>
      <c r="L506" s="31" t="s">
        <v>546</v>
      </c>
      <c r="M506" s="53">
        <v>43831</v>
      </c>
      <c r="N506" s="50">
        <v>46022</v>
      </c>
      <c r="O506" s="34"/>
      <c r="P506" s="34"/>
      <c r="Q506" s="34"/>
      <c r="R506" s="59" t="str">
        <v>02大沢野地域</v>
      </c>
      <c r="S506" s="59" t="str">
        <v>55大久保地区</v>
      </c>
    </row>
    <row r="507" spans="1:19" s="11" customFormat="1" ht="46.5" customHeight="1">
      <c r="A507" s="13" t="s">
        <v>3241</v>
      </c>
      <c r="B507" s="16" t="str">
        <f>IFERROR(VLOOKUP($A507,削除禁止!$A$1:$J$42,2,0),"")</f>
        <v>通所系</v>
      </c>
      <c r="C507" s="19">
        <v>1650160292</v>
      </c>
      <c r="D507" s="20" t="s">
        <v>1352</v>
      </c>
      <c r="E507" s="20"/>
      <c r="F507" s="25" t="s">
        <v>2028</v>
      </c>
      <c r="G507" s="18">
        <v>10</v>
      </c>
      <c r="H507" s="18" t="s">
        <v>1571</v>
      </c>
      <c r="I507" s="24" t="s">
        <v>767</v>
      </c>
      <c r="J507" s="20" t="s">
        <v>3078</v>
      </c>
      <c r="K507" s="20" t="s">
        <v>2217</v>
      </c>
      <c r="L507" s="31" t="s">
        <v>1947</v>
      </c>
      <c r="M507" s="54">
        <v>45383</v>
      </c>
      <c r="N507" s="49">
        <v>47573</v>
      </c>
      <c r="O507" s="34"/>
      <c r="P507" s="34"/>
      <c r="Q507" s="34"/>
      <c r="R507" s="59" t="str">
        <v>01富山地域</v>
      </c>
      <c r="S507" s="59" t="str">
        <v>22浜黒崎</v>
      </c>
    </row>
    <row r="508" spans="1:19" s="11" customFormat="1" ht="46.5" customHeight="1">
      <c r="A508" s="13" t="s">
        <v>3241</v>
      </c>
      <c r="B508" s="16" t="str">
        <f>IFERROR(VLOOKUP($A508,削除禁止!$A$1:$J$42,2,0),"")</f>
        <v>通所系</v>
      </c>
      <c r="C508" s="19">
        <v>1650160508</v>
      </c>
      <c r="D508" s="20" t="s">
        <v>1352</v>
      </c>
      <c r="E508" s="20"/>
      <c r="F508" s="25" t="s">
        <v>1069</v>
      </c>
      <c r="G508" s="19">
        <v>20</v>
      </c>
      <c r="H508" s="18" t="s">
        <v>1646</v>
      </c>
      <c r="I508" s="25" t="s">
        <v>5836</v>
      </c>
      <c r="J508" s="19" t="s">
        <v>8113</v>
      </c>
      <c r="K508" s="18" t="s">
        <v>8114</v>
      </c>
      <c r="L508" s="31" t="s">
        <v>8253</v>
      </c>
      <c r="M508" s="54">
        <v>45809</v>
      </c>
      <c r="N508" s="49">
        <v>47999</v>
      </c>
      <c r="O508" s="34"/>
      <c r="P508" s="34"/>
      <c r="Q508" s="34"/>
      <c r="R508" s="59" t="str">
        <v>01富山地域</v>
      </c>
      <c r="S508" s="16" t="str">
        <v>10光陽</v>
      </c>
    </row>
    <row r="509" spans="1:19" s="11" customFormat="1" ht="46.5" customHeight="1">
      <c r="A509" s="13" t="s">
        <v>3241</v>
      </c>
      <c r="B509" s="16" t="str">
        <f>IFERROR(VLOOKUP($A509,削除禁止!$A$1:$J$42,2,0),"")</f>
        <v>通所系</v>
      </c>
      <c r="C509" s="19">
        <v>1650160375</v>
      </c>
      <c r="D509" s="20" t="s">
        <v>1352</v>
      </c>
      <c r="E509" s="20"/>
      <c r="F509" s="25" t="s">
        <v>8136</v>
      </c>
      <c r="G509" s="19">
        <v>5</v>
      </c>
      <c r="H509" s="18" t="s">
        <v>8137</v>
      </c>
      <c r="I509" s="25" t="s">
        <v>8036</v>
      </c>
      <c r="J509" s="19" t="s">
        <v>4844</v>
      </c>
      <c r="K509" s="18" t="s">
        <v>8138</v>
      </c>
      <c r="L509" s="31" t="s">
        <v>8139</v>
      </c>
      <c r="M509" s="54">
        <v>45536</v>
      </c>
      <c r="N509" s="49">
        <v>47726</v>
      </c>
      <c r="O509" s="34"/>
      <c r="P509" s="34"/>
      <c r="Q509" s="34"/>
      <c r="R509" s="59" t="str">
        <v>05婦中地域</v>
      </c>
      <c r="S509" s="16" t="str">
        <v>70鵜坂地区</v>
      </c>
    </row>
    <row r="510" spans="1:19" s="11" customFormat="1" ht="46.5" customHeight="1">
      <c r="A510" s="13" t="s">
        <v>3241</v>
      </c>
      <c r="B510" s="16" t="str">
        <f>IFERROR(VLOOKUP($A510,削除禁止!$A$1:$J$42,2,0),"")</f>
        <v>通所系</v>
      </c>
      <c r="C510" s="19">
        <v>1650160383</v>
      </c>
      <c r="D510" s="20" t="s">
        <v>1352</v>
      </c>
      <c r="E510" s="20"/>
      <c r="F510" s="25" t="s">
        <v>8155</v>
      </c>
      <c r="G510" s="19">
        <v>10</v>
      </c>
      <c r="H510" s="18" t="s">
        <v>1207</v>
      </c>
      <c r="I510" s="25" t="s">
        <v>2589</v>
      </c>
      <c r="J510" s="19" t="s">
        <v>1070</v>
      </c>
      <c r="K510" s="18" t="s">
        <v>1716</v>
      </c>
      <c r="L510" s="31" t="s">
        <v>573</v>
      </c>
      <c r="M510" s="54">
        <v>45597</v>
      </c>
      <c r="N510" s="49">
        <v>47787</v>
      </c>
      <c r="O510" s="34"/>
      <c r="P510" s="34"/>
      <c r="Q510" s="34"/>
      <c r="R510" s="59" t="str">
        <v>01富山地域</v>
      </c>
      <c r="S510" s="16" t="str">
        <v>35月岡</v>
      </c>
    </row>
    <row r="511" spans="1:19" s="11" customFormat="1" ht="46.5" customHeight="1">
      <c r="A511" s="13" t="s">
        <v>3241</v>
      </c>
      <c r="B511" s="16" t="str">
        <f>IFERROR(VLOOKUP($A511,削除禁止!$A$1:$J$42,2,0),"")</f>
        <v>通所系</v>
      </c>
      <c r="C511" s="19">
        <v>1650160391</v>
      </c>
      <c r="D511" s="20" t="s">
        <v>1352</v>
      </c>
      <c r="E511" s="20"/>
      <c r="F511" s="25" t="s">
        <v>4870</v>
      </c>
      <c r="G511" s="19">
        <v>10</v>
      </c>
      <c r="H511" s="18" t="s">
        <v>8172</v>
      </c>
      <c r="I511" s="25" t="s">
        <v>2282</v>
      </c>
      <c r="J511" s="19" t="s">
        <v>3176</v>
      </c>
      <c r="K511" s="19" t="s">
        <v>8180</v>
      </c>
      <c r="L511" s="31" t="s">
        <v>8173</v>
      </c>
      <c r="M511" s="54">
        <v>45627</v>
      </c>
      <c r="N511" s="49">
        <v>47817</v>
      </c>
      <c r="O511" s="34"/>
      <c r="P511" s="34"/>
      <c r="Q511" s="34"/>
      <c r="R511" s="59" t="str">
        <v>01富山地域</v>
      </c>
      <c r="S511" s="16" t="str">
        <v>09西田地方</v>
      </c>
    </row>
    <row r="512" spans="1:19" s="11" customFormat="1" ht="46.5" customHeight="1">
      <c r="A512" s="13" t="s">
        <v>3241</v>
      </c>
      <c r="B512" s="16" t="str">
        <f>IFERROR(VLOOKUP($A512,削除禁止!$A$1:$J$42,2,0),"")</f>
        <v>通所系</v>
      </c>
      <c r="C512" s="19">
        <v>1650160409</v>
      </c>
      <c r="D512" s="20" t="s">
        <v>1352</v>
      </c>
      <c r="E512" s="20"/>
      <c r="F512" s="25" t="s">
        <v>8192</v>
      </c>
      <c r="G512" s="19">
        <v>10</v>
      </c>
      <c r="H512" s="18" t="s">
        <v>8193</v>
      </c>
      <c r="I512" s="25" t="s">
        <v>8194</v>
      </c>
      <c r="J512" s="19" t="s">
        <v>6407</v>
      </c>
      <c r="K512" s="19" t="s">
        <v>8195</v>
      </c>
      <c r="L512" s="31" t="s">
        <v>7447</v>
      </c>
      <c r="M512" s="54">
        <v>45658</v>
      </c>
      <c r="N512" s="49">
        <v>47848</v>
      </c>
      <c r="O512" s="34"/>
      <c r="P512" s="34"/>
      <c r="Q512" s="34"/>
      <c r="R512" s="59" t="str">
        <v>01富山地域</v>
      </c>
      <c r="S512" s="16" t="str">
        <v>18神明</v>
      </c>
    </row>
    <row r="513" spans="1:19" s="11" customFormat="1" ht="46.5" customHeight="1">
      <c r="A513" s="13" t="s">
        <v>3241</v>
      </c>
      <c r="B513" s="16" t="str">
        <f>IFERROR(VLOOKUP($A513,削除禁止!$A$1:$J$42,2,0),"")</f>
        <v>通所系</v>
      </c>
      <c r="C513" s="19">
        <v>1650160441</v>
      </c>
      <c r="D513" s="20" t="s">
        <v>1352</v>
      </c>
      <c r="E513" s="20"/>
      <c r="F513" s="25" t="s">
        <v>8249</v>
      </c>
      <c r="G513" s="19">
        <v>10</v>
      </c>
      <c r="H513" s="18" t="s">
        <v>1644</v>
      </c>
      <c r="I513" s="25" t="s">
        <v>8250</v>
      </c>
      <c r="J513" s="19" t="s">
        <v>8230</v>
      </c>
      <c r="K513" s="19" t="s">
        <v>8251</v>
      </c>
      <c r="L513" s="31" t="s">
        <v>8252</v>
      </c>
      <c r="M513" s="54">
        <v>45809</v>
      </c>
      <c r="N513" s="49">
        <v>47999</v>
      </c>
      <c r="O513" s="34"/>
      <c r="P513" s="34"/>
      <c r="Q513" s="34"/>
      <c r="R513" s="59" t="str">
        <v>01富山地域</v>
      </c>
      <c r="S513" s="16" t="str">
        <v>11堀川</v>
      </c>
    </row>
    <row r="514" spans="1:19" s="11" customFormat="1" ht="46.5" customHeight="1">
      <c r="A514" s="13" t="s">
        <v>4781</v>
      </c>
      <c r="B514" s="16" t="str">
        <f>IFERROR(VLOOKUP($A514,削除禁止!$A$1:$J$42,2,0),"")</f>
        <v>通所系</v>
      </c>
      <c r="C514" s="22">
        <v>1650100132</v>
      </c>
      <c r="D514" s="20"/>
      <c r="E514" s="20"/>
      <c r="F514" s="24" t="s">
        <v>102</v>
      </c>
      <c r="G514" s="18">
        <v>5</v>
      </c>
      <c r="H514" s="18" t="s">
        <v>38</v>
      </c>
      <c r="I514" s="24" t="s">
        <v>4805</v>
      </c>
      <c r="J514" s="20" t="s">
        <v>359</v>
      </c>
      <c r="K514" s="20" t="s">
        <v>371</v>
      </c>
      <c r="L514" s="31" t="s">
        <v>2350</v>
      </c>
      <c r="M514" s="50">
        <v>41365</v>
      </c>
      <c r="N514" s="50">
        <v>47938</v>
      </c>
      <c r="O514" s="34"/>
      <c r="P514" s="34"/>
      <c r="Q514" s="34"/>
      <c r="R514" s="59" t="str">
        <v>01富山地域</v>
      </c>
      <c r="S514" s="16" t="str">
        <v>37八幡</v>
      </c>
    </row>
    <row r="515" spans="1:19" s="11" customFormat="1" ht="46.5" customHeight="1">
      <c r="A515" s="13" t="s">
        <v>4781</v>
      </c>
      <c r="B515" s="16" t="str">
        <f>IFERROR(VLOOKUP($A515,削除禁止!$A$1:$J$42,2,0),"")</f>
        <v>通所系</v>
      </c>
      <c r="C515" s="20">
        <v>1650100165</v>
      </c>
      <c r="D515" s="20" t="s">
        <v>1352</v>
      </c>
      <c r="E515" s="20"/>
      <c r="F515" s="24" t="s">
        <v>1475</v>
      </c>
      <c r="G515" s="18">
        <v>10</v>
      </c>
      <c r="H515" s="18" t="s">
        <v>761</v>
      </c>
      <c r="I515" s="24" t="s">
        <v>2781</v>
      </c>
      <c r="J515" s="20" t="s">
        <v>1472</v>
      </c>
      <c r="K515" s="20" t="s">
        <v>75</v>
      </c>
      <c r="L515" s="31" t="s">
        <v>929</v>
      </c>
      <c r="M515" s="50">
        <v>41426</v>
      </c>
      <c r="N515" s="50">
        <v>47999</v>
      </c>
      <c r="O515" s="34"/>
      <c r="P515" s="34"/>
      <c r="Q515" s="34"/>
      <c r="R515" s="59" t="str">
        <v>05婦中地域</v>
      </c>
      <c r="S515" s="59" t="str">
        <v>74古里地区</v>
      </c>
    </row>
    <row r="516" spans="1:19" s="11" customFormat="1" ht="46.5" customHeight="1">
      <c r="A516" s="13" t="s">
        <v>4781</v>
      </c>
      <c r="B516" s="16" t="str">
        <f>IFERROR(VLOOKUP($A516,削除禁止!$A$1:$J$42,2,0),"")</f>
        <v>通所系</v>
      </c>
      <c r="C516" s="20">
        <v>1650100181</v>
      </c>
      <c r="D516" s="20" t="s">
        <v>1352</v>
      </c>
      <c r="E516" s="20"/>
      <c r="F516" s="24" t="s">
        <v>2108</v>
      </c>
      <c r="G516" s="18">
        <v>5</v>
      </c>
      <c r="H516" s="18" t="s">
        <v>882</v>
      </c>
      <c r="I516" s="24" t="s">
        <v>2625</v>
      </c>
      <c r="J516" s="20" t="s">
        <v>1498</v>
      </c>
      <c r="K516" s="20" t="s">
        <v>1500</v>
      </c>
      <c r="L516" s="31" t="s">
        <v>2350</v>
      </c>
      <c r="M516" s="50">
        <v>41791</v>
      </c>
      <c r="N516" s="50">
        <v>46173</v>
      </c>
      <c r="O516" s="34"/>
      <c r="P516" s="34"/>
      <c r="Q516" s="34"/>
      <c r="R516" s="59" t="str">
        <v>05婦中地域</v>
      </c>
      <c r="S516" s="59" t="str">
        <v>72宮川地区</v>
      </c>
    </row>
    <row r="517" spans="1:19" s="11" customFormat="1" ht="46.5" customHeight="1">
      <c r="A517" s="13" t="s">
        <v>4781</v>
      </c>
      <c r="B517" s="16" t="str">
        <f>IFERROR(VLOOKUP($A517,削除禁止!$A$1:$J$42,2,0),"")</f>
        <v>通所系</v>
      </c>
      <c r="C517" s="20">
        <v>1650100223</v>
      </c>
      <c r="D517" s="20"/>
      <c r="E517" s="20"/>
      <c r="F517" s="24" t="s">
        <v>2611</v>
      </c>
      <c r="G517" s="18">
        <v>10</v>
      </c>
      <c r="H517" s="18" t="s">
        <v>1174</v>
      </c>
      <c r="I517" s="24" t="s">
        <v>2499</v>
      </c>
      <c r="J517" s="20" t="s">
        <v>1900</v>
      </c>
      <c r="K517" s="20" t="s">
        <v>1233</v>
      </c>
      <c r="L517" s="31" t="s">
        <v>2265</v>
      </c>
      <c r="M517" s="50">
        <v>42005</v>
      </c>
      <c r="N517" s="50">
        <v>46387</v>
      </c>
      <c r="O517" s="34"/>
      <c r="P517" s="34"/>
      <c r="Q517" s="34"/>
      <c r="R517" s="59" t="str">
        <v>01富山地域</v>
      </c>
      <c r="S517" s="59" t="str">
        <v>12堀川南</v>
      </c>
    </row>
    <row r="518" spans="1:19" s="11" customFormat="1" ht="46.5" customHeight="1">
      <c r="A518" s="13" t="s">
        <v>4781</v>
      </c>
      <c r="B518" s="16" t="str">
        <f>IFERROR(VLOOKUP($A518,削除禁止!$A$1:$J$42,2,0),"")</f>
        <v>通所系</v>
      </c>
      <c r="C518" s="20">
        <v>1650100256</v>
      </c>
      <c r="D518" s="20"/>
      <c r="E518" s="20"/>
      <c r="F518" s="24" t="s">
        <v>32</v>
      </c>
      <c r="G518" s="18">
        <v>10</v>
      </c>
      <c r="H518" s="18" t="s">
        <v>704</v>
      </c>
      <c r="I518" s="24" t="s">
        <v>2877</v>
      </c>
      <c r="J518" s="20" t="s">
        <v>1559</v>
      </c>
      <c r="K518" s="20" t="s">
        <v>1015</v>
      </c>
      <c r="L518" s="31" t="s">
        <v>2350</v>
      </c>
      <c r="M518" s="50">
        <v>42095</v>
      </c>
      <c r="N518" s="50">
        <v>46477</v>
      </c>
      <c r="O518" s="34"/>
      <c r="P518" s="34"/>
      <c r="Q518" s="34"/>
      <c r="R518" s="59" t="str">
        <v>01富山地域</v>
      </c>
      <c r="S518" s="59" t="str">
        <v>42寒江</v>
      </c>
    </row>
    <row r="519" spans="1:19" s="11" customFormat="1" ht="46.5" customHeight="1">
      <c r="A519" s="13" t="s">
        <v>4781</v>
      </c>
      <c r="B519" s="16" t="str">
        <f>IFERROR(VLOOKUP($A519,削除禁止!$A$1:$J$42,2,0),"")</f>
        <v>通所系</v>
      </c>
      <c r="C519" s="19">
        <v>1650100272</v>
      </c>
      <c r="D519" s="20" t="s">
        <v>1352</v>
      </c>
      <c r="E519" s="20"/>
      <c r="F519" s="28" t="s">
        <v>8245</v>
      </c>
      <c r="G519" s="18">
        <v>6</v>
      </c>
      <c r="H519" s="37" t="s">
        <v>1239</v>
      </c>
      <c r="I519" s="27" t="s">
        <v>8246</v>
      </c>
      <c r="J519" s="37" t="s">
        <v>8247</v>
      </c>
      <c r="K519" s="37" t="s">
        <v>8248</v>
      </c>
      <c r="L519" s="31" t="s">
        <v>1719</v>
      </c>
      <c r="M519" s="50">
        <v>42309</v>
      </c>
      <c r="N519" s="50">
        <v>46691</v>
      </c>
      <c r="O519" s="34"/>
      <c r="P519" s="34"/>
      <c r="Q519" s="34"/>
      <c r="R519" s="59" t="str">
        <v>01富山地域</v>
      </c>
      <c r="S519" s="59" t="str">
        <v>25広田</v>
      </c>
    </row>
    <row r="520" spans="1:19" s="11" customFormat="1" ht="46.5" customHeight="1">
      <c r="A520" s="13" t="s">
        <v>4781</v>
      </c>
      <c r="B520" s="16" t="str">
        <f>IFERROR(VLOOKUP($A520,削除禁止!$A$1:$J$42,2,0),"")</f>
        <v>通所系</v>
      </c>
      <c r="C520" s="19">
        <v>1650100280</v>
      </c>
      <c r="D520" s="20"/>
      <c r="E520" s="20"/>
      <c r="F520" s="28" t="s">
        <v>1467</v>
      </c>
      <c r="G520" s="18">
        <v>10</v>
      </c>
      <c r="H520" s="18" t="s">
        <v>1531</v>
      </c>
      <c r="I520" s="24" t="s">
        <v>2884</v>
      </c>
      <c r="J520" s="20" t="s">
        <v>1904</v>
      </c>
      <c r="K520" s="20" t="s">
        <v>917</v>
      </c>
      <c r="L520" s="31" t="s">
        <v>2017</v>
      </c>
      <c r="M520" s="50">
        <v>42348</v>
      </c>
      <c r="N520" s="50">
        <v>46730</v>
      </c>
      <c r="O520" s="34"/>
      <c r="P520" s="34"/>
      <c r="Q520" s="34"/>
      <c r="R520" s="59" t="str">
        <v>01富山地域</v>
      </c>
      <c r="S520" s="59" t="str">
        <v>25広田</v>
      </c>
    </row>
    <row r="521" spans="1:19" s="11" customFormat="1" ht="46.5" customHeight="1">
      <c r="A521" s="13" t="s">
        <v>4781</v>
      </c>
      <c r="B521" s="16" t="str">
        <f>IFERROR(VLOOKUP($A521,削除禁止!$A$1:$J$42,2,0),"")</f>
        <v>通所系</v>
      </c>
      <c r="C521" s="19">
        <v>1650100298</v>
      </c>
      <c r="D521" s="20" t="s">
        <v>1352</v>
      </c>
      <c r="E521" s="20"/>
      <c r="F521" s="24" t="s">
        <v>4930</v>
      </c>
      <c r="G521" s="18">
        <v>5</v>
      </c>
      <c r="H521" s="18" t="s">
        <v>182</v>
      </c>
      <c r="I521" s="24" t="s">
        <v>2763</v>
      </c>
      <c r="J521" s="20" t="s">
        <v>1265</v>
      </c>
      <c r="K521" s="18" t="s">
        <v>1757</v>
      </c>
      <c r="L521" s="31" t="s">
        <v>812</v>
      </c>
      <c r="M521" s="50">
        <v>42370</v>
      </c>
      <c r="N521" s="50">
        <v>46752</v>
      </c>
      <c r="O521" s="34"/>
      <c r="P521" s="34"/>
      <c r="Q521" s="34"/>
      <c r="R521" s="59" t="str">
        <v>01富山地域</v>
      </c>
      <c r="S521" s="59" t="str">
        <v>23針原</v>
      </c>
    </row>
    <row r="522" spans="1:19" s="11" customFormat="1" ht="46.5" customHeight="1">
      <c r="A522" s="13" t="s">
        <v>4781</v>
      </c>
      <c r="B522" s="16" t="str">
        <f>IFERROR(VLOOKUP($A522,削除禁止!$A$1:$J$42,2,0),"")</f>
        <v>通所系</v>
      </c>
      <c r="C522" s="20">
        <v>1650100348</v>
      </c>
      <c r="D522" s="20"/>
      <c r="E522" s="20"/>
      <c r="F522" s="24" t="s">
        <v>2615</v>
      </c>
      <c r="G522" s="18">
        <v>10</v>
      </c>
      <c r="H522" s="18" t="s">
        <v>1917</v>
      </c>
      <c r="I522" s="26" t="s">
        <v>2911</v>
      </c>
      <c r="J522" s="20" t="s">
        <v>215</v>
      </c>
      <c r="K522" s="20" t="s">
        <v>1918</v>
      </c>
      <c r="L522" s="31" t="s">
        <v>573</v>
      </c>
      <c r="M522" s="50">
        <v>42614</v>
      </c>
      <c r="N522" s="50">
        <v>46996</v>
      </c>
      <c r="O522" s="34"/>
      <c r="P522" s="34"/>
      <c r="Q522" s="34"/>
      <c r="R522" s="59" t="str">
        <v>01富山地域</v>
      </c>
      <c r="S522" s="59" t="str">
        <v>35月岡</v>
      </c>
    </row>
    <row r="523" spans="1:19" s="11" customFormat="1" ht="46.5" customHeight="1">
      <c r="A523" s="13" t="s">
        <v>4781</v>
      </c>
      <c r="B523" s="16" t="str">
        <f>IFERROR(VLOOKUP($A523,削除禁止!$A$1:$J$42,2,0),"")</f>
        <v>通所系</v>
      </c>
      <c r="C523" s="20">
        <v>1650160482</v>
      </c>
      <c r="D523" s="20"/>
      <c r="E523" s="20"/>
      <c r="F523" s="24" t="s">
        <v>4802</v>
      </c>
      <c r="G523" s="18">
        <v>10</v>
      </c>
      <c r="H523" s="18" t="s">
        <v>1610</v>
      </c>
      <c r="I523" s="24" t="s">
        <v>399</v>
      </c>
      <c r="J523" s="20" t="s">
        <v>1676</v>
      </c>
      <c r="K523" s="20" t="s">
        <v>1940</v>
      </c>
      <c r="L523" s="31" t="s">
        <v>8253</v>
      </c>
      <c r="M523" s="50">
        <v>45809</v>
      </c>
      <c r="N523" s="50">
        <v>47999</v>
      </c>
      <c r="O523" s="34"/>
      <c r="P523" s="34"/>
      <c r="Q523" s="34"/>
      <c r="R523" s="59" t="str">
        <v>01富山地域</v>
      </c>
      <c r="S523" s="59" t="str">
        <v>02愛宕</v>
      </c>
    </row>
    <row r="524" spans="1:19" s="11" customFormat="1" ht="46.5" customHeight="1">
      <c r="A524" s="13" t="s">
        <v>4781</v>
      </c>
      <c r="B524" s="16" t="str">
        <f>IFERROR(VLOOKUP($A524,削除禁止!$A$1:$J$42,2,0),"")</f>
        <v>通所系</v>
      </c>
      <c r="C524" s="20">
        <v>1650100439</v>
      </c>
      <c r="D524" s="20"/>
      <c r="E524" s="20"/>
      <c r="F524" s="24" t="s">
        <v>2339</v>
      </c>
      <c r="G524" s="18">
        <v>10</v>
      </c>
      <c r="H524" s="18" t="s">
        <v>1213</v>
      </c>
      <c r="I524" s="24" t="s">
        <v>2716</v>
      </c>
      <c r="J524" s="20" t="s">
        <v>2163</v>
      </c>
      <c r="K524" s="20" t="s">
        <v>2167</v>
      </c>
      <c r="L524" s="28" t="s">
        <v>4018</v>
      </c>
      <c r="M524" s="50">
        <v>43191</v>
      </c>
      <c r="N524" s="49">
        <v>47573</v>
      </c>
      <c r="O524" s="34"/>
      <c r="P524" s="34"/>
      <c r="Q524" s="34"/>
      <c r="R524" s="59" t="str">
        <v>01富山地域</v>
      </c>
      <c r="S524" s="59" t="str">
        <v>16桜谷</v>
      </c>
    </row>
    <row r="525" spans="1:19" s="11" customFormat="1" ht="46.5" customHeight="1">
      <c r="A525" s="13" t="s">
        <v>4781</v>
      </c>
      <c r="B525" s="16" t="str">
        <f>IFERROR(VLOOKUP($A525,削除禁止!$A$1:$J$42,2,0),"")</f>
        <v>通所系</v>
      </c>
      <c r="C525" s="20">
        <v>1650100413</v>
      </c>
      <c r="D525" s="20"/>
      <c r="E525" s="20"/>
      <c r="F525" s="24" t="s">
        <v>1835</v>
      </c>
      <c r="G525" s="18">
        <v>10</v>
      </c>
      <c r="H525" s="18" t="s">
        <v>1478</v>
      </c>
      <c r="I525" s="24" t="s">
        <v>2850</v>
      </c>
      <c r="J525" s="20" t="s">
        <v>516</v>
      </c>
      <c r="K525" s="20" t="s">
        <v>516</v>
      </c>
      <c r="L525" s="31" t="s">
        <v>2299</v>
      </c>
      <c r="M525" s="50">
        <v>43191</v>
      </c>
      <c r="N525" s="49">
        <v>47573</v>
      </c>
      <c r="O525" s="34"/>
      <c r="P525" s="34"/>
      <c r="Q525" s="34"/>
      <c r="R525" s="59" t="str">
        <v>02大沢野地域</v>
      </c>
      <c r="S525" s="59" t="str">
        <v>53船峅地区</v>
      </c>
    </row>
    <row r="526" spans="1:19" s="11" customFormat="1" ht="46.5" customHeight="1">
      <c r="A526" s="13" t="s">
        <v>4781</v>
      </c>
      <c r="B526" s="16" t="str">
        <f>IFERROR(VLOOKUP($A526,削除禁止!$A$1:$J$42,2,0),"")</f>
        <v>通所系</v>
      </c>
      <c r="C526" s="20">
        <v>1650100454</v>
      </c>
      <c r="D526" s="20"/>
      <c r="E526" s="20" t="s">
        <v>1352</v>
      </c>
      <c r="F526" s="24" t="s">
        <v>1950</v>
      </c>
      <c r="G526" s="18">
        <v>11</v>
      </c>
      <c r="H526" s="18" t="s">
        <v>1432</v>
      </c>
      <c r="I526" s="24" t="s">
        <v>2796</v>
      </c>
      <c r="J526" s="20" t="s">
        <v>1673</v>
      </c>
      <c r="K526" s="20" t="s">
        <v>1673</v>
      </c>
      <c r="L526" s="31" t="s">
        <v>1959</v>
      </c>
      <c r="M526" s="50">
        <v>43191</v>
      </c>
      <c r="N526" s="50">
        <v>47573</v>
      </c>
      <c r="O526" s="34"/>
      <c r="P526" s="34"/>
      <c r="Q526" s="34"/>
      <c r="R526" s="59" t="str">
        <v>01富山地域</v>
      </c>
      <c r="S526" s="59" t="str">
        <v>20萩浦</v>
      </c>
    </row>
    <row r="527" spans="1:19" s="11" customFormat="1" ht="46.5" customHeight="1">
      <c r="A527" s="13" t="s">
        <v>4781</v>
      </c>
      <c r="B527" s="16" t="str">
        <f>IFERROR(VLOOKUP($A527,削除禁止!$A$1:$J$42,2,0),"")</f>
        <v>通所系</v>
      </c>
      <c r="C527" s="20">
        <v>1650100553</v>
      </c>
      <c r="D527" s="20" t="s">
        <v>1352</v>
      </c>
      <c r="E527" s="20" t="s">
        <v>1352</v>
      </c>
      <c r="F527" s="24" t="s">
        <v>1992</v>
      </c>
      <c r="G527" s="18">
        <v>10</v>
      </c>
      <c r="H527" s="18" t="s">
        <v>621</v>
      </c>
      <c r="I527" s="24" t="s">
        <v>1675</v>
      </c>
      <c r="J527" s="20" t="s">
        <v>1608</v>
      </c>
      <c r="K527" s="20" t="s">
        <v>1609</v>
      </c>
      <c r="L527" s="31" t="s">
        <v>1994</v>
      </c>
      <c r="M527" s="50">
        <v>43191</v>
      </c>
      <c r="N527" s="50">
        <v>47573</v>
      </c>
      <c r="O527" s="34"/>
      <c r="P527" s="34"/>
      <c r="Q527" s="34"/>
      <c r="R527" s="59" t="str">
        <v>04八尾地域</v>
      </c>
      <c r="S527" s="59" t="str">
        <v>61保内地区</v>
      </c>
    </row>
    <row r="528" spans="1:19" s="11" customFormat="1" ht="46.5" customHeight="1">
      <c r="A528" s="13" t="s">
        <v>4781</v>
      </c>
      <c r="B528" s="16" t="str">
        <f>IFERROR(VLOOKUP($A528,削除禁止!$A$1:$J$42,2,0),"")</f>
        <v>通所系</v>
      </c>
      <c r="C528" s="20">
        <v>1650100603</v>
      </c>
      <c r="D528" s="20"/>
      <c r="E528" s="20"/>
      <c r="F528" s="24" t="s">
        <v>334</v>
      </c>
      <c r="G528" s="18">
        <v>10</v>
      </c>
      <c r="H528" s="18" t="s">
        <v>1484</v>
      </c>
      <c r="I528" s="24" t="s">
        <v>1865</v>
      </c>
      <c r="J528" s="20" t="s">
        <v>1949</v>
      </c>
      <c r="K528" s="20" t="s">
        <v>1949</v>
      </c>
      <c r="L528" s="31" t="s">
        <v>2931</v>
      </c>
      <c r="M528" s="50">
        <v>43221</v>
      </c>
      <c r="N528" s="50">
        <v>47603</v>
      </c>
      <c r="O528" s="34"/>
      <c r="P528" s="34"/>
      <c r="Q528" s="34"/>
      <c r="R528" s="59" t="str">
        <v>01富山地域</v>
      </c>
      <c r="S528" s="59" t="str">
        <v>06柳町</v>
      </c>
    </row>
    <row r="529" spans="1:19" s="11" customFormat="1" ht="46.5" customHeight="1">
      <c r="A529" s="13" t="s">
        <v>4781</v>
      </c>
      <c r="B529" s="16" t="str">
        <f>IFERROR(VLOOKUP($A529,削除禁止!$A$1:$J$42,2,0),"")</f>
        <v>通所系</v>
      </c>
      <c r="C529" s="20">
        <v>1650100629</v>
      </c>
      <c r="D529" s="20"/>
      <c r="E529" s="20"/>
      <c r="F529" s="24" t="s">
        <v>2013</v>
      </c>
      <c r="G529" s="18">
        <v>10</v>
      </c>
      <c r="H529" s="18" t="s">
        <v>512</v>
      </c>
      <c r="I529" s="24" t="s">
        <v>327</v>
      </c>
      <c r="J529" s="20" t="s">
        <v>414</v>
      </c>
      <c r="K529" s="20" t="s">
        <v>2015</v>
      </c>
      <c r="L529" s="31" t="s">
        <v>2936</v>
      </c>
      <c r="M529" s="50">
        <v>43282</v>
      </c>
      <c r="N529" s="50">
        <v>47664</v>
      </c>
      <c r="O529" s="34"/>
      <c r="P529" s="34"/>
      <c r="Q529" s="34"/>
      <c r="R529" s="59" t="str">
        <v>01富山地域</v>
      </c>
      <c r="S529" s="59" t="str">
        <v>07清水町</v>
      </c>
    </row>
    <row r="530" spans="1:19" s="11" customFormat="1" ht="46.5" customHeight="1">
      <c r="A530" s="13" t="s">
        <v>4781</v>
      </c>
      <c r="B530" s="16" t="str">
        <f>IFERROR(VLOOKUP($A530,削除禁止!$A$1:$J$42,2,0),"")</f>
        <v>通所系</v>
      </c>
      <c r="C530" s="20">
        <v>1650160458</v>
      </c>
      <c r="D530" s="20"/>
      <c r="E530" s="20"/>
      <c r="F530" s="24" t="s">
        <v>63</v>
      </c>
      <c r="G530" s="18">
        <v>10</v>
      </c>
      <c r="H530" s="18" t="s">
        <v>2023</v>
      </c>
      <c r="I530" s="24" t="s">
        <v>1660</v>
      </c>
      <c r="J530" s="20" t="s">
        <v>2210</v>
      </c>
      <c r="K530" s="20" t="s">
        <v>1116</v>
      </c>
      <c r="L530" s="31" t="s">
        <v>8129</v>
      </c>
      <c r="M530" s="50">
        <v>45809</v>
      </c>
      <c r="N530" s="50">
        <v>47999</v>
      </c>
      <c r="O530" s="34"/>
      <c r="P530" s="34"/>
      <c r="Q530" s="34"/>
      <c r="R530" s="59" t="str">
        <v>01富山地域</v>
      </c>
      <c r="S530" s="16" t="str">
        <v>01総曲輪</v>
      </c>
    </row>
    <row r="531" spans="1:19" s="11" customFormat="1" ht="46.5" customHeight="1">
      <c r="A531" s="13" t="s">
        <v>4781</v>
      </c>
      <c r="B531" s="16" t="str">
        <f>IFERROR(VLOOKUP($A531,削除禁止!$A$1:$J$42,2,0),"")</f>
        <v>通所系</v>
      </c>
      <c r="C531" s="20">
        <v>1650160045</v>
      </c>
      <c r="D531" s="20"/>
      <c r="E531" s="20"/>
      <c r="F531" s="24" t="s">
        <v>2631</v>
      </c>
      <c r="G531" s="18">
        <v>10</v>
      </c>
      <c r="H531" s="18" t="s">
        <v>1898</v>
      </c>
      <c r="I531" s="24" t="s">
        <v>2857</v>
      </c>
      <c r="J531" s="20" t="s">
        <v>81</v>
      </c>
      <c r="K531" s="20" t="s">
        <v>701</v>
      </c>
      <c r="L531" s="31" t="s">
        <v>3445</v>
      </c>
      <c r="M531" s="53">
        <v>43922</v>
      </c>
      <c r="N531" s="50">
        <v>46112</v>
      </c>
      <c r="O531" s="34"/>
      <c r="P531" s="34"/>
      <c r="Q531" s="34"/>
      <c r="R531" s="59" t="str">
        <v>01富山地域</v>
      </c>
      <c r="S531" s="59" t="str">
        <v>23針原</v>
      </c>
    </row>
    <row r="532" spans="1:19" s="11" customFormat="1" ht="46.5" customHeight="1">
      <c r="A532" s="13" t="s">
        <v>4781</v>
      </c>
      <c r="B532" s="16" t="str">
        <f>IFERROR(VLOOKUP($A532,削除禁止!$A$1:$J$42,2,0),"")</f>
        <v>通所系</v>
      </c>
      <c r="C532" s="20">
        <v>1650160094</v>
      </c>
      <c r="D532" s="20"/>
      <c r="E532" s="20"/>
      <c r="F532" s="24" t="s">
        <v>2317</v>
      </c>
      <c r="G532" s="18">
        <v>10</v>
      </c>
      <c r="H532" s="18" t="s">
        <v>2174</v>
      </c>
      <c r="I532" s="24" t="s">
        <v>1321</v>
      </c>
      <c r="J532" s="20" t="s">
        <v>2180</v>
      </c>
      <c r="K532" s="20" t="s">
        <v>2184</v>
      </c>
      <c r="L532" s="31" t="s">
        <v>2938</v>
      </c>
      <c r="M532" s="53">
        <v>44136</v>
      </c>
      <c r="N532" s="50">
        <v>46326</v>
      </c>
      <c r="O532" s="34"/>
      <c r="P532" s="34"/>
      <c r="Q532" s="34"/>
      <c r="R532" s="59" t="str">
        <v>01富山地域</v>
      </c>
      <c r="S532" s="59" t="str">
        <v>25広田</v>
      </c>
    </row>
    <row r="533" spans="1:19" s="11" customFormat="1" ht="46.5" customHeight="1">
      <c r="A533" s="13" t="s">
        <v>4781</v>
      </c>
      <c r="B533" s="16" t="str">
        <f>IFERROR(VLOOKUP($A533,削除禁止!$A$1:$J$42,2,0),"")</f>
        <v>通所系</v>
      </c>
      <c r="C533" s="20">
        <v>1650160466</v>
      </c>
      <c r="D533" s="20"/>
      <c r="E533" s="20"/>
      <c r="F533" s="24" t="s">
        <v>1933</v>
      </c>
      <c r="G533" s="18">
        <v>10</v>
      </c>
      <c r="H533" s="18" t="s">
        <v>1167</v>
      </c>
      <c r="I533" s="24" t="s">
        <v>3902</v>
      </c>
      <c r="J533" s="20" t="s">
        <v>3083</v>
      </c>
      <c r="K533" s="20" t="s">
        <v>305</v>
      </c>
      <c r="L533" s="31" t="s">
        <v>8253</v>
      </c>
      <c r="M533" s="53">
        <v>45809</v>
      </c>
      <c r="N533" s="50">
        <v>47999</v>
      </c>
      <c r="O533" s="34"/>
      <c r="P533" s="34"/>
      <c r="Q533" s="34"/>
      <c r="R533" s="59" t="str">
        <v>01富山地域</v>
      </c>
      <c r="S533" s="59" t="str">
        <v>02愛宕</v>
      </c>
    </row>
    <row r="534" spans="1:19" s="11" customFormat="1" ht="46.5" customHeight="1">
      <c r="A534" s="13" t="s">
        <v>4781</v>
      </c>
      <c r="B534" s="16" t="str">
        <f>IFERROR(VLOOKUP($A534,削除禁止!$A$1:$J$42,2,0),"")</f>
        <v>通所系</v>
      </c>
      <c r="C534" s="20">
        <v>1650160128</v>
      </c>
      <c r="D534" s="20"/>
      <c r="E534" s="20"/>
      <c r="F534" s="24" t="s">
        <v>2223</v>
      </c>
      <c r="G534" s="18">
        <v>10</v>
      </c>
      <c r="H534" s="18" t="s">
        <v>4107</v>
      </c>
      <c r="I534" s="24" t="s">
        <v>1875</v>
      </c>
      <c r="J534" s="20" t="s">
        <v>463</v>
      </c>
      <c r="K534" s="20" t="s">
        <v>2614</v>
      </c>
      <c r="L534" s="31" t="s">
        <v>2331</v>
      </c>
      <c r="M534" s="53">
        <v>44287</v>
      </c>
      <c r="N534" s="50">
        <v>46477</v>
      </c>
      <c r="O534" s="34"/>
      <c r="P534" s="34"/>
      <c r="Q534" s="34"/>
      <c r="R534" s="59" t="str">
        <v>05婦中地域</v>
      </c>
      <c r="S534" s="59" t="str">
        <v>70鵜坂地区</v>
      </c>
    </row>
    <row r="535" spans="1:19" s="11" customFormat="1" ht="46.5" customHeight="1">
      <c r="A535" s="13" t="s">
        <v>4781</v>
      </c>
      <c r="B535" s="16" t="str">
        <f>IFERROR(VLOOKUP($A535,削除禁止!$A$1:$J$42,2,0),"")</f>
        <v>通所系</v>
      </c>
      <c r="C535" s="20">
        <v>1650160151</v>
      </c>
      <c r="D535" s="20"/>
      <c r="E535" s="20"/>
      <c r="F535" s="24" t="s">
        <v>809</v>
      </c>
      <c r="G535" s="18">
        <v>10</v>
      </c>
      <c r="H535" s="18" t="s">
        <v>2831</v>
      </c>
      <c r="I535" s="24" t="s">
        <v>4854</v>
      </c>
      <c r="J535" s="20" t="s">
        <v>3036</v>
      </c>
      <c r="K535" s="20" t="s">
        <v>3036</v>
      </c>
      <c r="L535" s="31" t="s">
        <v>2564</v>
      </c>
      <c r="M535" s="53">
        <v>44470</v>
      </c>
      <c r="N535" s="50">
        <v>46476</v>
      </c>
      <c r="O535" s="34"/>
      <c r="P535" s="34"/>
      <c r="Q535" s="34"/>
      <c r="R535" s="59" t="str">
        <v>01富山地域</v>
      </c>
      <c r="S535" s="59" t="str">
        <v>21大広田</v>
      </c>
    </row>
    <row r="536" spans="1:19" s="11" customFormat="1" ht="46.5" customHeight="1">
      <c r="A536" s="13" t="s">
        <v>4781</v>
      </c>
      <c r="B536" s="16" t="str">
        <f>IFERROR(VLOOKUP($A536,削除禁止!$A$1:$J$42,2,0),"")</f>
        <v>通所系</v>
      </c>
      <c r="C536" s="20">
        <v>1650160177</v>
      </c>
      <c r="D536" s="20"/>
      <c r="E536" s="20"/>
      <c r="F536" s="24" t="s">
        <v>3308</v>
      </c>
      <c r="G536" s="18">
        <v>10</v>
      </c>
      <c r="H536" s="18" t="s">
        <v>3092</v>
      </c>
      <c r="I536" s="24" t="s">
        <v>4261</v>
      </c>
      <c r="J536" s="18" t="s">
        <v>8050</v>
      </c>
      <c r="K536" s="18" t="s">
        <v>3</v>
      </c>
      <c r="L536" s="24" t="s">
        <v>4775</v>
      </c>
      <c r="M536" s="48">
        <v>44652</v>
      </c>
      <c r="N536" s="48">
        <v>46843</v>
      </c>
      <c r="O536" s="34"/>
      <c r="P536" s="34"/>
      <c r="Q536" s="34"/>
      <c r="R536" s="59" t="str">
        <v>01富山地域</v>
      </c>
      <c r="S536" s="59" t="str">
        <v>03安野屋</v>
      </c>
    </row>
    <row r="537" spans="1:19" s="11" customFormat="1" ht="46.5" customHeight="1">
      <c r="A537" s="13" t="s">
        <v>4781</v>
      </c>
      <c r="B537" s="16" t="str">
        <f>IFERROR(VLOOKUP($A537,削除禁止!$A$1:$J$42,2,0),"")</f>
        <v>通所系</v>
      </c>
      <c r="C537" s="20">
        <v>1650160201</v>
      </c>
      <c r="D537" s="20"/>
      <c r="E537" s="20"/>
      <c r="F537" s="24" t="s">
        <v>4931</v>
      </c>
      <c r="G537" s="18">
        <v>10</v>
      </c>
      <c r="H537" s="18" t="s">
        <v>3661</v>
      </c>
      <c r="I537" s="24" t="s">
        <v>2140</v>
      </c>
      <c r="J537" s="18" t="s">
        <v>1307</v>
      </c>
      <c r="K537" s="18"/>
      <c r="L537" s="24" t="s">
        <v>2265</v>
      </c>
      <c r="M537" s="48">
        <v>44805</v>
      </c>
      <c r="N537" s="48">
        <v>46996</v>
      </c>
      <c r="O537" s="34"/>
      <c r="P537" s="34"/>
      <c r="Q537" s="34"/>
      <c r="R537" s="59" t="str">
        <v>01富山地域</v>
      </c>
      <c r="S537" s="59" t="str">
        <v>12堀川南</v>
      </c>
    </row>
    <row r="538" spans="1:19" s="11" customFormat="1" ht="46.5" customHeight="1">
      <c r="A538" s="13" t="s">
        <v>4781</v>
      </c>
      <c r="B538" s="16" t="str">
        <f>IFERROR(VLOOKUP($A538,削除禁止!$A$1:$J$42,2,0),"")</f>
        <v>通所系</v>
      </c>
      <c r="C538" s="20">
        <v>1650160227</v>
      </c>
      <c r="D538" s="20" t="s">
        <v>1352</v>
      </c>
      <c r="E538" s="20"/>
      <c r="F538" s="24" t="s">
        <v>789</v>
      </c>
      <c r="G538" s="18">
        <v>10</v>
      </c>
      <c r="H538" s="18" t="s">
        <v>777</v>
      </c>
      <c r="I538" s="24" t="s">
        <v>4322</v>
      </c>
      <c r="J538" s="18" t="s">
        <v>452</v>
      </c>
      <c r="K538" s="18" t="s">
        <v>594</v>
      </c>
      <c r="L538" s="24" t="s">
        <v>789</v>
      </c>
      <c r="M538" s="48">
        <v>44866</v>
      </c>
      <c r="N538" s="48">
        <v>47057</v>
      </c>
      <c r="O538" s="34"/>
      <c r="P538" s="34"/>
      <c r="Q538" s="34"/>
      <c r="R538" s="59" t="str">
        <v>01富山地域</v>
      </c>
      <c r="S538" s="59" t="str">
        <v>28藤ノ木</v>
      </c>
    </row>
    <row r="539" spans="1:19" s="11" customFormat="1" ht="46.5" customHeight="1">
      <c r="A539" s="13" t="s">
        <v>4781</v>
      </c>
      <c r="B539" s="16" t="str">
        <f>IFERROR(VLOOKUP($A539,削除禁止!$A$1:$J$42,2,0),"")</f>
        <v>通所系</v>
      </c>
      <c r="C539" s="20">
        <v>1650160474</v>
      </c>
      <c r="D539" s="20" t="s">
        <v>1352</v>
      </c>
      <c r="E539" s="20"/>
      <c r="F539" s="24" t="s">
        <v>1273</v>
      </c>
      <c r="G539" s="18">
        <v>10</v>
      </c>
      <c r="H539" s="18" t="s">
        <v>1167</v>
      </c>
      <c r="I539" s="24" t="s">
        <v>3416</v>
      </c>
      <c r="J539" s="18" t="s">
        <v>1028</v>
      </c>
      <c r="K539" s="18" t="s">
        <v>2054</v>
      </c>
      <c r="L539" s="24" t="s">
        <v>8253</v>
      </c>
      <c r="M539" s="48">
        <v>45809</v>
      </c>
      <c r="N539" s="48">
        <v>47999</v>
      </c>
      <c r="O539" s="34"/>
      <c r="P539" s="34"/>
      <c r="Q539" s="34"/>
      <c r="R539" s="59" t="str">
        <v>01富山地域</v>
      </c>
      <c r="S539" s="59" t="str">
        <v>02愛宕</v>
      </c>
    </row>
    <row r="540" spans="1:19" s="11" customFormat="1" ht="46.5" customHeight="1">
      <c r="A540" s="13" t="s">
        <v>4781</v>
      </c>
      <c r="B540" s="16" t="str">
        <f>IFERROR(VLOOKUP($A540,削除禁止!$A$1:$J$42,2,0),"")</f>
        <v>通所系</v>
      </c>
      <c r="C540" s="20">
        <v>1650160250</v>
      </c>
      <c r="D540" s="20"/>
      <c r="E540" s="20"/>
      <c r="F540" s="24" t="s">
        <v>6763</v>
      </c>
      <c r="G540" s="18">
        <v>10</v>
      </c>
      <c r="H540" s="18" t="s">
        <v>5013</v>
      </c>
      <c r="I540" s="24" t="s">
        <v>5262</v>
      </c>
      <c r="J540" s="18" t="s">
        <v>7998</v>
      </c>
      <c r="K540" s="18" t="s">
        <v>7999</v>
      </c>
      <c r="L540" s="24" t="s">
        <v>8000</v>
      </c>
      <c r="M540" s="48">
        <v>45017</v>
      </c>
      <c r="N540" s="48">
        <v>47208</v>
      </c>
      <c r="O540" s="34"/>
      <c r="P540" s="34"/>
      <c r="Q540" s="34"/>
      <c r="R540" s="59" t="str">
        <v>01富山地域</v>
      </c>
      <c r="S540" s="59" t="str">
        <v>09西田地方</v>
      </c>
    </row>
    <row r="541" spans="1:19" s="11" customFormat="1" ht="46.5" customHeight="1">
      <c r="A541" s="13" t="s">
        <v>4781</v>
      </c>
      <c r="B541" s="16" t="str">
        <f>IFERROR(VLOOKUP($A541,削除禁止!$A$1:$J$42,2,0),"")</f>
        <v>通所系</v>
      </c>
      <c r="C541" s="19">
        <v>1650160276</v>
      </c>
      <c r="D541" s="20"/>
      <c r="E541" s="20"/>
      <c r="F541" s="26" t="s">
        <v>4098</v>
      </c>
      <c r="G541" s="19">
        <v>10</v>
      </c>
      <c r="H541" s="18" t="s">
        <v>2270</v>
      </c>
      <c r="I541" s="26" t="s">
        <v>1441</v>
      </c>
      <c r="J541" s="19" t="s">
        <v>1864</v>
      </c>
      <c r="K541" s="18"/>
      <c r="L541" s="24" t="s">
        <v>290</v>
      </c>
      <c r="M541" s="49">
        <v>45323</v>
      </c>
      <c r="N541" s="49">
        <v>47514</v>
      </c>
      <c r="O541" s="34"/>
      <c r="P541" s="34"/>
      <c r="Q541" s="34"/>
      <c r="R541" s="59" t="str">
        <v>01富山地域</v>
      </c>
      <c r="S541" s="59" t="str">
        <v>13東部</v>
      </c>
    </row>
    <row r="542" spans="1:19" s="11" customFormat="1" ht="46.5" customHeight="1">
      <c r="A542" s="13" t="s">
        <v>4781</v>
      </c>
      <c r="B542" s="16" t="str">
        <f>IFERROR(VLOOKUP($A542,削除禁止!$A$1:$J$42,2,0),"")</f>
        <v>通所系</v>
      </c>
      <c r="C542" s="20">
        <v>1650160334</v>
      </c>
      <c r="D542" s="20" t="s">
        <v>1352</v>
      </c>
      <c r="E542" s="20"/>
      <c r="F542" s="28" t="s">
        <v>5967</v>
      </c>
      <c r="G542" s="18">
        <v>6</v>
      </c>
      <c r="H542" s="18" t="s">
        <v>1200</v>
      </c>
      <c r="I542" s="24" t="s">
        <v>2271</v>
      </c>
      <c r="J542" s="37" t="s">
        <v>8256</v>
      </c>
      <c r="K542" s="37" t="s">
        <v>1588</v>
      </c>
      <c r="L542" s="31" t="s">
        <v>8078</v>
      </c>
      <c r="M542" s="54">
        <v>45383</v>
      </c>
      <c r="N542" s="49">
        <v>47573</v>
      </c>
      <c r="O542" s="34"/>
      <c r="P542" s="34"/>
      <c r="Q542" s="34"/>
      <c r="R542" s="59" t="str">
        <v>01富山地域</v>
      </c>
      <c r="S542" s="16" t="str">
        <v>17五福</v>
      </c>
    </row>
    <row r="543" spans="1:19" s="11" customFormat="1" ht="46.5" customHeight="1">
      <c r="A543" s="13" t="s">
        <v>4781</v>
      </c>
      <c r="B543" s="16" t="str">
        <f>IFERROR(VLOOKUP($A543,削除禁止!$A$1:$J$42,2,0),"")</f>
        <v>通所系</v>
      </c>
      <c r="C543" s="19">
        <v>1650160326</v>
      </c>
      <c r="D543" s="20"/>
      <c r="E543" s="20"/>
      <c r="F543" s="25" t="s">
        <v>8092</v>
      </c>
      <c r="G543" s="19">
        <v>20</v>
      </c>
      <c r="H543" s="18" t="s">
        <v>1385</v>
      </c>
      <c r="I543" s="25" t="s">
        <v>1795</v>
      </c>
      <c r="J543" s="19" t="s">
        <v>2989</v>
      </c>
      <c r="K543" s="18" t="s">
        <v>8093</v>
      </c>
      <c r="L543" s="31" t="s">
        <v>8108</v>
      </c>
      <c r="M543" s="54">
        <v>45383</v>
      </c>
      <c r="N543" s="49">
        <v>47573</v>
      </c>
      <c r="O543" s="34"/>
      <c r="P543" s="34"/>
      <c r="Q543" s="34"/>
      <c r="R543" s="59" t="str">
        <v>02大沢野地域</v>
      </c>
      <c r="S543" s="16" t="str">
        <v>54大沢野地区</v>
      </c>
    </row>
    <row r="544" spans="1:19" s="11" customFormat="1" ht="46.5" customHeight="1">
      <c r="A544" s="13" t="s">
        <v>7987</v>
      </c>
      <c r="B544" s="16" t="str">
        <f>IFERROR(VLOOKUP($A544,削除禁止!$A$1:$J$42,2,0),"")</f>
        <v>通所系</v>
      </c>
      <c r="C544" s="20">
        <v>1650160136</v>
      </c>
      <c r="D544" s="20" t="s">
        <v>1352</v>
      </c>
      <c r="E544" s="20"/>
      <c r="F544" s="24" t="s">
        <v>3007</v>
      </c>
      <c r="G544" s="18">
        <v>10</v>
      </c>
      <c r="H544" s="18" t="s">
        <v>1930</v>
      </c>
      <c r="I544" s="24" t="s">
        <v>3192</v>
      </c>
      <c r="J544" s="20" t="s">
        <v>1428</v>
      </c>
      <c r="K544" s="20" t="s">
        <v>3081</v>
      </c>
      <c r="L544" s="31" t="s">
        <v>20</v>
      </c>
      <c r="M544" s="53">
        <v>44287</v>
      </c>
      <c r="N544" s="50">
        <v>46477</v>
      </c>
      <c r="O544" s="34"/>
      <c r="P544" s="34"/>
      <c r="Q544" s="34"/>
      <c r="R544" s="59" t="str">
        <v>05婦中地域</v>
      </c>
      <c r="S544" s="16" t="str">
        <v>69速星地区</v>
      </c>
    </row>
    <row r="545" spans="1:19" s="11" customFormat="1" ht="46.5" customHeight="1">
      <c r="A545" s="13" t="s">
        <v>7987</v>
      </c>
      <c r="B545" s="16" t="str">
        <f>IFERROR(VLOOKUP($A545,削除禁止!$A$1:$J$42,2,0),"")</f>
        <v>通所系</v>
      </c>
      <c r="C545" s="19">
        <v>1650160284</v>
      </c>
      <c r="D545" s="20"/>
      <c r="E545" s="20"/>
      <c r="F545" s="25" t="s">
        <v>8069</v>
      </c>
      <c r="G545" s="19">
        <v>10</v>
      </c>
      <c r="H545" s="18" t="s">
        <v>1239</v>
      </c>
      <c r="I545" s="25" t="s">
        <v>2513</v>
      </c>
      <c r="J545" s="19" t="s">
        <v>8070</v>
      </c>
      <c r="K545" s="18" t="s">
        <v>7666</v>
      </c>
      <c r="L545" s="31" t="s">
        <v>2725</v>
      </c>
      <c r="M545" s="54">
        <v>45383</v>
      </c>
      <c r="N545" s="49">
        <v>47573</v>
      </c>
      <c r="O545" s="34"/>
      <c r="P545" s="34"/>
      <c r="Q545" s="34"/>
      <c r="R545" s="59" t="str">
        <v>01富山地域</v>
      </c>
      <c r="S545" s="16" t="str">
        <v>25広田</v>
      </c>
    </row>
    <row r="546" spans="1:19" s="11" customFormat="1" ht="46.5" customHeight="1">
      <c r="A546" s="13" t="s">
        <v>7987</v>
      </c>
      <c r="B546" s="16" t="str">
        <f>IFERROR(VLOOKUP($A546,削除禁止!$A$1:$J$42,2,0),"")</f>
        <v>通所系</v>
      </c>
      <c r="C546" s="19">
        <v>1650160318</v>
      </c>
      <c r="D546" s="20" t="s">
        <v>1352</v>
      </c>
      <c r="E546" s="20"/>
      <c r="F546" s="25" t="s">
        <v>8110</v>
      </c>
      <c r="G546" s="19">
        <v>10</v>
      </c>
      <c r="H546" s="18" t="s">
        <v>1029</v>
      </c>
      <c r="I546" s="25" t="s">
        <v>8089</v>
      </c>
      <c r="J546" s="19" t="s">
        <v>4010</v>
      </c>
      <c r="K546" s="18"/>
      <c r="L546" s="31" t="s">
        <v>8090</v>
      </c>
      <c r="M546" s="54">
        <v>45383</v>
      </c>
      <c r="N546" s="49">
        <v>47573</v>
      </c>
      <c r="O546" s="34"/>
      <c r="P546" s="34"/>
      <c r="Q546" s="34"/>
      <c r="R546" s="59" t="str">
        <v>01富山地域</v>
      </c>
      <c r="S546" s="16" t="str">
        <v>15奥田北</v>
      </c>
    </row>
    <row r="547" spans="1:19" s="11" customFormat="1" ht="46.5" customHeight="1">
      <c r="A547" s="13" t="s">
        <v>7987</v>
      </c>
      <c r="B547" s="16" t="str">
        <f>IFERROR(VLOOKUP($A547,削除禁止!$A$1:$J$42,2,0),"")</f>
        <v>通所系</v>
      </c>
      <c r="C547" s="19">
        <v>1650160359</v>
      </c>
      <c r="D547" s="20"/>
      <c r="E547" s="20"/>
      <c r="F547" s="25" t="s">
        <v>8118</v>
      </c>
      <c r="G547" s="19">
        <v>10</v>
      </c>
      <c r="H547" s="18" t="s">
        <v>565</v>
      </c>
      <c r="I547" s="25" t="s">
        <v>8119</v>
      </c>
      <c r="J547" s="19" t="s">
        <v>8120</v>
      </c>
      <c r="K547" s="18"/>
      <c r="L547" s="31" t="s">
        <v>5043</v>
      </c>
      <c r="M547" s="54">
        <v>45474</v>
      </c>
      <c r="N547" s="49">
        <v>47664</v>
      </c>
      <c r="O547" s="34"/>
      <c r="P547" s="34"/>
      <c r="Q547" s="34"/>
      <c r="R547" s="59" t="str">
        <v>01富山地域</v>
      </c>
      <c r="S547" s="16" t="str">
        <v>11堀川</v>
      </c>
    </row>
    <row r="548" spans="1:19" s="11" customFormat="1" ht="46.5" customHeight="1">
      <c r="A548" s="13" t="s">
        <v>7987</v>
      </c>
      <c r="B548" s="16" t="str">
        <f>IFERROR(VLOOKUP($A548,削除禁止!$A$1:$J$42,2,0),"")</f>
        <v>通所系</v>
      </c>
      <c r="C548" s="19">
        <v>1650160367</v>
      </c>
      <c r="D548" s="20"/>
      <c r="E548" s="20"/>
      <c r="F548" s="25" t="s">
        <v>4628</v>
      </c>
      <c r="G548" s="19">
        <v>10</v>
      </c>
      <c r="H548" s="18" t="s">
        <v>8130</v>
      </c>
      <c r="I548" s="25" t="s">
        <v>2930</v>
      </c>
      <c r="J548" s="19" t="s">
        <v>8131</v>
      </c>
      <c r="K548" s="18" t="s">
        <v>510</v>
      </c>
      <c r="L548" s="31" t="s">
        <v>676</v>
      </c>
      <c r="M548" s="54">
        <v>45505</v>
      </c>
      <c r="N548" s="49">
        <v>47695</v>
      </c>
      <c r="O548" s="34"/>
      <c r="P548" s="34"/>
      <c r="Q548" s="34"/>
      <c r="R548" s="59" t="str">
        <v>01富山地域</v>
      </c>
      <c r="S548" s="16" t="str">
        <v>35月岡</v>
      </c>
    </row>
    <row r="549" spans="1:19" s="11" customFormat="1" ht="46.5" customHeight="1">
      <c r="A549" s="13" t="s">
        <v>7987</v>
      </c>
      <c r="B549" s="16" t="str">
        <f>IFERROR(VLOOKUP($A549,削除禁止!$A$1:$J$42,2,0),"")</f>
        <v>通所系</v>
      </c>
      <c r="C549" s="19">
        <v>1650160417</v>
      </c>
      <c r="D549" s="20" t="s">
        <v>1352</v>
      </c>
      <c r="E549" s="20"/>
      <c r="F549" s="25" t="s">
        <v>8196</v>
      </c>
      <c r="G549" s="19">
        <v>10</v>
      </c>
      <c r="H549" s="18" t="s">
        <v>715</v>
      </c>
      <c r="I549" s="25" t="s">
        <v>8197</v>
      </c>
      <c r="J549" s="19" t="s">
        <v>8198</v>
      </c>
      <c r="K549" s="18" t="s">
        <v>2229</v>
      </c>
      <c r="L549" s="31" t="s">
        <v>8199</v>
      </c>
      <c r="M549" s="54">
        <v>45689</v>
      </c>
      <c r="N549" s="49">
        <v>47879</v>
      </c>
      <c r="O549" s="34"/>
      <c r="P549" s="34"/>
      <c r="Q549" s="34"/>
      <c r="R549" s="59" t="str">
        <v>01富山地域</v>
      </c>
      <c r="S549" s="16" t="str">
        <v>16桜谷</v>
      </c>
    </row>
    <row r="550" spans="1:19" s="11" customFormat="1" ht="46.5" customHeight="1">
      <c r="A550" s="13" t="s">
        <v>7987</v>
      </c>
      <c r="B550" s="16" t="str">
        <f>IFERROR(VLOOKUP($A550,削除禁止!$A$1:$J$42,2,0),"")</f>
        <v>通所系</v>
      </c>
      <c r="C550" s="19">
        <v>1650160425</v>
      </c>
      <c r="D550" s="20" t="s">
        <v>1352</v>
      </c>
      <c r="E550" s="20"/>
      <c r="F550" s="25" t="s">
        <v>4556</v>
      </c>
      <c r="G550" s="19">
        <v>10</v>
      </c>
      <c r="H550" s="18" t="s">
        <v>151</v>
      </c>
      <c r="I550" s="25" t="s">
        <v>1222</v>
      </c>
      <c r="J550" s="19" t="s">
        <v>8225</v>
      </c>
      <c r="K550" s="18"/>
      <c r="L550" s="31" t="s">
        <v>290</v>
      </c>
      <c r="M550" s="54">
        <v>45748</v>
      </c>
      <c r="N550" s="49">
        <v>47938</v>
      </c>
      <c r="O550" s="34"/>
      <c r="P550" s="34"/>
      <c r="Q550" s="34"/>
      <c r="R550" s="59" t="str">
        <v>01富山地域</v>
      </c>
      <c r="S550" s="16" t="str">
        <v>14奥田</v>
      </c>
    </row>
    <row r="551" spans="1:19" s="11" customFormat="1" ht="46.5" customHeight="1">
      <c r="A551" s="13" t="s">
        <v>407</v>
      </c>
      <c r="B551" s="16" t="str">
        <f>IFERROR(VLOOKUP($A551,削除禁止!$A$1:$J$42,2,0),"")</f>
        <v>訪問系</v>
      </c>
      <c r="C551" s="20">
        <v>1650100025</v>
      </c>
      <c r="D551" s="20"/>
      <c r="E551" s="20"/>
      <c r="F551" s="28" t="s">
        <v>893</v>
      </c>
      <c r="G551" s="36"/>
      <c r="H551" s="39" t="s">
        <v>1213</v>
      </c>
      <c r="I551" s="24" t="s">
        <v>2000</v>
      </c>
      <c r="J551" s="39" t="s">
        <v>1215</v>
      </c>
      <c r="K551" s="39" t="s">
        <v>1216</v>
      </c>
      <c r="L551" s="28" t="s">
        <v>4018</v>
      </c>
      <c r="M551" s="53">
        <v>41030</v>
      </c>
      <c r="N551" s="50">
        <v>47938</v>
      </c>
      <c r="O551" s="34"/>
      <c r="P551" s="34"/>
      <c r="Q551" s="28"/>
      <c r="R551" s="59" t="str">
        <v>01富山地域</v>
      </c>
      <c r="S551" s="59" t="str">
        <v>16桜谷</v>
      </c>
    </row>
    <row r="552" spans="1:19" s="11" customFormat="1" ht="46.5" customHeight="1">
      <c r="A552" s="13" t="s">
        <v>407</v>
      </c>
      <c r="B552" s="16" t="str">
        <f>IFERROR(VLOOKUP($A552,削除禁止!$A$1:$J$42,2,0),"")</f>
        <v>訪問系</v>
      </c>
      <c r="C552" s="20">
        <v>1650100033</v>
      </c>
      <c r="D552" s="20"/>
      <c r="E552" s="20"/>
      <c r="F552" s="24" t="s">
        <v>4205</v>
      </c>
      <c r="G552" s="36"/>
      <c r="H552" s="18" t="s">
        <v>982</v>
      </c>
      <c r="I552" s="24" t="s">
        <v>2763</v>
      </c>
      <c r="J552" s="20" t="s">
        <v>1265</v>
      </c>
      <c r="K552" s="20" t="s">
        <v>1757</v>
      </c>
      <c r="L552" s="31" t="s">
        <v>812</v>
      </c>
      <c r="M552" s="53">
        <v>42095</v>
      </c>
      <c r="N552" s="50">
        <v>46477</v>
      </c>
      <c r="O552" s="34"/>
      <c r="P552" s="34"/>
      <c r="Q552" s="28"/>
      <c r="R552" s="59" t="str">
        <v>01富山地域</v>
      </c>
      <c r="S552" s="59" t="str">
        <v>23針原</v>
      </c>
    </row>
    <row r="553" spans="1:19" s="11" customFormat="1" ht="46.5" customHeight="1">
      <c r="A553" s="13" t="s">
        <v>407</v>
      </c>
      <c r="B553" s="16" t="str">
        <f>IFERROR(VLOOKUP($A553,削除禁止!$A$1:$J$42,2,0),"")</f>
        <v>訪問系</v>
      </c>
      <c r="C553" s="20">
        <v>1650160193</v>
      </c>
      <c r="D553" s="20" t="s">
        <v>1352</v>
      </c>
      <c r="E553" s="20"/>
      <c r="F553" s="24" t="s">
        <v>4789</v>
      </c>
      <c r="G553" s="36"/>
      <c r="H553" s="18" t="s">
        <v>1930</v>
      </c>
      <c r="I553" s="24" t="s">
        <v>4849</v>
      </c>
      <c r="J553" s="20" t="s">
        <v>1955</v>
      </c>
      <c r="K553" s="20" t="s">
        <v>3081</v>
      </c>
      <c r="L553" s="31" t="s">
        <v>20</v>
      </c>
      <c r="M553" s="53">
        <v>44774</v>
      </c>
      <c r="N553" s="50">
        <v>46965</v>
      </c>
      <c r="O553" s="34"/>
      <c r="P553" s="34"/>
      <c r="Q553" s="28"/>
      <c r="R553" s="59" t="str">
        <v>05婦中地域</v>
      </c>
      <c r="S553" s="59" t="str">
        <v>69速星地区</v>
      </c>
    </row>
    <row r="554" spans="1:19" s="11" customFormat="1" ht="46.5" customHeight="1">
      <c r="A554" s="13" t="s">
        <v>7988</v>
      </c>
      <c r="B554" s="16" t="str">
        <f>IFERROR(VLOOKUP($A554,削除禁止!$A$1:$J$42,2,0),"")</f>
        <v>訪問系</v>
      </c>
      <c r="C554" s="19">
        <v>1650160136</v>
      </c>
      <c r="D554" s="20" t="s">
        <v>1352</v>
      </c>
      <c r="E554" s="20"/>
      <c r="F554" s="26" t="s">
        <v>3007</v>
      </c>
      <c r="G554" s="19"/>
      <c r="H554" s="18" t="s">
        <v>1930</v>
      </c>
      <c r="I554" s="24" t="s">
        <v>3192</v>
      </c>
      <c r="J554" s="20" t="s">
        <v>1428</v>
      </c>
      <c r="K554" s="20" t="s">
        <v>3081</v>
      </c>
      <c r="L554" s="31" t="s">
        <v>20</v>
      </c>
      <c r="M554" s="54">
        <v>45017</v>
      </c>
      <c r="N554" s="49">
        <v>47208</v>
      </c>
      <c r="O554" s="34"/>
      <c r="P554" s="34"/>
      <c r="Q554" s="28"/>
      <c r="R554" s="59" t="str">
        <v>05婦中地域</v>
      </c>
      <c r="S554" s="59" t="str">
        <v>69速星地区</v>
      </c>
    </row>
    <row r="555" spans="1:19" s="11" customFormat="1" ht="46.5" customHeight="1">
      <c r="A555" s="13" t="s">
        <v>7988</v>
      </c>
      <c r="B555" s="16" t="str">
        <f>IFERROR(VLOOKUP($A555,削除禁止!$A$1:$J$42,2,0),"")</f>
        <v>訪問系</v>
      </c>
      <c r="C555" s="19">
        <v>1650160110</v>
      </c>
      <c r="D555" s="20" t="s">
        <v>1352</v>
      </c>
      <c r="E555" s="20"/>
      <c r="F555" s="26" t="s">
        <v>1254</v>
      </c>
      <c r="G555" s="19"/>
      <c r="H555" s="18" t="s">
        <v>1571</v>
      </c>
      <c r="I555" s="24" t="s">
        <v>767</v>
      </c>
      <c r="J555" s="20" t="s">
        <v>3078</v>
      </c>
      <c r="K555" s="20" t="s">
        <v>2217</v>
      </c>
      <c r="L555" s="31" t="s">
        <v>1947</v>
      </c>
      <c r="M555" s="54">
        <v>45017</v>
      </c>
      <c r="N555" s="49">
        <v>47208</v>
      </c>
      <c r="O555" s="34"/>
      <c r="P555" s="34"/>
      <c r="Q555" s="28"/>
      <c r="R555" s="59" t="str">
        <v>01富山地域</v>
      </c>
      <c r="S555" s="59" t="str">
        <v>22浜黒崎</v>
      </c>
    </row>
    <row r="556" spans="1:19" s="11" customFormat="1" ht="46.5" customHeight="1">
      <c r="A556" s="13" t="s">
        <v>7988</v>
      </c>
      <c r="B556" s="16" t="str">
        <f>IFERROR(VLOOKUP($A556,削除禁止!$A$1:$J$42,2,0),"")</f>
        <v>訪問系</v>
      </c>
      <c r="C556" s="20">
        <v>1650160144</v>
      </c>
      <c r="D556" s="20" t="s">
        <v>1352</v>
      </c>
      <c r="E556" s="20"/>
      <c r="F556" s="24" t="s">
        <v>369</v>
      </c>
      <c r="G556" s="18"/>
      <c r="H556" s="18" t="s">
        <v>1646</v>
      </c>
      <c r="I556" s="24" t="s">
        <v>1761</v>
      </c>
      <c r="J556" s="20" t="s">
        <v>2422</v>
      </c>
      <c r="K556" s="20" t="s">
        <v>3030</v>
      </c>
      <c r="L556" s="31" t="s">
        <v>4773</v>
      </c>
      <c r="M556" s="54">
        <v>45108</v>
      </c>
      <c r="N556" s="49">
        <v>47299</v>
      </c>
      <c r="O556" s="34"/>
      <c r="P556" s="34"/>
      <c r="Q556" s="28"/>
      <c r="R556" s="59" t="str">
        <v>01富山地域</v>
      </c>
      <c r="S556" s="59" t="str">
        <v>10光陽</v>
      </c>
    </row>
    <row r="557" spans="1:19" s="11" customFormat="1" ht="46.5" customHeight="1">
      <c r="A557" s="13" t="s">
        <v>7988</v>
      </c>
      <c r="B557" s="16" t="str">
        <f>IFERROR(VLOOKUP($A557,削除禁止!$A$1:$J$42,2,0),"")</f>
        <v>訪問系</v>
      </c>
      <c r="C557" s="19">
        <v>1650160292</v>
      </c>
      <c r="D557" s="20" t="s">
        <v>1352</v>
      </c>
      <c r="E557" s="20"/>
      <c r="F557" s="25" t="s">
        <v>2028</v>
      </c>
      <c r="G557" s="19"/>
      <c r="H557" s="18" t="s">
        <v>1571</v>
      </c>
      <c r="I557" s="24" t="s">
        <v>767</v>
      </c>
      <c r="J557" s="20" t="s">
        <v>3078</v>
      </c>
      <c r="K557" s="20" t="s">
        <v>2217</v>
      </c>
      <c r="L557" s="31" t="s">
        <v>1947</v>
      </c>
      <c r="M557" s="54">
        <v>45383</v>
      </c>
      <c r="N557" s="49">
        <v>47573</v>
      </c>
      <c r="O557" s="34"/>
      <c r="P557" s="34"/>
      <c r="Q557" s="28"/>
      <c r="R557" s="59" t="str">
        <v>01富山地域</v>
      </c>
      <c r="S557" s="16" t="str">
        <v>22浜黒崎</v>
      </c>
    </row>
    <row r="558" spans="1:19" s="11" customFormat="1" ht="46.5" customHeight="1">
      <c r="A558" s="13" t="s">
        <v>7988</v>
      </c>
      <c r="B558" s="16" t="str">
        <f>IFERROR(VLOOKUP($A558,削除禁止!$A$1:$J$42,2,0),"")</f>
        <v>訪問系</v>
      </c>
      <c r="C558" s="19">
        <v>1650160474</v>
      </c>
      <c r="D558" s="20" t="s">
        <v>1352</v>
      </c>
      <c r="E558" s="20"/>
      <c r="F558" s="25" t="s">
        <v>1544</v>
      </c>
      <c r="G558" s="19"/>
      <c r="H558" s="18" t="s">
        <v>1167</v>
      </c>
      <c r="I558" s="24" t="s">
        <v>3902</v>
      </c>
      <c r="J558" s="19" t="s">
        <v>1028</v>
      </c>
      <c r="K558" s="18" t="s">
        <v>2054</v>
      </c>
      <c r="L558" s="31" t="s">
        <v>8253</v>
      </c>
      <c r="M558" s="54">
        <v>45809</v>
      </c>
      <c r="N558" s="49">
        <v>47999</v>
      </c>
      <c r="O558" s="34"/>
      <c r="P558" s="34"/>
      <c r="Q558" s="28"/>
      <c r="R558" s="59" t="str">
        <v>01富山地域</v>
      </c>
      <c r="S558" s="16" t="str">
        <v>02愛宕</v>
      </c>
    </row>
    <row r="559" spans="1:19" s="11" customFormat="1" ht="46.5" customHeight="1">
      <c r="A559" s="13" t="s">
        <v>7988</v>
      </c>
      <c r="B559" s="16" t="str">
        <f>IFERROR(VLOOKUP($A559,削除禁止!$A$1:$J$42,2,0),"")</f>
        <v>訪問系</v>
      </c>
      <c r="C559" s="19">
        <v>1650160300</v>
      </c>
      <c r="D559" s="20" t="s">
        <v>1352</v>
      </c>
      <c r="E559" s="20"/>
      <c r="F559" s="25" t="s">
        <v>7084</v>
      </c>
      <c r="G559" s="19"/>
      <c r="H559" s="18" t="s">
        <v>1724</v>
      </c>
      <c r="I559" s="25" t="s">
        <v>8077</v>
      </c>
      <c r="J559" s="19" t="s">
        <v>647</v>
      </c>
      <c r="K559" s="18" t="s">
        <v>8079</v>
      </c>
      <c r="L559" s="31" t="s">
        <v>4773</v>
      </c>
      <c r="M559" s="54">
        <v>45383</v>
      </c>
      <c r="N559" s="49">
        <v>47573</v>
      </c>
      <c r="O559" s="34"/>
      <c r="P559" s="34"/>
      <c r="Q559" s="34"/>
      <c r="R559" s="59" t="str">
        <v>01富山地域</v>
      </c>
      <c r="S559" s="16" t="str">
        <v>08星井町</v>
      </c>
    </row>
    <row r="560" spans="1:19" s="11" customFormat="1" ht="46.5" customHeight="1">
      <c r="A560" s="13" t="s">
        <v>7988</v>
      </c>
      <c r="B560" s="16" t="str">
        <f>IFERROR(VLOOKUP($A560,削除禁止!$A$1:$J$42,2,0),"")</f>
        <v>訪問系</v>
      </c>
      <c r="C560" s="19">
        <v>1650160276</v>
      </c>
      <c r="D560" s="20" t="s">
        <v>1352</v>
      </c>
      <c r="E560" s="20"/>
      <c r="F560" s="25" t="s">
        <v>4098</v>
      </c>
      <c r="G560" s="19"/>
      <c r="H560" s="18" t="s">
        <v>2270</v>
      </c>
      <c r="I560" s="26" t="s">
        <v>1441</v>
      </c>
      <c r="J560" s="19" t="s">
        <v>1864</v>
      </c>
      <c r="K560" s="18"/>
      <c r="L560" s="24" t="s">
        <v>290</v>
      </c>
      <c r="M560" s="54">
        <v>45658</v>
      </c>
      <c r="N560" s="49">
        <v>47848</v>
      </c>
      <c r="O560" s="34"/>
      <c r="P560" s="34"/>
      <c r="Q560" s="28"/>
      <c r="R560" s="59" t="str">
        <v>01富山地域</v>
      </c>
      <c r="S560" s="16" t="str">
        <v>13東部</v>
      </c>
    </row>
    <row r="561" spans="1:19" s="11" customFormat="1" ht="46.5" customHeight="1">
      <c r="A561" s="13" t="s">
        <v>7988</v>
      </c>
      <c r="B561" s="16" t="str">
        <f>IFERROR(VLOOKUP($A561,削除禁止!$A$1:$J$42,2,0),"")</f>
        <v>訪問系</v>
      </c>
      <c r="C561" s="19">
        <v>1650160425</v>
      </c>
      <c r="D561" s="20" t="s">
        <v>1352</v>
      </c>
      <c r="E561" s="20"/>
      <c r="F561" s="25" t="s">
        <v>4556</v>
      </c>
      <c r="G561" s="19"/>
      <c r="H561" s="18" t="s">
        <v>151</v>
      </c>
      <c r="I561" s="26" t="s">
        <v>1222</v>
      </c>
      <c r="J561" s="19" t="s">
        <v>8225</v>
      </c>
      <c r="K561" s="18"/>
      <c r="L561" s="24" t="s">
        <v>290</v>
      </c>
      <c r="M561" s="54">
        <v>45748</v>
      </c>
      <c r="N561" s="49">
        <v>47938</v>
      </c>
      <c r="O561" s="34"/>
      <c r="P561" s="34"/>
      <c r="Q561" s="28"/>
      <c r="R561" s="59" t="str">
        <v>01富山地域</v>
      </c>
      <c r="S561" s="16" t="str">
        <v>14奥田</v>
      </c>
    </row>
    <row r="562" spans="1:19" s="11" customFormat="1" ht="46.5" customHeight="1">
      <c r="A562" s="13" t="s">
        <v>7988</v>
      </c>
      <c r="B562" s="16" t="str">
        <f>IFERROR(VLOOKUP($A562,削除禁止!$A$1:$J$42,2,0),"")</f>
        <v>訪問系</v>
      </c>
      <c r="C562" s="19">
        <v>1650160433</v>
      </c>
      <c r="D562" s="20" t="s">
        <v>1352</v>
      </c>
      <c r="E562" s="20"/>
      <c r="F562" s="25" t="s">
        <v>8235</v>
      </c>
      <c r="G562" s="19"/>
      <c r="H562" s="18" t="s">
        <v>5</v>
      </c>
      <c r="I562" s="26" t="s">
        <v>8128</v>
      </c>
      <c r="J562" s="19" t="s">
        <v>8125</v>
      </c>
      <c r="K562" s="18" t="s">
        <v>432</v>
      </c>
      <c r="L562" s="24" t="s">
        <v>4431</v>
      </c>
      <c r="M562" s="54">
        <v>45778</v>
      </c>
      <c r="N562" s="49">
        <v>47968</v>
      </c>
      <c r="O562" s="34"/>
      <c r="P562" s="34"/>
      <c r="Q562" s="28"/>
      <c r="R562" s="59" t="str">
        <v>01富山地域</v>
      </c>
      <c r="S562" s="16" t="str">
        <v>28藤ノ木</v>
      </c>
    </row>
    <row r="563" spans="1:19" s="11" customFormat="1" ht="46.5" customHeight="1">
      <c r="A563" s="13" t="s">
        <v>4783</v>
      </c>
      <c r="B563" s="16" t="str">
        <f>IFERROR(VLOOKUP($A563,削除禁止!$A$1:$J$42,2,0),"")</f>
        <v>基準該当</v>
      </c>
      <c r="C563" s="20">
        <v>1640100077</v>
      </c>
      <c r="D563" s="20"/>
      <c r="E563" s="20"/>
      <c r="F563" s="24" t="s">
        <v>1825</v>
      </c>
      <c r="G563" s="18"/>
      <c r="H563" s="18" t="s">
        <v>1566</v>
      </c>
      <c r="I563" s="25" t="s">
        <v>3119</v>
      </c>
      <c r="J563" s="36" t="s">
        <v>2046</v>
      </c>
      <c r="K563" s="36" t="s">
        <v>2049</v>
      </c>
      <c r="L563" s="28" t="s">
        <v>2942</v>
      </c>
      <c r="M563" s="50">
        <v>38991</v>
      </c>
      <c r="N563" s="50">
        <v>47756</v>
      </c>
      <c r="O563" s="34"/>
      <c r="P563" s="34"/>
      <c r="Q563" s="34"/>
      <c r="R563" s="59" t="str">
        <v>01富山地域</v>
      </c>
      <c r="S563" s="59" t="str">
        <v>26新庄</v>
      </c>
    </row>
    <row r="564" spans="1:19" s="11" customFormat="1" ht="46.5" customHeight="1">
      <c r="A564" s="13" t="s">
        <v>4783</v>
      </c>
      <c r="B564" s="16" t="str">
        <f>IFERROR(VLOOKUP($A564,削除禁止!$A$1:$J$42,2,0),"")</f>
        <v>基準該当</v>
      </c>
      <c r="C564" s="20">
        <v>1640100135</v>
      </c>
      <c r="D564" s="20"/>
      <c r="E564" s="20"/>
      <c r="F564" s="31" t="s">
        <v>2508</v>
      </c>
      <c r="G564" s="36"/>
      <c r="H564" s="36" t="s">
        <v>741</v>
      </c>
      <c r="I564" s="25" t="s">
        <v>4784</v>
      </c>
      <c r="J564" s="36" t="s">
        <v>2052</v>
      </c>
      <c r="K564" s="36" t="s">
        <v>1413</v>
      </c>
      <c r="L564" s="31" t="s">
        <v>2943</v>
      </c>
      <c r="M564" s="55">
        <v>38991</v>
      </c>
      <c r="N564" s="55">
        <v>47756</v>
      </c>
      <c r="O564" s="34"/>
      <c r="P564" s="34"/>
      <c r="Q564" s="34"/>
      <c r="R564" s="59" t="str">
        <v>01富山地域</v>
      </c>
      <c r="S564" s="59" t="str">
        <v>29山室</v>
      </c>
    </row>
    <row r="565" spans="1:19" s="11" customFormat="1" ht="46.5" customHeight="1">
      <c r="A565" s="13" t="s">
        <v>4783</v>
      </c>
      <c r="B565" s="16" t="str">
        <f>IFERROR(VLOOKUP($A565,削除禁止!$A$1:$J$42,2,0),"")</f>
        <v>基準該当</v>
      </c>
      <c r="C565" s="20">
        <v>1640100127</v>
      </c>
      <c r="D565" s="20"/>
      <c r="E565" s="20"/>
      <c r="F565" s="31" t="s">
        <v>1969</v>
      </c>
      <c r="G565" s="36"/>
      <c r="H565" s="36" t="s">
        <v>1026</v>
      </c>
      <c r="I565" s="24" t="s">
        <v>2766</v>
      </c>
      <c r="J565" s="36" t="s">
        <v>1030</v>
      </c>
      <c r="K565" s="36" t="s">
        <v>1033</v>
      </c>
      <c r="L565" s="31" t="s">
        <v>1131</v>
      </c>
      <c r="M565" s="55">
        <v>38991</v>
      </c>
      <c r="N565" s="55">
        <v>47756</v>
      </c>
      <c r="O565" s="34"/>
      <c r="P565" s="34"/>
      <c r="Q565" s="34"/>
      <c r="R565" s="59" t="str">
        <v>01富山地域</v>
      </c>
      <c r="S565" s="59" t="str">
        <v>40呉羽</v>
      </c>
    </row>
    <row r="566" spans="1:19" s="11" customFormat="1" ht="46.5" customHeight="1">
      <c r="A566" s="13" t="s">
        <v>4783</v>
      </c>
      <c r="B566" s="16" t="str">
        <f>IFERROR(VLOOKUP($A566,削除禁止!$A$1:$J$42,2,0),"")</f>
        <v>基準該当</v>
      </c>
      <c r="C566" s="20">
        <v>1640100242</v>
      </c>
      <c r="D566" s="20"/>
      <c r="E566" s="20"/>
      <c r="F566" s="31" t="s">
        <v>208</v>
      </c>
      <c r="G566" s="36"/>
      <c r="H566" s="36" t="s">
        <v>667</v>
      </c>
      <c r="I566" s="24" t="s">
        <v>2765</v>
      </c>
      <c r="J566" s="36" t="s">
        <v>2061</v>
      </c>
      <c r="K566" s="36" t="s">
        <v>2072</v>
      </c>
      <c r="L566" s="31" t="s">
        <v>1857</v>
      </c>
      <c r="M566" s="55">
        <v>38991</v>
      </c>
      <c r="N566" s="55">
        <v>47756</v>
      </c>
      <c r="O566" s="34"/>
      <c r="P566" s="34"/>
      <c r="Q566" s="34"/>
      <c r="R566" s="59" t="str">
        <v>05婦中地域</v>
      </c>
      <c r="S566" s="59" t="str">
        <v>70鵜坂地区</v>
      </c>
    </row>
    <row r="567" spans="1:19" s="11" customFormat="1" ht="46.5" customHeight="1">
      <c r="A567" s="13" t="s">
        <v>4783</v>
      </c>
      <c r="B567" s="16" t="str">
        <f>IFERROR(VLOOKUP($A567,削除禁止!$A$1:$J$42,2,0),"")</f>
        <v>基準該当</v>
      </c>
      <c r="C567" s="20">
        <v>1640100283</v>
      </c>
      <c r="D567" s="20"/>
      <c r="E567" s="20"/>
      <c r="F567" s="31" t="s">
        <v>2632</v>
      </c>
      <c r="G567" s="36"/>
      <c r="H567" s="36" t="s">
        <v>193</v>
      </c>
      <c r="I567" s="25" t="s">
        <v>3333</v>
      </c>
      <c r="J567" s="20" t="s">
        <v>885</v>
      </c>
      <c r="K567" s="20" t="s">
        <v>2085</v>
      </c>
      <c r="L567" s="31" t="s">
        <v>2632</v>
      </c>
      <c r="M567" s="55">
        <v>38991</v>
      </c>
      <c r="N567" s="55">
        <v>47756</v>
      </c>
      <c r="O567" s="34"/>
      <c r="P567" s="34"/>
      <c r="Q567" s="34"/>
      <c r="R567" s="59" t="str">
        <v>03大山地域</v>
      </c>
      <c r="S567" s="59" t="str">
        <v>57大山地区</v>
      </c>
    </row>
    <row r="568" spans="1:19" s="11" customFormat="1" ht="46.5" customHeight="1">
      <c r="A568" s="13" t="s">
        <v>4783</v>
      </c>
      <c r="B568" s="16" t="str">
        <f>IFERROR(VLOOKUP($A568,削除禁止!$A$1:$J$42,2,0),"")</f>
        <v>基準該当</v>
      </c>
      <c r="C568" s="20">
        <v>1640100036</v>
      </c>
      <c r="D568" s="20"/>
      <c r="E568" s="20"/>
      <c r="F568" s="26" t="s">
        <v>4973</v>
      </c>
      <c r="G568" s="36"/>
      <c r="H568" s="19" t="s">
        <v>440</v>
      </c>
      <c r="I568" s="24" t="s">
        <v>2762</v>
      </c>
      <c r="J568" s="20" t="s">
        <v>1399</v>
      </c>
      <c r="K568" s="20" t="s">
        <v>1399</v>
      </c>
      <c r="L568" s="16" t="s">
        <v>1131</v>
      </c>
      <c r="M568" s="55">
        <v>38991</v>
      </c>
      <c r="N568" s="55">
        <v>47756</v>
      </c>
      <c r="O568" s="34"/>
      <c r="P568" s="34"/>
      <c r="Q568" s="34"/>
      <c r="R568" s="59" t="str">
        <v>01富山地域</v>
      </c>
      <c r="S568" s="59" t="str">
        <v>26新庄</v>
      </c>
    </row>
    <row r="569" spans="1:19" s="11" customFormat="1" ht="46.5" customHeight="1">
      <c r="A569" s="13" t="s">
        <v>4783</v>
      </c>
      <c r="B569" s="16" t="str">
        <f>IFERROR(VLOOKUP($A569,削除禁止!$A$1:$J$42,2,0),"")</f>
        <v>基準該当</v>
      </c>
      <c r="C569" s="19">
        <v>1640100234</v>
      </c>
      <c r="D569" s="20"/>
      <c r="E569" s="20"/>
      <c r="F569" s="26" t="s">
        <v>2671</v>
      </c>
      <c r="G569" s="19"/>
      <c r="H569" s="19" t="s">
        <v>1286</v>
      </c>
      <c r="I569" s="26" t="s">
        <v>37</v>
      </c>
      <c r="J569" s="19" t="s">
        <v>2009</v>
      </c>
      <c r="K569" s="19" t="s">
        <v>1858</v>
      </c>
      <c r="L569" s="16" t="s">
        <v>851</v>
      </c>
      <c r="M569" s="49">
        <v>38991</v>
      </c>
      <c r="N569" s="49">
        <v>47756</v>
      </c>
      <c r="O569" s="34"/>
      <c r="P569" s="34"/>
      <c r="Q569" s="34"/>
      <c r="R569" s="59" t="str">
        <v>01富山地域</v>
      </c>
      <c r="S569" s="59" t="str">
        <v>49三郷</v>
      </c>
    </row>
    <row r="570" spans="1:19" s="11" customFormat="1" ht="46.5" customHeight="1">
      <c r="A570" s="13" t="s">
        <v>4783</v>
      </c>
      <c r="B570" s="16" t="str">
        <f>IFERROR(VLOOKUP($A570,削除禁止!$A$1:$J$42,2,0),"")</f>
        <v>基準該当</v>
      </c>
      <c r="C570" s="19">
        <v>1640100176</v>
      </c>
      <c r="D570" s="20"/>
      <c r="E570" s="20"/>
      <c r="F570" s="24" t="s">
        <v>3820</v>
      </c>
      <c r="G570" s="19"/>
      <c r="H570" s="19" t="s">
        <v>1207</v>
      </c>
      <c r="I570" s="24" t="s">
        <v>1837</v>
      </c>
      <c r="J570" s="19" t="s">
        <v>841</v>
      </c>
      <c r="K570" s="19" t="s">
        <v>1209</v>
      </c>
      <c r="L570" s="34" t="s">
        <v>4751</v>
      </c>
      <c r="M570" s="49">
        <v>38991</v>
      </c>
      <c r="N570" s="49">
        <v>47756</v>
      </c>
      <c r="O570" s="34"/>
      <c r="P570" s="34"/>
      <c r="Q570" s="34"/>
      <c r="R570" s="59" t="str">
        <v>01富山地域</v>
      </c>
      <c r="S570" s="59" t="str">
        <v>35月岡</v>
      </c>
    </row>
    <row r="571" spans="1:19" s="11" customFormat="1" ht="46.5" customHeight="1">
      <c r="A571" s="13" t="s">
        <v>4783</v>
      </c>
      <c r="B571" s="16" t="str">
        <f>IFERROR(VLOOKUP($A571,削除禁止!$A$1:$J$42,2,0),"")</f>
        <v>基準該当</v>
      </c>
      <c r="C571" s="20">
        <v>1640100341</v>
      </c>
      <c r="D571" s="20"/>
      <c r="E571" s="20"/>
      <c r="F571" s="31" t="s">
        <v>1434</v>
      </c>
      <c r="G571" s="36"/>
      <c r="H571" s="36" t="s">
        <v>2113</v>
      </c>
      <c r="I571" s="25" t="s">
        <v>4035</v>
      </c>
      <c r="J571" s="20" t="s">
        <v>2094</v>
      </c>
      <c r="K571" s="20" t="s">
        <v>387</v>
      </c>
      <c r="L571" s="31" t="s">
        <v>2042</v>
      </c>
      <c r="M571" s="55">
        <v>39448</v>
      </c>
      <c r="N571" s="55">
        <v>46022</v>
      </c>
      <c r="O571" s="34"/>
      <c r="P571" s="34"/>
      <c r="Q571" s="34"/>
      <c r="R571" s="59" t="str">
        <v>03大山地域</v>
      </c>
      <c r="S571" s="59" t="str">
        <v>56上滝地区</v>
      </c>
    </row>
    <row r="572" spans="1:19" s="11" customFormat="1" ht="46.5" customHeight="1">
      <c r="A572" s="13" t="s">
        <v>4783</v>
      </c>
      <c r="B572" s="16" t="str">
        <f>IFERROR(VLOOKUP($A572,削除禁止!$A$1:$J$42,2,0),"")</f>
        <v>基準該当</v>
      </c>
      <c r="C572" s="20">
        <v>1640100390</v>
      </c>
      <c r="D572" s="20"/>
      <c r="E572" s="20"/>
      <c r="F572" s="31" t="s">
        <v>577</v>
      </c>
      <c r="G572" s="36"/>
      <c r="H572" s="36" t="s">
        <v>1734</v>
      </c>
      <c r="I572" s="16" t="s">
        <v>640</v>
      </c>
      <c r="J572" s="20" t="s">
        <v>1982</v>
      </c>
      <c r="K572" s="20" t="s">
        <v>1496</v>
      </c>
      <c r="L572" s="28" t="s">
        <v>592</v>
      </c>
      <c r="M572" s="50">
        <v>40087</v>
      </c>
      <c r="N572" s="50">
        <v>46654</v>
      </c>
      <c r="O572" s="34"/>
      <c r="P572" s="34"/>
      <c r="Q572" s="34"/>
      <c r="R572" s="59" t="str">
        <v>01富山地域</v>
      </c>
      <c r="S572" s="59" t="str">
        <v>06柳町</v>
      </c>
    </row>
    <row r="573" spans="1:19" s="11" customFormat="1" ht="46.5" customHeight="1">
      <c r="A573" s="13" t="s">
        <v>4783</v>
      </c>
      <c r="B573" s="16" t="str">
        <f>IFERROR(VLOOKUP($A573,削除禁止!$A$1:$J$42,2,0),"")</f>
        <v>基準該当</v>
      </c>
      <c r="C573" s="20">
        <v>1640100515</v>
      </c>
      <c r="D573" s="20"/>
      <c r="E573" s="20"/>
      <c r="F573" s="31" t="s">
        <v>2636</v>
      </c>
      <c r="G573" s="36"/>
      <c r="H573" s="36" t="s">
        <v>565</v>
      </c>
      <c r="I573" s="25" t="s">
        <v>1375</v>
      </c>
      <c r="J573" s="20" t="s">
        <v>635</v>
      </c>
      <c r="K573" s="20" t="s">
        <v>1279</v>
      </c>
      <c r="L573" s="31" t="s">
        <v>988</v>
      </c>
      <c r="M573" s="55">
        <v>41275</v>
      </c>
      <c r="N573" s="55">
        <v>47848</v>
      </c>
      <c r="O573" s="34"/>
      <c r="P573" s="34"/>
      <c r="Q573" s="34"/>
      <c r="R573" s="59" t="str">
        <v>01富山地域</v>
      </c>
      <c r="S573" s="59" t="str">
        <v>11堀川</v>
      </c>
    </row>
    <row r="574" spans="1:19" s="11" customFormat="1" ht="46.5" customHeight="1">
      <c r="A574" s="13" t="s">
        <v>4783</v>
      </c>
      <c r="B574" s="16" t="str">
        <f>IFERROR(VLOOKUP($A574,削除禁止!$A$1:$J$42,2,0),"")</f>
        <v>基準該当</v>
      </c>
      <c r="C574" s="20">
        <v>1640100598</v>
      </c>
      <c r="D574" s="20"/>
      <c r="E574" s="20"/>
      <c r="F574" s="31" t="s">
        <v>8033</v>
      </c>
      <c r="G574" s="36"/>
      <c r="H574" s="36" t="s">
        <v>54</v>
      </c>
      <c r="I574" s="25" t="s">
        <v>4201</v>
      </c>
      <c r="J574" s="20" t="s">
        <v>1843</v>
      </c>
      <c r="K574" s="20" t="s">
        <v>1780</v>
      </c>
      <c r="L574" s="31" t="s">
        <v>2951</v>
      </c>
      <c r="M574" s="55">
        <v>41821</v>
      </c>
      <c r="N574" s="55">
        <v>46203</v>
      </c>
      <c r="O574" s="57"/>
      <c r="P574" s="34"/>
      <c r="Q574" s="34"/>
      <c r="R574" s="59" t="str">
        <v>04八尾地域</v>
      </c>
      <c r="S574" s="59" t="str">
        <v>62杉原地区</v>
      </c>
    </row>
    <row r="575" spans="1:19" s="11" customFormat="1" ht="46.5" customHeight="1">
      <c r="A575" s="13" t="s">
        <v>4783</v>
      </c>
      <c r="B575" s="16" t="str">
        <f>IFERROR(VLOOKUP($A575,削除禁止!$A$1:$J$42,2,0),"")</f>
        <v>基準該当</v>
      </c>
      <c r="C575" s="20">
        <v>1680100359</v>
      </c>
      <c r="D575" s="20"/>
      <c r="E575" s="20"/>
      <c r="F575" s="31" t="s">
        <v>723</v>
      </c>
      <c r="G575" s="36"/>
      <c r="H575" s="18" t="s">
        <v>1188</v>
      </c>
      <c r="I575" s="24" t="s">
        <v>1829</v>
      </c>
      <c r="J575" s="20" t="s">
        <v>926</v>
      </c>
      <c r="K575" s="18" t="s">
        <v>360</v>
      </c>
      <c r="L575" s="24" t="s">
        <v>2256</v>
      </c>
      <c r="M575" s="55">
        <v>41883</v>
      </c>
      <c r="N575" s="55"/>
      <c r="O575" s="57"/>
      <c r="P575" s="34"/>
      <c r="Q575" s="34"/>
      <c r="R575" s="59" t="str">
        <v>02大沢野地域</v>
      </c>
      <c r="S575" s="59" t="str">
        <v>54大沢野地区</v>
      </c>
    </row>
    <row r="576" spans="1:19" s="11" customFormat="1" ht="46.5" customHeight="1">
      <c r="A576" s="13" t="s">
        <v>4783</v>
      </c>
      <c r="B576" s="16" t="str">
        <f>IFERROR(VLOOKUP($A576,削除禁止!$A$1:$J$42,2,0),"")</f>
        <v>基準該当</v>
      </c>
      <c r="C576" s="20">
        <v>1640100655</v>
      </c>
      <c r="D576" s="20"/>
      <c r="E576" s="20"/>
      <c r="F576" s="28" t="s">
        <v>2166</v>
      </c>
      <c r="G576" s="20"/>
      <c r="H576" s="20" t="s">
        <v>1816</v>
      </c>
      <c r="I576" s="24" t="s">
        <v>1951</v>
      </c>
      <c r="J576" s="20" t="s">
        <v>1691</v>
      </c>
      <c r="K576" s="20" t="s">
        <v>1839</v>
      </c>
      <c r="L576" s="28" t="s">
        <v>2166</v>
      </c>
      <c r="M576" s="50">
        <v>42724</v>
      </c>
      <c r="N576" s="50">
        <v>47106</v>
      </c>
      <c r="O576" s="34"/>
      <c r="P576" s="34"/>
      <c r="Q576" s="34"/>
      <c r="R576" s="59" t="str">
        <v>01富山地域</v>
      </c>
      <c r="S576" s="59" t="str">
        <v>40呉羽</v>
      </c>
    </row>
    <row r="577" spans="1:19" s="11" customFormat="1" ht="46.5" customHeight="1">
      <c r="A577" s="13" t="s">
        <v>4783</v>
      </c>
      <c r="B577" s="16" t="str">
        <f>IFERROR(VLOOKUP($A577,削除禁止!$A$1:$J$42,2,0),"")</f>
        <v>基準該当</v>
      </c>
      <c r="C577" s="20">
        <v>1640100671</v>
      </c>
      <c r="D577" s="20"/>
      <c r="E577" s="20"/>
      <c r="F577" s="31" t="s">
        <v>1668</v>
      </c>
      <c r="G577" s="36"/>
      <c r="H577" s="36" t="s">
        <v>2113</v>
      </c>
      <c r="I577" s="25" t="s">
        <v>2986</v>
      </c>
      <c r="J577" s="36" t="s">
        <v>533</v>
      </c>
      <c r="K577" s="36" t="s">
        <v>1053</v>
      </c>
      <c r="L577" s="31" t="s">
        <v>2042</v>
      </c>
      <c r="M577" s="55">
        <v>43556</v>
      </c>
      <c r="N577" s="48">
        <v>47938</v>
      </c>
      <c r="O577" s="34"/>
      <c r="P577" s="34"/>
      <c r="Q577" s="34"/>
      <c r="R577" s="59" t="str">
        <v>03大山地域</v>
      </c>
      <c r="S577" s="59" t="str">
        <v>56上滝地区</v>
      </c>
    </row>
    <row r="578" spans="1:19" s="11" customFormat="1" ht="46.5" customHeight="1">
      <c r="A578" s="13" t="s">
        <v>4783</v>
      </c>
      <c r="B578" s="16" t="str">
        <f>IFERROR(VLOOKUP($A578,削除禁止!$A$1:$J$42,2,0),"")</f>
        <v>基準該当</v>
      </c>
      <c r="C578" s="20">
        <v>1640100689</v>
      </c>
      <c r="D578" s="20"/>
      <c r="E578" s="20"/>
      <c r="F578" s="26" t="s">
        <v>8010</v>
      </c>
      <c r="G578" s="36"/>
      <c r="H578" s="19" t="s">
        <v>924</v>
      </c>
      <c r="I578" s="24"/>
      <c r="J578" s="20" t="s">
        <v>3164</v>
      </c>
      <c r="K578" s="20" t="s">
        <v>2644</v>
      </c>
      <c r="L578" s="16" t="s">
        <v>592</v>
      </c>
      <c r="M578" s="55">
        <v>45017</v>
      </c>
      <c r="N578" s="55">
        <v>47208</v>
      </c>
      <c r="O578" s="34"/>
      <c r="P578" s="34"/>
      <c r="Q578" s="34"/>
      <c r="R578" s="59" t="str">
        <v>その他</v>
      </c>
      <c r="S578" s="59" t="str">
        <v>その他</v>
      </c>
    </row>
    <row r="579" spans="1:19" s="11" customFormat="1" ht="46.5" customHeight="1">
      <c r="A579" s="13" t="s">
        <v>588</v>
      </c>
      <c r="B579" s="16" t="str">
        <f>IFERROR(VLOOKUP($A579,削除禁止!$A$1:$J$42,2,0),"")</f>
        <v>地域生活支援事業</v>
      </c>
      <c r="C579" s="19">
        <v>1610100347</v>
      </c>
      <c r="D579" s="20"/>
      <c r="E579" s="20"/>
      <c r="F579" s="25" t="s">
        <v>688</v>
      </c>
      <c r="G579" s="19"/>
      <c r="H579" s="19" t="s">
        <v>673</v>
      </c>
      <c r="I579" s="24" t="s">
        <v>974</v>
      </c>
      <c r="J579" s="20" t="s">
        <v>674</v>
      </c>
      <c r="K579" s="20" t="s">
        <v>681</v>
      </c>
      <c r="L579" s="25" t="s">
        <v>2361</v>
      </c>
      <c r="M579" s="48">
        <v>38991</v>
      </c>
      <c r="N579" s="49"/>
      <c r="O579" s="26"/>
      <c r="P579" s="34"/>
      <c r="Q579" s="34"/>
      <c r="R579" s="59" t="str">
        <v>03大山地域</v>
      </c>
      <c r="S579" s="59" t="str">
        <v>58大庄地区</v>
      </c>
    </row>
    <row r="580" spans="1:19" s="11" customFormat="1" ht="46.5" customHeight="1">
      <c r="A580" s="13" t="s">
        <v>588</v>
      </c>
      <c r="B580" s="16" t="str">
        <f>IFERROR(VLOOKUP($A580,削除禁止!$A$1:$J$42,2,0),"")</f>
        <v>地域生活支援事業</v>
      </c>
      <c r="C580" s="19">
        <v>1610100206</v>
      </c>
      <c r="D580" s="20"/>
      <c r="E580" s="20"/>
      <c r="F580" s="25" t="s">
        <v>1076</v>
      </c>
      <c r="G580" s="19"/>
      <c r="H580" s="19" t="s">
        <v>748</v>
      </c>
      <c r="I580" s="24" t="s">
        <v>2687</v>
      </c>
      <c r="J580" s="18" t="s">
        <v>711</v>
      </c>
      <c r="K580" s="18" t="s">
        <v>1438</v>
      </c>
      <c r="L580" s="25" t="s">
        <v>1064</v>
      </c>
      <c r="M580" s="48">
        <v>38991</v>
      </c>
      <c r="N580" s="49"/>
      <c r="O580" s="26"/>
      <c r="P580" s="34"/>
      <c r="Q580" s="34"/>
      <c r="R580" s="59" t="str">
        <v>01富山地域</v>
      </c>
      <c r="S580" s="59" t="str">
        <v>47水橋西部</v>
      </c>
    </row>
    <row r="581" spans="1:19" s="11" customFormat="1" ht="46.5" customHeight="1">
      <c r="A581" s="13" t="s">
        <v>588</v>
      </c>
      <c r="B581" s="16" t="str">
        <f>IFERROR(VLOOKUP($A581,削除禁止!$A$1:$J$42,2,0),"")</f>
        <v>地域生活支援事業</v>
      </c>
      <c r="C581" s="19">
        <v>1610100263</v>
      </c>
      <c r="D581" s="20"/>
      <c r="E581" s="20"/>
      <c r="F581" s="25" t="s">
        <v>1245</v>
      </c>
      <c r="G581" s="19"/>
      <c r="H581" s="19" t="s">
        <v>82</v>
      </c>
      <c r="I581" s="24" t="s">
        <v>7997</v>
      </c>
      <c r="J581" s="18" t="s">
        <v>1980</v>
      </c>
      <c r="K581" s="18" t="s">
        <v>1980</v>
      </c>
      <c r="L581" s="25" t="s">
        <v>1245</v>
      </c>
      <c r="M581" s="48">
        <v>38991</v>
      </c>
      <c r="N581" s="49"/>
      <c r="O581" s="26"/>
      <c r="P581" s="34"/>
      <c r="Q581" s="34"/>
      <c r="R581" s="59" t="str">
        <v>01富山地域</v>
      </c>
      <c r="S581" s="59" t="str">
        <v>40呉羽</v>
      </c>
    </row>
    <row r="582" spans="1:19" s="11" customFormat="1" ht="46.5" customHeight="1">
      <c r="A582" s="13" t="s">
        <v>588</v>
      </c>
      <c r="B582" s="16" t="str">
        <f>IFERROR(VLOOKUP($A582,削除禁止!$A$1:$J$42,2,0),"")</f>
        <v>地域生活支援事業</v>
      </c>
      <c r="C582" s="19">
        <v>1610100412</v>
      </c>
      <c r="D582" s="20"/>
      <c r="E582" s="20"/>
      <c r="F582" s="25" t="s">
        <v>228</v>
      </c>
      <c r="G582" s="19"/>
      <c r="H582" s="19" t="s">
        <v>1242</v>
      </c>
      <c r="I582" s="24" t="s">
        <v>2111</v>
      </c>
      <c r="J582" s="18" t="s">
        <v>1300</v>
      </c>
      <c r="K582" s="18" t="s">
        <v>355</v>
      </c>
      <c r="L582" s="25" t="s">
        <v>1296</v>
      </c>
      <c r="M582" s="48">
        <v>38991</v>
      </c>
      <c r="N582" s="49"/>
      <c r="O582" s="26"/>
      <c r="P582" s="34"/>
      <c r="Q582" s="34"/>
      <c r="R582" s="59" t="str">
        <v>01富山地域</v>
      </c>
      <c r="S582" s="59" t="str">
        <v>29山室</v>
      </c>
    </row>
    <row r="583" spans="1:19" s="11" customFormat="1" ht="46.5" customHeight="1">
      <c r="A583" s="13" t="s">
        <v>588</v>
      </c>
      <c r="B583" s="16" t="str">
        <f>IFERROR(VLOOKUP($A583,削除禁止!$A$1:$J$42,2,0),"")</f>
        <v>地域生活支援事業</v>
      </c>
      <c r="C583" s="19">
        <v>1610100289</v>
      </c>
      <c r="D583" s="20"/>
      <c r="E583" s="20"/>
      <c r="F583" s="25" t="s">
        <v>211</v>
      </c>
      <c r="G583" s="19"/>
      <c r="H583" s="19" t="s">
        <v>206</v>
      </c>
      <c r="I583" s="24" t="s">
        <v>2131</v>
      </c>
      <c r="J583" s="18" t="s">
        <v>373</v>
      </c>
      <c r="K583" s="18" t="s">
        <v>304</v>
      </c>
      <c r="L583" s="25" t="s">
        <v>2358</v>
      </c>
      <c r="M583" s="48">
        <v>38991</v>
      </c>
      <c r="N583" s="49"/>
      <c r="O583" s="26"/>
      <c r="P583" s="34"/>
      <c r="Q583" s="34"/>
      <c r="R583" s="59" t="str">
        <v>01富山地域</v>
      </c>
      <c r="S583" s="59" t="str">
        <v>20萩浦</v>
      </c>
    </row>
    <row r="584" spans="1:19" s="11" customFormat="1" ht="46.5" customHeight="1">
      <c r="A584" s="13" t="s">
        <v>588</v>
      </c>
      <c r="B584" s="16" t="str">
        <f>IFERROR(VLOOKUP($A584,削除禁止!$A$1:$J$42,2,0),"")</f>
        <v>地域生活支援事業</v>
      </c>
      <c r="C584" s="19">
        <v>1610100636</v>
      </c>
      <c r="D584" s="20"/>
      <c r="E584" s="20"/>
      <c r="F584" s="24" t="s">
        <v>436</v>
      </c>
      <c r="G584" s="18"/>
      <c r="H584" s="18" t="s">
        <v>982</v>
      </c>
      <c r="I584" s="24" t="s">
        <v>2706</v>
      </c>
      <c r="J584" s="20" t="s">
        <v>67</v>
      </c>
      <c r="K584" s="20" t="s">
        <v>1485</v>
      </c>
      <c r="L584" s="24" t="s">
        <v>455</v>
      </c>
      <c r="M584" s="48">
        <v>39965</v>
      </c>
      <c r="N584" s="48"/>
      <c r="O584" s="26"/>
      <c r="P584" s="34"/>
      <c r="Q584" s="34"/>
      <c r="R584" s="59" t="str">
        <v>01富山地域</v>
      </c>
      <c r="S584" s="59" t="str">
        <v>14奥田</v>
      </c>
    </row>
    <row r="585" spans="1:19" s="11" customFormat="1" ht="46.5" customHeight="1">
      <c r="A585" s="13" t="s">
        <v>588</v>
      </c>
      <c r="B585" s="16" t="str">
        <f>IFERROR(VLOOKUP($A585,削除禁止!$A$1:$J$42,2,0),"")</f>
        <v>地域生活支援事業</v>
      </c>
      <c r="C585" s="19">
        <v>1610100594</v>
      </c>
      <c r="D585" s="20"/>
      <c r="E585" s="20"/>
      <c r="F585" s="24" t="s">
        <v>530</v>
      </c>
      <c r="G585" s="18"/>
      <c r="H585" s="18" t="s">
        <v>296</v>
      </c>
      <c r="I585" s="24" t="s">
        <v>1156</v>
      </c>
      <c r="J585" s="20" t="s">
        <v>537</v>
      </c>
      <c r="K585" s="20" t="s">
        <v>543</v>
      </c>
      <c r="L585" s="24" t="s">
        <v>455</v>
      </c>
      <c r="M585" s="48">
        <v>39965</v>
      </c>
      <c r="N585" s="48"/>
      <c r="O585" s="26"/>
      <c r="P585" s="34"/>
      <c r="Q585" s="34"/>
      <c r="R585" s="59" t="str">
        <v>01富山地域</v>
      </c>
      <c r="S585" s="59" t="str">
        <v>11堀川</v>
      </c>
    </row>
    <row r="586" spans="1:19" s="11" customFormat="1" ht="46.5" customHeight="1">
      <c r="A586" s="13" t="s">
        <v>588</v>
      </c>
      <c r="B586" s="16" t="str">
        <f>IFERROR(VLOOKUP($A586,削除禁止!$A$1:$J$42,2,0),"")</f>
        <v>地域生活支援事業</v>
      </c>
      <c r="C586" s="19">
        <v>1610100362</v>
      </c>
      <c r="D586" s="20"/>
      <c r="E586" s="20"/>
      <c r="F586" s="24" t="s">
        <v>502</v>
      </c>
      <c r="G586" s="18"/>
      <c r="H586" s="18" t="s">
        <v>505</v>
      </c>
      <c r="I586" s="24" t="s">
        <v>548</v>
      </c>
      <c r="J586" s="20" t="s">
        <v>515</v>
      </c>
      <c r="K586" s="20" t="s">
        <v>349</v>
      </c>
      <c r="L586" s="24" t="s">
        <v>455</v>
      </c>
      <c r="M586" s="48">
        <v>39965</v>
      </c>
      <c r="N586" s="48"/>
      <c r="O586" s="26"/>
      <c r="P586" s="34"/>
      <c r="Q586" s="34"/>
      <c r="R586" s="59" t="str">
        <v>05婦中地域</v>
      </c>
      <c r="S586" s="59" t="str">
        <v>70鵜坂地区</v>
      </c>
    </row>
    <row r="587" spans="1:19" s="11" customFormat="1" ht="46.5" customHeight="1">
      <c r="A587" s="13" t="s">
        <v>588</v>
      </c>
      <c r="B587" s="16" t="str">
        <f>IFERROR(VLOOKUP($A587,削除禁止!$A$1:$J$42,2,0),"")</f>
        <v>地域生活支援事業</v>
      </c>
      <c r="C587" s="19">
        <v>1610100768</v>
      </c>
      <c r="D587" s="20"/>
      <c r="E587" s="20"/>
      <c r="F587" s="24" t="s">
        <v>6862</v>
      </c>
      <c r="G587" s="18"/>
      <c r="H587" s="18" t="s">
        <v>1646</v>
      </c>
      <c r="I587" s="24" t="s">
        <v>566</v>
      </c>
      <c r="J587" s="20" t="s">
        <v>3140</v>
      </c>
      <c r="K587" s="20" t="s">
        <v>1702</v>
      </c>
      <c r="L587" s="24" t="s">
        <v>521</v>
      </c>
      <c r="M587" s="48">
        <v>39995</v>
      </c>
      <c r="N587" s="48"/>
      <c r="O587" s="26"/>
      <c r="P587" s="34"/>
      <c r="Q587" s="34"/>
      <c r="R587" s="59" t="str">
        <v>01富山地域</v>
      </c>
      <c r="S587" s="59" t="str">
        <v>10光陽</v>
      </c>
    </row>
    <row r="588" spans="1:19" s="11" customFormat="1" ht="46.5" customHeight="1">
      <c r="A588" s="13" t="s">
        <v>588</v>
      </c>
      <c r="B588" s="16" t="str">
        <f>IFERROR(VLOOKUP($A588,削除禁止!$A$1:$J$42,2,0),"")</f>
        <v>地域生活支援事業</v>
      </c>
      <c r="C588" s="19">
        <v>1610200089</v>
      </c>
      <c r="D588" s="20"/>
      <c r="E588" s="20"/>
      <c r="F588" s="24" t="s">
        <v>2641</v>
      </c>
      <c r="G588" s="18"/>
      <c r="H588" s="18" t="s">
        <v>2098</v>
      </c>
      <c r="I588" s="24" t="s">
        <v>4860</v>
      </c>
      <c r="J588" s="20" t="s">
        <v>1495</v>
      </c>
      <c r="K588" s="20" t="s">
        <v>2102</v>
      </c>
      <c r="L588" s="24" t="s">
        <v>4879</v>
      </c>
      <c r="M588" s="48">
        <v>40026</v>
      </c>
      <c r="N588" s="48"/>
      <c r="O588" s="26"/>
      <c r="P588" s="34"/>
      <c r="Q588" s="34"/>
      <c r="R588" s="59" t="str">
        <v>01富山地域</v>
      </c>
      <c r="S588" s="59" t="str">
        <v>07清水町</v>
      </c>
    </row>
    <row r="589" spans="1:19" s="11" customFormat="1" ht="46.5" customHeight="1">
      <c r="A589" s="13" t="s">
        <v>588</v>
      </c>
      <c r="B589" s="16" t="str">
        <f>IFERROR(VLOOKUP($A589,削除禁止!$A$1:$J$42,2,0),"")</f>
        <v>地域生活支援事業</v>
      </c>
      <c r="C589" s="19">
        <v>1610100321</v>
      </c>
      <c r="D589" s="20"/>
      <c r="E589" s="20"/>
      <c r="F589" s="24" t="s">
        <v>435</v>
      </c>
      <c r="G589" s="18"/>
      <c r="H589" s="18" t="s">
        <v>1531</v>
      </c>
      <c r="I589" s="24" t="s">
        <v>945</v>
      </c>
      <c r="J589" s="20" t="s">
        <v>317</v>
      </c>
      <c r="K589" s="20" t="s">
        <v>443</v>
      </c>
      <c r="L589" s="24" t="s">
        <v>416</v>
      </c>
      <c r="M589" s="48">
        <v>40695</v>
      </c>
      <c r="N589" s="48"/>
      <c r="O589" s="26"/>
      <c r="P589" s="34"/>
      <c r="Q589" s="34"/>
      <c r="R589" s="59" t="str">
        <v>01富山地域</v>
      </c>
      <c r="S589" s="59" t="str">
        <v>25広田</v>
      </c>
    </row>
    <row r="590" spans="1:19" s="11" customFormat="1" ht="46.5" customHeight="1">
      <c r="A590" s="13" t="s">
        <v>588</v>
      </c>
      <c r="B590" s="16" t="str">
        <f>IFERROR(VLOOKUP($A590,削除禁止!$A$1:$J$42,2,0),"")</f>
        <v>地域生活支援事業</v>
      </c>
      <c r="C590" s="19">
        <v>1610101063</v>
      </c>
      <c r="D590" s="20"/>
      <c r="E590" s="20"/>
      <c r="F590" s="24" t="s">
        <v>148</v>
      </c>
      <c r="G590" s="18"/>
      <c r="H590" s="18" t="s">
        <v>130</v>
      </c>
      <c r="I590" s="24" t="s">
        <v>39</v>
      </c>
      <c r="J590" s="18" t="s">
        <v>154</v>
      </c>
      <c r="K590" s="20" t="s">
        <v>3136</v>
      </c>
      <c r="L590" s="24" t="s">
        <v>99</v>
      </c>
      <c r="M590" s="48">
        <v>40756</v>
      </c>
      <c r="N590" s="48"/>
      <c r="O590" s="26"/>
      <c r="P590" s="34"/>
      <c r="Q590" s="34"/>
      <c r="R590" s="59" t="str">
        <v>01富山地域</v>
      </c>
      <c r="S590" s="59" t="str">
        <v>15奥田北</v>
      </c>
    </row>
    <row r="591" spans="1:19" s="11" customFormat="1" ht="46.5" customHeight="1">
      <c r="A591" s="13" t="s">
        <v>588</v>
      </c>
      <c r="B591" s="16" t="str">
        <f>IFERROR(VLOOKUP($A591,削除禁止!$A$1:$J$42,2,0),"")</f>
        <v>地域生活支援事業</v>
      </c>
      <c r="C591" s="19">
        <v>1610101006</v>
      </c>
      <c r="D591" s="20"/>
      <c r="E591" s="20"/>
      <c r="F591" s="24" t="s">
        <v>7</v>
      </c>
      <c r="G591" s="18"/>
      <c r="H591" s="18" t="s">
        <v>58</v>
      </c>
      <c r="I591" s="24" t="s">
        <v>2719</v>
      </c>
      <c r="J591" s="18" t="s">
        <v>72</v>
      </c>
      <c r="K591" s="18" t="s">
        <v>92</v>
      </c>
      <c r="L591" s="24" t="s">
        <v>46</v>
      </c>
      <c r="M591" s="48">
        <v>41487</v>
      </c>
      <c r="N591" s="48"/>
      <c r="O591" s="26"/>
      <c r="P591" s="34"/>
      <c r="Q591" s="34"/>
      <c r="R591" s="59" t="str">
        <v>01富山地域</v>
      </c>
      <c r="S591" s="59" t="str">
        <v>11堀川</v>
      </c>
    </row>
    <row r="592" spans="1:19" s="11" customFormat="1" ht="46.5" customHeight="1">
      <c r="A592" s="13" t="s">
        <v>588</v>
      </c>
      <c r="B592" s="16" t="str">
        <f>IFERROR(VLOOKUP($A592,削除禁止!$A$1:$J$42,2,0),"")</f>
        <v>地域生活支援事業</v>
      </c>
      <c r="C592" s="19">
        <v>1610101386</v>
      </c>
      <c r="D592" s="20"/>
      <c r="E592" s="20"/>
      <c r="F592" s="24" t="s">
        <v>6410</v>
      </c>
      <c r="G592" s="18"/>
      <c r="H592" s="18" t="s">
        <v>1370</v>
      </c>
      <c r="I592" s="24" t="s">
        <v>2729</v>
      </c>
      <c r="J592" s="20" t="s">
        <v>1753</v>
      </c>
      <c r="K592" s="20" t="s">
        <v>1486</v>
      </c>
      <c r="L592" s="24" t="s">
        <v>1890</v>
      </c>
      <c r="M592" s="48">
        <v>41671</v>
      </c>
      <c r="N592" s="48"/>
      <c r="O592" s="26"/>
      <c r="P592" s="34"/>
      <c r="Q592" s="34"/>
      <c r="R592" s="59" t="str">
        <v>01富山地域</v>
      </c>
      <c r="S592" s="59" t="str">
        <v>32蜷川</v>
      </c>
    </row>
    <row r="593" spans="1:19" s="11" customFormat="1" ht="46.5" customHeight="1">
      <c r="A593" s="13" t="s">
        <v>588</v>
      </c>
      <c r="B593" s="16" t="str">
        <f>IFERROR(VLOOKUP($A593,削除禁止!$A$1:$J$42,2,0),"")</f>
        <v>地域生活支援事業</v>
      </c>
      <c r="C593" s="19">
        <v>1610101246</v>
      </c>
      <c r="D593" s="20"/>
      <c r="E593" s="20"/>
      <c r="F593" s="24" t="s">
        <v>1291</v>
      </c>
      <c r="G593" s="18"/>
      <c r="H593" s="18" t="s">
        <v>585</v>
      </c>
      <c r="I593" s="24" t="s">
        <v>2727</v>
      </c>
      <c r="J593" s="18" t="s">
        <v>890</v>
      </c>
      <c r="K593" s="18" t="s">
        <v>1368</v>
      </c>
      <c r="L593" s="24" t="s">
        <v>2387</v>
      </c>
      <c r="M593" s="48">
        <v>41852</v>
      </c>
      <c r="N593" s="48"/>
      <c r="O593" s="26"/>
      <c r="P593" s="34"/>
      <c r="Q593" s="34"/>
      <c r="R593" s="59" t="str">
        <v>01富山地域</v>
      </c>
      <c r="S593" s="59" t="str">
        <v>10光陽</v>
      </c>
    </row>
    <row r="594" spans="1:19" s="11" customFormat="1" ht="46.5" customHeight="1">
      <c r="A594" s="13" t="s">
        <v>588</v>
      </c>
      <c r="B594" s="16" t="str">
        <f>IFERROR(VLOOKUP($A594,削除禁止!$A$1:$J$42,2,0),"")</f>
        <v>地域生活支援事業</v>
      </c>
      <c r="C594" s="19">
        <v>1610101675</v>
      </c>
      <c r="D594" s="20"/>
      <c r="E594" s="20"/>
      <c r="F594" s="24" t="s">
        <v>2456</v>
      </c>
      <c r="G594" s="18"/>
      <c r="H594" s="18" t="s">
        <v>238</v>
      </c>
      <c r="I594" s="24" t="s">
        <v>1376</v>
      </c>
      <c r="J594" s="18" t="s">
        <v>45</v>
      </c>
      <c r="K594" s="18" t="s">
        <v>45</v>
      </c>
      <c r="L594" s="24" t="s">
        <v>1866</v>
      </c>
      <c r="M594" s="48">
        <v>42095</v>
      </c>
      <c r="N594" s="48"/>
      <c r="O594" s="26"/>
      <c r="P594" s="34"/>
      <c r="Q594" s="34"/>
      <c r="R594" s="59" t="str">
        <v>01富山地域</v>
      </c>
      <c r="S594" s="59" t="str">
        <v>32蜷川</v>
      </c>
    </row>
    <row r="595" spans="1:19" s="11" customFormat="1" ht="46.5" customHeight="1">
      <c r="A595" s="13" t="s">
        <v>588</v>
      </c>
      <c r="B595" s="16" t="str">
        <f>IFERROR(VLOOKUP($A595,削除禁止!$A$1:$J$42,2,0),"")</f>
        <v>地域生活支援事業</v>
      </c>
      <c r="C595" s="19">
        <v>1610101667</v>
      </c>
      <c r="D595" s="20"/>
      <c r="E595" s="20"/>
      <c r="F595" s="24" t="s">
        <v>1158</v>
      </c>
      <c r="G595" s="18"/>
      <c r="H595" s="18" t="s">
        <v>932</v>
      </c>
      <c r="I595" s="24" t="s">
        <v>1888</v>
      </c>
      <c r="J595" s="20" t="s">
        <v>1555</v>
      </c>
      <c r="K595" s="20" t="s">
        <v>1613</v>
      </c>
      <c r="L595" s="24" t="s">
        <v>2306</v>
      </c>
      <c r="M595" s="48">
        <v>42095</v>
      </c>
      <c r="N595" s="48"/>
      <c r="O595" s="26"/>
      <c r="P595" s="34"/>
      <c r="Q595" s="34"/>
      <c r="R595" s="59" t="str">
        <v>01富山地域</v>
      </c>
      <c r="S595" s="59" t="str">
        <v>09西田地方</v>
      </c>
    </row>
    <row r="596" spans="1:19" s="11" customFormat="1" ht="46.5" customHeight="1">
      <c r="A596" s="13" t="s">
        <v>588</v>
      </c>
      <c r="B596" s="16" t="str">
        <f>IFERROR(VLOOKUP($A596,削除禁止!$A$1:$J$42,2,0),"")</f>
        <v>地域生活支援事業</v>
      </c>
      <c r="C596" s="19">
        <v>1610101824</v>
      </c>
      <c r="D596" s="20"/>
      <c r="E596" s="20"/>
      <c r="F596" s="24" t="s">
        <v>2416</v>
      </c>
      <c r="G596" s="18"/>
      <c r="H596" s="18" t="s">
        <v>1620</v>
      </c>
      <c r="I596" s="24" t="s">
        <v>2329</v>
      </c>
      <c r="J596" s="36" t="s">
        <v>410</v>
      </c>
      <c r="K596" s="36" t="s">
        <v>784</v>
      </c>
      <c r="L596" s="24" t="s">
        <v>1738</v>
      </c>
      <c r="M596" s="48">
        <v>42979</v>
      </c>
      <c r="N596" s="48"/>
      <c r="O596" s="26"/>
      <c r="P596" s="34"/>
      <c r="Q596" s="34"/>
      <c r="R596" s="59" t="str">
        <v>01富山地域</v>
      </c>
      <c r="S596" s="59" t="str">
        <v>38草島</v>
      </c>
    </row>
    <row r="597" spans="1:19" s="11" customFormat="1" ht="46.5" customHeight="1">
      <c r="A597" s="13" t="s">
        <v>588</v>
      </c>
      <c r="B597" s="16" t="str">
        <f>IFERROR(VLOOKUP($A597,削除禁止!$A$1:$J$42,2,0),"")</f>
        <v>地域生活支援事業</v>
      </c>
      <c r="C597" s="19">
        <v>1610100867</v>
      </c>
      <c r="D597" s="20"/>
      <c r="E597" s="20"/>
      <c r="F597" s="24" t="s">
        <v>696</v>
      </c>
      <c r="G597" s="18"/>
      <c r="H597" s="18" t="s">
        <v>565</v>
      </c>
      <c r="I597" s="25" t="s">
        <v>1375</v>
      </c>
      <c r="J597" s="20" t="s">
        <v>635</v>
      </c>
      <c r="K597" s="20" t="s">
        <v>1279</v>
      </c>
      <c r="L597" s="24" t="s">
        <v>988</v>
      </c>
      <c r="M597" s="48">
        <v>43435</v>
      </c>
      <c r="N597" s="48"/>
      <c r="O597" s="26"/>
      <c r="P597" s="34"/>
      <c r="Q597" s="34"/>
      <c r="R597" s="59" t="str">
        <v>01富山地域</v>
      </c>
      <c r="S597" s="59" t="str">
        <v>11堀川</v>
      </c>
    </row>
    <row r="598" spans="1:19" s="11" customFormat="1" ht="46.5" customHeight="1">
      <c r="A598" s="13" t="s">
        <v>588</v>
      </c>
      <c r="B598" s="16" t="str">
        <f>IFERROR(VLOOKUP($A598,削除禁止!$A$1:$J$42,2,0),"")</f>
        <v>地域生活支援事業</v>
      </c>
      <c r="C598" s="19">
        <v>1610102368</v>
      </c>
      <c r="D598" s="20"/>
      <c r="E598" s="20"/>
      <c r="F598" s="24" t="s">
        <v>2065</v>
      </c>
      <c r="G598" s="18"/>
      <c r="H598" s="18" t="s">
        <v>395</v>
      </c>
      <c r="I598" s="24" t="s">
        <v>2739</v>
      </c>
      <c r="J598" s="36" t="s">
        <v>1759</v>
      </c>
      <c r="K598" s="36" t="s">
        <v>1562</v>
      </c>
      <c r="L598" s="24" t="s">
        <v>746</v>
      </c>
      <c r="M598" s="48">
        <v>43556</v>
      </c>
      <c r="N598" s="48"/>
      <c r="O598" s="26"/>
      <c r="P598" s="34"/>
      <c r="Q598" s="34"/>
      <c r="R598" s="59" t="str">
        <v>01富山地域</v>
      </c>
      <c r="S598" s="59" t="str">
        <v>29山室</v>
      </c>
    </row>
    <row r="599" spans="1:19" s="11" customFormat="1" ht="46.5" customHeight="1">
      <c r="A599" s="13" t="s">
        <v>588</v>
      </c>
      <c r="B599" s="16" t="str">
        <f>IFERROR(VLOOKUP($A599,削除禁止!$A$1:$J$42,2,0),"")</f>
        <v>地域生活支援事業</v>
      </c>
      <c r="C599" s="19">
        <v>1610102400</v>
      </c>
      <c r="D599" s="20"/>
      <c r="E599" s="20"/>
      <c r="F599" s="24" t="s">
        <v>1600</v>
      </c>
      <c r="G599" s="18"/>
      <c r="H599" s="18" t="s">
        <v>1802</v>
      </c>
      <c r="I599" s="24" t="s">
        <v>2742</v>
      </c>
      <c r="J599" s="36" t="s">
        <v>1807</v>
      </c>
      <c r="K599" s="36" t="s">
        <v>1813</v>
      </c>
      <c r="L599" s="24" t="s">
        <v>2789</v>
      </c>
      <c r="M599" s="48">
        <v>43891</v>
      </c>
      <c r="N599" s="48"/>
      <c r="O599" s="26"/>
      <c r="P599" s="34"/>
      <c r="Q599" s="34"/>
      <c r="R599" s="59" t="str">
        <v>03大山地域</v>
      </c>
      <c r="S599" s="59" t="str">
        <v>58大庄地区</v>
      </c>
    </row>
    <row r="600" spans="1:19" s="11" customFormat="1" ht="46.5" customHeight="1">
      <c r="A600" s="13" t="s">
        <v>588</v>
      </c>
      <c r="B600" s="16" t="str">
        <f>IFERROR(VLOOKUP($A600,削除禁止!$A$1:$J$42,2,0),"")</f>
        <v>地域生活支援事業</v>
      </c>
      <c r="C600" s="19">
        <v>1610102434</v>
      </c>
      <c r="D600" s="20"/>
      <c r="E600" s="20"/>
      <c r="F600" s="24" t="s">
        <v>2645</v>
      </c>
      <c r="G600" s="18"/>
      <c r="H600" s="18" t="s">
        <v>82</v>
      </c>
      <c r="I600" s="24" t="s">
        <v>2748</v>
      </c>
      <c r="J600" s="36" t="s">
        <v>862</v>
      </c>
      <c r="K600" s="36" t="s">
        <v>430</v>
      </c>
      <c r="L600" s="24" t="s">
        <v>455</v>
      </c>
      <c r="M600" s="48">
        <v>44166</v>
      </c>
      <c r="N600" s="48"/>
      <c r="O600" s="26"/>
      <c r="P600" s="34"/>
      <c r="Q600" s="34"/>
      <c r="R600" s="59" t="str">
        <v>01富山地域</v>
      </c>
      <c r="S600" s="59" t="str">
        <v>40呉羽</v>
      </c>
    </row>
    <row r="601" spans="1:19" s="11" customFormat="1" ht="46.5" customHeight="1">
      <c r="A601" s="13" t="s">
        <v>588</v>
      </c>
      <c r="B601" s="16" t="str">
        <f>IFERROR(VLOOKUP($A601,削除禁止!$A$1:$J$42,2,0),"")</f>
        <v>地域生活支援事業</v>
      </c>
      <c r="C601" s="19">
        <v>1610102590</v>
      </c>
      <c r="D601" s="20"/>
      <c r="E601" s="20"/>
      <c r="F601" s="24" t="s">
        <v>2507</v>
      </c>
      <c r="G601" s="18"/>
      <c r="H601" s="18" t="s">
        <v>2995</v>
      </c>
      <c r="I601" s="24" t="s">
        <v>3935</v>
      </c>
      <c r="J601" s="36" t="s">
        <v>2138</v>
      </c>
      <c r="K601" s="36" t="s">
        <v>2188</v>
      </c>
      <c r="L601" s="24" t="s">
        <v>2913</v>
      </c>
      <c r="M601" s="48">
        <v>44228</v>
      </c>
      <c r="N601" s="48"/>
      <c r="O601" s="26"/>
      <c r="P601" s="34"/>
      <c r="Q601" s="34"/>
      <c r="R601" s="59" t="str">
        <v>01富山地域</v>
      </c>
      <c r="S601" s="59" t="str">
        <v>26新庄</v>
      </c>
    </row>
    <row r="602" spans="1:19" s="11" customFormat="1" ht="46.5" customHeight="1">
      <c r="A602" s="13" t="s">
        <v>588</v>
      </c>
      <c r="B602" s="16" t="str">
        <f>IFERROR(VLOOKUP($A602,削除禁止!$A$1:$J$42,2,0),"")</f>
        <v>地域生活支援事業</v>
      </c>
      <c r="C602" s="19">
        <v>1610101881</v>
      </c>
      <c r="D602" s="20"/>
      <c r="E602" s="20"/>
      <c r="F602" s="24" t="s">
        <v>730</v>
      </c>
      <c r="G602" s="18"/>
      <c r="H602" s="18" t="s">
        <v>797</v>
      </c>
      <c r="I602" s="24" t="s">
        <v>2363</v>
      </c>
      <c r="J602" s="36" t="s">
        <v>745</v>
      </c>
      <c r="K602" s="36" t="s">
        <v>745</v>
      </c>
      <c r="L602" s="24" t="s">
        <v>2364</v>
      </c>
      <c r="M602" s="48">
        <v>44348</v>
      </c>
      <c r="N602" s="48"/>
      <c r="O602" s="26"/>
      <c r="P602" s="34"/>
      <c r="Q602" s="34"/>
      <c r="R602" s="59" t="str">
        <v>01富山地域</v>
      </c>
      <c r="S602" s="59" t="str">
        <v>13東部</v>
      </c>
    </row>
    <row r="603" spans="1:19" s="11" customFormat="1" ht="46.5" customHeight="1">
      <c r="A603" s="13" t="s">
        <v>588</v>
      </c>
      <c r="B603" s="16" t="str">
        <f>IFERROR(VLOOKUP($A603,削除禁止!$A$1:$J$42,2,0),"")</f>
        <v>地域生活支援事業</v>
      </c>
      <c r="C603" s="19">
        <v>2810903498</v>
      </c>
      <c r="D603" s="20"/>
      <c r="E603" s="20"/>
      <c r="F603" s="24" t="s">
        <v>4933</v>
      </c>
      <c r="G603" s="18"/>
      <c r="H603" s="18" t="s">
        <v>420</v>
      </c>
      <c r="I603" s="24" t="s">
        <v>2494</v>
      </c>
      <c r="J603" s="36" t="s">
        <v>1231</v>
      </c>
      <c r="K603" s="36" t="s">
        <v>3088</v>
      </c>
      <c r="L603" s="24" t="s">
        <v>4880</v>
      </c>
      <c r="M603" s="48">
        <v>44501</v>
      </c>
      <c r="N603" s="48"/>
      <c r="O603" s="26"/>
      <c r="P603" s="34"/>
      <c r="Q603" s="34"/>
      <c r="R603" s="59" t="str">
        <v>その他</v>
      </c>
      <c r="S603" s="59" t="str">
        <v>その他</v>
      </c>
    </row>
    <row r="604" spans="1:19" s="11" customFormat="1" ht="46.5" customHeight="1">
      <c r="A604" s="13" t="s">
        <v>3457</v>
      </c>
      <c r="B604" s="16" t="str">
        <f>IFERROR(VLOOKUP($A604,削除禁止!$A$1:$J$42,2,0),"")</f>
        <v>地域生活支援事業</v>
      </c>
      <c r="C604" s="19">
        <v>1610100495</v>
      </c>
      <c r="D604" s="20"/>
      <c r="E604" s="20"/>
      <c r="F604" s="26" t="s">
        <v>2222</v>
      </c>
      <c r="G604" s="19"/>
      <c r="H604" s="19" t="s">
        <v>1026</v>
      </c>
      <c r="I604" s="24" t="s">
        <v>2766</v>
      </c>
      <c r="J604" s="36" t="s">
        <v>1030</v>
      </c>
      <c r="K604" s="36" t="s">
        <v>1033</v>
      </c>
      <c r="L604" s="26" t="s">
        <v>1131</v>
      </c>
      <c r="M604" s="48">
        <v>38991</v>
      </c>
      <c r="N604" s="49"/>
      <c r="O604" s="34"/>
      <c r="P604" s="34"/>
      <c r="Q604" s="34"/>
      <c r="R604" s="59" t="str">
        <v>01富山地域</v>
      </c>
      <c r="S604" s="59" t="str">
        <v>40呉羽</v>
      </c>
    </row>
    <row r="605" spans="1:19" s="11" customFormat="1" ht="46.5" customHeight="1">
      <c r="A605" s="13" t="s">
        <v>3457</v>
      </c>
      <c r="B605" s="16" t="str">
        <f>IFERROR(VLOOKUP($A605,削除禁止!$A$1:$J$42,2,0),"")</f>
        <v>地域生活支援事業</v>
      </c>
      <c r="C605" s="19">
        <v>1610100206</v>
      </c>
      <c r="D605" s="20"/>
      <c r="E605" s="20"/>
      <c r="F605" s="25" t="s">
        <v>1076</v>
      </c>
      <c r="G605" s="19"/>
      <c r="H605" s="19" t="s">
        <v>748</v>
      </c>
      <c r="I605" s="24" t="s">
        <v>2687</v>
      </c>
      <c r="J605" s="20" t="s">
        <v>2003</v>
      </c>
      <c r="K605" s="20" t="s">
        <v>1017</v>
      </c>
      <c r="L605" s="25" t="s">
        <v>1064</v>
      </c>
      <c r="M605" s="48">
        <v>38991</v>
      </c>
      <c r="N605" s="49"/>
      <c r="O605" s="34"/>
      <c r="P605" s="34"/>
      <c r="Q605" s="34"/>
      <c r="R605" s="59" t="str">
        <v>01富山地域</v>
      </c>
      <c r="S605" s="59" t="str">
        <v>47水橋西部</v>
      </c>
    </row>
    <row r="606" spans="1:19" s="11" customFormat="1" ht="46.5" customHeight="1">
      <c r="A606" s="13" t="s">
        <v>3457</v>
      </c>
      <c r="B606" s="16" t="str">
        <f>IFERROR(VLOOKUP($A606,削除禁止!$A$1:$J$42,2,0),"")</f>
        <v>地域生活支援事業</v>
      </c>
      <c r="C606" s="19">
        <v>1610100024</v>
      </c>
      <c r="D606" s="20"/>
      <c r="E606" s="20"/>
      <c r="F606" s="25" t="s">
        <v>946</v>
      </c>
      <c r="G606" s="19"/>
      <c r="H606" s="19" t="s">
        <v>982</v>
      </c>
      <c r="I606" s="24" t="s">
        <v>2763</v>
      </c>
      <c r="J606" s="19" t="s">
        <v>986</v>
      </c>
      <c r="K606" s="20" t="s">
        <v>781</v>
      </c>
      <c r="L606" s="25" t="s">
        <v>812</v>
      </c>
      <c r="M606" s="48">
        <v>38991</v>
      </c>
      <c r="N606" s="49"/>
      <c r="O606" s="34"/>
      <c r="P606" s="34"/>
      <c r="Q606" s="34"/>
      <c r="R606" s="59" t="str">
        <v>01富山地域</v>
      </c>
      <c r="S606" s="59" t="str">
        <v>23針原</v>
      </c>
    </row>
    <row r="607" spans="1:19" s="11" customFormat="1" ht="46.5" customHeight="1">
      <c r="A607" s="13" t="s">
        <v>3457</v>
      </c>
      <c r="B607" s="16" t="str">
        <f>IFERROR(VLOOKUP($A607,削除禁止!$A$1:$J$42,2,0),"")</f>
        <v>地域生活支援事業</v>
      </c>
      <c r="C607" s="19">
        <v>1610100511</v>
      </c>
      <c r="D607" s="20"/>
      <c r="E607" s="20"/>
      <c r="F607" s="26" t="s">
        <v>1101</v>
      </c>
      <c r="G607" s="19"/>
      <c r="H607" s="19" t="s">
        <v>1043</v>
      </c>
      <c r="I607" s="24" t="s">
        <v>1102</v>
      </c>
      <c r="J607" s="20" t="s">
        <v>1046</v>
      </c>
      <c r="K607" s="20" t="s">
        <v>669</v>
      </c>
      <c r="L607" s="31" t="s">
        <v>36</v>
      </c>
      <c r="M607" s="48">
        <v>38991</v>
      </c>
      <c r="N607" s="49"/>
      <c r="O607" s="34"/>
      <c r="P607" s="34"/>
      <c r="Q607" s="34"/>
      <c r="R607" s="59" t="str">
        <v>01富山地域</v>
      </c>
      <c r="S607" s="59" t="str">
        <v>36四方</v>
      </c>
    </row>
    <row r="608" spans="1:19" s="11" customFormat="1" ht="46.5" customHeight="1">
      <c r="A608" s="13" t="s">
        <v>3457</v>
      </c>
      <c r="B608" s="16" t="str">
        <f>IFERROR(VLOOKUP($A608,削除禁止!$A$1:$J$42,2,0),"")</f>
        <v>地域生活支援事業</v>
      </c>
      <c r="C608" s="19">
        <v>1610100149</v>
      </c>
      <c r="D608" s="20"/>
      <c r="E608" s="20"/>
      <c r="F608" s="26" t="s">
        <v>2237</v>
      </c>
      <c r="G608" s="19"/>
      <c r="H608" s="18" t="s">
        <v>3618</v>
      </c>
      <c r="I608" s="24" t="s">
        <v>2764</v>
      </c>
      <c r="J608" s="19" t="s">
        <v>587</v>
      </c>
      <c r="K608" s="20" t="s">
        <v>603</v>
      </c>
      <c r="L608" s="26" t="s">
        <v>609</v>
      </c>
      <c r="M608" s="48">
        <v>38991</v>
      </c>
      <c r="N608" s="49"/>
      <c r="O608" s="34"/>
      <c r="P608" s="34"/>
      <c r="Q608" s="34"/>
      <c r="R608" s="59" t="str">
        <v>02大沢野地域</v>
      </c>
      <c r="S608" s="59" t="str">
        <v>53船峅地区</v>
      </c>
    </row>
    <row r="609" spans="1:19" s="11" customFormat="1" ht="46.5" customHeight="1">
      <c r="A609" s="13" t="s">
        <v>3457</v>
      </c>
      <c r="B609" s="16" t="str">
        <f>IFERROR(VLOOKUP($A609,削除禁止!$A$1:$J$42,2,0),"")</f>
        <v>地域生活支援事業</v>
      </c>
      <c r="C609" s="19">
        <v>1610100172</v>
      </c>
      <c r="D609" s="20"/>
      <c r="E609" s="20"/>
      <c r="F609" s="26" t="s">
        <v>2590</v>
      </c>
      <c r="G609" s="19"/>
      <c r="H609" s="18" t="s">
        <v>3618</v>
      </c>
      <c r="I609" s="24" t="s">
        <v>2764</v>
      </c>
      <c r="J609" s="19" t="s">
        <v>587</v>
      </c>
      <c r="K609" s="20" t="s">
        <v>603</v>
      </c>
      <c r="L609" s="26" t="s">
        <v>609</v>
      </c>
      <c r="M609" s="48">
        <v>38991</v>
      </c>
      <c r="N609" s="49"/>
      <c r="O609" s="34"/>
      <c r="P609" s="34"/>
      <c r="Q609" s="34"/>
      <c r="R609" s="59" t="str">
        <v>02大沢野地域</v>
      </c>
      <c r="S609" s="59" t="str">
        <v>53船峅地区</v>
      </c>
    </row>
    <row r="610" spans="1:19" s="11" customFormat="1" ht="46.5" customHeight="1">
      <c r="A610" s="13" t="s">
        <v>3457</v>
      </c>
      <c r="B610" s="16" t="str">
        <f>IFERROR(VLOOKUP($A610,削除禁止!$A$1:$J$42,2,0),"")</f>
        <v>地域生活支援事業</v>
      </c>
      <c r="C610" s="19">
        <v>1610100081</v>
      </c>
      <c r="D610" s="20"/>
      <c r="E610" s="20"/>
      <c r="F610" s="26" t="s">
        <v>1815</v>
      </c>
      <c r="G610" s="19"/>
      <c r="H610" s="18" t="s">
        <v>3618</v>
      </c>
      <c r="I610" s="24" t="s">
        <v>2764</v>
      </c>
      <c r="J610" s="19" t="s">
        <v>587</v>
      </c>
      <c r="K610" s="20" t="s">
        <v>603</v>
      </c>
      <c r="L610" s="26" t="s">
        <v>609</v>
      </c>
      <c r="M610" s="48">
        <v>38991</v>
      </c>
      <c r="N610" s="49"/>
      <c r="O610" s="34"/>
      <c r="P610" s="34"/>
      <c r="Q610" s="34"/>
      <c r="R610" s="59" t="str">
        <v>02大沢野地域</v>
      </c>
      <c r="S610" s="59" t="str">
        <v>53船峅地区</v>
      </c>
    </row>
    <row r="611" spans="1:19" s="11" customFormat="1" ht="46.5" customHeight="1">
      <c r="A611" s="13" t="s">
        <v>3457</v>
      </c>
      <c r="B611" s="16" t="str">
        <f>IFERROR(VLOOKUP($A611,削除禁止!$A$1:$J$42,2,0),"")</f>
        <v>地域生活支援事業</v>
      </c>
      <c r="C611" s="19">
        <v>1610100107</v>
      </c>
      <c r="D611" s="20"/>
      <c r="E611" s="20"/>
      <c r="F611" s="26" t="s">
        <v>2647</v>
      </c>
      <c r="G611" s="19"/>
      <c r="H611" s="18" t="s">
        <v>3618</v>
      </c>
      <c r="I611" s="24" t="s">
        <v>2764</v>
      </c>
      <c r="J611" s="19" t="s">
        <v>587</v>
      </c>
      <c r="K611" s="20" t="s">
        <v>603</v>
      </c>
      <c r="L611" s="26" t="s">
        <v>609</v>
      </c>
      <c r="M611" s="48">
        <v>38991</v>
      </c>
      <c r="N611" s="49"/>
      <c r="O611" s="34"/>
      <c r="P611" s="34"/>
      <c r="Q611" s="34"/>
      <c r="R611" s="59" t="str">
        <v>02大沢野地域</v>
      </c>
      <c r="S611" s="59" t="str">
        <v>53船峅地区</v>
      </c>
    </row>
    <row r="612" spans="1:19" s="11" customFormat="1" ht="46.5" customHeight="1">
      <c r="A612" s="13" t="s">
        <v>3457</v>
      </c>
      <c r="B612" s="16" t="str">
        <f>IFERROR(VLOOKUP($A612,削除禁止!$A$1:$J$42,2,0),"")</f>
        <v>地域生活支援事業</v>
      </c>
      <c r="C612" s="19">
        <v>1610100099</v>
      </c>
      <c r="D612" s="20"/>
      <c r="E612" s="20"/>
      <c r="F612" s="26" t="s">
        <v>2653</v>
      </c>
      <c r="G612" s="19"/>
      <c r="H612" s="18" t="s">
        <v>3618</v>
      </c>
      <c r="I612" s="24" t="s">
        <v>2764</v>
      </c>
      <c r="J612" s="19" t="s">
        <v>587</v>
      </c>
      <c r="K612" s="20" t="s">
        <v>603</v>
      </c>
      <c r="L612" s="26" t="s">
        <v>609</v>
      </c>
      <c r="M612" s="48">
        <v>38991</v>
      </c>
      <c r="N612" s="49"/>
      <c r="O612" s="34"/>
      <c r="P612" s="34"/>
      <c r="Q612" s="34"/>
      <c r="R612" s="59" t="str">
        <v>02大沢野地域</v>
      </c>
      <c r="S612" s="59" t="str">
        <v>53船峅地区</v>
      </c>
    </row>
    <row r="613" spans="1:19" s="11" customFormat="1" ht="46.5" customHeight="1">
      <c r="A613" s="13" t="s">
        <v>3457</v>
      </c>
      <c r="B613" s="16" t="str">
        <f>IFERROR(VLOOKUP($A613,削除禁止!$A$1:$J$42,2,0),"")</f>
        <v>地域生活支援事業</v>
      </c>
      <c r="C613" s="19">
        <v>1618000010</v>
      </c>
      <c r="D613" s="20"/>
      <c r="E613" s="20"/>
      <c r="F613" s="26" t="s">
        <v>1168</v>
      </c>
      <c r="G613" s="19"/>
      <c r="H613" s="19" t="s">
        <v>274</v>
      </c>
      <c r="I613" s="24" t="s">
        <v>2759</v>
      </c>
      <c r="J613" s="19" t="s">
        <v>1172</v>
      </c>
      <c r="K613" s="20" t="s">
        <v>1181</v>
      </c>
      <c r="L613" s="31" t="s">
        <v>1168</v>
      </c>
      <c r="M613" s="48">
        <v>38991</v>
      </c>
      <c r="N613" s="49"/>
      <c r="O613" s="34"/>
      <c r="P613" s="34"/>
      <c r="Q613" s="34"/>
      <c r="R613" s="59" t="str">
        <v>05婦中地域</v>
      </c>
      <c r="S613" s="59" t="str">
        <v>74古里地区</v>
      </c>
    </row>
    <row r="614" spans="1:19" s="11" customFormat="1" ht="46.5" customHeight="1">
      <c r="A614" s="13" t="s">
        <v>3457</v>
      </c>
      <c r="B614" s="16" t="str">
        <f>IFERROR(VLOOKUP($A614,削除禁止!$A$1:$J$42,2,0),"")</f>
        <v>地域生活支援事業</v>
      </c>
      <c r="C614" s="19">
        <v>1610100156</v>
      </c>
      <c r="D614" s="20"/>
      <c r="E614" s="20"/>
      <c r="F614" s="26" t="s">
        <v>959</v>
      </c>
      <c r="G614" s="19"/>
      <c r="H614" s="19" t="s">
        <v>962</v>
      </c>
      <c r="I614" s="26" t="s">
        <v>1811</v>
      </c>
      <c r="J614" s="19" t="s">
        <v>964</v>
      </c>
      <c r="K614" s="20" t="s">
        <v>970</v>
      </c>
      <c r="L614" s="26" t="s">
        <v>954</v>
      </c>
      <c r="M614" s="48">
        <v>38991</v>
      </c>
      <c r="N614" s="49"/>
      <c r="O614" s="34"/>
      <c r="P614" s="34"/>
      <c r="Q614" s="34"/>
      <c r="R614" s="59" t="str">
        <v>04八尾地域</v>
      </c>
      <c r="S614" s="59" t="str">
        <v>62杉原地区</v>
      </c>
    </row>
    <row r="615" spans="1:19" s="11" customFormat="1" ht="46.5" customHeight="1">
      <c r="A615" s="13" t="s">
        <v>3457</v>
      </c>
      <c r="B615" s="16" t="str">
        <f>IFERROR(VLOOKUP($A615,削除禁止!$A$1:$J$42,2,0),"")</f>
        <v>地域生活支援事業</v>
      </c>
      <c r="C615" s="19">
        <v>1610100552</v>
      </c>
      <c r="D615" s="20"/>
      <c r="E615" s="20"/>
      <c r="F615" s="26" t="s">
        <v>1354</v>
      </c>
      <c r="G615" s="19"/>
      <c r="H615" s="19" t="s">
        <v>715</v>
      </c>
      <c r="I615" s="24" t="s">
        <v>2803</v>
      </c>
      <c r="J615" s="20" t="s">
        <v>728</v>
      </c>
      <c r="K615" s="20" t="s">
        <v>735</v>
      </c>
      <c r="L615" s="28" t="s">
        <v>1012</v>
      </c>
      <c r="M615" s="48">
        <v>38991</v>
      </c>
      <c r="N615" s="49"/>
      <c r="O615" s="34"/>
      <c r="P615" s="34"/>
      <c r="Q615" s="34"/>
      <c r="R615" s="59" t="str">
        <v>01富山地域</v>
      </c>
      <c r="S615" s="59" t="str">
        <v>16桜谷</v>
      </c>
    </row>
    <row r="616" spans="1:19" s="11" customFormat="1" ht="46.5" customHeight="1">
      <c r="A616" s="13" t="s">
        <v>3457</v>
      </c>
      <c r="B616" s="16" t="str">
        <f>IFERROR(VLOOKUP($A616,削除禁止!$A$1:$J$42,2,0),"")</f>
        <v>地域生活支援事業</v>
      </c>
      <c r="C616" s="19">
        <v>1610100529</v>
      </c>
      <c r="D616" s="20"/>
      <c r="E616" s="20"/>
      <c r="F616" s="26" t="s">
        <v>660</v>
      </c>
      <c r="G616" s="19"/>
      <c r="H616" s="19" t="s">
        <v>649</v>
      </c>
      <c r="I616" s="24" t="s">
        <v>2768</v>
      </c>
      <c r="J616" s="19" t="s">
        <v>651</v>
      </c>
      <c r="K616" s="44" t="s">
        <v>654</v>
      </c>
      <c r="L616" s="26" t="s">
        <v>931</v>
      </c>
      <c r="M616" s="48">
        <v>38991</v>
      </c>
      <c r="N616" s="49"/>
      <c r="O616" s="34"/>
      <c r="P616" s="34"/>
      <c r="Q616" s="34"/>
      <c r="R616" s="59" t="str">
        <v>02大沢野地域</v>
      </c>
      <c r="S616" s="59" t="str">
        <v>54大沢野地区</v>
      </c>
    </row>
    <row r="617" spans="1:19" s="11" customFormat="1" ht="46.5" customHeight="1">
      <c r="A617" s="13" t="s">
        <v>3457</v>
      </c>
      <c r="B617" s="16" t="str">
        <f>IFERROR(VLOOKUP($A617,削除禁止!$A$1:$J$42,2,0),"")</f>
        <v>地域生活支援事業</v>
      </c>
      <c r="C617" s="19">
        <v>1610100131</v>
      </c>
      <c r="D617" s="20"/>
      <c r="E617" s="20"/>
      <c r="F617" s="26" t="s">
        <v>1224</v>
      </c>
      <c r="G617" s="19"/>
      <c r="H617" s="19" t="s">
        <v>238</v>
      </c>
      <c r="I617" s="24" t="s">
        <v>2047</v>
      </c>
      <c r="J617" s="19" t="s">
        <v>1228</v>
      </c>
      <c r="K617" s="44" t="s">
        <v>1237</v>
      </c>
      <c r="L617" s="26" t="s">
        <v>929</v>
      </c>
      <c r="M617" s="48">
        <v>38991</v>
      </c>
      <c r="N617" s="49"/>
      <c r="O617" s="34"/>
      <c r="P617" s="34"/>
      <c r="Q617" s="34"/>
      <c r="R617" s="59" t="str">
        <v>01富山地域</v>
      </c>
      <c r="S617" s="59" t="str">
        <v>32蜷川</v>
      </c>
    </row>
    <row r="618" spans="1:19" s="11" customFormat="1" ht="46.5" customHeight="1">
      <c r="A618" s="13" t="s">
        <v>3457</v>
      </c>
      <c r="B618" s="16" t="str">
        <f>IFERROR(VLOOKUP($A618,削除禁止!$A$1:$J$42,2,0),"")</f>
        <v>地域生活支援事業</v>
      </c>
      <c r="C618" s="19">
        <v>1610100602</v>
      </c>
      <c r="D618" s="20"/>
      <c r="E618" s="20"/>
      <c r="F618" s="26" t="s">
        <v>1240</v>
      </c>
      <c r="G618" s="19"/>
      <c r="H618" s="19" t="s">
        <v>238</v>
      </c>
      <c r="I618" s="24" t="s">
        <v>2047</v>
      </c>
      <c r="J618" s="19" t="s">
        <v>1228</v>
      </c>
      <c r="K618" s="44" t="s">
        <v>1237</v>
      </c>
      <c r="L618" s="26" t="s">
        <v>929</v>
      </c>
      <c r="M618" s="48">
        <v>38991</v>
      </c>
      <c r="N618" s="49"/>
      <c r="O618" s="34"/>
      <c r="P618" s="34"/>
      <c r="Q618" s="34"/>
      <c r="R618" s="59" t="str">
        <v>01富山地域</v>
      </c>
      <c r="S618" s="59" t="str">
        <v>32蜷川</v>
      </c>
    </row>
    <row r="619" spans="1:19" s="11" customFormat="1" ht="46.5" customHeight="1">
      <c r="A619" s="13" t="s">
        <v>3457</v>
      </c>
      <c r="B619" s="16" t="str">
        <f>IFERROR(VLOOKUP($A619,削除禁止!$A$1:$J$42,2,0),"")</f>
        <v>地域生活支援事業</v>
      </c>
      <c r="C619" s="19">
        <v>1650100025</v>
      </c>
      <c r="D619" s="20"/>
      <c r="E619" s="20"/>
      <c r="F619" s="26" t="s">
        <v>893</v>
      </c>
      <c r="G619" s="19"/>
      <c r="H619" s="19" t="s">
        <v>1213</v>
      </c>
      <c r="I619" s="24" t="s">
        <v>2000</v>
      </c>
      <c r="J619" s="19" t="s">
        <v>1215</v>
      </c>
      <c r="K619" s="44" t="s">
        <v>1216</v>
      </c>
      <c r="L619" s="28" t="s">
        <v>4018</v>
      </c>
      <c r="M619" s="48">
        <v>38991</v>
      </c>
      <c r="N619" s="49"/>
      <c r="O619" s="34"/>
      <c r="P619" s="34"/>
      <c r="Q619" s="34"/>
      <c r="R619" s="59" t="str">
        <v>01富山地域</v>
      </c>
      <c r="S619" s="59" t="str">
        <v>16桜谷</v>
      </c>
    </row>
    <row r="620" spans="1:19" s="11" customFormat="1" ht="46.5" customHeight="1">
      <c r="A620" s="13" t="s">
        <v>3457</v>
      </c>
      <c r="B620" s="16" t="str">
        <f>IFERROR(VLOOKUP($A620,削除禁止!$A$1:$J$42,2,0),"")</f>
        <v>地域生活支援事業</v>
      </c>
      <c r="C620" s="19">
        <v>1611900018</v>
      </c>
      <c r="D620" s="20"/>
      <c r="E620" s="20"/>
      <c r="F620" s="26" t="s">
        <v>2654</v>
      </c>
      <c r="G620" s="19"/>
      <c r="H620" s="19" t="s">
        <v>556</v>
      </c>
      <c r="I620" s="26" t="s">
        <v>4862</v>
      </c>
      <c r="J620" s="19" t="s">
        <v>1931</v>
      </c>
      <c r="K620" s="44" t="s">
        <v>2105</v>
      </c>
      <c r="L620" s="26" t="s">
        <v>2954</v>
      </c>
      <c r="M620" s="48">
        <v>38991</v>
      </c>
      <c r="N620" s="49"/>
      <c r="O620" s="34"/>
      <c r="P620" s="34"/>
      <c r="Q620" s="34"/>
      <c r="R620" s="59" t="str">
        <v>その他</v>
      </c>
      <c r="S620" s="59" t="str">
        <v>その他</v>
      </c>
    </row>
    <row r="621" spans="1:19" s="11" customFormat="1" ht="46.5" customHeight="1">
      <c r="A621" s="13" t="s">
        <v>3457</v>
      </c>
      <c r="B621" s="16" t="str">
        <f>IFERROR(VLOOKUP($A621,削除禁止!$A$1:$J$42,2,0),"")</f>
        <v>地域生活支援事業</v>
      </c>
      <c r="C621" s="19">
        <v>1611600014</v>
      </c>
      <c r="D621" s="20"/>
      <c r="E621" s="20"/>
      <c r="F621" s="26" t="s">
        <v>2659</v>
      </c>
      <c r="G621" s="19"/>
      <c r="H621" s="19" t="s">
        <v>2110</v>
      </c>
      <c r="I621" s="26" t="s">
        <v>4079</v>
      </c>
      <c r="J621" s="19" t="s">
        <v>2512</v>
      </c>
      <c r="K621" s="44" t="s">
        <v>1074</v>
      </c>
      <c r="L621" s="26" t="s">
        <v>1482</v>
      </c>
      <c r="M621" s="48">
        <v>38991</v>
      </c>
      <c r="N621" s="49"/>
      <c r="O621" s="34"/>
      <c r="P621" s="34"/>
      <c r="Q621" s="34"/>
      <c r="R621" s="59" t="str">
        <v>その他</v>
      </c>
      <c r="S621" s="59" t="str">
        <v>その他</v>
      </c>
    </row>
    <row r="622" spans="1:19" s="11" customFormat="1" ht="46.5" customHeight="1">
      <c r="A622" s="13" t="s">
        <v>3457</v>
      </c>
      <c r="B622" s="16" t="str">
        <f>IFERROR(VLOOKUP($A622,削除禁止!$A$1:$J$42,2,0),"")</f>
        <v>地域生活支援事業</v>
      </c>
      <c r="C622" s="19">
        <v>1611600014</v>
      </c>
      <c r="D622" s="20"/>
      <c r="E622" s="20"/>
      <c r="F622" s="26" t="s">
        <v>2441</v>
      </c>
      <c r="G622" s="19"/>
      <c r="H622" s="19" t="s">
        <v>2116</v>
      </c>
      <c r="I622" s="26" t="s">
        <v>379</v>
      </c>
      <c r="J622" s="19" t="s">
        <v>1916</v>
      </c>
      <c r="K622" s="44" t="s">
        <v>3188</v>
      </c>
      <c r="L622" s="26" t="s">
        <v>1482</v>
      </c>
      <c r="M622" s="48">
        <v>38991</v>
      </c>
      <c r="N622" s="49"/>
      <c r="O622" s="34"/>
      <c r="P622" s="34"/>
      <c r="Q622" s="34"/>
      <c r="R622" s="59" t="str">
        <v>その他</v>
      </c>
      <c r="S622" s="59" t="str">
        <v>その他</v>
      </c>
    </row>
    <row r="623" spans="1:19" s="11" customFormat="1" ht="46.5" customHeight="1">
      <c r="A623" s="13" t="s">
        <v>3457</v>
      </c>
      <c r="B623" s="16" t="str">
        <f>IFERROR(VLOOKUP($A623,削除禁止!$A$1:$J$42,2,0),"")</f>
        <v>地域生活支援事業</v>
      </c>
      <c r="C623" s="19">
        <v>1690100001</v>
      </c>
      <c r="D623" s="20"/>
      <c r="E623" s="20"/>
      <c r="F623" s="26" t="s">
        <v>2492</v>
      </c>
      <c r="G623" s="19"/>
      <c r="H623" s="19" t="s">
        <v>947</v>
      </c>
      <c r="I623" s="24" t="s">
        <v>2771</v>
      </c>
      <c r="J623" s="18" t="s">
        <v>3156</v>
      </c>
      <c r="K623" s="18" t="s">
        <v>2667</v>
      </c>
      <c r="L623" s="26" t="s">
        <v>937</v>
      </c>
      <c r="M623" s="48">
        <v>38991</v>
      </c>
      <c r="N623" s="49"/>
      <c r="O623" s="34"/>
      <c r="P623" s="34"/>
      <c r="Q623" s="34"/>
      <c r="R623" s="59" t="str">
        <v>01富山地域</v>
      </c>
      <c r="S623" s="59" t="str">
        <v>24豊田</v>
      </c>
    </row>
    <row r="624" spans="1:19" s="11" customFormat="1" ht="46.5" customHeight="1">
      <c r="A624" s="13" t="s">
        <v>3457</v>
      </c>
      <c r="B624" s="16" t="str">
        <f>IFERROR(VLOOKUP($A624,削除禁止!$A$1:$J$42,2,0),"")</f>
        <v>地域生活支援事業</v>
      </c>
      <c r="C624" s="20">
        <v>1610100479</v>
      </c>
      <c r="D624" s="20"/>
      <c r="E624" s="20"/>
      <c r="F624" s="26" t="s">
        <v>2463</v>
      </c>
      <c r="G624" s="19"/>
      <c r="H624" s="19" t="s">
        <v>982</v>
      </c>
      <c r="I624" s="24" t="s">
        <v>2763</v>
      </c>
      <c r="J624" s="19" t="s">
        <v>1265</v>
      </c>
      <c r="K624" s="44" t="s">
        <v>3014</v>
      </c>
      <c r="L624" s="26" t="s">
        <v>812</v>
      </c>
      <c r="M624" s="48">
        <v>38991</v>
      </c>
      <c r="N624" s="49"/>
      <c r="O624" s="34"/>
      <c r="P624" s="34"/>
      <c r="Q624" s="34"/>
      <c r="R624" s="59" t="str">
        <v>01富山地域</v>
      </c>
      <c r="S624" s="59" t="str">
        <v>23針原</v>
      </c>
    </row>
    <row r="625" spans="1:19" s="11" customFormat="1" ht="46.5" customHeight="1">
      <c r="A625" s="13" t="s">
        <v>3457</v>
      </c>
      <c r="B625" s="16" t="str">
        <f>IFERROR(VLOOKUP($A625,削除禁止!$A$1:$J$42,2,0),"")</f>
        <v>地域生活支援事業</v>
      </c>
      <c r="C625" s="20" t="s">
        <v>331</v>
      </c>
      <c r="D625" s="20"/>
      <c r="E625" s="20"/>
      <c r="F625" s="26" t="s">
        <v>2665</v>
      </c>
      <c r="G625" s="19"/>
      <c r="H625" s="19" t="s">
        <v>1929</v>
      </c>
      <c r="I625" s="26" t="s">
        <v>2945</v>
      </c>
      <c r="J625" s="19" t="s">
        <v>2050</v>
      </c>
      <c r="K625" s="44" t="s">
        <v>2118</v>
      </c>
      <c r="L625" s="26" t="s">
        <v>2959</v>
      </c>
      <c r="M625" s="48">
        <v>38991</v>
      </c>
      <c r="N625" s="49"/>
      <c r="O625" s="34"/>
      <c r="P625" s="34"/>
      <c r="Q625" s="34"/>
      <c r="R625" s="59" t="str">
        <v>01富山地域</v>
      </c>
      <c r="S625" s="59" t="str">
        <v>32蜷川</v>
      </c>
    </row>
    <row r="626" spans="1:19" s="11" customFormat="1" ht="46.5" customHeight="1">
      <c r="A626" s="13" t="s">
        <v>3457</v>
      </c>
      <c r="B626" s="16" t="str">
        <f>IFERROR(VLOOKUP($A626,削除禁止!$A$1:$J$42,2,0),"")</f>
        <v>地域生活支援事業</v>
      </c>
      <c r="C626" s="20">
        <v>1660200039</v>
      </c>
      <c r="D626" s="20"/>
      <c r="E626" s="20"/>
      <c r="F626" s="26" t="s">
        <v>2668</v>
      </c>
      <c r="G626" s="19"/>
      <c r="H626" s="19" t="s">
        <v>1336</v>
      </c>
      <c r="I626" s="26" t="s">
        <v>4867</v>
      </c>
      <c r="J626" s="19" t="s">
        <v>2122</v>
      </c>
      <c r="K626" s="44" t="s">
        <v>2124</v>
      </c>
      <c r="L626" s="26" t="s">
        <v>2959</v>
      </c>
      <c r="M626" s="48">
        <v>38991</v>
      </c>
      <c r="N626" s="49"/>
      <c r="O626" s="34"/>
      <c r="P626" s="34"/>
      <c r="Q626" s="34"/>
      <c r="R626" s="59" t="str">
        <v>その他</v>
      </c>
      <c r="S626" s="59" t="str">
        <v>その他</v>
      </c>
    </row>
    <row r="627" spans="1:19" s="11" customFormat="1" ht="46.5" customHeight="1">
      <c r="A627" s="13" t="s">
        <v>3457</v>
      </c>
      <c r="B627" s="16" t="str">
        <f>IFERROR(VLOOKUP($A627,削除禁止!$A$1:$J$42,2,0),"")</f>
        <v>地域生活支援事業</v>
      </c>
      <c r="C627" s="19">
        <v>1610100487</v>
      </c>
      <c r="D627" s="20"/>
      <c r="E627" s="20"/>
      <c r="F627" s="26" t="s">
        <v>1825</v>
      </c>
      <c r="G627" s="19"/>
      <c r="H627" s="19" t="s">
        <v>1566</v>
      </c>
      <c r="I627" s="25" t="s">
        <v>3119</v>
      </c>
      <c r="J627" s="19" t="s">
        <v>2046</v>
      </c>
      <c r="K627" s="19" t="s">
        <v>2049</v>
      </c>
      <c r="L627" s="26" t="s">
        <v>2942</v>
      </c>
      <c r="M627" s="48">
        <v>39276</v>
      </c>
      <c r="N627" s="48"/>
      <c r="O627" s="34"/>
      <c r="P627" s="34"/>
      <c r="Q627" s="34"/>
      <c r="R627" s="59" t="str">
        <v>01富山地域</v>
      </c>
      <c r="S627" s="59" t="str">
        <v>26新庄</v>
      </c>
    </row>
    <row r="628" spans="1:19" s="11" customFormat="1" ht="46.5" customHeight="1">
      <c r="A628" s="13" t="s">
        <v>3457</v>
      </c>
      <c r="B628" s="16" t="str">
        <f>IFERROR(VLOOKUP($A628,削除禁止!$A$1:$J$42,2,0),"")</f>
        <v>地域生活支援事業</v>
      </c>
      <c r="C628" s="19">
        <v>1611600154</v>
      </c>
      <c r="D628" s="20"/>
      <c r="E628" s="20"/>
      <c r="F628" s="26" t="s">
        <v>2199</v>
      </c>
      <c r="G628" s="19"/>
      <c r="H628" s="19" t="s">
        <v>2112</v>
      </c>
      <c r="I628" s="26" t="s">
        <v>2556</v>
      </c>
      <c r="J628" s="19" t="s">
        <v>2273</v>
      </c>
      <c r="K628" s="44" t="s">
        <v>2273</v>
      </c>
      <c r="L628" s="26" t="s">
        <v>1482</v>
      </c>
      <c r="M628" s="49">
        <v>39326</v>
      </c>
      <c r="N628" s="49"/>
      <c r="O628" s="34"/>
      <c r="P628" s="34"/>
      <c r="Q628" s="34"/>
      <c r="R628" s="59" t="str">
        <v>その他</v>
      </c>
      <c r="S628" s="59" t="str">
        <v>その他</v>
      </c>
    </row>
    <row r="629" spans="1:19" s="11" customFormat="1" ht="46.5" customHeight="1">
      <c r="A629" s="13" t="s">
        <v>3457</v>
      </c>
      <c r="B629" s="16" t="str">
        <f>IFERROR(VLOOKUP($A629,削除禁止!$A$1:$J$42,2,0),"")</f>
        <v>地域生活支援事業</v>
      </c>
      <c r="C629" s="19">
        <v>1611600049</v>
      </c>
      <c r="D629" s="20"/>
      <c r="E629" s="20"/>
      <c r="F629" s="26" t="s">
        <v>1521</v>
      </c>
      <c r="G629" s="19"/>
      <c r="H629" s="19" t="s">
        <v>2114</v>
      </c>
      <c r="I629" s="26" t="s">
        <v>4782</v>
      </c>
      <c r="J629" s="19" t="s">
        <v>744</v>
      </c>
      <c r="K629" s="19" t="s">
        <v>744</v>
      </c>
      <c r="L629" s="26" t="s">
        <v>1482</v>
      </c>
      <c r="M629" s="49">
        <v>39356</v>
      </c>
      <c r="N629" s="49"/>
      <c r="O629" s="34"/>
      <c r="P629" s="34"/>
      <c r="Q629" s="34"/>
      <c r="R629" s="59" t="str">
        <v>その他</v>
      </c>
      <c r="S629" s="59" t="str">
        <v>その他</v>
      </c>
    </row>
    <row r="630" spans="1:19" s="11" customFormat="1" ht="46.5" customHeight="1">
      <c r="A630" s="13" t="s">
        <v>3457</v>
      </c>
      <c r="B630" s="16" t="str">
        <f>IFERROR(VLOOKUP($A630,削除禁止!$A$1:$J$42,2,0),"")</f>
        <v>地域生活支援事業</v>
      </c>
      <c r="C630" s="19">
        <v>1640100341</v>
      </c>
      <c r="D630" s="20"/>
      <c r="E630" s="20"/>
      <c r="F630" s="26" t="s">
        <v>1434</v>
      </c>
      <c r="G630" s="19"/>
      <c r="H630" s="19" t="s">
        <v>2113</v>
      </c>
      <c r="I630" s="26" t="s">
        <v>4035</v>
      </c>
      <c r="J630" s="19" t="s">
        <v>2094</v>
      </c>
      <c r="K630" s="44" t="s">
        <v>387</v>
      </c>
      <c r="L630" s="26" t="s">
        <v>2042</v>
      </c>
      <c r="M630" s="49">
        <v>40269</v>
      </c>
      <c r="N630" s="49"/>
      <c r="O630" s="34"/>
      <c r="P630" s="34"/>
      <c r="Q630" s="34"/>
      <c r="R630" s="59" t="str">
        <v>03大山地域</v>
      </c>
      <c r="S630" s="59" t="str">
        <v>56上滝地区</v>
      </c>
    </row>
    <row r="631" spans="1:19" s="11" customFormat="1" ht="46.5" customHeight="1">
      <c r="A631" s="13" t="s">
        <v>3457</v>
      </c>
      <c r="B631" s="16" t="str">
        <f>IFERROR(VLOOKUP($A631,削除禁止!$A$1:$J$42,2,0),"")</f>
        <v>地域生活支援事業</v>
      </c>
      <c r="C631" s="19">
        <v>1610100933</v>
      </c>
      <c r="D631" s="20"/>
      <c r="E631" s="20"/>
      <c r="F631" s="26" t="s">
        <v>2648</v>
      </c>
      <c r="G631" s="19"/>
      <c r="H631" s="18" t="s">
        <v>3618</v>
      </c>
      <c r="I631" s="24" t="s">
        <v>2764</v>
      </c>
      <c r="J631" s="19" t="s">
        <v>587</v>
      </c>
      <c r="K631" s="20" t="s">
        <v>603</v>
      </c>
      <c r="L631" s="26" t="s">
        <v>609</v>
      </c>
      <c r="M631" s="49">
        <v>40299</v>
      </c>
      <c r="N631" s="49"/>
      <c r="O631" s="34"/>
      <c r="P631" s="34"/>
      <c r="Q631" s="34"/>
      <c r="R631" s="59" t="str">
        <v>02大沢野地域</v>
      </c>
      <c r="S631" s="59" t="str">
        <v>53船峅地区</v>
      </c>
    </row>
    <row r="632" spans="1:19" s="11" customFormat="1" ht="46.5" customHeight="1">
      <c r="A632" s="13" t="s">
        <v>3457</v>
      </c>
      <c r="B632" s="16" t="str">
        <f>IFERROR(VLOOKUP($A632,削除禁止!$A$1:$J$42,2,0),"")</f>
        <v>地域生活支援事業</v>
      </c>
      <c r="C632" s="19">
        <v>1640100093</v>
      </c>
      <c r="D632" s="20"/>
      <c r="E632" s="20"/>
      <c r="F632" s="26" t="s">
        <v>1992</v>
      </c>
      <c r="G632" s="19"/>
      <c r="H632" s="19" t="s">
        <v>621</v>
      </c>
      <c r="I632" s="24" t="s">
        <v>1675</v>
      </c>
      <c r="J632" s="20" t="s">
        <v>1608</v>
      </c>
      <c r="K632" s="20" t="s">
        <v>1609</v>
      </c>
      <c r="L632" s="26" t="s">
        <v>1994</v>
      </c>
      <c r="M632" s="49">
        <v>40848</v>
      </c>
      <c r="N632" s="49"/>
      <c r="O632" s="34"/>
      <c r="P632" s="34"/>
      <c r="Q632" s="34"/>
      <c r="R632" s="59" t="str">
        <v>04八尾地域</v>
      </c>
      <c r="S632" s="59" t="str">
        <v>61保内地区</v>
      </c>
    </row>
    <row r="633" spans="1:19" s="11" customFormat="1" ht="46.5" customHeight="1">
      <c r="A633" s="13" t="s">
        <v>3457</v>
      </c>
      <c r="B633" s="16" t="str">
        <f>IFERROR(VLOOKUP($A633,削除禁止!$A$1:$J$42,2,0),"")</f>
        <v>地域生活支援事業</v>
      </c>
      <c r="C633" s="19">
        <v>1611700061</v>
      </c>
      <c r="D633" s="20"/>
      <c r="E633" s="20"/>
      <c r="F633" s="26" t="s">
        <v>1769</v>
      </c>
      <c r="G633" s="19"/>
      <c r="H633" s="19" t="s">
        <v>71</v>
      </c>
      <c r="I633" s="26" t="s">
        <v>4864</v>
      </c>
      <c r="J633" s="19" t="s">
        <v>1005</v>
      </c>
      <c r="K633" s="19" t="s">
        <v>1005</v>
      </c>
      <c r="L633" s="26" t="s">
        <v>2958</v>
      </c>
      <c r="M633" s="49">
        <v>40954</v>
      </c>
      <c r="N633" s="49"/>
      <c r="O633" s="34"/>
      <c r="P633" s="34"/>
      <c r="Q633" s="34"/>
      <c r="R633" s="59" t="str">
        <v>その他</v>
      </c>
      <c r="S633" s="59" t="str">
        <v>その他</v>
      </c>
    </row>
    <row r="634" spans="1:19" s="11" customFormat="1" ht="46.5" customHeight="1">
      <c r="A634" s="13" t="s">
        <v>3457</v>
      </c>
      <c r="B634" s="16" t="str">
        <f>IFERROR(VLOOKUP($A634,削除禁止!$A$1:$J$42,2,0),"")</f>
        <v>地域生活支援事業</v>
      </c>
      <c r="C634" s="19">
        <v>1611600113</v>
      </c>
      <c r="D634" s="20"/>
      <c r="E634" s="20"/>
      <c r="F634" s="26" t="s">
        <v>2662</v>
      </c>
      <c r="G634" s="19"/>
      <c r="H634" s="19" t="s">
        <v>971</v>
      </c>
      <c r="I634" s="26" t="s">
        <v>4866</v>
      </c>
      <c r="J634" s="19" t="s">
        <v>76</v>
      </c>
      <c r="K634" s="19" t="s">
        <v>1267</v>
      </c>
      <c r="L634" s="26" t="s">
        <v>851</v>
      </c>
      <c r="M634" s="49">
        <v>41030</v>
      </c>
      <c r="N634" s="49"/>
      <c r="O634" s="34"/>
      <c r="P634" s="34"/>
      <c r="Q634" s="34"/>
      <c r="R634" s="59" t="str">
        <v>その他</v>
      </c>
      <c r="S634" s="59" t="str">
        <v>その他</v>
      </c>
    </row>
    <row r="635" spans="1:19" s="11" customFormat="1" ht="46.5" customHeight="1">
      <c r="A635" s="13" t="s">
        <v>3457</v>
      </c>
      <c r="B635" s="16" t="str">
        <f>IFERROR(VLOOKUP($A635,削除禁止!$A$1:$J$42,2,0),"")</f>
        <v>地域生活支援事業</v>
      </c>
      <c r="C635" s="19">
        <v>1640100515</v>
      </c>
      <c r="D635" s="20"/>
      <c r="E635" s="20"/>
      <c r="F635" s="26" t="s">
        <v>2636</v>
      </c>
      <c r="G635" s="19"/>
      <c r="H635" s="19" t="s">
        <v>565</v>
      </c>
      <c r="I635" s="25" t="s">
        <v>1375</v>
      </c>
      <c r="J635" s="20" t="s">
        <v>635</v>
      </c>
      <c r="K635" s="20" t="s">
        <v>1279</v>
      </c>
      <c r="L635" s="26" t="s">
        <v>988</v>
      </c>
      <c r="M635" s="49">
        <v>41320</v>
      </c>
      <c r="N635" s="49"/>
      <c r="O635" s="34"/>
      <c r="P635" s="34"/>
      <c r="Q635" s="34"/>
      <c r="R635" s="59" t="str">
        <v>01富山地域</v>
      </c>
      <c r="S635" s="59" t="str">
        <v>11堀川</v>
      </c>
    </row>
    <row r="636" spans="1:19" s="11" customFormat="1" ht="46.5" customHeight="1">
      <c r="A636" s="13" t="s">
        <v>3457</v>
      </c>
      <c r="B636" s="16" t="str">
        <f>IFERROR(VLOOKUP($A636,削除禁止!$A$1:$J$42,2,0),"")</f>
        <v>地域生活支援事業</v>
      </c>
      <c r="C636" s="19">
        <v>1640100036</v>
      </c>
      <c r="D636" s="20"/>
      <c r="E636" s="20"/>
      <c r="F636" s="26" t="s">
        <v>1666</v>
      </c>
      <c r="G636" s="19"/>
      <c r="H636" s="19" t="s">
        <v>440</v>
      </c>
      <c r="I636" s="24" t="s">
        <v>2762</v>
      </c>
      <c r="J636" s="20" t="s">
        <v>1399</v>
      </c>
      <c r="K636" s="20" t="s">
        <v>1399</v>
      </c>
      <c r="L636" s="16" t="s">
        <v>1131</v>
      </c>
      <c r="M636" s="49">
        <v>41365</v>
      </c>
      <c r="N636" s="49"/>
      <c r="O636" s="34"/>
      <c r="P636" s="34"/>
      <c r="Q636" s="34"/>
      <c r="R636" s="59" t="str">
        <v>01富山地域</v>
      </c>
      <c r="S636" s="59" t="str">
        <v>26新庄</v>
      </c>
    </row>
    <row r="637" spans="1:19" s="11" customFormat="1" ht="46.5" customHeight="1">
      <c r="A637" s="13" t="s">
        <v>3457</v>
      </c>
      <c r="B637" s="16" t="str">
        <f>IFERROR(VLOOKUP($A637,削除禁止!$A$1:$J$42,2,0),"")</f>
        <v>地域生活支援事業</v>
      </c>
      <c r="C637" s="19">
        <v>1680100045</v>
      </c>
      <c r="D637" s="20"/>
      <c r="E637" s="20"/>
      <c r="F637" s="26" t="s">
        <v>2034</v>
      </c>
      <c r="G637" s="19"/>
      <c r="H637" s="19" t="s">
        <v>1391</v>
      </c>
      <c r="I637" s="24" t="s">
        <v>4814</v>
      </c>
      <c r="J637" s="19" t="s">
        <v>1863</v>
      </c>
      <c r="K637" s="19" t="s">
        <v>3132</v>
      </c>
      <c r="L637" s="31" t="s">
        <v>666</v>
      </c>
      <c r="M637" s="49">
        <v>41365</v>
      </c>
      <c r="N637" s="49"/>
      <c r="O637" s="34"/>
      <c r="P637" s="34"/>
      <c r="Q637" s="34"/>
      <c r="R637" s="59" t="str">
        <v>01富山地域</v>
      </c>
      <c r="S637" s="59" t="str">
        <v>17五福</v>
      </c>
    </row>
    <row r="638" spans="1:19" s="11" customFormat="1" ht="46.5" customHeight="1">
      <c r="A638" s="13" t="s">
        <v>3457</v>
      </c>
      <c r="B638" s="16" t="str">
        <f>IFERROR(VLOOKUP($A638,削除禁止!$A$1:$J$42,2,0),"")</f>
        <v>地域生活支援事業</v>
      </c>
      <c r="C638" s="19">
        <v>1640100234</v>
      </c>
      <c r="D638" s="20"/>
      <c r="E638" s="20"/>
      <c r="F638" s="26" t="s">
        <v>2671</v>
      </c>
      <c r="G638" s="19"/>
      <c r="H638" s="19" t="s">
        <v>1286</v>
      </c>
      <c r="I638" s="26" t="s">
        <v>37</v>
      </c>
      <c r="J638" s="19" t="s">
        <v>2009</v>
      </c>
      <c r="K638" s="19" t="s">
        <v>1858</v>
      </c>
      <c r="L638" s="16" t="s">
        <v>851</v>
      </c>
      <c r="M638" s="49">
        <v>41365</v>
      </c>
      <c r="N638" s="49"/>
      <c r="O638" s="34"/>
      <c r="P638" s="34"/>
      <c r="Q638" s="34"/>
      <c r="R638" s="59" t="str">
        <v>01富山地域</v>
      </c>
      <c r="S638" s="59" t="str">
        <v>49三郷</v>
      </c>
    </row>
    <row r="639" spans="1:19" s="11" customFormat="1" ht="46.5" customHeight="1">
      <c r="A639" s="13" t="s">
        <v>3457</v>
      </c>
      <c r="B639" s="16" t="str">
        <f>IFERROR(VLOOKUP($A639,削除禁止!$A$1:$J$42,2,0),"")</f>
        <v>地域生活支援事業</v>
      </c>
      <c r="C639" s="19">
        <v>1640100176</v>
      </c>
      <c r="D639" s="20"/>
      <c r="E639" s="20"/>
      <c r="F639" s="24" t="s">
        <v>3820</v>
      </c>
      <c r="G639" s="19"/>
      <c r="H639" s="19" t="s">
        <v>1207</v>
      </c>
      <c r="I639" s="24" t="s">
        <v>1837</v>
      </c>
      <c r="J639" s="19" t="s">
        <v>841</v>
      </c>
      <c r="K639" s="19" t="s">
        <v>1209</v>
      </c>
      <c r="L639" s="34" t="s">
        <v>4751</v>
      </c>
      <c r="M639" s="49">
        <v>41365</v>
      </c>
      <c r="N639" s="49"/>
      <c r="O639" s="34"/>
      <c r="P639" s="34"/>
      <c r="Q639" s="34"/>
      <c r="R639" s="59" t="str">
        <v>01富山地域</v>
      </c>
      <c r="S639" s="59" t="str">
        <v>35月岡</v>
      </c>
    </row>
    <row r="640" spans="1:19" s="11" customFormat="1" ht="46.5" customHeight="1">
      <c r="A640" s="13" t="s">
        <v>3457</v>
      </c>
      <c r="B640" s="16" t="str">
        <f>IFERROR(VLOOKUP($A640,削除禁止!$A$1:$J$42,2,0),"")</f>
        <v>地域生活支援事業</v>
      </c>
      <c r="C640" s="19">
        <v>1640100119</v>
      </c>
      <c r="D640" s="20"/>
      <c r="E640" s="20"/>
      <c r="F640" s="26" t="s">
        <v>1684</v>
      </c>
      <c r="G640" s="19"/>
      <c r="H640" s="19" t="s">
        <v>440</v>
      </c>
      <c r="I640" s="26" t="s">
        <v>2128</v>
      </c>
      <c r="J640" s="19" t="s">
        <v>1537</v>
      </c>
      <c r="K640" s="19" t="s">
        <v>1399</v>
      </c>
      <c r="L640" s="16" t="s">
        <v>1131</v>
      </c>
      <c r="M640" s="49">
        <v>41365</v>
      </c>
      <c r="N640" s="49"/>
      <c r="O640" s="34"/>
      <c r="P640" s="34"/>
      <c r="Q640" s="34"/>
      <c r="R640" s="59" t="str">
        <v>01富山地域</v>
      </c>
      <c r="S640" s="59" t="str">
        <v>26新庄</v>
      </c>
    </row>
    <row r="641" spans="1:19" s="11" customFormat="1" ht="46.5" customHeight="1">
      <c r="A641" s="13" t="s">
        <v>3457</v>
      </c>
      <c r="B641" s="16" t="str">
        <f>IFERROR(VLOOKUP($A641,削除禁止!$A$1:$J$42,2,0),"")</f>
        <v>地域生活支援事業</v>
      </c>
      <c r="C641" s="19">
        <v>1670103314</v>
      </c>
      <c r="D641" s="20"/>
      <c r="E641" s="20"/>
      <c r="F641" s="26" t="s">
        <v>2672</v>
      </c>
      <c r="G641" s="19"/>
      <c r="H641" s="19" t="s">
        <v>1188</v>
      </c>
      <c r="I641" s="26" t="s">
        <v>3920</v>
      </c>
      <c r="J641" s="19" t="s">
        <v>2044</v>
      </c>
      <c r="K641" s="19" t="s">
        <v>2805</v>
      </c>
      <c r="L641" s="16" t="s">
        <v>1059</v>
      </c>
      <c r="M641" s="49">
        <v>41365</v>
      </c>
      <c r="N641" s="49"/>
      <c r="O641" s="34"/>
      <c r="P641" s="34"/>
      <c r="Q641" s="34"/>
      <c r="R641" s="59" t="str">
        <v>02大沢野地域</v>
      </c>
      <c r="S641" s="59" t="str">
        <v>54大沢野地区</v>
      </c>
    </row>
    <row r="642" spans="1:19" s="11" customFormat="1" ht="46.5" customHeight="1">
      <c r="A642" s="13" t="s">
        <v>3457</v>
      </c>
      <c r="B642" s="16" t="str">
        <f>IFERROR(VLOOKUP($A642,削除禁止!$A$1:$J$42,2,0),"")</f>
        <v>地域生活支援事業</v>
      </c>
      <c r="C642" s="18">
        <v>1640100416</v>
      </c>
      <c r="D642" s="20"/>
      <c r="E642" s="20"/>
      <c r="F642" s="26" t="s">
        <v>1974</v>
      </c>
      <c r="G642" s="19"/>
      <c r="H642" s="18" t="s">
        <v>44</v>
      </c>
      <c r="I642" s="24" t="s">
        <v>2797</v>
      </c>
      <c r="J642" s="20" t="s">
        <v>1439</v>
      </c>
      <c r="K642" s="20" t="s">
        <v>1700</v>
      </c>
      <c r="L642" s="16" t="s">
        <v>1975</v>
      </c>
      <c r="M642" s="49">
        <v>41365</v>
      </c>
      <c r="N642" s="49"/>
      <c r="O642" s="34"/>
      <c r="P642" s="34"/>
      <c r="Q642" s="34"/>
      <c r="R642" s="59" t="str">
        <v>01富山地域</v>
      </c>
      <c r="S642" s="59" t="str">
        <v>29山室</v>
      </c>
    </row>
    <row r="643" spans="1:19" s="11" customFormat="1" ht="46.5" customHeight="1">
      <c r="A643" s="13" t="s">
        <v>3457</v>
      </c>
      <c r="B643" s="16" t="str">
        <f>IFERROR(VLOOKUP($A643,削除禁止!$A$1:$J$42,2,0),"")</f>
        <v>地域生活支援事業</v>
      </c>
      <c r="C643" s="18">
        <v>1650100116</v>
      </c>
      <c r="D643" s="20"/>
      <c r="E643" s="20"/>
      <c r="F643" s="26" t="s">
        <v>2013</v>
      </c>
      <c r="G643" s="19"/>
      <c r="H643" s="18" t="s">
        <v>512</v>
      </c>
      <c r="I643" s="16" t="s">
        <v>327</v>
      </c>
      <c r="J643" s="19" t="s">
        <v>414</v>
      </c>
      <c r="K643" s="19" t="s">
        <v>2015</v>
      </c>
      <c r="L643" s="16" t="s">
        <v>943</v>
      </c>
      <c r="M643" s="49">
        <v>41365</v>
      </c>
      <c r="N643" s="49"/>
      <c r="O643" s="34"/>
      <c r="P643" s="34"/>
      <c r="Q643" s="34"/>
      <c r="R643" s="59" t="str">
        <v>01富山地域</v>
      </c>
      <c r="S643" s="59" t="str">
        <v>07清水町</v>
      </c>
    </row>
    <row r="644" spans="1:19" s="11" customFormat="1" ht="46.5" customHeight="1">
      <c r="A644" s="13" t="s">
        <v>3457</v>
      </c>
      <c r="B644" s="16" t="str">
        <f>IFERROR(VLOOKUP($A644,削除禁止!$A$1:$J$42,2,0),"")</f>
        <v>地域生活支援事業</v>
      </c>
      <c r="C644" s="18">
        <v>1680100227</v>
      </c>
      <c r="D644" s="20"/>
      <c r="E644" s="20"/>
      <c r="F644" s="26" t="s">
        <v>1655</v>
      </c>
      <c r="G644" s="19"/>
      <c r="H644" s="18" t="s">
        <v>1271</v>
      </c>
      <c r="I644" s="16" t="s">
        <v>3670</v>
      </c>
      <c r="J644" s="19" t="s">
        <v>1687</v>
      </c>
      <c r="K644" s="19" t="s">
        <v>694</v>
      </c>
      <c r="L644" s="16" t="s">
        <v>8202</v>
      </c>
      <c r="M644" s="49">
        <v>41365</v>
      </c>
      <c r="N644" s="49"/>
      <c r="O644" s="34"/>
      <c r="P644" s="34"/>
      <c r="Q644" s="34"/>
      <c r="R644" s="59" t="str">
        <v>01富山地域</v>
      </c>
      <c r="S644" s="59" t="str">
        <v>35月岡</v>
      </c>
    </row>
    <row r="645" spans="1:19" s="11" customFormat="1" ht="46.5" customHeight="1">
      <c r="A645" s="13" t="s">
        <v>3457</v>
      </c>
      <c r="B645" s="16" t="str">
        <f>IFERROR(VLOOKUP($A645,削除禁止!$A$1:$J$42,2,0),"")</f>
        <v>地域生活支援事業</v>
      </c>
      <c r="C645" s="18">
        <v>1641600141</v>
      </c>
      <c r="D645" s="20"/>
      <c r="E645" s="20"/>
      <c r="F645" s="26" t="s">
        <v>2675</v>
      </c>
      <c r="G645" s="19"/>
      <c r="H645" s="18" t="s">
        <v>1274</v>
      </c>
      <c r="I645" s="16" t="s">
        <v>2929</v>
      </c>
      <c r="J645" s="19" t="s">
        <v>2438</v>
      </c>
      <c r="K645" s="19" t="s">
        <v>1879</v>
      </c>
      <c r="L645" s="16" t="s">
        <v>2961</v>
      </c>
      <c r="M645" s="49">
        <v>41426</v>
      </c>
      <c r="N645" s="49"/>
      <c r="O645" s="34"/>
      <c r="P645" s="34"/>
      <c r="Q645" s="34"/>
      <c r="R645" s="59" t="str">
        <v>その他</v>
      </c>
      <c r="S645" s="59" t="str">
        <v>その他</v>
      </c>
    </row>
    <row r="646" spans="1:19" s="11" customFormat="1" ht="46.5" customHeight="1">
      <c r="A646" s="13" t="s">
        <v>3457</v>
      </c>
      <c r="B646" s="16" t="str">
        <f>IFERROR(VLOOKUP($A646,削除禁止!$A$1:$J$42,2,0),"")</f>
        <v>地域生活支援事業</v>
      </c>
      <c r="C646" s="18">
        <v>1640100564</v>
      </c>
      <c r="D646" s="20"/>
      <c r="E646" s="20"/>
      <c r="F646" s="26" t="s">
        <v>1316</v>
      </c>
      <c r="G646" s="19"/>
      <c r="H646" s="18" t="s">
        <v>1383</v>
      </c>
      <c r="I646" s="24" t="s">
        <v>2899</v>
      </c>
      <c r="J646" s="19" t="s">
        <v>1701</v>
      </c>
      <c r="K646" s="19" t="s">
        <v>1705</v>
      </c>
      <c r="L646" s="16" t="s">
        <v>1983</v>
      </c>
      <c r="M646" s="49">
        <v>41730</v>
      </c>
      <c r="N646" s="49"/>
      <c r="O646" s="34"/>
      <c r="P646" s="34"/>
      <c r="Q646" s="34"/>
      <c r="R646" s="59" t="str">
        <v>03大山地域</v>
      </c>
      <c r="S646" s="59" t="str">
        <v>58大庄地区</v>
      </c>
    </row>
    <row r="647" spans="1:19" s="11" customFormat="1" ht="46.5" customHeight="1">
      <c r="A647" s="13" t="s">
        <v>3457</v>
      </c>
      <c r="B647" s="16" t="str">
        <f>IFERROR(VLOOKUP($A647,削除禁止!$A$1:$J$42,2,0),"")</f>
        <v>地域生活支援事業</v>
      </c>
      <c r="C647" s="20">
        <v>1640100598</v>
      </c>
      <c r="D647" s="20"/>
      <c r="E647" s="20"/>
      <c r="F647" s="32" t="s">
        <v>8033</v>
      </c>
      <c r="G647" s="36"/>
      <c r="H647" s="20" t="s">
        <v>54</v>
      </c>
      <c r="I647" s="26" t="s">
        <v>4201</v>
      </c>
      <c r="J647" s="20" t="s">
        <v>1843</v>
      </c>
      <c r="K647" s="20" t="s">
        <v>1780</v>
      </c>
      <c r="L647" s="32" t="s">
        <v>2951</v>
      </c>
      <c r="M647" s="49">
        <v>41883</v>
      </c>
      <c r="N647" s="49"/>
      <c r="O647" s="34"/>
      <c r="P647" s="34"/>
      <c r="Q647" s="34"/>
      <c r="R647" s="59" t="str">
        <v>04八尾地域</v>
      </c>
      <c r="S647" s="59" t="str">
        <v>62杉原地区</v>
      </c>
    </row>
    <row r="648" spans="1:19" s="11" customFormat="1" ht="46.5" customHeight="1">
      <c r="A648" s="13" t="s">
        <v>3457</v>
      </c>
      <c r="B648" s="16" t="str">
        <f>IFERROR(VLOOKUP($A648,削除禁止!$A$1:$J$42,2,0),"")</f>
        <v>地域生活支援事業</v>
      </c>
      <c r="C648" s="20">
        <v>1650100215</v>
      </c>
      <c r="D648" s="20"/>
      <c r="E648" s="20"/>
      <c r="F648" s="32" t="s">
        <v>8239</v>
      </c>
      <c r="G648" s="36"/>
      <c r="H648" s="20" t="s">
        <v>58</v>
      </c>
      <c r="I648" s="26" t="s">
        <v>8240</v>
      </c>
      <c r="J648" s="20" t="s">
        <v>8241</v>
      </c>
      <c r="K648" s="20" t="s">
        <v>3691</v>
      </c>
      <c r="L648" s="32" t="s">
        <v>2923</v>
      </c>
      <c r="M648" s="49">
        <v>41897</v>
      </c>
      <c r="N648" s="49"/>
      <c r="O648" s="34"/>
      <c r="P648" s="34"/>
      <c r="Q648" s="34"/>
      <c r="R648" s="59" t="str">
        <v>01富山地域</v>
      </c>
      <c r="S648" s="59" t="str">
        <v>11堀川</v>
      </c>
    </row>
    <row r="649" spans="1:19" s="11" customFormat="1" ht="46.5" customHeight="1">
      <c r="A649" s="13" t="s">
        <v>3457</v>
      </c>
      <c r="B649" s="16" t="str">
        <f>IFERROR(VLOOKUP($A649,削除禁止!$A$1:$J$42,2,0),"")</f>
        <v>地域生活支援事業</v>
      </c>
      <c r="C649" s="20">
        <v>1611900281</v>
      </c>
      <c r="D649" s="20"/>
      <c r="E649" s="20"/>
      <c r="F649" s="32" t="s">
        <v>2680</v>
      </c>
      <c r="G649" s="36"/>
      <c r="H649" s="20" t="s">
        <v>2127</v>
      </c>
      <c r="I649" s="26" t="s">
        <v>4869</v>
      </c>
      <c r="J649" s="20" t="s">
        <v>60</v>
      </c>
      <c r="K649" s="20" t="s">
        <v>1344</v>
      </c>
      <c r="L649" s="26" t="s">
        <v>2962</v>
      </c>
      <c r="M649" s="49">
        <v>42005</v>
      </c>
      <c r="N649" s="49"/>
      <c r="O649" s="34"/>
      <c r="P649" s="34"/>
      <c r="Q649" s="34"/>
      <c r="R649" s="59" t="str">
        <v>その他</v>
      </c>
      <c r="S649" s="59" t="str">
        <v>その他</v>
      </c>
    </row>
    <row r="650" spans="1:19" s="11" customFormat="1" ht="46.5" customHeight="1">
      <c r="A650" s="13" t="s">
        <v>3457</v>
      </c>
      <c r="B650" s="16" t="str">
        <f>IFERROR(VLOOKUP($A650,削除禁止!$A$1:$J$42,2,0),"")</f>
        <v>地域生活支援事業</v>
      </c>
      <c r="C650" s="19">
        <v>1610101675</v>
      </c>
      <c r="D650" s="20"/>
      <c r="E650" s="20"/>
      <c r="F650" s="33" t="s">
        <v>2456</v>
      </c>
      <c r="G650" s="18"/>
      <c r="H650" s="18" t="s">
        <v>238</v>
      </c>
      <c r="I650" s="24" t="s">
        <v>1376</v>
      </c>
      <c r="J650" s="18" t="s">
        <v>45</v>
      </c>
      <c r="K650" s="18" t="s">
        <v>45</v>
      </c>
      <c r="L650" s="33" t="s">
        <v>1866</v>
      </c>
      <c r="M650" s="48">
        <v>42095</v>
      </c>
      <c r="N650" s="48"/>
      <c r="O650" s="34"/>
      <c r="P650" s="34"/>
      <c r="Q650" s="34"/>
      <c r="R650" s="59" t="str">
        <v>01富山地域</v>
      </c>
      <c r="S650" s="59" t="str">
        <v>32蜷川</v>
      </c>
    </row>
    <row r="651" spans="1:19" s="11" customFormat="1" ht="46.5" customHeight="1">
      <c r="A651" s="13" t="s">
        <v>3457</v>
      </c>
      <c r="B651" s="16" t="str">
        <f>IFERROR(VLOOKUP($A651,削除禁止!$A$1:$J$42,2,0),"")</f>
        <v>地域生活支援事業</v>
      </c>
      <c r="C651" s="20">
        <v>1640100523</v>
      </c>
      <c r="D651" s="20"/>
      <c r="E651" s="20"/>
      <c r="F651" s="32" t="s">
        <v>2640</v>
      </c>
      <c r="G651" s="36"/>
      <c r="H651" s="20" t="s">
        <v>1596</v>
      </c>
      <c r="I651" s="26" t="s">
        <v>4872</v>
      </c>
      <c r="J651" s="20" t="s">
        <v>2263</v>
      </c>
      <c r="K651" s="20" t="s">
        <v>751</v>
      </c>
      <c r="L651" s="26" t="s">
        <v>602</v>
      </c>
      <c r="M651" s="48">
        <v>42095</v>
      </c>
      <c r="N651" s="48"/>
      <c r="O651" s="34"/>
      <c r="P651" s="34"/>
      <c r="Q651" s="34"/>
      <c r="R651" s="59" t="str">
        <v>01富山地域</v>
      </c>
      <c r="S651" s="59" t="str">
        <v>09西田地方</v>
      </c>
    </row>
    <row r="652" spans="1:19" s="11" customFormat="1" ht="46.5" customHeight="1">
      <c r="A652" s="13" t="s">
        <v>3457</v>
      </c>
      <c r="B652" s="16" t="str">
        <f>IFERROR(VLOOKUP($A652,削除禁止!$A$1:$J$42,2,0),"")</f>
        <v>地域生活支援事業</v>
      </c>
      <c r="C652" s="20">
        <v>1640100218</v>
      </c>
      <c r="D652" s="20"/>
      <c r="E652" s="20"/>
      <c r="F652" s="32" t="s">
        <v>2002</v>
      </c>
      <c r="G652" s="36"/>
      <c r="H652" s="20" t="s">
        <v>1721</v>
      </c>
      <c r="I652" s="26" t="s">
        <v>2908</v>
      </c>
      <c r="J652" s="20" t="s">
        <v>367</v>
      </c>
      <c r="K652" s="20" t="s">
        <v>1841</v>
      </c>
      <c r="L652" s="26" t="s">
        <v>1792</v>
      </c>
      <c r="M652" s="48">
        <v>42461</v>
      </c>
      <c r="N652" s="48"/>
      <c r="O652" s="34"/>
      <c r="P652" s="34"/>
      <c r="Q652" s="34"/>
      <c r="R652" s="59" t="str">
        <v>05婦中地域</v>
      </c>
      <c r="S652" s="59" t="str">
        <v>70鵜坂地区</v>
      </c>
    </row>
    <row r="653" spans="1:19" s="11" customFormat="1" ht="46.5" customHeight="1">
      <c r="A653" s="13" t="s">
        <v>3457</v>
      </c>
      <c r="B653" s="16" t="str">
        <f>IFERROR(VLOOKUP($A653,削除禁止!$A$1:$J$42,2,0),"")</f>
        <v>地域生活支援事業</v>
      </c>
      <c r="C653" s="20">
        <v>1640100085</v>
      </c>
      <c r="D653" s="20"/>
      <c r="E653" s="20"/>
      <c r="F653" s="32" t="s">
        <v>1964</v>
      </c>
      <c r="G653" s="36"/>
      <c r="H653" s="20" t="s">
        <v>1724</v>
      </c>
      <c r="I653" s="24" t="s">
        <v>880</v>
      </c>
      <c r="J653" s="20" t="s">
        <v>939</v>
      </c>
      <c r="K653" s="20" t="s">
        <v>939</v>
      </c>
      <c r="L653" s="32" t="s">
        <v>1530</v>
      </c>
      <c r="M653" s="48">
        <v>42491</v>
      </c>
      <c r="N653" s="48"/>
      <c r="O653" s="34"/>
      <c r="P653" s="34"/>
      <c r="Q653" s="34"/>
      <c r="R653" s="59" t="str">
        <v>01富山地域</v>
      </c>
      <c r="S653" s="59" t="str">
        <v>11堀川</v>
      </c>
    </row>
    <row r="654" spans="1:19" s="11" customFormat="1" ht="46.5" customHeight="1">
      <c r="A654" s="13" t="s">
        <v>3457</v>
      </c>
      <c r="B654" s="16" t="str">
        <f>IFERROR(VLOOKUP($A654,削除禁止!$A$1:$J$42,2,0),"")</f>
        <v>地域生活支援事業</v>
      </c>
      <c r="C654" s="20">
        <v>1640100556</v>
      </c>
      <c r="D654" s="20"/>
      <c r="E654" s="20"/>
      <c r="F654" s="32" t="s">
        <v>2681</v>
      </c>
      <c r="G654" s="36"/>
      <c r="H654" s="20" t="s">
        <v>1432</v>
      </c>
      <c r="I654" s="26" t="s">
        <v>2910</v>
      </c>
      <c r="J654" s="20" t="s">
        <v>2588</v>
      </c>
      <c r="K654" s="20" t="s">
        <v>987</v>
      </c>
      <c r="L654" s="26" t="s">
        <v>2964</v>
      </c>
      <c r="M654" s="48">
        <v>42491</v>
      </c>
      <c r="N654" s="48"/>
      <c r="O654" s="34"/>
      <c r="P654" s="34"/>
      <c r="Q654" s="34"/>
      <c r="R654" s="59" t="str">
        <v>01富山地域</v>
      </c>
      <c r="S654" s="59" t="str">
        <v>20萩浦</v>
      </c>
    </row>
    <row r="655" spans="1:19" s="11" customFormat="1" ht="46.5" customHeight="1">
      <c r="A655" s="13" t="s">
        <v>3457</v>
      </c>
      <c r="B655" s="16" t="str">
        <f>IFERROR(VLOOKUP($A655,削除禁止!$A$1:$J$42,2,0),"")</f>
        <v>地域生活支援事業</v>
      </c>
      <c r="C655" s="19">
        <v>1640100614</v>
      </c>
      <c r="D655" s="20"/>
      <c r="E655" s="20"/>
      <c r="F655" s="34" t="s">
        <v>1988</v>
      </c>
      <c r="G655" s="20"/>
      <c r="H655" s="19" t="s">
        <v>1643</v>
      </c>
      <c r="I655" s="16" t="s">
        <v>1436</v>
      </c>
      <c r="J655" s="20" t="s">
        <v>916</v>
      </c>
      <c r="K655" s="20" t="s">
        <v>1679</v>
      </c>
      <c r="L655" s="34" t="s">
        <v>1801</v>
      </c>
      <c r="M655" s="48">
        <v>42522</v>
      </c>
      <c r="N655" s="48"/>
      <c r="O655" s="34"/>
      <c r="P655" s="34"/>
      <c r="Q655" s="34"/>
      <c r="R655" s="59" t="str">
        <v>01富山地域</v>
      </c>
      <c r="S655" s="59" t="str">
        <v>14奥田</v>
      </c>
    </row>
    <row r="656" spans="1:19" s="11" customFormat="1" ht="46.5" customHeight="1">
      <c r="A656" s="13" t="s">
        <v>3457</v>
      </c>
      <c r="B656" s="16" t="str">
        <f>IFERROR(VLOOKUP($A656,削除禁止!$A$1:$J$42,2,0),"")</f>
        <v>地域生活支援事業</v>
      </c>
      <c r="C656" s="19">
        <v>1640100572</v>
      </c>
      <c r="D656" s="20"/>
      <c r="E656" s="20"/>
      <c r="F656" s="34" t="s">
        <v>1950</v>
      </c>
      <c r="G656" s="20"/>
      <c r="H656" s="19" t="s">
        <v>1432</v>
      </c>
      <c r="I656" s="24" t="s">
        <v>2796</v>
      </c>
      <c r="J656" s="20" t="s">
        <v>1673</v>
      </c>
      <c r="K656" s="20" t="s">
        <v>1673</v>
      </c>
      <c r="L656" s="32" t="s">
        <v>1959</v>
      </c>
      <c r="M656" s="48">
        <v>42614</v>
      </c>
      <c r="N656" s="48"/>
      <c r="O656" s="34"/>
      <c r="P656" s="34"/>
      <c r="Q656" s="34"/>
      <c r="R656" s="59" t="str">
        <v>01富山地域</v>
      </c>
      <c r="S656" s="59" t="str">
        <v>20萩浦</v>
      </c>
    </row>
    <row r="657" spans="1:19" s="11" customFormat="1" ht="46.5" customHeight="1">
      <c r="A657" s="13" t="s">
        <v>3457</v>
      </c>
      <c r="B657" s="16" t="str">
        <f>IFERROR(VLOOKUP($A657,削除禁止!$A$1:$J$42,2,0),"")</f>
        <v>地域生活支援事業</v>
      </c>
      <c r="C657" s="19">
        <v>1650100330</v>
      </c>
      <c r="D657" s="20"/>
      <c r="E657" s="20"/>
      <c r="F657" s="34" t="s">
        <v>1714</v>
      </c>
      <c r="G657" s="20"/>
      <c r="H657" s="19" t="s">
        <v>565</v>
      </c>
      <c r="I657" s="26" t="s">
        <v>1458</v>
      </c>
      <c r="J657" s="20" t="s">
        <v>1914</v>
      </c>
      <c r="K657" s="20" t="s">
        <v>1914</v>
      </c>
      <c r="L657" s="32" t="s">
        <v>2923</v>
      </c>
      <c r="M657" s="48">
        <v>42826</v>
      </c>
      <c r="N657" s="48"/>
      <c r="O657" s="34"/>
      <c r="P657" s="34"/>
      <c r="Q657" s="34"/>
      <c r="R657" s="59" t="str">
        <v>01富山地域</v>
      </c>
      <c r="S657" s="59" t="str">
        <v>11堀川</v>
      </c>
    </row>
    <row r="658" spans="1:19" s="11" customFormat="1" ht="46.5" customHeight="1">
      <c r="A658" s="13" t="s">
        <v>3457</v>
      </c>
      <c r="B658" s="16" t="str">
        <f>IFERROR(VLOOKUP($A658,削除禁止!$A$1:$J$42,2,0),"")</f>
        <v>地域生活支援事業</v>
      </c>
      <c r="C658" s="19">
        <v>1640100605</v>
      </c>
      <c r="D658" s="20"/>
      <c r="E658" s="20"/>
      <c r="F658" s="34" t="s">
        <v>723</v>
      </c>
      <c r="G658" s="20"/>
      <c r="H658" s="19" t="s">
        <v>1188</v>
      </c>
      <c r="I658" s="24" t="s">
        <v>1829</v>
      </c>
      <c r="J658" s="20" t="s">
        <v>926</v>
      </c>
      <c r="K658" s="20" t="s">
        <v>360</v>
      </c>
      <c r="L658" s="32" t="s">
        <v>2256</v>
      </c>
      <c r="M658" s="48">
        <v>42917</v>
      </c>
      <c r="N658" s="48"/>
      <c r="O658" s="34"/>
      <c r="P658" s="34"/>
      <c r="Q658" s="34"/>
      <c r="R658" s="59" t="str">
        <v>02大沢野地域</v>
      </c>
      <c r="S658" s="59" t="str">
        <v>54大沢野地区</v>
      </c>
    </row>
    <row r="659" spans="1:19" s="11" customFormat="1" ht="46.5" customHeight="1">
      <c r="A659" s="13" t="s">
        <v>3457</v>
      </c>
      <c r="B659" s="16" t="str">
        <f>IFERROR(VLOOKUP($A659,削除禁止!$A$1:$J$42,2,0),"")</f>
        <v>地域生活支援事業</v>
      </c>
      <c r="C659" s="19">
        <v>1640100663</v>
      </c>
      <c r="D659" s="20"/>
      <c r="E659" s="20"/>
      <c r="F659" s="34" t="s">
        <v>2391</v>
      </c>
      <c r="G659" s="20"/>
      <c r="H659" s="19" t="s">
        <v>1188</v>
      </c>
      <c r="I659" s="26" t="s">
        <v>2866</v>
      </c>
      <c r="J659" s="20" t="s">
        <v>471</v>
      </c>
      <c r="K659" s="20" t="s">
        <v>360</v>
      </c>
      <c r="L659" s="32" t="s">
        <v>2256</v>
      </c>
      <c r="M659" s="48">
        <v>42917</v>
      </c>
      <c r="N659" s="48"/>
      <c r="O659" s="34"/>
      <c r="P659" s="34"/>
      <c r="Q659" s="34"/>
      <c r="R659" s="59" t="str">
        <v>02大沢野地域</v>
      </c>
      <c r="S659" s="59" t="str">
        <v>54大沢野地区</v>
      </c>
    </row>
    <row r="660" spans="1:19" s="11" customFormat="1" ht="46.5" customHeight="1">
      <c r="A660" s="13" t="s">
        <v>3457</v>
      </c>
      <c r="B660" s="16" t="str">
        <f>IFERROR(VLOOKUP($A660,削除禁止!$A$1:$J$42,2,0),"")</f>
        <v>地域生活支援事業</v>
      </c>
      <c r="C660" s="19">
        <v>1650100348</v>
      </c>
      <c r="D660" s="20"/>
      <c r="E660" s="20"/>
      <c r="F660" s="34" t="s">
        <v>2615</v>
      </c>
      <c r="G660" s="20"/>
      <c r="H660" s="19" t="s">
        <v>1917</v>
      </c>
      <c r="I660" s="26" t="s">
        <v>2911</v>
      </c>
      <c r="J660" s="20" t="s">
        <v>215</v>
      </c>
      <c r="K660" s="20" t="s">
        <v>1918</v>
      </c>
      <c r="L660" s="32" t="s">
        <v>573</v>
      </c>
      <c r="M660" s="48">
        <v>43070</v>
      </c>
      <c r="N660" s="48"/>
      <c r="O660" s="34"/>
      <c r="P660" s="34"/>
      <c r="Q660" s="34"/>
      <c r="R660" s="59" t="str">
        <v>01富山地域</v>
      </c>
      <c r="S660" s="59" t="str">
        <v>35月岡</v>
      </c>
    </row>
    <row r="661" spans="1:19" s="11" customFormat="1" ht="46.5" customHeight="1">
      <c r="A661" s="13" t="s">
        <v>3457</v>
      </c>
      <c r="B661" s="16" t="str">
        <f>IFERROR(VLOOKUP($A661,削除禁止!$A$1:$J$42,2,0),"")</f>
        <v>地域生活支援事業</v>
      </c>
      <c r="C661" s="19">
        <v>1610102202</v>
      </c>
      <c r="D661" s="20"/>
      <c r="E661" s="20"/>
      <c r="F661" s="34" t="s">
        <v>600</v>
      </c>
      <c r="G661" s="20"/>
      <c r="H661" s="19" t="s">
        <v>1644</v>
      </c>
      <c r="I661" s="26" t="s">
        <v>4852</v>
      </c>
      <c r="J661" s="20" t="s">
        <v>985</v>
      </c>
      <c r="K661" s="20" t="s">
        <v>1943</v>
      </c>
      <c r="L661" s="32" t="s">
        <v>2923</v>
      </c>
      <c r="M661" s="48">
        <v>43191</v>
      </c>
      <c r="N661" s="48"/>
      <c r="O661" s="34"/>
      <c r="P661" s="34"/>
      <c r="Q661" s="34"/>
      <c r="R661" s="59" t="str">
        <v>01富山地域</v>
      </c>
      <c r="S661" s="59" t="str">
        <v>10光陽</v>
      </c>
    </row>
    <row r="662" spans="1:19" s="11" customFormat="1" ht="46.5" customHeight="1">
      <c r="A662" s="13" t="s">
        <v>3457</v>
      </c>
      <c r="B662" s="16" t="str">
        <f>IFERROR(VLOOKUP($A662,削除禁止!$A$1:$J$42,2,0),"")</f>
        <v>地域生活支援事業</v>
      </c>
      <c r="C662" s="19">
        <v>1650100413</v>
      </c>
      <c r="D662" s="20"/>
      <c r="E662" s="20"/>
      <c r="F662" s="34" t="s">
        <v>1835</v>
      </c>
      <c r="G662" s="20"/>
      <c r="H662" s="19" t="s">
        <v>1478</v>
      </c>
      <c r="I662" s="24" t="s">
        <v>2850</v>
      </c>
      <c r="J662" s="20" t="s">
        <v>750</v>
      </c>
      <c r="K662" s="20" t="s">
        <v>516</v>
      </c>
      <c r="L662" s="26" t="s">
        <v>2299</v>
      </c>
      <c r="M662" s="48">
        <v>43221</v>
      </c>
      <c r="N662" s="48"/>
      <c r="O662" s="34"/>
      <c r="P662" s="34"/>
      <c r="Q662" s="34"/>
      <c r="R662" s="59" t="str">
        <v>02大沢野地域</v>
      </c>
      <c r="S662" s="59" t="str">
        <v>53船峅地区</v>
      </c>
    </row>
    <row r="663" spans="1:19" s="11" customFormat="1" ht="46.5" customHeight="1">
      <c r="A663" s="13" t="s">
        <v>3457</v>
      </c>
      <c r="B663" s="16" t="str">
        <f>IFERROR(VLOOKUP($A663,削除禁止!$A$1:$J$42,2,0),"")</f>
        <v>地域生活支援事業</v>
      </c>
      <c r="C663" s="19">
        <v>1650100280</v>
      </c>
      <c r="D663" s="20"/>
      <c r="E663" s="20"/>
      <c r="F663" s="34" t="s">
        <v>1467</v>
      </c>
      <c r="G663" s="20"/>
      <c r="H663" s="19" t="s">
        <v>1531</v>
      </c>
      <c r="I663" s="24" t="s">
        <v>2884</v>
      </c>
      <c r="J663" s="20" t="s">
        <v>1904</v>
      </c>
      <c r="K663" s="20" t="s">
        <v>917</v>
      </c>
      <c r="L663" s="32" t="s">
        <v>2017</v>
      </c>
      <c r="M663" s="48">
        <v>43252</v>
      </c>
      <c r="N663" s="48"/>
      <c r="O663" s="34"/>
      <c r="P663" s="34"/>
      <c r="Q663" s="34"/>
      <c r="R663" s="59" t="str">
        <v>01富山地域</v>
      </c>
      <c r="S663" s="59" t="str">
        <v>25広田</v>
      </c>
    </row>
    <row r="664" spans="1:19" s="11" customFormat="1" ht="46.5" customHeight="1">
      <c r="A664" s="13" t="s">
        <v>3457</v>
      </c>
      <c r="B664" s="16" t="str">
        <f>IFERROR(VLOOKUP($A664,削除禁止!$A$1:$J$42,2,0),"")</f>
        <v>地域生活支援事業</v>
      </c>
      <c r="C664" s="19">
        <v>1650100397</v>
      </c>
      <c r="D664" s="20"/>
      <c r="E664" s="20"/>
      <c r="F664" s="26" t="s">
        <v>2386</v>
      </c>
      <c r="G664" s="19"/>
      <c r="H664" s="18" t="s">
        <v>1936</v>
      </c>
      <c r="I664" s="26" t="s">
        <v>8236</v>
      </c>
      <c r="J664" s="20" t="s">
        <v>1039</v>
      </c>
      <c r="K664" s="20" t="s">
        <v>1744</v>
      </c>
      <c r="L664" s="24" t="s">
        <v>8237</v>
      </c>
      <c r="M664" s="49">
        <v>43405</v>
      </c>
      <c r="N664" s="49"/>
      <c r="O664" s="34"/>
      <c r="P664" s="34"/>
      <c r="Q664" s="34"/>
      <c r="R664" s="59" t="str">
        <v>05婦中地域</v>
      </c>
      <c r="S664" s="59" t="str">
        <v>70鵜坂地区</v>
      </c>
    </row>
    <row r="665" spans="1:19" s="11" customFormat="1" ht="46.5" customHeight="1">
      <c r="A665" s="13" t="s">
        <v>3457</v>
      </c>
      <c r="B665" s="16" t="str">
        <f>IFERROR(VLOOKUP($A665,削除禁止!$A$1:$J$42,2,0),"")</f>
        <v>地域生活支援事業</v>
      </c>
      <c r="C665" s="19">
        <v>1650100199</v>
      </c>
      <c r="D665" s="20"/>
      <c r="E665" s="20"/>
      <c r="F665" s="26" t="s">
        <v>1860</v>
      </c>
      <c r="G665" s="19"/>
      <c r="H665" s="18" t="s">
        <v>82</v>
      </c>
      <c r="I665" s="26" t="s">
        <v>2876</v>
      </c>
      <c r="J665" s="20" t="s">
        <v>1662</v>
      </c>
      <c r="K665" s="20" t="s">
        <v>1656</v>
      </c>
      <c r="L665" s="24" t="s">
        <v>8237</v>
      </c>
      <c r="M665" s="49">
        <v>43405</v>
      </c>
      <c r="N665" s="49"/>
      <c r="O665" s="34"/>
      <c r="P665" s="34"/>
      <c r="Q665" s="34"/>
      <c r="R665" s="59" t="str">
        <v>01富山地域</v>
      </c>
      <c r="S665" s="59" t="str">
        <v>40呉羽</v>
      </c>
    </row>
    <row r="666" spans="1:19" s="11" customFormat="1" ht="46.5" customHeight="1">
      <c r="A666" s="13" t="s">
        <v>3457</v>
      </c>
      <c r="B666" s="16" t="str">
        <f>IFERROR(VLOOKUP($A666,削除禁止!$A$1:$J$42,2,0),"")</f>
        <v>地域生活支援事業</v>
      </c>
      <c r="C666" s="20">
        <v>1640100390</v>
      </c>
      <c r="D666" s="20"/>
      <c r="E666" s="20"/>
      <c r="F666" s="32" t="s">
        <v>577</v>
      </c>
      <c r="G666" s="36"/>
      <c r="H666" s="20" t="s">
        <v>1734</v>
      </c>
      <c r="I666" s="16" t="s">
        <v>640</v>
      </c>
      <c r="J666" s="20" t="s">
        <v>1982</v>
      </c>
      <c r="K666" s="20" t="s">
        <v>1496</v>
      </c>
      <c r="L666" s="26" t="s">
        <v>592</v>
      </c>
      <c r="M666" s="48">
        <v>43617</v>
      </c>
      <c r="N666" s="48"/>
      <c r="O666" s="34"/>
      <c r="P666" s="34"/>
      <c r="Q666" s="34"/>
      <c r="R666" s="59" t="str">
        <v>01富山地域</v>
      </c>
      <c r="S666" s="59" t="str">
        <v>06柳町</v>
      </c>
    </row>
    <row r="667" spans="1:19" s="11" customFormat="1" ht="46.5" customHeight="1">
      <c r="A667" s="13" t="s">
        <v>3457</v>
      </c>
      <c r="B667" s="16" t="str">
        <f>IFERROR(VLOOKUP($A667,削除禁止!$A$1:$J$42,2,0),"")</f>
        <v>地域生活支援事業</v>
      </c>
      <c r="C667" s="20">
        <v>1611700137</v>
      </c>
      <c r="D667" s="20"/>
      <c r="E667" s="20"/>
      <c r="F667" s="32" t="s">
        <v>2683</v>
      </c>
      <c r="G667" s="36"/>
      <c r="H667" s="20" t="s">
        <v>2132</v>
      </c>
      <c r="I667" s="16" t="s">
        <v>3603</v>
      </c>
      <c r="J667" s="20" t="s">
        <v>1087</v>
      </c>
      <c r="K667" s="20" t="s">
        <v>17</v>
      </c>
      <c r="L667" s="26" t="s">
        <v>2967</v>
      </c>
      <c r="M667" s="48">
        <v>43617</v>
      </c>
      <c r="N667" s="48"/>
      <c r="O667" s="34"/>
      <c r="P667" s="34"/>
      <c r="Q667" s="34"/>
      <c r="R667" s="59" t="str">
        <v>その他</v>
      </c>
      <c r="S667" s="59" t="str">
        <v>その他</v>
      </c>
    </row>
    <row r="668" spans="1:19" s="11" customFormat="1" ht="46.5" customHeight="1">
      <c r="A668" s="13" t="s">
        <v>3457</v>
      </c>
      <c r="B668" s="16" t="str">
        <f>IFERROR(VLOOKUP($A668,削除禁止!$A$1:$J$42,2,0),"")</f>
        <v>地域生活支援事業</v>
      </c>
      <c r="C668" s="20">
        <v>1611900141</v>
      </c>
      <c r="D668" s="20"/>
      <c r="E668" s="20"/>
      <c r="F668" s="32" t="s">
        <v>2685</v>
      </c>
      <c r="G668" s="36"/>
      <c r="H668" s="20" t="s">
        <v>1985</v>
      </c>
      <c r="I668" s="16" t="s">
        <v>1999</v>
      </c>
      <c r="J668" s="20" t="s">
        <v>422</v>
      </c>
      <c r="K668" s="20" t="s">
        <v>1113</v>
      </c>
      <c r="L668" s="26" t="s">
        <v>2969</v>
      </c>
      <c r="M668" s="48">
        <v>43647</v>
      </c>
      <c r="N668" s="48"/>
      <c r="O668" s="34"/>
      <c r="P668" s="34"/>
      <c r="Q668" s="34"/>
      <c r="R668" s="59" t="str">
        <v>その他</v>
      </c>
      <c r="S668" s="59" t="str">
        <v>その他</v>
      </c>
    </row>
    <row r="669" spans="1:19" s="11" customFormat="1" ht="46.5" customHeight="1">
      <c r="A669" s="13" t="s">
        <v>3457</v>
      </c>
      <c r="B669" s="16" t="str">
        <f>IFERROR(VLOOKUP($A669,削除禁止!$A$1:$J$42,2,0),"")</f>
        <v>地域生活支援事業</v>
      </c>
      <c r="C669" s="20">
        <v>1650160037</v>
      </c>
      <c r="D669" s="20"/>
      <c r="E669" s="20"/>
      <c r="F669" s="32" t="s">
        <v>2629</v>
      </c>
      <c r="G669" s="36"/>
      <c r="H669" s="20" t="s">
        <v>1623</v>
      </c>
      <c r="I669" s="16" t="s">
        <v>320</v>
      </c>
      <c r="J669" s="20" t="s">
        <v>911</v>
      </c>
      <c r="K669" s="20" t="s">
        <v>2026</v>
      </c>
      <c r="L669" s="26" t="s">
        <v>546</v>
      </c>
      <c r="M669" s="48">
        <v>43831</v>
      </c>
      <c r="N669" s="48"/>
      <c r="O669" s="34"/>
      <c r="P669" s="34"/>
      <c r="Q669" s="34"/>
      <c r="R669" s="59" t="str">
        <v>02大沢野地域</v>
      </c>
      <c r="S669" s="59" t="str">
        <v>55大久保地区</v>
      </c>
    </row>
    <row r="670" spans="1:19" s="11" customFormat="1" ht="46.5" customHeight="1">
      <c r="A670" s="13" t="s">
        <v>3457</v>
      </c>
      <c r="B670" s="16" t="str">
        <f>IFERROR(VLOOKUP($A670,削除禁止!$A$1:$J$42,2,0),"")</f>
        <v>地域生活支援事業</v>
      </c>
      <c r="C670" s="20">
        <v>1650100603</v>
      </c>
      <c r="D670" s="20"/>
      <c r="E670" s="20"/>
      <c r="F670" s="32" t="s">
        <v>334</v>
      </c>
      <c r="G670" s="36"/>
      <c r="H670" s="20" t="s">
        <v>1484</v>
      </c>
      <c r="I670" s="24" t="s">
        <v>1865</v>
      </c>
      <c r="J670" s="20" t="s">
        <v>1949</v>
      </c>
      <c r="K670" s="20" t="s">
        <v>1949</v>
      </c>
      <c r="L670" s="26" t="s">
        <v>2931</v>
      </c>
      <c r="M670" s="48">
        <v>43891</v>
      </c>
      <c r="N670" s="48"/>
      <c r="O670" s="34"/>
      <c r="P670" s="34"/>
      <c r="Q670" s="34"/>
      <c r="R670" s="59" t="str">
        <v>01富山地域</v>
      </c>
      <c r="S670" s="59" t="str">
        <v>06柳町</v>
      </c>
    </row>
    <row r="671" spans="1:19" s="11" customFormat="1" ht="46.5" customHeight="1">
      <c r="A671" s="13" t="s">
        <v>3457</v>
      </c>
      <c r="B671" s="16" t="str">
        <f>IFERROR(VLOOKUP($A671,削除禁止!$A$1:$J$42,2,0),"")</f>
        <v>地域生活支援事業</v>
      </c>
      <c r="C671" s="20">
        <v>1650160094</v>
      </c>
      <c r="D671" s="20"/>
      <c r="E671" s="20"/>
      <c r="F671" s="32" t="s">
        <v>2317</v>
      </c>
      <c r="G671" s="36"/>
      <c r="H671" s="20" t="s">
        <v>2174</v>
      </c>
      <c r="I671" s="16" t="s">
        <v>1321</v>
      </c>
      <c r="J671" s="20" t="s">
        <v>2180</v>
      </c>
      <c r="K671" s="20" t="s">
        <v>2184</v>
      </c>
      <c r="L671" s="26" t="s">
        <v>2938</v>
      </c>
      <c r="M671" s="48">
        <v>44136</v>
      </c>
      <c r="N671" s="48"/>
      <c r="O671" s="34"/>
      <c r="P671" s="34"/>
      <c r="Q671" s="34"/>
      <c r="R671" s="59" t="str">
        <v>01富山地域</v>
      </c>
      <c r="S671" s="59" t="str">
        <v>25広田</v>
      </c>
    </row>
    <row r="672" spans="1:19" s="11" customFormat="1" ht="46.5" customHeight="1">
      <c r="A672" s="13" t="s">
        <v>3457</v>
      </c>
      <c r="B672" s="16" t="str">
        <f>IFERROR(VLOOKUP($A672,削除禁止!$A$1:$J$42,2,0),"")</f>
        <v>地域生活支援事業</v>
      </c>
      <c r="C672" s="19">
        <v>1610102582</v>
      </c>
      <c r="D672" s="20"/>
      <c r="E672" s="20"/>
      <c r="F672" s="33" t="s">
        <v>2502</v>
      </c>
      <c r="G672" s="18"/>
      <c r="H672" s="18" t="s">
        <v>1174</v>
      </c>
      <c r="I672" s="33" t="s">
        <v>2799</v>
      </c>
      <c r="J672" s="36" t="s">
        <v>2183</v>
      </c>
      <c r="K672" s="36" t="s">
        <v>2035</v>
      </c>
      <c r="L672" s="33" t="s">
        <v>2256</v>
      </c>
      <c r="M672" s="48">
        <v>44287</v>
      </c>
      <c r="N672" s="48"/>
      <c r="O672" s="34"/>
      <c r="P672" s="34"/>
      <c r="Q672" s="34"/>
      <c r="R672" s="59" t="str">
        <v>02大沢野地域</v>
      </c>
      <c r="S672" s="59" t="str">
        <v>54大沢野地区</v>
      </c>
    </row>
    <row r="673" spans="1:19" s="11" customFormat="1" ht="46.5" customHeight="1">
      <c r="A673" s="13" t="s">
        <v>3457</v>
      </c>
      <c r="B673" s="16" t="str">
        <f>IFERROR(VLOOKUP($A673,削除禁止!$A$1:$J$42,2,0),"")</f>
        <v>地域生活支援事業</v>
      </c>
      <c r="C673" s="19">
        <v>1650160029</v>
      </c>
      <c r="D673" s="20"/>
      <c r="E673" s="20"/>
      <c r="F673" s="26" t="s">
        <v>2626</v>
      </c>
      <c r="G673" s="19"/>
      <c r="H673" s="19" t="s">
        <v>1709</v>
      </c>
      <c r="I673" s="26" t="s">
        <v>2651</v>
      </c>
      <c r="J673" s="19" t="s">
        <v>3026</v>
      </c>
      <c r="K673" s="18" t="s">
        <v>224</v>
      </c>
      <c r="L673" s="25" t="s">
        <v>2345</v>
      </c>
      <c r="M673" s="49">
        <v>44378</v>
      </c>
      <c r="N673" s="49"/>
      <c r="O673" s="34"/>
      <c r="P673" s="34"/>
      <c r="Q673" s="34"/>
      <c r="R673" s="59" t="str">
        <v>01富山地域</v>
      </c>
      <c r="S673" s="59" t="str">
        <v>45池多</v>
      </c>
    </row>
    <row r="674" spans="1:19" s="11" customFormat="1" ht="46.5" customHeight="1">
      <c r="A674" s="13" t="s">
        <v>3457</v>
      </c>
      <c r="B674" s="16" t="str">
        <f>IFERROR(VLOOKUP($A674,削除禁止!$A$1:$J$42,2,0),"")</f>
        <v>地域生活支援事業</v>
      </c>
      <c r="C674" s="19">
        <v>1670100799</v>
      </c>
      <c r="D674" s="20"/>
      <c r="E674" s="20"/>
      <c r="F674" s="26" t="s">
        <v>4936</v>
      </c>
      <c r="G674" s="19"/>
      <c r="H674" s="19" t="s">
        <v>3046</v>
      </c>
      <c r="I674" s="26" t="s">
        <v>2999</v>
      </c>
      <c r="J674" s="19" t="s">
        <v>1525</v>
      </c>
      <c r="K674" s="18" t="s">
        <v>3050</v>
      </c>
      <c r="L674" s="25" t="s">
        <v>4882</v>
      </c>
      <c r="M674" s="49">
        <v>44386</v>
      </c>
      <c r="N674" s="49"/>
      <c r="O674" s="34"/>
      <c r="P674" s="34"/>
      <c r="Q674" s="34"/>
      <c r="R674" s="59" t="str">
        <v>01富山地域</v>
      </c>
      <c r="S674" s="59" t="str">
        <v>21大広田</v>
      </c>
    </row>
    <row r="675" spans="1:19" s="11" customFormat="1" ht="46.5" customHeight="1">
      <c r="A675" s="13" t="s">
        <v>3457</v>
      </c>
      <c r="B675" s="16" t="str">
        <f>IFERROR(VLOOKUP($A675,削除禁止!$A$1:$J$42,2,0),"")</f>
        <v>地域生活支援事業</v>
      </c>
      <c r="C675" s="19">
        <v>1611600295</v>
      </c>
      <c r="D675" s="20"/>
      <c r="E675" s="20"/>
      <c r="F675" s="26" t="s">
        <v>4981</v>
      </c>
      <c r="G675" s="19"/>
      <c r="H675" s="19" t="s">
        <v>6659</v>
      </c>
      <c r="I675" s="26" t="s">
        <v>7018</v>
      </c>
      <c r="J675" s="19" t="s">
        <v>7687</v>
      </c>
      <c r="K675" s="18" t="s">
        <v>8004</v>
      </c>
      <c r="L675" s="25" t="s">
        <v>8003</v>
      </c>
      <c r="M675" s="49">
        <v>44670</v>
      </c>
      <c r="N675" s="49"/>
      <c r="O675" s="34"/>
      <c r="P675" s="34"/>
      <c r="Q675" s="34"/>
      <c r="R675" s="59" t="str">
        <v>その他</v>
      </c>
      <c r="S675" s="59" t="str">
        <v>その他</v>
      </c>
    </row>
    <row r="676" spans="1:19" s="11" customFormat="1" ht="46.5" customHeight="1">
      <c r="A676" s="13" t="s">
        <v>3457</v>
      </c>
      <c r="B676" s="16" t="str">
        <f>IFERROR(VLOOKUP($A676,削除禁止!$A$1:$J$42,2,0),"")</f>
        <v>地域生活支援事業</v>
      </c>
      <c r="C676" s="19">
        <v>1650160185</v>
      </c>
      <c r="D676" s="20"/>
      <c r="E676" s="20"/>
      <c r="F676" s="26" t="s">
        <v>2018</v>
      </c>
      <c r="G676" s="19"/>
      <c r="H676" s="19" t="s">
        <v>1644</v>
      </c>
      <c r="I676" s="26" t="s">
        <v>8005</v>
      </c>
      <c r="J676" s="20" t="s">
        <v>3628</v>
      </c>
      <c r="K676" s="18" t="s">
        <v>2924</v>
      </c>
      <c r="L676" s="25" t="s">
        <v>8006</v>
      </c>
      <c r="M676" s="49">
        <v>44713</v>
      </c>
      <c r="N676" s="49"/>
      <c r="O676" s="34"/>
      <c r="P676" s="34"/>
      <c r="Q676" s="34"/>
      <c r="R676" s="59" t="str">
        <v>01富山地域</v>
      </c>
      <c r="S676" s="59" t="str">
        <v>11堀川</v>
      </c>
    </row>
    <row r="677" spans="1:19" s="11" customFormat="1" ht="46.5" customHeight="1">
      <c r="A677" s="13" t="s">
        <v>3457</v>
      </c>
      <c r="B677" s="16" t="str">
        <f>IFERROR(VLOOKUP($A677,削除禁止!$A$1:$J$42,2,0),"")</f>
        <v>地域生活支援事業</v>
      </c>
      <c r="C677" s="19">
        <v>1650160102</v>
      </c>
      <c r="D677" s="20"/>
      <c r="E677" s="20"/>
      <c r="F677" s="26" t="s">
        <v>8002</v>
      </c>
      <c r="G677" s="19"/>
      <c r="H677" s="19" t="s">
        <v>1167</v>
      </c>
      <c r="I677" s="26" t="s">
        <v>8007</v>
      </c>
      <c r="J677" s="19" t="s">
        <v>3083</v>
      </c>
      <c r="K677" s="18" t="s">
        <v>305</v>
      </c>
      <c r="L677" s="25" t="s">
        <v>4253</v>
      </c>
      <c r="M677" s="49">
        <v>44835</v>
      </c>
      <c r="N677" s="49"/>
      <c r="O677" s="34"/>
      <c r="P677" s="34"/>
      <c r="Q677" s="34"/>
      <c r="R677" s="59" t="str">
        <v>01富山地域</v>
      </c>
      <c r="S677" s="59" t="str">
        <v>02愛宕</v>
      </c>
    </row>
    <row r="678" spans="1:19" s="11" customFormat="1" ht="46.5" customHeight="1">
      <c r="A678" s="13" t="s">
        <v>3457</v>
      </c>
      <c r="B678" s="16" t="str">
        <f>IFERROR(VLOOKUP($A678,削除禁止!$A$1:$J$42,2,0),"")</f>
        <v>地域生活支援事業</v>
      </c>
      <c r="C678" s="19">
        <v>1650160177</v>
      </c>
      <c r="D678" s="20"/>
      <c r="E678" s="20"/>
      <c r="F678" s="26" t="s">
        <v>3308</v>
      </c>
      <c r="G678" s="18"/>
      <c r="H678" s="18" t="s">
        <v>3092</v>
      </c>
      <c r="I678" s="24" t="s">
        <v>4261</v>
      </c>
      <c r="J678" s="18" t="s">
        <v>8050</v>
      </c>
      <c r="K678" s="18" t="s">
        <v>3</v>
      </c>
      <c r="L678" s="24" t="s">
        <v>4775</v>
      </c>
      <c r="M678" s="49">
        <v>44896</v>
      </c>
      <c r="N678" s="49"/>
      <c r="O678" s="34"/>
      <c r="P678" s="34"/>
      <c r="Q678" s="34"/>
      <c r="R678" s="59" t="str">
        <v>01富山地域</v>
      </c>
      <c r="S678" s="59" t="str">
        <v>03安野屋</v>
      </c>
    </row>
    <row r="679" spans="1:19" s="11" customFormat="1" ht="46.5" customHeight="1">
      <c r="A679" s="13" t="s">
        <v>3457</v>
      </c>
      <c r="B679" s="16" t="str">
        <f>IFERROR(VLOOKUP($A679,削除禁止!$A$1:$J$42,2,0),"")</f>
        <v>地域生活支援事業</v>
      </c>
      <c r="C679" s="19">
        <v>1650160474</v>
      </c>
      <c r="D679" s="20"/>
      <c r="E679" s="20"/>
      <c r="F679" s="26" t="s">
        <v>5059</v>
      </c>
      <c r="G679" s="19"/>
      <c r="H679" s="19" t="s">
        <v>1167</v>
      </c>
      <c r="I679" s="26" t="s">
        <v>8007</v>
      </c>
      <c r="J679" s="19" t="s">
        <v>1028</v>
      </c>
      <c r="K679" s="19" t="s">
        <v>2054</v>
      </c>
      <c r="L679" s="25" t="s">
        <v>8253</v>
      </c>
      <c r="M679" s="49">
        <v>44927</v>
      </c>
      <c r="N679" s="49"/>
      <c r="O679" s="34"/>
      <c r="P679" s="34"/>
      <c r="Q679" s="34"/>
      <c r="R679" s="59" t="str">
        <v>01富山地域</v>
      </c>
      <c r="S679" s="16" t="str">
        <v>02愛宕</v>
      </c>
    </row>
    <row r="680" spans="1:19" s="11" customFormat="1" ht="46.5" customHeight="1">
      <c r="A680" s="13" t="s">
        <v>3457</v>
      </c>
      <c r="B680" s="16" t="str">
        <f>IFERROR(VLOOKUP($A680,削除禁止!$A$1:$J$42,2,0),"")</f>
        <v>地域生活支援事業</v>
      </c>
      <c r="C680" s="19">
        <v>1650160219</v>
      </c>
      <c r="D680" s="20"/>
      <c r="E680" s="20"/>
      <c r="F680" s="26" t="s">
        <v>4929</v>
      </c>
      <c r="G680" s="19"/>
      <c r="H680" s="19" t="s">
        <v>488</v>
      </c>
      <c r="I680" s="26" t="s">
        <v>4728</v>
      </c>
      <c r="J680" s="19" t="s">
        <v>3665</v>
      </c>
      <c r="K680" s="18"/>
      <c r="L680" s="25" t="s">
        <v>2778</v>
      </c>
      <c r="M680" s="49">
        <v>44958</v>
      </c>
      <c r="N680" s="49"/>
      <c r="O680" s="34"/>
      <c r="P680" s="34"/>
      <c r="Q680" s="34"/>
      <c r="R680" s="59" t="str">
        <v>01富山地域</v>
      </c>
      <c r="S680" s="16" t="str">
        <v>14奥田</v>
      </c>
    </row>
    <row r="681" spans="1:19" s="11" customFormat="1" ht="46.5" customHeight="1">
      <c r="A681" s="13" t="s">
        <v>3457</v>
      </c>
      <c r="B681" s="16" t="str">
        <f>IFERROR(VLOOKUP($A681,削除禁止!$A$1:$J$42,2,0),"")</f>
        <v>地域生活支援事業</v>
      </c>
      <c r="C681" s="19">
        <v>1610102723</v>
      </c>
      <c r="D681" s="20"/>
      <c r="E681" s="20"/>
      <c r="F681" s="26" t="s">
        <v>4902</v>
      </c>
      <c r="G681" s="19"/>
      <c r="H681" s="18" t="s">
        <v>202</v>
      </c>
      <c r="I681" s="24" t="s">
        <v>1311</v>
      </c>
      <c r="J681" s="18" t="s">
        <v>1682</v>
      </c>
      <c r="K681" s="18" t="s">
        <v>3098</v>
      </c>
      <c r="L681" s="26" t="s">
        <v>4704</v>
      </c>
      <c r="M681" s="49">
        <v>45139</v>
      </c>
      <c r="N681" s="49"/>
      <c r="O681" s="34"/>
      <c r="P681" s="34"/>
      <c r="Q681" s="34"/>
      <c r="R681" s="59" t="str">
        <v>01富山地域</v>
      </c>
      <c r="S681" s="16" t="str">
        <v>12堀川南</v>
      </c>
    </row>
    <row r="682" spans="1:19" s="11" customFormat="1" ht="46.5" customHeight="1">
      <c r="A682" s="13" t="s">
        <v>3457</v>
      </c>
      <c r="B682" s="16" t="str">
        <f>IFERROR(VLOOKUP($A682,削除禁止!$A$1:$J$42,2,0),"")</f>
        <v>地域生活支援事業</v>
      </c>
      <c r="C682" s="19">
        <v>1610102731</v>
      </c>
      <c r="D682" s="20"/>
      <c r="E682" s="20"/>
      <c r="F682" s="26" t="s">
        <v>4904</v>
      </c>
      <c r="G682" s="19"/>
      <c r="H682" s="19" t="s">
        <v>3099</v>
      </c>
      <c r="I682" s="26" t="s">
        <v>8122</v>
      </c>
      <c r="J682" s="18" t="s">
        <v>3100</v>
      </c>
      <c r="K682" s="18" t="s">
        <v>3102</v>
      </c>
      <c r="L682" s="24" t="s">
        <v>2133</v>
      </c>
      <c r="M682" s="49">
        <v>45323</v>
      </c>
      <c r="N682" s="49"/>
      <c r="O682" s="34"/>
      <c r="P682" s="34"/>
      <c r="Q682" s="34"/>
      <c r="R682" s="59" t="str">
        <v>01富山地域</v>
      </c>
      <c r="S682" s="16" t="str">
        <v>10光陽</v>
      </c>
    </row>
    <row r="683" spans="1:19" s="11" customFormat="1" ht="46.5" customHeight="1">
      <c r="A683" s="13" t="s">
        <v>3457</v>
      </c>
      <c r="B683" s="16" t="str">
        <f>IFERROR(VLOOKUP($A683,削除禁止!$A$1:$J$42,2,0),"")</f>
        <v>地域生活支援事業</v>
      </c>
      <c r="C683" s="19">
        <v>1650160383</v>
      </c>
      <c r="D683" s="20"/>
      <c r="E683" s="20"/>
      <c r="F683" s="26" t="s">
        <v>8155</v>
      </c>
      <c r="G683" s="19"/>
      <c r="H683" s="19" t="s">
        <v>1591</v>
      </c>
      <c r="I683" s="26" t="s">
        <v>2589</v>
      </c>
      <c r="J683" s="19" t="s">
        <v>1070</v>
      </c>
      <c r="K683" s="18" t="s">
        <v>1716</v>
      </c>
      <c r="L683" s="24" t="s">
        <v>573</v>
      </c>
      <c r="M683" s="49">
        <v>45597</v>
      </c>
      <c r="N683" s="49"/>
      <c r="O683" s="34"/>
      <c r="P683" s="34"/>
      <c r="Q683" s="34"/>
      <c r="R683" s="59" t="str">
        <v>01富山地域</v>
      </c>
      <c r="S683" s="16" t="str">
        <v>35月岡</v>
      </c>
    </row>
    <row r="684" spans="1:19" s="11" customFormat="1" ht="46.5" customHeight="1">
      <c r="A684" s="13" t="s">
        <v>3457</v>
      </c>
      <c r="B684" s="16" t="str">
        <f>IFERROR(VLOOKUP($A684,削除禁止!$A$1:$J$42,2,0),"")</f>
        <v>地域生活支援事業</v>
      </c>
      <c r="C684" s="19">
        <v>1690600091</v>
      </c>
      <c r="D684" s="20"/>
      <c r="E684" s="20"/>
      <c r="F684" s="35" t="s">
        <v>7116</v>
      </c>
      <c r="G684" s="19"/>
      <c r="H684" s="40" t="s">
        <v>4824</v>
      </c>
      <c r="I684" s="35" t="s">
        <v>8023</v>
      </c>
      <c r="J684" s="40" t="s">
        <v>7393</v>
      </c>
      <c r="K684" s="37" t="s">
        <v>7393</v>
      </c>
      <c r="L684" s="27" t="s">
        <v>8255</v>
      </c>
      <c r="M684" s="49">
        <v>45778</v>
      </c>
      <c r="N684" s="49"/>
      <c r="O684" s="34"/>
      <c r="P684" s="34"/>
      <c r="Q684" s="34"/>
      <c r="R684" s="59" t="str">
        <v>その他</v>
      </c>
      <c r="S684" s="16" t="str">
        <v>その他</v>
      </c>
    </row>
    <row r="685" spans="1:19" s="11" customFormat="1" ht="46.5" customHeight="1">
      <c r="A685" s="13" t="s">
        <v>4785</v>
      </c>
      <c r="B685" s="16" t="str">
        <f>IFERROR(VLOOKUP($A685,削除禁止!$A$1:$J$42,2,0),"")</f>
        <v>地域生活支援事業</v>
      </c>
      <c r="C685" s="20">
        <v>1670100138</v>
      </c>
      <c r="D685" s="20"/>
      <c r="E685" s="20"/>
      <c r="F685" s="26" t="s">
        <v>1221</v>
      </c>
      <c r="G685" s="19"/>
      <c r="H685" s="19" t="s">
        <v>1159</v>
      </c>
      <c r="I685" s="16" t="s">
        <v>253</v>
      </c>
      <c r="J685" s="20" t="s">
        <v>2980</v>
      </c>
      <c r="K685" s="20" t="s">
        <v>2703</v>
      </c>
      <c r="L685" s="16" t="s">
        <v>1259</v>
      </c>
      <c r="M685" s="50">
        <v>39630</v>
      </c>
      <c r="N685" s="50"/>
      <c r="O685" s="34"/>
      <c r="P685" s="34"/>
      <c r="Q685" s="34"/>
      <c r="R685" s="59" t="str">
        <v>01富山地域</v>
      </c>
      <c r="S685" s="59" t="str">
        <v>14奥田</v>
      </c>
    </row>
    <row r="686" spans="1:19" s="11" customFormat="1" ht="46.5" customHeight="1">
      <c r="A686" s="13" t="s">
        <v>4785</v>
      </c>
      <c r="B686" s="16" t="str">
        <f>IFERROR(VLOOKUP($A686,削除禁止!$A$1:$J$42,2,0),"")</f>
        <v>地域生活支援事業</v>
      </c>
      <c r="C686" s="19">
        <v>1671800470</v>
      </c>
      <c r="D686" s="20"/>
      <c r="E686" s="20"/>
      <c r="F686" s="26" t="s">
        <v>6344</v>
      </c>
      <c r="G686" s="19"/>
      <c r="H686" s="19" t="s">
        <v>621</v>
      </c>
      <c r="I686" s="24" t="s">
        <v>1585</v>
      </c>
      <c r="J686" s="19" t="s">
        <v>1275</v>
      </c>
      <c r="K686" s="20" t="s">
        <v>400</v>
      </c>
      <c r="L686" s="25" t="s">
        <v>1259</v>
      </c>
      <c r="M686" s="49">
        <v>40330</v>
      </c>
      <c r="N686" s="49"/>
      <c r="O686" s="34"/>
      <c r="P686" s="34"/>
      <c r="Q686" s="34"/>
      <c r="R686" s="59" t="str">
        <v>04八尾地域</v>
      </c>
      <c r="S686" s="59" t="str">
        <v>61保内地区</v>
      </c>
    </row>
    <row r="687" spans="1:19" s="11" customFormat="1" ht="46.5" customHeight="1">
      <c r="A687" s="13" t="s">
        <v>4785</v>
      </c>
      <c r="B687" s="16" t="str">
        <f>IFERROR(VLOOKUP($A687,削除禁止!$A$1:$J$42,2,0),"")</f>
        <v>地域生活支援事業</v>
      </c>
      <c r="C687" s="19">
        <v>1670103413</v>
      </c>
      <c r="D687" s="20"/>
      <c r="E687" s="20"/>
      <c r="F687" s="26" t="s">
        <v>7</v>
      </c>
      <c r="G687" s="19"/>
      <c r="H687" s="19" t="s">
        <v>58</v>
      </c>
      <c r="I687" s="26" t="s">
        <v>2719</v>
      </c>
      <c r="J687" s="18" t="s">
        <v>72</v>
      </c>
      <c r="K687" s="18" t="s">
        <v>92</v>
      </c>
      <c r="L687" s="25" t="s">
        <v>46</v>
      </c>
      <c r="M687" s="49">
        <v>40634</v>
      </c>
      <c r="N687" s="49"/>
      <c r="O687" s="34"/>
      <c r="P687" s="34"/>
      <c r="Q687" s="34"/>
      <c r="R687" s="59" t="str">
        <v>01富山地域</v>
      </c>
      <c r="S687" s="59" t="str">
        <v>11堀川</v>
      </c>
    </row>
    <row r="688" spans="1:19" s="11" customFormat="1" ht="46.5" customHeight="1">
      <c r="A688" s="13" t="s">
        <v>4785</v>
      </c>
      <c r="B688" s="16" t="str">
        <f>IFERROR(VLOOKUP($A688,削除禁止!$A$1:$J$42,2,0),"")</f>
        <v>地域生活支援事業</v>
      </c>
      <c r="C688" s="19">
        <v>1671100293</v>
      </c>
      <c r="D688" s="20"/>
      <c r="E688" s="20"/>
      <c r="F688" s="26" t="s">
        <v>2280</v>
      </c>
      <c r="G688" s="19"/>
      <c r="H688" s="19" t="s">
        <v>2135</v>
      </c>
      <c r="I688" s="26" t="s">
        <v>2912</v>
      </c>
      <c r="J688" s="19" t="s">
        <v>2139</v>
      </c>
      <c r="K688" s="18" t="s">
        <v>2143</v>
      </c>
      <c r="L688" s="25" t="s">
        <v>2970</v>
      </c>
      <c r="M688" s="49">
        <v>43191</v>
      </c>
      <c r="N688" s="49"/>
      <c r="O688" s="34"/>
      <c r="P688" s="34"/>
      <c r="Q688" s="34"/>
      <c r="R688" s="59" t="str">
        <v>その他</v>
      </c>
      <c r="S688" s="59" t="str">
        <v>その他</v>
      </c>
    </row>
    <row r="689" spans="1:19" s="11" customFormat="1" ht="46.5" customHeight="1">
      <c r="A689" s="13" t="s">
        <v>4785</v>
      </c>
      <c r="B689" s="16" t="str">
        <f>IFERROR(VLOOKUP($A689,削除禁止!$A$1:$J$42,2,0),"")</f>
        <v>地域生活支援事業</v>
      </c>
      <c r="C689" s="19">
        <v>1671100889</v>
      </c>
      <c r="D689" s="20"/>
      <c r="E689" s="20"/>
      <c r="F689" s="26" t="s">
        <v>5905</v>
      </c>
      <c r="G689" s="19"/>
      <c r="H689" s="19" t="s">
        <v>8085</v>
      </c>
      <c r="I689" s="26" t="s">
        <v>8086</v>
      </c>
      <c r="J689" s="19" t="s">
        <v>8087</v>
      </c>
      <c r="K689" s="18" t="s">
        <v>8088</v>
      </c>
      <c r="L689" s="25" t="s">
        <v>6171</v>
      </c>
      <c r="M689" s="49">
        <v>45383</v>
      </c>
      <c r="N689" s="49"/>
      <c r="O689" s="34"/>
      <c r="P689" s="34"/>
      <c r="Q689" s="34"/>
      <c r="R689" s="59" t="str">
        <v>その他</v>
      </c>
      <c r="S689" s="59" t="str">
        <v>その他</v>
      </c>
    </row>
    <row r="690" spans="1:19" s="11" customFormat="1" ht="46.5" customHeight="1">
      <c r="A690" s="13" t="s">
        <v>2081</v>
      </c>
      <c r="B690" s="16" t="str">
        <f>IFERROR(VLOOKUP($A690,削除禁止!$A$1:$J$42,2,0),"")</f>
        <v>地域生活支援事業</v>
      </c>
      <c r="C690" s="19" t="s">
        <v>2612</v>
      </c>
      <c r="D690" s="20"/>
      <c r="E690" s="20"/>
      <c r="F690" s="26" t="s">
        <v>2528</v>
      </c>
      <c r="G690" s="19"/>
      <c r="H690" s="19" t="s">
        <v>715</v>
      </c>
      <c r="I690" s="24" t="s">
        <v>2803</v>
      </c>
      <c r="J690" s="20" t="s">
        <v>728</v>
      </c>
      <c r="K690" s="20" t="s">
        <v>735</v>
      </c>
      <c r="L690" s="28" t="s">
        <v>1012</v>
      </c>
      <c r="M690" s="49">
        <v>35521</v>
      </c>
      <c r="N690" s="49"/>
      <c r="O690" s="34"/>
      <c r="P690" s="34"/>
      <c r="Q690" s="34"/>
      <c r="R690" s="59" t="str">
        <v>01富山地域</v>
      </c>
      <c r="S690" s="16" t="str">
        <v>16桜谷</v>
      </c>
    </row>
    <row r="691" spans="1:19" s="11" customFormat="1" ht="46.5" customHeight="1">
      <c r="A691" s="13" t="s">
        <v>2081</v>
      </c>
      <c r="B691" s="16" t="str">
        <f>IFERROR(VLOOKUP($A691,削除禁止!$A$1:$J$42,2,0),"")</f>
        <v>地域生活支援事業</v>
      </c>
      <c r="C691" s="19" t="s">
        <v>1176</v>
      </c>
      <c r="D691" s="20"/>
      <c r="E691" s="20"/>
      <c r="F691" s="26" t="s">
        <v>179</v>
      </c>
      <c r="G691" s="19"/>
      <c r="H691" s="20" t="s">
        <v>30</v>
      </c>
      <c r="I691" s="24" t="s">
        <v>2832</v>
      </c>
      <c r="J691" s="20" t="s">
        <v>22</v>
      </c>
      <c r="K691" s="20" t="s">
        <v>189</v>
      </c>
      <c r="L691" s="28" t="s">
        <v>307</v>
      </c>
      <c r="M691" s="49">
        <v>36251</v>
      </c>
      <c r="N691" s="49"/>
      <c r="O691" s="34"/>
      <c r="P691" s="34"/>
      <c r="Q691" s="34"/>
      <c r="R691" s="59" t="str">
        <v>01富山地域</v>
      </c>
      <c r="S691" s="59" t="str">
        <v>42寒江</v>
      </c>
    </row>
    <row r="692" spans="1:19" s="11" customFormat="1" ht="46.5" customHeight="1">
      <c r="A692" s="13" t="s">
        <v>2081</v>
      </c>
      <c r="B692" s="16" t="str">
        <f>IFERROR(VLOOKUP($A692,削除禁止!$A$1:$J$42,2,0),"")</f>
        <v>地域生活支援事業</v>
      </c>
      <c r="C692" s="19" t="s">
        <v>3122</v>
      </c>
      <c r="D692" s="20"/>
      <c r="E692" s="20"/>
      <c r="F692" s="26" t="s">
        <v>66</v>
      </c>
      <c r="G692" s="19"/>
      <c r="H692" s="20" t="s">
        <v>200</v>
      </c>
      <c r="I692" s="24" t="s">
        <v>2104</v>
      </c>
      <c r="J692" s="20" t="s">
        <v>226</v>
      </c>
      <c r="K692" s="20" t="s">
        <v>244</v>
      </c>
      <c r="L692" s="28" t="s">
        <v>322</v>
      </c>
      <c r="M692" s="49">
        <v>36982</v>
      </c>
      <c r="N692" s="49"/>
      <c r="O692" s="34"/>
      <c r="P692" s="34"/>
      <c r="Q692" s="34"/>
      <c r="R692" s="59" t="str">
        <v>01富山地域</v>
      </c>
      <c r="S692" s="59" t="str">
        <v>40呉羽</v>
      </c>
    </row>
    <row r="693" spans="1:19" s="11" customFormat="1" ht="46.5" customHeight="1">
      <c r="A693" s="13" t="s">
        <v>4787</v>
      </c>
      <c r="B693" s="16" t="str">
        <f>IFERROR(VLOOKUP($A693,削除禁止!$A$1:$J$42,2,0),"")</f>
        <v>地域生活支援事業</v>
      </c>
      <c r="C693" s="19">
        <v>1690100002</v>
      </c>
      <c r="D693" s="20"/>
      <c r="E693" s="20"/>
      <c r="F693" s="26" t="s">
        <v>816</v>
      </c>
      <c r="G693" s="19"/>
      <c r="H693" s="19" t="s">
        <v>238</v>
      </c>
      <c r="I693" s="24" t="s">
        <v>2047</v>
      </c>
      <c r="J693" s="19" t="s">
        <v>3174</v>
      </c>
      <c r="K693" s="20" t="s">
        <v>3186</v>
      </c>
      <c r="L693" s="25" t="s">
        <v>381</v>
      </c>
      <c r="M693" s="49">
        <v>36069</v>
      </c>
      <c r="N693" s="49"/>
      <c r="O693" s="34"/>
      <c r="P693" s="34"/>
      <c r="Q693" s="34"/>
      <c r="R693" s="59" t="str">
        <v>01富山地域</v>
      </c>
      <c r="S693" s="59" t="str">
        <v>32蜷川</v>
      </c>
    </row>
    <row r="694" spans="1:19" s="11" customFormat="1" ht="46.5" customHeight="1">
      <c r="A694" s="13" t="s">
        <v>4788</v>
      </c>
      <c r="B694" s="16" t="str">
        <f>IFERROR(VLOOKUP($A694,削除禁止!$A$1:$J$42,2,0),"")</f>
        <v>地域生活支援事業</v>
      </c>
      <c r="C694" s="19" t="s">
        <v>904</v>
      </c>
      <c r="D694" s="20"/>
      <c r="E694" s="20"/>
      <c r="F694" s="26" t="s">
        <v>628</v>
      </c>
      <c r="G694" s="19">
        <v>15</v>
      </c>
      <c r="H694" s="19" t="s">
        <v>238</v>
      </c>
      <c r="I694" s="26" t="s">
        <v>4876</v>
      </c>
      <c r="J694" s="19" t="s">
        <v>1358</v>
      </c>
      <c r="K694" s="18" t="s">
        <v>3111</v>
      </c>
      <c r="L694" s="25" t="s">
        <v>3951</v>
      </c>
      <c r="M694" s="49">
        <v>31503</v>
      </c>
      <c r="N694" s="49"/>
      <c r="O694" s="34"/>
      <c r="P694" s="34"/>
      <c r="Q694" s="34"/>
      <c r="R694" s="59" t="str">
        <v>01富山地域</v>
      </c>
      <c r="S694" s="59" t="str">
        <v>32蜷川</v>
      </c>
    </row>
    <row r="695" spans="1:19" s="11" customFormat="1" ht="46.5" customHeight="1">
      <c r="A695" s="13" t="s">
        <v>4788</v>
      </c>
      <c r="B695" s="16" t="str">
        <f>IFERROR(VLOOKUP($A695,削除禁止!$A$1:$J$42,2,0),"")</f>
        <v>地域生活支援事業</v>
      </c>
      <c r="C695" s="19" t="s">
        <v>3125</v>
      </c>
      <c r="D695" s="20"/>
      <c r="E695" s="20"/>
      <c r="F695" s="26" t="s">
        <v>4941</v>
      </c>
      <c r="G695" s="19">
        <v>15</v>
      </c>
      <c r="H695" s="18" t="s">
        <v>3118</v>
      </c>
      <c r="I695" s="26" t="s">
        <v>4877</v>
      </c>
      <c r="J695" s="19" t="s">
        <v>2546</v>
      </c>
      <c r="K695" s="18" t="s">
        <v>3117</v>
      </c>
      <c r="L695" s="28" t="s">
        <v>2592</v>
      </c>
      <c r="M695" s="49">
        <v>32234</v>
      </c>
      <c r="N695" s="49"/>
      <c r="O695" s="34"/>
      <c r="P695" s="34"/>
      <c r="Q695" s="34"/>
      <c r="R695" s="59" t="str">
        <v>01富山地域</v>
      </c>
      <c r="S695" s="59" t="str">
        <v>11堀川</v>
      </c>
    </row>
    <row r="696" spans="1:19" s="11" customFormat="1" ht="46.5" customHeight="1">
      <c r="A696" s="13" t="s">
        <v>4788</v>
      </c>
      <c r="B696" s="16" t="str">
        <f>IFERROR(VLOOKUP($A696,削除禁止!$A$1:$J$42,2,0),"")</f>
        <v>地域生活支援事業</v>
      </c>
      <c r="C696" s="19" t="s">
        <v>2079</v>
      </c>
      <c r="D696" s="20"/>
      <c r="E696" s="20"/>
      <c r="F696" s="26" t="s">
        <v>4937</v>
      </c>
      <c r="G696" s="19">
        <v>15</v>
      </c>
      <c r="H696" s="19" t="s">
        <v>238</v>
      </c>
      <c r="I696" s="26" t="s">
        <v>4876</v>
      </c>
      <c r="J696" s="19" t="s">
        <v>3114</v>
      </c>
      <c r="K696" s="18" t="s">
        <v>3111</v>
      </c>
      <c r="L696" s="25" t="s">
        <v>3951</v>
      </c>
      <c r="M696" s="49">
        <v>32325</v>
      </c>
      <c r="N696" s="49"/>
      <c r="O696" s="34"/>
      <c r="P696" s="34"/>
      <c r="Q696" s="34"/>
      <c r="R696" s="59" t="str">
        <v>01富山地域</v>
      </c>
      <c r="S696" s="59" t="str">
        <v>32蜷川</v>
      </c>
    </row>
    <row r="697" spans="1:19" s="11" customFormat="1" ht="46.5" customHeight="1">
      <c r="A697" s="13" t="s">
        <v>4788</v>
      </c>
      <c r="B697" s="16" t="str">
        <f>IFERROR(VLOOKUP($A697,削除禁止!$A$1:$J$42,2,0),"")</f>
        <v>地域生活支援事業</v>
      </c>
      <c r="C697" s="19" t="s">
        <v>1770</v>
      </c>
      <c r="D697" s="20"/>
      <c r="E697" s="20"/>
      <c r="F697" s="26" t="s">
        <v>2375</v>
      </c>
      <c r="G697" s="19">
        <v>25</v>
      </c>
      <c r="H697" s="18" t="s">
        <v>1898</v>
      </c>
      <c r="I697" s="26" t="s">
        <v>2100</v>
      </c>
      <c r="J697" s="19" t="s">
        <v>3049</v>
      </c>
      <c r="K697" s="18" t="s">
        <v>2965</v>
      </c>
      <c r="L697" s="24" t="s">
        <v>1105</v>
      </c>
      <c r="M697" s="49">
        <v>39173</v>
      </c>
      <c r="N697" s="49"/>
      <c r="O697" s="34"/>
      <c r="P697" s="34"/>
      <c r="Q697" s="34"/>
      <c r="R697" s="59" t="str">
        <v>01富山地域</v>
      </c>
      <c r="S697" s="59" t="str">
        <v>23針原</v>
      </c>
    </row>
    <row r="698" spans="1:19" s="11" customFormat="1" ht="46.5" customHeight="1">
      <c r="A698" s="13" t="s">
        <v>4788</v>
      </c>
      <c r="B698" s="16" t="str">
        <f>IFERROR(VLOOKUP($A698,削除禁止!$A$1:$J$42,2,0),"")</f>
        <v>地域生活支援事業</v>
      </c>
      <c r="C698" s="19" t="s">
        <v>3129</v>
      </c>
      <c r="D698" s="20"/>
      <c r="E698" s="20"/>
      <c r="F698" s="26" t="s">
        <v>2587</v>
      </c>
      <c r="G698" s="19">
        <v>25</v>
      </c>
      <c r="H698" s="20" t="s">
        <v>303</v>
      </c>
      <c r="I698" s="26" t="s">
        <v>4838</v>
      </c>
      <c r="J698" s="20" t="s">
        <v>3147</v>
      </c>
      <c r="K698" s="20" t="s">
        <v>3149</v>
      </c>
      <c r="L698" s="28" t="s">
        <v>298</v>
      </c>
      <c r="M698" s="49">
        <v>40969</v>
      </c>
      <c r="N698" s="49"/>
      <c r="O698" s="34"/>
      <c r="P698" s="34"/>
      <c r="Q698" s="34"/>
      <c r="R698" s="59" t="str">
        <v>05婦中地域</v>
      </c>
      <c r="S698" s="59" t="str">
        <v>70鵜坂地区</v>
      </c>
    </row>
    <row r="703" spans="1:19">
      <c r="Q703" s="5"/>
    </row>
  </sheetData>
  <sortState ref="A4:AR694">
    <sortCondition ref="A4:A694"/>
    <sortCondition ref="M4:M694"/>
    <sortCondition ref="AR4:AR694"/>
  </sortState>
  <phoneticPr fontId="21"/>
  <dataValidations count="2">
    <dataValidation type="custom" allowBlank="1" showDropDown="0" showInputMessage="1" showErrorMessage="1" error="半角での入力又は、_x000a_スペースの入力がされています。" sqref="L4:L698 F4:F698">
      <formula1>AND(F4=DBCS(F4),ISERROR(FIND("　",F4)))</formula1>
    </dataValidation>
    <dataValidation type="custom" allowBlank="1" showDropDown="0" showInputMessage="1" showErrorMessage="1" error="半角、スペースの入力がされています。_x000a_又は、〇丁目の「〇」が漢数字での入力がされていません。_x000a__x000a_" sqref="I4:I698">
      <formula1>AND(I4=DBCS(I4),ISERROR(FIND("　",I4)),(#REF!=""))</formula1>
    </dataValidation>
  </dataValidations>
  <pageMargins left="0.25" right="0.25" top="0.75" bottom="0.75" header="0.3" footer="0.3"/>
  <pageSetup paperSize="8" scale="59" fitToWidth="1" fitToHeight="0" orientation="landscape" usePrinterDefaults="1" r:id="rId1"/>
  <headerFooter>
    <oddFooter>&amp;C- &amp;P -</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B0F0"/>
  </sheetPr>
  <dimension ref="A1:B31"/>
  <sheetViews>
    <sheetView workbookViewId="0">
      <selection activeCell="F17" sqref="F17"/>
    </sheetView>
  </sheetViews>
  <sheetFormatPr defaultRowHeight="13.5"/>
  <cols>
    <col min="1" max="1" width="30.5" customWidth="1"/>
    <col min="2" max="2" width="19" customWidth="1"/>
  </cols>
  <sheetData>
    <row r="1" spans="1:2" ht="23.1" customHeight="1">
      <c r="A1" s="66" t="s">
        <v>1966</v>
      </c>
      <c r="B1" s="71" t="s">
        <v>1462</v>
      </c>
    </row>
    <row r="2" spans="1:2">
      <c r="A2" s="67" t="s">
        <v>2555</v>
      </c>
      <c r="B2" s="72" t="s">
        <v>1743</v>
      </c>
    </row>
    <row r="3" spans="1:2">
      <c r="A3" s="67" t="s">
        <v>908</v>
      </c>
      <c r="B3" s="72" t="s">
        <v>1743</v>
      </c>
    </row>
    <row r="4" spans="1:2">
      <c r="A4" s="67" t="s">
        <v>3057</v>
      </c>
      <c r="B4" s="72" t="s">
        <v>1743</v>
      </c>
    </row>
    <row r="5" spans="1:2">
      <c r="A5" s="67" t="s">
        <v>1041</v>
      </c>
      <c r="B5" s="72" t="s">
        <v>1743</v>
      </c>
    </row>
    <row r="6" spans="1:2">
      <c r="A6" s="67" t="s">
        <v>3063</v>
      </c>
      <c r="B6" s="72" t="s">
        <v>2036</v>
      </c>
    </row>
    <row r="7" spans="1:2">
      <c r="A7" s="67" t="s">
        <v>3070</v>
      </c>
      <c r="B7" s="72" t="s">
        <v>11</v>
      </c>
    </row>
    <row r="8" spans="1:2">
      <c r="A8" s="67" t="s">
        <v>61</v>
      </c>
      <c r="B8" s="72" t="s">
        <v>2036</v>
      </c>
    </row>
    <row r="9" spans="1:2">
      <c r="A9" s="67" t="s">
        <v>2773</v>
      </c>
      <c r="B9" s="72" t="s">
        <v>2036</v>
      </c>
    </row>
    <row r="10" spans="1:2">
      <c r="A10" s="67" t="s">
        <v>3074</v>
      </c>
      <c r="B10" s="72" t="s">
        <v>2036</v>
      </c>
    </row>
    <row r="11" spans="1:2">
      <c r="A11" s="67" t="s">
        <v>824</v>
      </c>
      <c r="B11" s="72" t="s">
        <v>2036</v>
      </c>
    </row>
    <row r="12" spans="1:2">
      <c r="A12" s="67" t="s">
        <v>3076</v>
      </c>
      <c r="B12" s="72" t="s">
        <v>2036</v>
      </c>
    </row>
    <row r="13" spans="1:2">
      <c r="A13" s="67" t="s">
        <v>132</v>
      </c>
      <c r="B13" s="72" t="s">
        <v>2036</v>
      </c>
    </row>
    <row r="14" spans="1:2">
      <c r="A14" s="67" t="s">
        <v>3077</v>
      </c>
      <c r="B14" s="72" t="s">
        <v>1743</v>
      </c>
    </row>
    <row r="15" spans="1:2">
      <c r="A15" s="67" t="s">
        <v>4669</v>
      </c>
      <c r="B15" s="72" t="s">
        <v>1743</v>
      </c>
    </row>
    <row r="16" spans="1:2">
      <c r="A16" s="67" t="s">
        <v>4777</v>
      </c>
      <c r="B16" s="72" t="s">
        <v>2558</v>
      </c>
    </row>
    <row r="17" spans="1:2">
      <c r="A17" s="67" t="s">
        <v>428</v>
      </c>
      <c r="B17" s="72" t="s">
        <v>2558</v>
      </c>
    </row>
    <row r="18" spans="1:2">
      <c r="A18" s="67" t="s">
        <v>3771</v>
      </c>
      <c r="B18" s="72" t="s">
        <v>2559</v>
      </c>
    </row>
    <row r="19" spans="1:2">
      <c r="A19" s="67" t="s">
        <v>321</v>
      </c>
      <c r="B19" s="72" t="s">
        <v>2559</v>
      </c>
    </row>
    <row r="20" spans="1:2">
      <c r="A20" s="67" t="s">
        <v>657</v>
      </c>
      <c r="B20" s="72" t="s">
        <v>2559</v>
      </c>
    </row>
    <row r="21" spans="1:2">
      <c r="A21" s="68" t="s">
        <v>2584</v>
      </c>
      <c r="B21" s="72" t="s">
        <v>2036</v>
      </c>
    </row>
    <row r="22" spans="1:2">
      <c r="A22" s="69" t="s">
        <v>4779</v>
      </c>
      <c r="B22" s="72" t="s">
        <v>2036</v>
      </c>
    </row>
    <row r="23" spans="1:2">
      <c r="A23" s="68" t="s">
        <v>4781</v>
      </c>
      <c r="B23" s="72" t="s">
        <v>2036</v>
      </c>
    </row>
    <row r="24" spans="1:2">
      <c r="A24" s="70" t="s">
        <v>407</v>
      </c>
      <c r="B24" s="72" t="s">
        <v>1743</v>
      </c>
    </row>
    <row r="25" spans="1:2">
      <c r="A25" s="70" t="s">
        <v>4783</v>
      </c>
      <c r="B25" s="72" t="s">
        <v>2567</v>
      </c>
    </row>
    <row r="26" spans="1:2">
      <c r="A26" s="70" t="s">
        <v>588</v>
      </c>
      <c r="B26" s="72" t="s">
        <v>2560</v>
      </c>
    </row>
    <row r="27" spans="1:2">
      <c r="A27" s="70" t="s">
        <v>3457</v>
      </c>
      <c r="B27" s="72" t="s">
        <v>2560</v>
      </c>
    </row>
    <row r="28" spans="1:2">
      <c r="A28" s="70" t="s">
        <v>4785</v>
      </c>
      <c r="B28" s="72" t="s">
        <v>2560</v>
      </c>
    </row>
    <row r="29" spans="1:2">
      <c r="A29" s="70" t="s">
        <v>2081</v>
      </c>
      <c r="B29" s="72" t="s">
        <v>2560</v>
      </c>
    </row>
    <row r="30" spans="1:2">
      <c r="A30" s="70" t="s">
        <v>4787</v>
      </c>
      <c r="B30" s="72" t="s">
        <v>2560</v>
      </c>
    </row>
    <row r="31" spans="1:2">
      <c r="A31" s="70" t="s">
        <v>4788</v>
      </c>
      <c r="B31" s="72" t="s">
        <v>2560</v>
      </c>
    </row>
  </sheetData>
  <autoFilter ref="A1:B1"/>
  <phoneticPr fontId="21"/>
  <pageMargins left="0.7" right="0.7" top="0.75" bottom="0.75" header="0.3" footer="0.3"/>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B0F0"/>
  </sheetPr>
  <dimension ref="A1:T29"/>
  <sheetViews>
    <sheetView workbookViewId="0">
      <pane xSplit="1" ySplit="2" topLeftCell="B3" activePane="bottomRight" state="frozen"/>
      <selection pane="topRight"/>
      <selection pane="bottomLeft"/>
      <selection pane="bottomRight" activeCell="K21" sqref="K21"/>
    </sheetView>
  </sheetViews>
  <sheetFormatPr defaultRowHeight="13.5"/>
  <cols>
    <col min="1" max="1" width="29.5" style="3" customWidth="1"/>
    <col min="2" max="2" width="184.25" style="3" customWidth="1"/>
    <col min="3" max="20" width="9" style="3" customWidth="1"/>
  </cols>
  <sheetData>
    <row r="1" spans="1:9" ht="33.75" customHeight="1">
      <c r="A1" s="73" t="s">
        <v>3286</v>
      </c>
    </row>
    <row r="2" spans="1:9" ht="25.5" customHeight="1">
      <c r="A2" s="74" t="s">
        <v>1966</v>
      </c>
      <c r="B2" s="74" t="s">
        <v>3638</v>
      </c>
    </row>
    <row r="3" spans="1:9" ht="24" customHeight="1">
      <c r="A3" s="75" t="str">
        <f>HYPERLINK("#'全事業所一覧（最新）'!"&amp;ADDRESS(ROW('全事業所一覧（最新）'!A4),COLUMN('全事業所一覧（最新）'!A4),4),"居宅介護")</f>
        <v>居宅介護</v>
      </c>
      <c r="B3" s="74" t="s">
        <v>306</v>
      </c>
      <c r="C3" s="3">
        <f>MATCH(D3,'全事業所一覧（最新）'!A:A,0)</f>
        <v>4</v>
      </c>
      <c r="D3" s="3" t="s">
        <v>2555</v>
      </c>
      <c r="I3" s="3" t="s">
        <v>1054</v>
      </c>
    </row>
    <row r="4" spans="1:9" ht="24" customHeight="1">
      <c r="A4" s="75" t="str">
        <f>HYPERLINK("#'全事業所一覧（最新）'!"&amp;ADDRESS(ROW('全事業所一覧（最新）'!A4),COLUMN('全事業所一覧（最新）'!A4),4),"重度訪問介護")</f>
        <v>重度訪問介護</v>
      </c>
      <c r="B4" s="74" t="s">
        <v>2679</v>
      </c>
      <c r="C4" s="3">
        <f>MATCH(D4,'全事業所一覧（最新）'!A:A,0)</f>
        <v>4</v>
      </c>
      <c r="D4" s="3" t="s">
        <v>2555</v>
      </c>
      <c r="I4" s="3" t="s">
        <v>339</v>
      </c>
    </row>
    <row r="5" spans="1:9" ht="24" customHeight="1">
      <c r="A5" s="75" t="str">
        <f>HYPERLINK("#'全事業所一覧（最新）'!"&amp;ADDRESS(ROW('全事業所一覧（最新）'!A61),COLUMN('全事業所一覧（最新）'!A61),4),"同行援護")</f>
        <v>同行援護</v>
      </c>
      <c r="B5" s="74" t="s">
        <v>1450</v>
      </c>
      <c r="C5" s="3">
        <f>MATCH(D5,'全事業所一覧（最新）'!A:A,0)</f>
        <v>61</v>
      </c>
      <c r="D5" s="3" t="s">
        <v>3057</v>
      </c>
      <c r="I5" s="3" t="s">
        <v>1998</v>
      </c>
    </row>
    <row r="6" spans="1:9" ht="24" customHeight="1">
      <c r="A6" s="75" t="str">
        <f>HYPERLINK("#'全事業所一覧（最新）'!"&amp;ADDRESS(ROW('全事業所一覧（最新）'!A72),COLUMN('全事業所一覧（最新）'!A72),4),"行動援護")</f>
        <v>行動援護</v>
      </c>
      <c r="B6" s="74" t="s">
        <v>3640</v>
      </c>
      <c r="C6" s="3">
        <f>MATCH(D6,'全事業所一覧（最新）'!A:A,0)</f>
        <v>72</v>
      </c>
      <c r="D6" s="3" t="s">
        <v>1041</v>
      </c>
      <c r="I6" s="3" t="s">
        <v>1923</v>
      </c>
    </row>
    <row r="7" spans="1:9" ht="24" customHeight="1">
      <c r="A7" s="75" t="str">
        <f>HYPERLINK("#'全事業所一覧（最新）'!"&amp;ADDRESS(ROW('全事業所一覧（最新）'!A75),COLUMN('全事業所一覧（最新）'!A75),4),"療養介護")</f>
        <v>療養介護</v>
      </c>
      <c r="B7" s="74" t="s">
        <v>818</v>
      </c>
      <c r="C7" s="3">
        <f>MATCH(D7,'全事業所一覧（最新）'!A:A,0)</f>
        <v>75</v>
      </c>
      <c r="D7" s="3" t="s">
        <v>3063</v>
      </c>
      <c r="I7" s="3" t="s">
        <v>3712</v>
      </c>
    </row>
    <row r="8" spans="1:9" ht="24" customHeight="1">
      <c r="A8" s="75" t="str">
        <f>HYPERLINK("#'全事業所一覧（最新）'!"&amp;ADDRESS(ROW('全事業所一覧（最新）'!A79),COLUMN('全事業所一覧（最新）'!A79),4),"短期入所（ショートステイ）")</f>
        <v>短期入所（ショートステイ）</v>
      </c>
      <c r="B8" s="74" t="s">
        <v>3535</v>
      </c>
      <c r="C8" s="3">
        <f>MATCH(D8,'全事業所一覧（最新）'!A:A,0)</f>
        <v>79</v>
      </c>
      <c r="D8" s="3" t="s">
        <v>3070</v>
      </c>
    </row>
    <row r="9" spans="1:9" ht="24" customHeight="1">
      <c r="A9" s="75" t="str">
        <f>HYPERLINK("#'全事業所一覧（最新）'!"&amp;ADDRESS(ROW('全事業所一覧（最新）'!A109),COLUMN('全事業所一覧（最新）'!A109),4),"生活介護")</f>
        <v>生活介護</v>
      </c>
      <c r="B9" s="74" t="s">
        <v>1206</v>
      </c>
      <c r="C9" s="3">
        <f>MATCH(D9,'全事業所一覧（最新）'!A:A,0)</f>
        <v>109</v>
      </c>
      <c r="D9" s="3" t="s">
        <v>61</v>
      </c>
    </row>
    <row r="10" spans="1:9" ht="24" customHeight="1">
      <c r="A10" s="75" t="str">
        <f>HYPERLINK("#'全事業所一覧（最新）'!"&amp;ADDRESS(ROW('全事業所一覧（最新）'!A4),COLUMN('全事業所一覧（最新）'!A179),4),"自立訓練（機能訓練）")</f>
        <v>自立訓練（機能訓練）</v>
      </c>
      <c r="B10" s="74" t="s">
        <v>170</v>
      </c>
      <c r="C10" s="3">
        <f>MATCH(D10,'全事業所一覧（最新）'!A:A,0)</f>
        <v>179</v>
      </c>
      <c r="D10" s="3" t="s">
        <v>2773</v>
      </c>
    </row>
    <row r="11" spans="1:9" ht="24" customHeight="1">
      <c r="A11" s="75" t="str">
        <f>HYPERLINK("#'全事業所一覧（最新）'!"&amp;ADDRESS(ROW('全事業所一覧（最新）'!A191),COLUMN('全事業所一覧（最新）'!A191),4),"自立訓練（生活訓練）")</f>
        <v>自立訓練（生活訓練）</v>
      </c>
      <c r="B11" s="74" t="s">
        <v>3388</v>
      </c>
      <c r="C11" s="3">
        <f>MATCH(D11,'全事業所一覧（最新）'!A:A,0)</f>
        <v>191</v>
      </c>
      <c r="D11" s="3" t="s">
        <v>3074</v>
      </c>
    </row>
    <row r="12" spans="1:9" ht="24" customHeight="1">
      <c r="A12" s="75" t="str">
        <f>HYPERLINK("#'全事業所一覧（最新）'!"&amp;ADDRESS(ROW('全事業所一覧（最新）'!A212),COLUMN('全事業所一覧（最新）'!A212),4),"就労移行支援")</f>
        <v>就労移行支援</v>
      </c>
      <c r="B12" s="74" t="s">
        <v>605</v>
      </c>
      <c r="C12" s="3">
        <f>MATCH(D12,'全事業所一覧（最新）'!A:A,0)</f>
        <v>212</v>
      </c>
      <c r="D12" s="3" t="s">
        <v>824</v>
      </c>
    </row>
    <row r="13" spans="1:9" ht="24" customHeight="1">
      <c r="A13" s="75" t="str">
        <f>HYPERLINK("#'全事業所一覧（最新）'!"&amp;ADDRESS(ROW('全事業所一覧（最新）'!A223),COLUMN('全事業所一覧（最新）'!A223),4),"就労継続支援Ａ型")</f>
        <v>就労継続支援Ａ型</v>
      </c>
      <c r="B13" s="74" t="s">
        <v>8116</v>
      </c>
      <c r="C13" s="3">
        <f>MATCH(D13,'全事業所一覧（最新）'!A:A,0)</f>
        <v>223</v>
      </c>
      <c r="D13" s="3" t="s">
        <v>3076</v>
      </c>
    </row>
    <row r="14" spans="1:9" ht="24" customHeight="1">
      <c r="A14" s="75" t="str">
        <f>HYPERLINK("#'全事業所一覧（最新）'!"&amp;ADDRESS(ROW('全事業所一覧（最新）'!A251),COLUMN('全事業所一覧（最新）'!A251),4),"就労継続支援Ｂ型")</f>
        <v>就労継続支援Ｂ型</v>
      </c>
      <c r="B14" s="74" t="s">
        <v>8117</v>
      </c>
      <c r="C14" s="3">
        <f>MATCH(D14,'全事業所一覧（最新）'!A:A,0)</f>
        <v>251</v>
      </c>
      <c r="D14" s="3" t="s">
        <v>132</v>
      </c>
    </row>
    <row r="15" spans="1:9" ht="24" customHeight="1">
      <c r="A15" s="75" t="str">
        <f>HYPERLINK("#'全事業所一覧（最新）'!"&amp;ADDRESS(ROW('全事業所一覧（最新）'!A319),COLUMN('全事業所一覧（最新）'!A319),4),"就労定着支援")</f>
        <v>就労定着支援</v>
      </c>
      <c r="B15" s="74" t="s">
        <v>1698</v>
      </c>
      <c r="C15" s="3">
        <f>MATCH(D15,'全事業所一覧（最新）'!A:A,0)</f>
        <v>319</v>
      </c>
      <c r="D15" s="3" t="s">
        <v>3077</v>
      </c>
    </row>
    <row r="16" spans="1:9" ht="24" customHeight="1">
      <c r="A16" s="75" t="str">
        <f>HYPERLINK("#'全事業所一覧（最新）'!"&amp;ADDRESS(ROW('全事業所一覧（最新）'!A324),COLUMN('全事業所一覧（最新）'!A324),4),"自立生活援助")</f>
        <v>自立生活援助</v>
      </c>
      <c r="B16" s="74" t="s">
        <v>468</v>
      </c>
      <c r="C16" s="3">
        <f>MATCH(D16,'全事業所一覧（最新）'!A:A,0)</f>
        <v>324</v>
      </c>
      <c r="D16" s="3" t="s">
        <v>2106</v>
      </c>
    </row>
    <row r="17" spans="1:4" ht="24" customHeight="1">
      <c r="A17" s="75" t="str">
        <f>HYPERLINK("#'全事業所一覧（最新）'!"&amp;ADDRESS(ROW('全事業所一覧（最新）'!A326),COLUMN('全事業所一覧（最新）'!A326),4),"共同生活援助（グループホーム）")</f>
        <v>共同生活援助（グループホーム）</v>
      </c>
      <c r="B17" s="74" t="s">
        <v>1785</v>
      </c>
      <c r="C17" s="3">
        <f>MATCH(D17,'全事業所一覧（最新）'!A:A,0)</f>
        <v>326</v>
      </c>
      <c r="D17" s="3" t="s">
        <v>4777</v>
      </c>
    </row>
    <row r="18" spans="1:4" ht="24" customHeight="1">
      <c r="A18" s="75" t="str">
        <f>HYPERLINK("#'全事業所一覧（最新）'!"&amp;ADDRESS(ROW('全事業所一覧（最新）'!A376),COLUMN('全事業所一覧（最新）'!A376),4),"施設入所支援")</f>
        <v>施設入所支援</v>
      </c>
      <c r="B18" s="74" t="s">
        <v>3645</v>
      </c>
      <c r="C18" s="3">
        <f>MATCH(D18,'全事業所一覧（最新）'!A:A,0)</f>
        <v>375</v>
      </c>
      <c r="D18" s="3" t="s">
        <v>428</v>
      </c>
    </row>
    <row r="19" spans="1:4" ht="24" customHeight="1">
      <c r="A19" s="75" t="str">
        <f>HYPERLINK("#'全事業所一覧（最新）'!"&amp;ADDRESS(ROW('全事業所一覧（最新）'!A387),COLUMN('全事業所一覧（最新）'!A387),4),"一般相談支援")</f>
        <v>一般相談支援</v>
      </c>
      <c r="B19" s="74" t="s">
        <v>1468</v>
      </c>
      <c r="C19" s="3">
        <f>MATCH(D19,'全事業所一覧（最新）'!A:A,0)</f>
        <v>386</v>
      </c>
      <c r="D19" s="3" t="s">
        <v>3771</v>
      </c>
    </row>
    <row r="20" spans="1:4" ht="24" customHeight="1">
      <c r="A20" s="75" t="str">
        <f>HYPERLINK("#'全事業所一覧（最新）'!"&amp;ADDRESS(ROW('全事業所一覧（最新）'!A404),COLUMN('全事業所一覧（最新）'!A404),4),"特定相談支援")</f>
        <v>特定相談支援</v>
      </c>
      <c r="B20" s="74" t="s">
        <v>3649</v>
      </c>
      <c r="C20" s="3">
        <f>MATCH(D20,'全事業所一覧（最新）'!A:A,0)</f>
        <v>403</v>
      </c>
      <c r="D20" s="3" t="s">
        <v>321</v>
      </c>
    </row>
    <row r="21" spans="1:4" ht="24" customHeight="1">
      <c r="A21" s="75" t="str">
        <f>HYPERLINK("#'全事業所一覧（最新）'!"&amp;ADDRESS(ROW('全事業所一覧（最新）'!A439),COLUMN('全事業所一覧（最新）'!A439),4),"障害児相談支援")</f>
        <v>障害児相談支援</v>
      </c>
      <c r="B21" s="74" t="s">
        <v>3649</v>
      </c>
      <c r="C21" s="3">
        <f>MATCH(D21,'全事業所一覧（最新）'!A:A,0)</f>
        <v>438</v>
      </c>
      <c r="D21" s="3" t="s">
        <v>657</v>
      </c>
    </row>
    <row r="22" spans="1:4" ht="24" customHeight="1">
      <c r="A22" s="75" t="str">
        <f>HYPERLINK("#'全事業所一覧（最新）'!"&amp;ADDRESS(ROW('全事業所一覧（最新）'!A466),COLUMN('全事業所一覧（最新）'!A466),4),"児童発達支援")</f>
        <v>児童発達支援</v>
      </c>
      <c r="B22" s="76" t="s">
        <v>2580</v>
      </c>
      <c r="C22" s="3">
        <f>MATCH(D22,'全事業所一覧（最新）'!A:A,0)</f>
        <v>466</v>
      </c>
      <c r="D22" s="3" t="s">
        <v>2584</v>
      </c>
    </row>
    <row r="23" spans="1:4" ht="24" customHeight="1">
      <c r="A23" s="75" t="str">
        <f>HYPERLINK("#'全事業所一覧（最新）'!"&amp;ADDRESS(ROW('全事業所一覧（最新）'!A474),COLUMN('全事業所一覧（最新）'!A474),4),"放課後等デイサービス")</f>
        <v>放課後等デイサービス</v>
      </c>
      <c r="B23" s="77" t="s">
        <v>3646</v>
      </c>
      <c r="C23" s="3">
        <f>MATCH(D23,'全事業所一覧（最新）'!A:A,0)</f>
        <v>474</v>
      </c>
      <c r="D23" s="3" t="s">
        <v>4779</v>
      </c>
    </row>
    <row r="24" spans="1:4" ht="24" customHeight="1">
      <c r="A24" s="75" t="str">
        <f>HYPERLINK("#'全事業所一覧（最新）'!"&amp;ADDRESS(ROW('全事業所一覧（最新）'!A552),COLUMN('全事業所一覧（最新）'!A552),4),"保育所等訪問支援")</f>
        <v>保育所等訪問支援</v>
      </c>
      <c r="B24" s="77" t="s">
        <v>1330</v>
      </c>
      <c r="C24" s="3">
        <f>MATCH(D24,'全事業所一覧（最新）'!A:A,0)</f>
        <v>551</v>
      </c>
      <c r="D24" s="3" t="s">
        <v>407</v>
      </c>
    </row>
    <row r="25" spans="1:4" ht="24" customHeight="1">
      <c r="A25" s="75" t="str">
        <f>HYPERLINK("#'全事業所一覧（最新）'!"&amp;ADDRESS(ROW('全事業所一覧（最新）'!A4),COLUMN('全事業所一覧（最新）'!A563),4),"基準該当（富山型）デイサービス")</f>
        <v>基準該当（富山型）デイサービス</v>
      </c>
      <c r="B25" s="77" t="s">
        <v>3609</v>
      </c>
      <c r="C25" s="3">
        <f>MATCH(D25,'全事業所一覧（最新）'!A:A,0)</f>
        <v>563</v>
      </c>
      <c r="D25" s="3" t="s">
        <v>4783</v>
      </c>
    </row>
    <row r="26" spans="1:4" ht="24" customHeight="1">
      <c r="A26" s="75" t="e">
        <f>HYPERLINK("#'全事業所一覧（最新）'!"&amp;ADDRESS(ROW(#REF!),COLUMN(#REF!),4),"移動支援")</f>
        <v>#REF!</v>
      </c>
      <c r="B26" s="77" t="s">
        <v>1645</v>
      </c>
      <c r="C26" s="3">
        <f>MATCH(D26,'全事業所一覧（最新）'!A:A,0)</f>
        <v>579</v>
      </c>
      <c r="D26" s="3" t="s">
        <v>588</v>
      </c>
    </row>
    <row r="27" spans="1:4" ht="24" customHeight="1">
      <c r="A27" s="75" t="str">
        <f>HYPERLINK("#'全事業所一覧（最新）'!"&amp;ADDRESS(ROW('全事業所一覧（最新）'!A605),COLUMN('全事業所一覧（最新）'!A605),4),"日中一時支援")</f>
        <v>日中一時支援</v>
      </c>
      <c r="B27" s="77" t="s">
        <v>3055</v>
      </c>
      <c r="C27" s="3">
        <f>MATCH(D27,'全事業所一覧（最新）'!A:A,0)</f>
        <v>604</v>
      </c>
      <c r="D27" s="3" t="s">
        <v>3457</v>
      </c>
    </row>
    <row r="28" spans="1:4" ht="24" customHeight="1">
      <c r="A28" s="75" t="str">
        <f>HYPERLINK("#'全事業所一覧（最新）'!"&amp;ADDRESS(ROW('全事業所一覧（最新）'!A686),COLUMN('全事業所一覧（最新）'!A686),4),"訪問入浴サービス")</f>
        <v>訪問入浴サービス</v>
      </c>
      <c r="B28" s="77" t="s">
        <v>2473</v>
      </c>
      <c r="C28" s="3">
        <f>MATCH(D28,'全事業所一覧（最新）'!A:A,0)</f>
        <v>685</v>
      </c>
      <c r="D28" s="3" t="s">
        <v>4785</v>
      </c>
    </row>
    <row r="29" spans="1:4" ht="24" customHeight="1">
      <c r="A29" s="75" t="str">
        <f>HYPERLINK("#'全事業所一覧（最新）'!"&amp;ADDRESS(ROW('全事業所一覧（最新）'!A691),COLUMN('全事業所一覧（最新）'!A691),4),"地域活動支援センター")</f>
        <v>地域活動支援センター</v>
      </c>
      <c r="B29" s="77" t="s">
        <v>3650</v>
      </c>
      <c r="C29" s="3">
        <f>MATCH(D29,'全事業所一覧（最新）'!A:A,0)</f>
        <v>690</v>
      </c>
      <c r="D29" s="3" t="s">
        <v>2081</v>
      </c>
    </row>
  </sheetData>
  <phoneticPr fontId="21"/>
  <pageMargins left="0.7" right="0.7" top="0.75" bottom="0.75"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C383"/>
  <sheetViews>
    <sheetView workbookViewId="0">
      <pane xSplit="1" ySplit="1" topLeftCell="B53" activePane="bottomRight" state="frozen"/>
      <selection pane="topRight"/>
      <selection pane="bottomLeft"/>
      <selection pane="bottomRight" activeCell="C86" sqref="C86"/>
    </sheetView>
  </sheetViews>
  <sheetFormatPr defaultColWidth="9" defaultRowHeight="13.5"/>
  <cols>
    <col min="1" max="1" width="9" style="2"/>
    <col min="2" max="2" width="33.5" style="2" customWidth="1"/>
    <col min="3" max="3" width="44" style="2" customWidth="1"/>
    <col min="4" max="16384" width="9" style="2"/>
  </cols>
  <sheetData>
    <row r="1" spans="1:3" ht="24.75" customHeight="1">
      <c r="A1" s="78" t="s">
        <v>3611</v>
      </c>
      <c r="B1" s="78" t="s">
        <v>3610</v>
      </c>
      <c r="C1" s="78" t="s">
        <v>1210</v>
      </c>
    </row>
    <row r="2" spans="1:3">
      <c r="A2" s="79" t="s">
        <v>3198</v>
      </c>
      <c r="B2" s="79" t="s">
        <v>3608</v>
      </c>
      <c r="C2" s="79" t="str">
        <f t="shared" ref="C2:C65" si="0">A2&amp;B2</f>
        <v>富山市相生町</v>
      </c>
    </row>
    <row r="3" spans="1:3">
      <c r="A3" s="79" t="s">
        <v>3198</v>
      </c>
      <c r="B3" s="79" t="s">
        <v>718</v>
      </c>
      <c r="C3" s="79" t="str">
        <f t="shared" si="0"/>
        <v>富山市綾田町一丁目</v>
      </c>
    </row>
    <row r="4" spans="1:3">
      <c r="A4" s="79" t="s">
        <v>3198</v>
      </c>
      <c r="B4" s="79" t="s">
        <v>1018</v>
      </c>
      <c r="C4" s="79" t="str">
        <f t="shared" si="0"/>
        <v>富山市綾田町二丁目</v>
      </c>
    </row>
    <row r="5" spans="1:3">
      <c r="A5" s="79" t="s">
        <v>3198</v>
      </c>
      <c r="B5" s="79" t="s">
        <v>1731</v>
      </c>
      <c r="C5" s="79" t="str">
        <f t="shared" si="0"/>
        <v>富山市綾田町三丁目</v>
      </c>
    </row>
    <row r="6" spans="1:3">
      <c r="A6" s="79" t="s">
        <v>3198</v>
      </c>
      <c r="B6" s="79" t="s">
        <v>3599</v>
      </c>
      <c r="C6" s="79" t="str">
        <f t="shared" si="0"/>
        <v>富山市赤江町</v>
      </c>
    </row>
    <row r="7" spans="1:3">
      <c r="A7" s="79" t="s">
        <v>3198</v>
      </c>
      <c r="B7" s="79" t="s">
        <v>3606</v>
      </c>
      <c r="C7" s="79" t="str">
        <f t="shared" si="0"/>
        <v>富山市秋吉新町</v>
      </c>
    </row>
    <row r="8" spans="1:3">
      <c r="A8" s="79" t="s">
        <v>3198</v>
      </c>
      <c r="B8" s="79" t="s">
        <v>772</v>
      </c>
      <c r="C8" s="79" t="str">
        <f t="shared" si="0"/>
        <v>富山市曙町</v>
      </c>
    </row>
    <row r="9" spans="1:3">
      <c r="A9" s="79" t="s">
        <v>3198</v>
      </c>
      <c r="B9" s="79" t="s">
        <v>3521</v>
      </c>
      <c r="C9" s="79" t="str">
        <f t="shared" si="0"/>
        <v>富山市旭町</v>
      </c>
    </row>
    <row r="10" spans="1:3">
      <c r="A10" s="79" t="s">
        <v>3198</v>
      </c>
      <c r="B10" s="79" t="s">
        <v>3604</v>
      </c>
      <c r="C10" s="79" t="str">
        <f t="shared" si="0"/>
        <v>富山市安住町</v>
      </c>
    </row>
    <row r="11" spans="1:3">
      <c r="A11" s="79" t="s">
        <v>3198</v>
      </c>
      <c r="B11" s="79" t="s">
        <v>297</v>
      </c>
      <c r="C11" s="79" t="str">
        <f t="shared" si="0"/>
        <v>富山市愛宕町一丁目</v>
      </c>
    </row>
    <row r="12" spans="1:3">
      <c r="A12" s="79" t="s">
        <v>3198</v>
      </c>
      <c r="B12" s="79" t="s">
        <v>3602</v>
      </c>
      <c r="C12" s="79" t="str">
        <f t="shared" si="0"/>
        <v>富山市愛宕町二丁目</v>
      </c>
    </row>
    <row r="13" spans="1:3">
      <c r="A13" s="79" t="s">
        <v>3198</v>
      </c>
      <c r="B13" s="79" t="s">
        <v>1784</v>
      </c>
      <c r="C13" s="79" t="str">
        <f t="shared" si="0"/>
        <v>富山市荒川一丁目</v>
      </c>
    </row>
    <row r="14" spans="1:3">
      <c r="A14" s="79" t="s">
        <v>3198</v>
      </c>
      <c r="B14" s="79" t="s">
        <v>2816</v>
      </c>
      <c r="C14" s="79" t="str">
        <f t="shared" si="0"/>
        <v>富山市荒川二丁目</v>
      </c>
    </row>
    <row r="15" spans="1:3">
      <c r="A15" s="79" t="s">
        <v>3198</v>
      </c>
      <c r="B15" s="79" t="s">
        <v>3596</v>
      </c>
      <c r="C15" s="79" t="str">
        <f t="shared" si="0"/>
        <v>富山市荒川三丁目</v>
      </c>
    </row>
    <row r="16" spans="1:3">
      <c r="A16" s="79" t="s">
        <v>3198</v>
      </c>
      <c r="B16" s="79" t="s">
        <v>3594</v>
      </c>
      <c r="C16" s="79" t="str">
        <f t="shared" si="0"/>
        <v>富山市荒川四丁目</v>
      </c>
    </row>
    <row r="17" spans="1:3">
      <c r="A17" s="79" t="s">
        <v>3198</v>
      </c>
      <c r="B17" s="79" t="s">
        <v>935</v>
      </c>
      <c r="C17" s="79" t="str">
        <f t="shared" si="0"/>
        <v>富山市荒川五丁目</v>
      </c>
    </row>
    <row r="18" spans="1:3">
      <c r="A18" s="79" t="s">
        <v>3198</v>
      </c>
      <c r="B18" s="79" t="s">
        <v>3593</v>
      </c>
      <c r="C18" s="79" t="str">
        <f t="shared" si="0"/>
        <v>富山市荒川新町</v>
      </c>
    </row>
    <row r="19" spans="1:3">
      <c r="A19" s="79" t="s">
        <v>3198</v>
      </c>
      <c r="B19" s="79" t="s">
        <v>3592</v>
      </c>
      <c r="C19" s="79" t="str">
        <f t="shared" si="0"/>
        <v>富山市荒町</v>
      </c>
    </row>
    <row r="20" spans="1:3">
      <c r="A20" s="79" t="s">
        <v>3198</v>
      </c>
      <c r="B20" s="79" t="s">
        <v>3587</v>
      </c>
      <c r="C20" s="79" t="str">
        <f t="shared" si="0"/>
        <v>富山市粟島町一丁目</v>
      </c>
    </row>
    <row r="21" spans="1:3">
      <c r="A21" s="79" t="s">
        <v>3198</v>
      </c>
      <c r="B21" s="79" t="s">
        <v>118</v>
      </c>
      <c r="C21" s="79" t="str">
        <f t="shared" si="0"/>
        <v>富山市粟島町二丁目</v>
      </c>
    </row>
    <row r="22" spans="1:3">
      <c r="A22" s="79" t="s">
        <v>3198</v>
      </c>
      <c r="B22" s="79" t="s">
        <v>2886</v>
      </c>
      <c r="C22" s="79" t="str">
        <f t="shared" si="0"/>
        <v>富山市粟島町三丁目</v>
      </c>
    </row>
    <row r="23" spans="1:3">
      <c r="A23" s="79" t="s">
        <v>3198</v>
      </c>
      <c r="B23" s="79" t="s">
        <v>614</v>
      </c>
      <c r="C23" s="79" t="str">
        <f t="shared" si="0"/>
        <v>富山市石金一丁目</v>
      </c>
    </row>
    <row r="24" spans="1:3">
      <c r="A24" s="79" t="s">
        <v>3198</v>
      </c>
      <c r="B24" s="79" t="s">
        <v>2012</v>
      </c>
      <c r="C24" s="79" t="str">
        <f t="shared" si="0"/>
        <v>富山市石金二丁目</v>
      </c>
    </row>
    <row r="25" spans="1:3">
      <c r="A25" s="79" t="s">
        <v>3198</v>
      </c>
      <c r="B25" s="79" t="s">
        <v>3581</v>
      </c>
      <c r="C25" s="79" t="str">
        <f t="shared" si="0"/>
        <v>富山市石金三丁目</v>
      </c>
    </row>
    <row r="26" spans="1:3">
      <c r="A26" s="79" t="s">
        <v>3198</v>
      </c>
      <c r="B26" s="79" t="s">
        <v>3578</v>
      </c>
      <c r="C26" s="79" t="str">
        <f t="shared" si="0"/>
        <v>富山市石倉町</v>
      </c>
    </row>
    <row r="27" spans="1:3">
      <c r="A27" s="79" t="s">
        <v>3198</v>
      </c>
      <c r="B27" s="79" t="s">
        <v>3145</v>
      </c>
      <c r="C27" s="79" t="str">
        <f t="shared" si="0"/>
        <v>富山市泉町一丁目</v>
      </c>
    </row>
    <row r="28" spans="1:3">
      <c r="A28" s="79" t="s">
        <v>3198</v>
      </c>
      <c r="B28" s="79" t="s">
        <v>2014</v>
      </c>
      <c r="C28" s="79" t="str">
        <f t="shared" si="0"/>
        <v>富山市泉町二丁目</v>
      </c>
    </row>
    <row r="29" spans="1:3">
      <c r="A29" s="79" t="s">
        <v>3198</v>
      </c>
      <c r="B29" s="79" t="s">
        <v>3575</v>
      </c>
      <c r="C29" s="79" t="str">
        <f t="shared" si="0"/>
        <v>富山市磯部町一丁目</v>
      </c>
    </row>
    <row r="30" spans="1:3">
      <c r="A30" s="79" t="s">
        <v>3198</v>
      </c>
      <c r="B30" s="79" t="s">
        <v>2692</v>
      </c>
      <c r="C30" s="79" t="str">
        <f t="shared" si="0"/>
        <v>富山市磯部町二丁目</v>
      </c>
    </row>
    <row r="31" spans="1:3">
      <c r="A31" s="79" t="s">
        <v>3198</v>
      </c>
      <c r="B31" s="79" t="s">
        <v>3573</v>
      </c>
      <c r="C31" s="79" t="str">
        <f t="shared" si="0"/>
        <v>富山市磯部町三丁目</v>
      </c>
    </row>
    <row r="32" spans="1:3">
      <c r="A32" s="79" t="s">
        <v>3198</v>
      </c>
      <c r="B32" s="79" t="s">
        <v>3571</v>
      </c>
      <c r="C32" s="79" t="str">
        <f t="shared" si="0"/>
        <v>富山市磯部町四丁目</v>
      </c>
    </row>
    <row r="33" spans="1:3">
      <c r="A33" s="79" t="s">
        <v>3198</v>
      </c>
      <c r="B33" s="79" t="s">
        <v>3567</v>
      </c>
      <c r="C33" s="79" t="str">
        <f t="shared" si="0"/>
        <v>富山市一番町</v>
      </c>
    </row>
    <row r="34" spans="1:3">
      <c r="A34" s="79" t="s">
        <v>3198</v>
      </c>
      <c r="B34" s="79" t="s">
        <v>1047</v>
      </c>
      <c r="C34" s="79" t="str">
        <f t="shared" si="0"/>
        <v>富山市稲荷園町</v>
      </c>
    </row>
    <row r="35" spans="1:3">
      <c r="A35" s="79" t="s">
        <v>3198</v>
      </c>
      <c r="B35" s="79" t="s">
        <v>3564</v>
      </c>
      <c r="C35" s="79" t="str">
        <f t="shared" si="0"/>
        <v>富山市稲荷町一丁目</v>
      </c>
    </row>
    <row r="36" spans="1:3">
      <c r="A36" s="79" t="s">
        <v>3198</v>
      </c>
      <c r="B36" s="79" t="s">
        <v>3561</v>
      </c>
      <c r="C36" s="79" t="str">
        <f t="shared" si="0"/>
        <v>富山市稲荷町二丁目</v>
      </c>
    </row>
    <row r="37" spans="1:3">
      <c r="A37" s="79" t="s">
        <v>3198</v>
      </c>
      <c r="B37" s="79" t="s">
        <v>3560</v>
      </c>
      <c r="C37" s="79" t="str">
        <f t="shared" si="0"/>
        <v>富山市稲荷町三丁目</v>
      </c>
    </row>
    <row r="38" spans="1:3">
      <c r="A38" s="79" t="s">
        <v>3198</v>
      </c>
      <c r="B38" s="79" t="s">
        <v>3558</v>
      </c>
      <c r="C38" s="79" t="str">
        <f t="shared" si="0"/>
        <v>富山市稲荷町四丁目</v>
      </c>
    </row>
    <row r="39" spans="1:3">
      <c r="A39" s="79" t="s">
        <v>3198</v>
      </c>
      <c r="B39" s="79" t="s">
        <v>3555</v>
      </c>
      <c r="C39" s="79" t="str">
        <f t="shared" si="0"/>
        <v>富山市稲荷元町一丁目</v>
      </c>
    </row>
    <row r="40" spans="1:3">
      <c r="A40" s="79" t="s">
        <v>3198</v>
      </c>
      <c r="B40" s="79" t="s">
        <v>9</v>
      </c>
      <c r="C40" s="79" t="str">
        <f t="shared" si="0"/>
        <v>富山市稲荷元町二丁目</v>
      </c>
    </row>
    <row r="41" spans="1:3">
      <c r="A41" s="79" t="s">
        <v>3198</v>
      </c>
      <c r="B41" s="79" t="s">
        <v>2957</v>
      </c>
      <c r="C41" s="79" t="str">
        <f t="shared" si="0"/>
        <v>富山市稲荷元町三丁目</v>
      </c>
    </row>
    <row r="42" spans="1:3">
      <c r="A42" s="79" t="s">
        <v>3198</v>
      </c>
      <c r="B42" s="79" t="s">
        <v>2315</v>
      </c>
      <c r="C42" s="79" t="str">
        <f t="shared" si="0"/>
        <v>富山市犬島一丁目</v>
      </c>
    </row>
    <row r="43" spans="1:3">
      <c r="A43" s="79" t="s">
        <v>3198</v>
      </c>
      <c r="B43" s="79" t="s">
        <v>3553</v>
      </c>
      <c r="C43" s="79" t="str">
        <f t="shared" si="0"/>
        <v>富山市犬島二丁目</v>
      </c>
    </row>
    <row r="44" spans="1:3">
      <c r="A44" s="79" t="s">
        <v>3198</v>
      </c>
      <c r="B44" s="79" t="s">
        <v>504</v>
      </c>
      <c r="C44" s="79" t="str">
        <f t="shared" si="0"/>
        <v>富山市犬島三丁目</v>
      </c>
    </row>
    <row r="45" spans="1:3">
      <c r="A45" s="79" t="s">
        <v>3198</v>
      </c>
      <c r="B45" s="79" t="s">
        <v>3551</v>
      </c>
      <c r="C45" s="79" t="str">
        <f t="shared" si="0"/>
        <v>富山市犬島四丁目</v>
      </c>
    </row>
    <row r="46" spans="1:3">
      <c r="A46" s="79" t="s">
        <v>3198</v>
      </c>
      <c r="B46" s="79" t="s">
        <v>1154</v>
      </c>
      <c r="C46" s="79" t="str">
        <f t="shared" si="0"/>
        <v>富山市犬島五丁目</v>
      </c>
    </row>
    <row r="47" spans="1:3">
      <c r="A47" s="79" t="s">
        <v>3198</v>
      </c>
      <c r="B47" s="79" t="s">
        <v>19</v>
      </c>
      <c r="C47" s="79" t="str">
        <f t="shared" si="0"/>
        <v>富山市犬島六丁目</v>
      </c>
    </row>
    <row r="48" spans="1:3">
      <c r="A48" s="79" t="s">
        <v>3198</v>
      </c>
      <c r="B48" s="79" t="s">
        <v>3549</v>
      </c>
      <c r="C48" s="79" t="str">
        <f t="shared" si="0"/>
        <v>富山市犬島七丁目</v>
      </c>
    </row>
    <row r="49" spans="1:3">
      <c r="A49" s="79" t="s">
        <v>3198</v>
      </c>
      <c r="B49" s="79" t="s">
        <v>3545</v>
      </c>
      <c r="C49" s="79" t="str">
        <f t="shared" si="0"/>
        <v>富山市犬島新町一丁目</v>
      </c>
    </row>
    <row r="50" spans="1:3">
      <c r="A50" s="79" t="s">
        <v>3198</v>
      </c>
      <c r="B50" s="79" t="s">
        <v>2433</v>
      </c>
      <c r="C50" s="79" t="str">
        <f t="shared" si="0"/>
        <v>富山市犬島新町二丁目</v>
      </c>
    </row>
    <row r="51" spans="1:3">
      <c r="A51" s="79" t="s">
        <v>3198</v>
      </c>
      <c r="B51" s="79" t="s">
        <v>2192</v>
      </c>
      <c r="C51" s="79" t="str">
        <f t="shared" si="0"/>
        <v>富山市今木町</v>
      </c>
    </row>
    <row r="52" spans="1:3">
      <c r="A52" s="79" t="s">
        <v>3198</v>
      </c>
      <c r="B52" s="79" t="s">
        <v>1523</v>
      </c>
      <c r="C52" s="79" t="str">
        <f t="shared" si="0"/>
        <v>富山市牛島新町</v>
      </c>
    </row>
    <row r="53" spans="1:3">
      <c r="A53" s="79" t="s">
        <v>3198</v>
      </c>
      <c r="B53" s="79" t="s">
        <v>3543</v>
      </c>
      <c r="C53" s="79" t="str">
        <f t="shared" si="0"/>
        <v>富山市牛島町</v>
      </c>
    </row>
    <row r="54" spans="1:3">
      <c r="A54" s="79" t="s">
        <v>3198</v>
      </c>
      <c r="B54" s="79" t="s">
        <v>773</v>
      </c>
      <c r="C54" s="79" t="str">
        <f t="shared" si="0"/>
        <v>富山市牛島本町一丁目</v>
      </c>
    </row>
    <row r="55" spans="1:3">
      <c r="A55" s="79" t="s">
        <v>3198</v>
      </c>
      <c r="B55" s="79" t="s">
        <v>3542</v>
      </c>
      <c r="C55" s="79" t="str">
        <f t="shared" si="0"/>
        <v>富山市牛島本町二丁目</v>
      </c>
    </row>
    <row r="56" spans="1:3">
      <c r="A56" s="79" t="s">
        <v>3198</v>
      </c>
      <c r="B56" s="79" t="s">
        <v>3540</v>
      </c>
      <c r="C56" s="79" t="str">
        <f t="shared" si="0"/>
        <v>富山市内幸町</v>
      </c>
    </row>
    <row r="57" spans="1:3">
      <c r="A57" s="79" t="s">
        <v>3198</v>
      </c>
      <c r="B57" s="79" t="s">
        <v>3539</v>
      </c>
      <c r="C57" s="79" t="str">
        <f t="shared" si="0"/>
        <v>富山市梅沢町一丁目</v>
      </c>
    </row>
    <row r="58" spans="1:3">
      <c r="A58" s="79" t="s">
        <v>3198</v>
      </c>
      <c r="B58" s="79" t="s">
        <v>2836</v>
      </c>
      <c r="C58" s="79" t="str">
        <f t="shared" si="0"/>
        <v>富山市梅沢町二丁目</v>
      </c>
    </row>
    <row r="59" spans="1:3">
      <c r="A59" s="79" t="s">
        <v>3198</v>
      </c>
      <c r="B59" s="79" t="s">
        <v>3016</v>
      </c>
      <c r="C59" s="79" t="str">
        <f t="shared" si="0"/>
        <v>富山市梅沢町三丁目</v>
      </c>
    </row>
    <row r="60" spans="1:3">
      <c r="A60" s="79" t="s">
        <v>3198</v>
      </c>
      <c r="B60" s="79" t="s">
        <v>152</v>
      </c>
      <c r="C60" s="79" t="str">
        <f t="shared" si="0"/>
        <v>富山市上野新町</v>
      </c>
    </row>
    <row r="61" spans="1:3">
      <c r="A61" s="79" t="s">
        <v>3198</v>
      </c>
      <c r="B61" s="79" t="s">
        <v>3538</v>
      </c>
      <c r="C61" s="79" t="str">
        <f t="shared" si="0"/>
        <v>富山市永楽町</v>
      </c>
    </row>
    <row r="62" spans="1:3">
      <c r="A62" s="79" t="s">
        <v>3198</v>
      </c>
      <c r="B62" s="79" t="s">
        <v>1457</v>
      </c>
      <c r="C62" s="79" t="str">
        <f t="shared" si="0"/>
        <v>富山市越前町</v>
      </c>
    </row>
    <row r="63" spans="1:3">
      <c r="A63" s="79" t="s">
        <v>3198</v>
      </c>
      <c r="B63" s="79" t="s">
        <v>3537</v>
      </c>
      <c r="C63" s="79" t="str">
        <f t="shared" si="0"/>
        <v>富山市蛯町</v>
      </c>
    </row>
    <row r="64" spans="1:3">
      <c r="A64" s="79" t="s">
        <v>3198</v>
      </c>
      <c r="B64" s="79" t="s">
        <v>3536</v>
      </c>
      <c r="C64" s="79" t="str">
        <f t="shared" si="0"/>
        <v>富山市大泉北町</v>
      </c>
    </row>
    <row r="65" spans="1:3">
      <c r="A65" s="79" t="s">
        <v>3198</v>
      </c>
      <c r="B65" s="79" t="s">
        <v>639</v>
      </c>
      <c r="C65" s="79" t="str">
        <f t="shared" si="0"/>
        <v>富山市大泉中町</v>
      </c>
    </row>
    <row r="66" spans="1:3">
      <c r="A66" s="79" t="s">
        <v>3198</v>
      </c>
      <c r="B66" s="79" t="s">
        <v>557</v>
      </c>
      <c r="C66" s="79" t="str">
        <f t="shared" ref="C66:C129" si="1">A66&amp;B66</f>
        <v>富山市大泉東町一丁目</v>
      </c>
    </row>
    <row r="67" spans="1:3">
      <c r="A67" s="79" t="s">
        <v>3198</v>
      </c>
      <c r="B67" s="79" t="s">
        <v>1006</v>
      </c>
      <c r="C67" s="79" t="str">
        <f t="shared" si="1"/>
        <v>富山市大泉東町二丁目</v>
      </c>
    </row>
    <row r="68" spans="1:3">
      <c r="A68" s="79" t="s">
        <v>3198</v>
      </c>
      <c r="B68" s="79" t="s">
        <v>3146</v>
      </c>
      <c r="C68" s="79" t="str">
        <f t="shared" si="1"/>
        <v>富山市大泉本町一丁目</v>
      </c>
    </row>
    <row r="69" spans="1:3">
      <c r="A69" s="79" t="s">
        <v>3198</v>
      </c>
      <c r="B69" s="79" t="s">
        <v>3533</v>
      </c>
      <c r="C69" s="79" t="str">
        <f t="shared" si="1"/>
        <v>富山市大泉本町二丁目</v>
      </c>
    </row>
    <row r="70" spans="1:3">
      <c r="A70" s="79" t="s">
        <v>3198</v>
      </c>
      <c r="B70" s="79" t="s">
        <v>429</v>
      </c>
      <c r="C70" s="79" t="str">
        <f t="shared" si="1"/>
        <v>富山市大泉町一丁目</v>
      </c>
    </row>
    <row r="71" spans="1:3">
      <c r="A71" s="79" t="s">
        <v>3198</v>
      </c>
      <c r="B71" s="79" t="s">
        <v>3479</v>
      </c>
      <c r="C71" s="79" t="str">
        <f t="shared" si="1"/>
        <v>富山市大泉町二丁目</v>
      </c>
    </row>
    <row r="72" spans="1:3">
      <c r="A72" s="79" t="s">
        <v>3198</v>
      </c>
      <c r="B72" s="79" t="s">
        <v>3531</v>
      </c>
      <c r="C72" s="79" t="str">
        <f t="shared" si="1"/>
        <v>富山市大泉町三丁目</v>
      </c>
    </row>
    <row r="73" spans="1:3">
      <c r="A73" s="79" t="s">
        <v>3198</v>
      </c>
      <c r="B73" s="79" t="s">
        <v>3529</v>
      </c>
      <c r="C73" s="79" t="str">
        <f t="shared" si="1"/>
        <v>富山市太田口通り一丁目</v>
      </c>
    </row>
    <row r="74" spans="1:3">
      <c r="A74" s="79" t="s">
        <v>3198</v>
      </c>
      <c r="B74" s="79" t="s">
        <v>2483</v>
      </c>
      <c r="C74" s="79" t="str">
        <f t="shared" si="1"/>
        <v>富山市太田口通り二丁目</v>
      </c>
    </row>
    <row r="75" spans="1:3">
      <c r="A75" s="79" t="s">
        <v>3198</v>
      </c>
      <c r="B75" s="79" t="s">
        <v>3527</v>
      </c>
      <c r="C75" s="79" t="str">
        <f t="shared" si="1"/>
        <v>富山市太田口通り三丁目</v>
      </c>
    </row>
    <row r="76" spans="1:3">
      <c r="A76" s="79" t="s">
        <v>3198</v>
      </c>
      <c r="B76" s="79" t="s">
        <v>3524</v>
      </c>
      <c r="C76" s="79" t="str">
        <f t="shared" si="1"/>
        <v>富山市於保多町</v>
      </c>
    </row>
    <row r="77" spans="1:3">
      <c r="A77" s="79" t="s">
        <v>3198</v>
      </c>
      <c r="B77" s="79" t="s">
        <v>3523</v>
      </c>
      <c r="C77" s="79" t="str">
        <f t="shared" si="1"/>
        <v>富山市大手町</v>
      </c>
    </row>
    <row r="78" spans="1:3">
      <c r="A78" s="79" t="s">
        <v>3198</v>
      </c>
      <c r="B78" s="79" t="s">
        <v>2505</v>
      </c>
      <c r="C78" s="79" t="str">
        <f t="shared" si="1"/>
        <v>富山市奥井町</v>
      </c>
    </row>
    <row r="79" spans="1:3">
      <c r="A79" s="79" t="s">
        <v>3198</v>
      </c>
      <c r="B79" s="79" t="s">
        <v>608</v>
      </c>
      <c r="C79" s="79" t="str">
        <f t="shared" si="1"/>
        <v>富山市奥田寿町</v>
      </c>
    </row>
    <row r="80" spans="1:3">
      <c r="A80" s="79" t="s">
        <v>3198</v>
      </c>
      <c r="B80" s="79" t="s">
        <v>3520</v>
      </c>
      <c r="C80" s="79" t="str">
        <f t="shared" si="1"/>
        <v>富山市奥田新町</v>
      </c>
    </row>
    <row r="81" spans="1:3">
      <c r="A81" s="79" t="s">
        <v>3198</v>
      </c>
      <c r="B81" s="79" t="s">
        <v>1134</v>
      </c>
      <c r="C81" s="79" t="str">
        <f t="shared" si="1"/>
        <v>富山市奥田双葉町</v>
      </c>
    </row>
    <row r="82" spans="1:3">
      <c r="A82" s="79" t="s">
        <v>3198</v>
      </c>
      <c r="B82" s="79" t="s">
        <v>3519</v>
      </c>
      <c r="C82" s="79" t="str">
        <f t="shared" si="1"/>
        <v>富山市奥田本町</v>
      </c>
    </row>
    <row r="83" spans="1:3">
      <c r="A83" s="79" t="s">
        <v>3198</v>
      </c>
      <c r="B83" s="79" t="s">
        <v>1297</v>
      </c>
      <c r="C83" s="79" t="str">
        <f t="shared" si="1"/>
        <v>富山市奥田町</v>
      </c>
    </row>
    <row r="84" spans="1:3">
      <c r="A84" s="79" t="s">
        <v>3198</v>
      </c>
      <c r="B84" s="79" t="s">
        <v>3517</v>
      </c>
      <c r="C84" s="79" t="str">
        <f t="shared" si="1"/>
        <v>富山市音羽町一丁目</v>
      </c>
    </row>
    <row r="85" spans="1:3">
      <c r="A85" s="79" t="s">
        <v>3198</v>
      </c>
      <c r="B85" s="79" t="s">
        <v>1766</v>
      </c>
      <c r="C85" s="79" t="str">
        <f t="shared" si="1"/>
        <v>富山市音羽町二丁目</v>
      </c>
    </row>
    <row r="86" spans="1:3">
      <c r="A86" s="79" t="s">
        <v>3198</v>
      </c>
      <c r="B86" s="79" t="s">
        <v>914</v>
      </c>
      <c r="C86" s="79" t="str">
        <f t="shared" si="1"/>
        <v>富山市雄山町</v>
      </c>
    </row>
    <row r="87" spans="1:3">
      <c r="A87" s="79" t="s">
        <v>3198</v>
      </c>
      <c r="B87" s="79" t="s">
        <v>3312</v>
      </c>
      <c r="C87" s="79" t="str">
        <f t="shared" si="1"/>
        <v>富山市鹿島町一丁目</v>
      </c>
    </row>
    <row r="88" spans="1:3">
      <c r="A88" s="79" t="s">
        <v>3198</v>
      </c>
      <c r="B88" s="79" t="s">
        <v>1772</v>
      </c>
      <c r="C88" s="79" t="str">
        <f t="shared" si="1"/>
        <v>富山市鹿島町二丁目</v>
      </c>
    </row>
    <row r="89" spans="1:3">
      <c r="A89" s="79" t="s">
        <v>3198</v>
      </c>
      <c r="B89" s="79" t="s">
        <v>3024</v>
      </c>
      <c r="C89" s="79" t="str">
        <f t="shared" si="1"/>
        <v>富山市上赤江町一丁目</v>
      </c>
    </row>
    <row r="90" spans="1:3">
      <c r="A90" s="79" t="s">
        <v>3198</v>
      </c>
      <c r="B90" s="79" t="s">
        <v>3514</v>
      </c>
      <c r="C90" s="79" t="str">
        <f t="shared" si="1"/>
        <v>富山市上赤江町二丁目</v>
      </c>
    </row>
    <row r="91" spans="1:3">
      <c r="A91" s="79" t="s">
        <v>3198</v>
      </c>
      <c r="B91" s="79" t="s">
        <v>3512</v>
      </c>
      <c r="C91" s="79" t="str">
        <f t="shared" si="1"/>
        <v>富山市上冨居一丁目</v>
      </c>
    </row>
    <row r="92" spans="1:3">
      <c r="A92" s="79" t="s">
        <v>3198</v>
      </c>
      <c r="B92" s="79" t="s">
        <v>115</v>
      </c>
      <c r="C92" s="79" t="str">
        <f t="shared" si="1"/>
        <v>富山市上冨居二丁目</v>
      </c>
    </row>
    <row r="93" spans="1:3">
      <c r="A93" s="79" t="s">
        <v>3198</v>
      </c>
      <c r="B93" s="79" t="s">
        <v>3043</v>
      </c>
      <c r="C93" s="79" t="str">
        <f t="shared" si="1"/>
        <v>富山市上冨居三丁目</v>
      </c>
    </row>
    <row r="94" spans="1:3">
      <c r="A94" s="79" t="s">
        <v>3198</v>
      </c>
      <c r="B94" s="79" t="s">
        <v>1558</v>
      </c>
      <c r="C94" s="79" t="str">
        <f t="shared" si="1"/>
        <v>富山市上冨居新町</v>
      </c>
    </row>
    <row r="95" spans="1:3">
      <c r="A95" s="79" t="s">
        <v>3198</v>
      </c>
      <c r="B95" s="79" t="s">
        <v>2690</v>
      </c>
      <c r="C95" s="79" t="str">
        <f t="shared" si="1"/>
        <v>富山市上本町</v>
      </c>
    </row>
    <row r="96" spans="1:3">
      <c r="A96" s="79" t="s">
        <v>3198</v>
      </c>
      <c r="B96" s="79" t="s">
        <v>375</v>
      </c>
      <c r="C96" s="79" t="str">
        <f t="shared" si="1"/>
        <v>富山市北新町一丁目</v>
      </c>
    </row>
    <row r="97" spans="1:3">
      <c r="A97" s="79" t="s">
        <v>3198</v>
      </c>
      <c r="B97" s="79" t="s">
        <v>3250</v>
      </c>
      <c r="C97" s="79" t="str">
        <f t="shared" si="1"/>
        <v>富山市北新町二丁目</v>
      </c>
    </row>
    <row r="98" spans="1:3">
      <c r="A98" s="79" t="s">
        <v>3198</v>
      </c>
      <c r="B98" s="79" t="s">
        <v>1084</v>
      </c>
      <c r="C98" s="79" t="str">
        <f t="shared" si="1"/>
        <v>富山市木場町</v>
      </c>
    </row>
    <row r="99" spans="1:3">
      <c r="A99" s="79" t="s">
        <v>3198</v>
      </c>
      <c r="B99" s="79" t="s">
        <v>3511</v>
      </c>
      <c r="C99" s="79" t="str">
        <f t="shared" si="1"/>
        <v>富山市経堂三丁目</v>
      </c>
    </row>
    <row r="100" spans="1:3">
      <c r="A100" s="79" t="s">
        <v>3198</v>
      </c>
      <c r="B100" s="79" t="s">
        <v>3510</v>
      </c>
      <c r="C100" s="79" t="str">
        <f t="shared" si="1"/>
        <v>富山市経堂四丁目</v>
      </c>
    </row>
    <row r="101" spans="1:3">
      <c r="A101" s="79" t="s">
        <v>3198</v>
      </c>
      <c r="B101" s="79" t="s">
        <v>3506</v>
      </c>
      <c r="C101" s="79" t="str">
        <f t="shared" si="1"/>
        <v>富山市銀嶺町</v>
      </c>
    </row>
    <row r="102" spans="1:3">
      <c r="A102" s="79" t="s">
        <v>3198</v>
      </c>
      <c r="B102" s="79" t="s">
        <v>2449</v>
      </c>
      <c r="C102" s="79" t="str">
        <f t="shared" si="1"/>
        <v>富山市窪新町</v>
      </c>
    </row>
    <row r="103" spans="1:3">
      <c r="A103" s="79" t="s">
        <v>3198</v>
      </c>
      <c r="B103" s="79" t="s">
        <v>3502</v>
      </c>
      <c r="C103" s="79" t="str">
        <f t="shared" si="1"/>
        <v>富山市窪本町</v>
      </c>
    </row>
    <row r="104" spans="1:3">
      <c r="A104" s="79" t="s">
        <v>3198</v>
      </c>
      <c r="B104" s="79" t="s">
        <v>3500</v>
      </c>
      <c r="C104" s="79" t="str">
        <f t="shared" si="1"/>
        <v>富山市興人町</v>
      </c>
    </row>
    <row r="105" spans="1:3">
      <c r="A105" s="79" t="s">
        <v>3198</v>
      </c>
      <c r="B105" s="79" t="s">
        <v>483</v>
      </c>
      <c r="C105" s="79" t="str">
        <f t="shared" si="1"/>
        <v>富山市小島町</v>
      </c>
    </row>
    <row r="106" spans="1:3">
      <c r="A106" s="79" t="s">
        <v>3198</v>
      </c>
      <c r="B106" s="79" t="s">
        <v>2902</v>
      </c>
      <c r="C106" s="79" t="str">
        <f t="shared" si="1"/>
        <v>富山市五番町</v>
      </c>
    </row>
    <row r="107" spans="1:3">
      <c r="A107" s="79" t="s">
        <v>3198</v>
      </c>
      <c r="B107" s="79" t="s">
        <v>2821</v>
      </c>
      <c r="C107" s="79" t="str">
        <f t="shared" si="1"/>
        <v>富山市栄町一丁目</v>
      </c>
    </row>
    <row r="108" spans="1:3">
      <c r="A108" s="79" t="s">
        <v>3198</v>
      </c>
      <c r="B108" s="79" t="s">
        <v>424</v>
      </c>
      <c r="C108" s="79" t="str">
        <f t="shared" si="1"/>
        <v>富山市栄町二丁目</v>
      </c>
    </row>
    <row r="109" spans="1:3">
      <c r="A109" s="79" t="s">
        <v>3198</v>
      </c>
      <c r="B109" s="79" t="s">
        <v>1490</v>
      </c>
      <c r="C109" s="79" t="str">
        <f t="shared" si="1"/>
        <v>富山市栄町三丁目</v>
      </c>
    </row>
    <row r="110" spans="1:3">
      <c r="A110" s="79" t="s">
        <v>3198</v>
      </c>
      <c r="B110" s="79" t="s">
        <v>3497</v>
      </c>
      <c r="C110" s="79" t="str">
        <f t="shared" si="1"/>
        <v>富山市桜木町</v>
      </c>
    </row>
    <row r="111" spans="1:3">
      <c r="A111" s="79" t="s">
        <v>3198</v>
      </c>
      <c r="B111" s="79" t="s">
        <v>3495</v>
      </c>
      <c r="C111" s="79" t="str">
        <f t="shared" si="1"/>
        <v>富山市桜橋通り</v>
      </c>
    </row>
    <row r="112" spans="1:3">
      <c r="A112" s="79" t="s">
        <v>3198</v>
      </c>
      <c r="B112" s="79" t="s">
        <v>3491</v>
      </c>
      <c r="C112" s="79" t="str">
        <f t="shared" si="1"/>
        <v>富山市桜町一丁目</v>
      </c>
    </row>
    <row r="113" spans="1:3">
      <c r="A113" s="79" t="s">
        <v>3198</v>
      </c>
      <c r="B113" s="79" t="s">
        <v>3490</v>
      </c>
      <c r="C113" s="79" t="str">
        <f t="shared" si="1"/>
        <v>富山市桜町二丁目</v>
      </c>
    </row>
    <row r="114" spans="1:3">
      <c r="A114" s="79" t="s">
        <v>3198</v>
      </c>
      <c r="B114" s="79" t="s">
        <v>3488</v>
      </c>
      <c r="C114" s="79" t="str">
        <f t="shared" si="1"/>
        <v>富山市山王町</v>
      </c>
    </row>
    <row r="115" spans="1:3">
      <c r="A115" s="79" t="s">
        <v>3198</v>
      </c>
      <c r="B115" s="79" t="s">
        <v>834</v>
      </c>
      <c r="C115" s="79" t="str">
        <f t="shared" si="1"/>
        <v>富山市三番町</v>
      </c>
    </row>
    <row r="116" spans="1:3">
      <c r="A116" s="79" t="s">
        <v>3198</v>
      </c>
      <c r="B116" s="79" t="s">
        <v>3265</v>
      </c>
      <c r="C116" s="79" t="str">
        <f t="shared" si="1"/>
        <v>富山市七軒町</v>
      </c>
    </row>
    <row r="117" spans="1:3">
      <c r="A117" s="79" t="s">
        <v>3198</v>
      </c>
      <c r="B117" s="79" t="s">
        <v>2016</v>
      </c>
      <c r="C117" s="79" t="str">
        <f t="shared" si="1"/>
        <v>富山市芝園町一丁目</v>
      </c>
    </row>
    <row r="118" spans="1:3">
      <c r="A118" s="79" t="s">
        <v>3198</v>
      </c>
      <c r="B118" s="79" t="s">
        <v>1365</v>
      </c>
      <c r="C118" s="79" t="str">
        <f t="shared" si="1"/>
        <v>富山市芝園町二丁目</v>
      </c>
    </row>
    <row r="119" spans="1:3">
      <c r="A119" s="79" t="s">
        <v>3198</v>
      </c>
      <c r="B119" s="79" t="s">
        <v>702</v>
      </c>
      <c r="C119" s="79" t="str">
        <f t="shared" si="1"/>
        <v>富山市芝園町三丁目</v>
      </c>
    </row>
    <row r="120" spans="1:3">
      <c r="A120" s="79" t="s">
        <v>3198</v>
      </c>
      <c r="B120" s="79" t="s">
        <v>727</v>
      </c>
      <c r="C120" s="79" t="str">
        <f t="shared" si="1"/>
        <v>富山市清水中町</v>
      </c>
    </row>
    <row r="121" spans="1:3">
      <c r="A121" s="79" t="s">
        <v>3198</v>
      </c>
      <c r="B121" s="79" t="s">
        <v>897</v>
      </c>
      <c r="C121" s="79" t="str">
        <f t="shared" si="1"/>
        <v>富山市清水町一丁目</v>
      </c>
    </row>
    <row r="122" spans="1:3">
      <c r="A122" s="79" t="s">
        <v>3198</v>
      </c>
      <c r="B122" s="79" t="s">
        <v>2117</v>
      </c>
      <c r="C122" s="79" t="str">
        <f t="shared" si="1"/>
        <v>富山市清水町二丁目</v>
      </c>
    </row>
    <row r="123" spans="1:3">
      <c r="A123" s="79" t="s">
        <v>3198</v>
      </c>
      <c r="B123" s="79" t="s">
        <v>617</v>
      </c>
      <c r="C123" s="79" t="str">
        <f t="shared" si="1"/>
        <v>富山市清水町三丁目</v>
      </c>
    </row>
    <row r="124" spans="1:3">
      <c r="A124" s="79" t="s">
        <v>3198</v>
      </c>
      <c r="B124" s="79" t="s">
        <v>1717</v>
      </c>
      <c r="C124" s="79" t="str">
        <f t="shared" si="1"/>
        <v>富山市清水町四丁目</v>
      </c>
    </row>
    <row r="125" spans="1:3">
      <c r="A125" s="79" t="s">
        <v>3198</v>
      </c>
      <c r="B125" s="79" t="s">
        <v>2096</v>
      </c>
      <c r="C125" s="79" t="str">
        <f t="shared" si="1"/>
        <v>富山市清水町五丁目</v>
      </c>
    </row>
    <row r="126" spans="1:3">
      <c r="A126" s="79" t="s">
        <v>3198</v>
      </c>
      <c r="B126" s="79" t="s">
        <v>843</v>
      </c>
      <c r="C126" s="79" t="str">
        <f t="shared" si="1"/>
        <v>富山市清水町六丁目</v>
      </c>
    </row>
    <row r="127" spans="1:3">
      <c r="A127" s="79" t="s">
        <v>3198</v>
      </c>
      <c r="B127" s="79" t="s">
        <v>3486</v>
      </c>
      <c r="C127" s="79" t="str">
        <f t="shared" si="1"/>
        <v>富山市清水町七丁目</v>
      </c>
    </row>
    <row r="128" spans="1:3">
      <c r="A128" s="79" t="s">
        <v>3198</v>
      </c>
      <c r="B128" s="79" t="s">
        <v>3484</v>
      </c>
      <c r="C128" s="79" t="str">
        <f t="shared" si="1"/>
        <v>富山市清水町八丁目</v>
      </c>
    </row>
    <row r="129" spans="1:3">
      <c r="A129" s="79" t="s">
        <v>3198</v>
      </c>
      <c r="B129" s="79" t="s">
        <v>3483</v>
      </c>
      <c r="C129" s="79" t="str">
        <f t="shared" si="1"/>
        <v>富山市清水町九丁目</v>
      </c>
    </row>
    <row r="130" spans="1:3">
      <c r="A130" s="79" t="s">
        <v>3198</v>
      </c>
      <c r="B130" s="79" t="s">
        <v>2539</v>
      </c>
      <c r="C130" s="79" t="str">
        <f t="shared" ref="C130:C193" si="2">A130&amp;B130</f>
        <v>富山市清水元町</v>
      </c>
    </row>
    <row r="131" spans="1:3">
      <c r="A131" s="79" t="s">
        <v>3198</v>
      </c>
      <c r="B131" s="79" t="s">
        <v>421</v>
      </c>
      <c r="C131" s="79" t="str">
        <f t="shared" si="2"/>
        <v>富山市下赤江町一丁目</v>
      </c>
    </row>
    <row r="132" spans="1:3">
      <c r="A132" s="79" t="s">
        <v>3198</v>
      </c>
      <c r="B132" s="79" t="s">
        <v>3482</v>
      </c>
      <c r="C132" s="79" t="str">
        <f t="shared" si="2"/>
        <v>富山市下赤江町二丁目</v>
      </c>
    </row>
    <row r="133" spans="1:3">
      <c r="A133" s="79" t="s">
        <v>3198</v>
      </c>
      <c r="B133" s="79" t="s">
        <v>1283</v>
      </c>
      <c r="C133" s="79" t="str">
        <f t="shared" si="2"/>
        <v>富山市下奥井一丁目</v>
      </c>
    </row>
    <row r="134" spans="1:3">
      <c r="A134" s="79" t="s">
        <v>3198</v>
      </c>
      <c r="B134" s="79" t="s">
        <v>3480</v>
      </c>
      <c r="C134" s="79" t="str">
        <f t="shared" si="2"/>
        <v>富山市下奥井二丁目</v>
      </c>
    </row>
    <row r="135" spans="1:3">
      <c r="A135" s="79" t="s">
        <v>3198</v>
      </c>
      <c r="B135" s="79" t="s">
        <v>3006</v>
      </c>
      <c r="C135" s="79" t="str">
        <f t="shared" si="2"/>
        <v>富山市下新北町</v>
      </c>
    </row>
    <row r="136" spans="1:3">
      <c r="A136" s="79" t="s">
        <v>3198</v>
      </c>
      <c r="B136" s="79" t="s">
        <v>1622</v>
      </c>
      <c r="C136" s="79" t="str">
        <f t="shared" si="2"/>
        <v>富山市下新西町</v>
      </c>
    </row>
    <row r="137" spans="1:3">
      <c r="A137" s="79" t="s">
        <v>3198</v>
      </c>
      <c r="B137" s="79" t="s">
        <v>3254</v>
      </c>
      <c r="C137" s="79" t="str">
        <f t="shared" si="2"/>
        <v>富山市下新日曹町</v>
      </c>
    </row>
    <row r="138" spans="1:3">
      <c r="A138" s="79" t="s">
        <v>3198</v>
      </c>
      <c r="B138" s="79" t="s">
        <v>2752</v>
      </c>
      <c r="C138" s="79" t="str">
        <f t="shared" si="2"/>
        <v>富山市下新本町</v>
      </c>
    </row>
    <row r="139" spans="1:3">
      <c r="A139" s="79" t="s">
        <v>3198</v>
      </c>
      <c r="B139" s="79" t="s">
        <v>3477</v>
      </c>
      <c r="C139" s="79" t="str">
        <f t="shared" si="2"/>
        <v>富山市下新町</v>
      </c>
    </row>
    <row r="140" spans="1:3">
      <c r="A140" s="79" t="s">
        <v>3198</v>
      </c>
      <c r="B140" s="79" t="s">
        <v>2459</v>
      </c>
      <c r="C140" s="79" t="str">
        <f t="shared" si="2"/>
        <v>富山市下冨居一丁目</v>
      </c>
    </row>
    <row r="141" spans="1:3">
      <c r="A141" s="79" t="s">
        <v>3198</v>
      </c>
      <c r="B141" s="79" t="s">
        <v>2396</v>
      </c>
      <c r="C141" s="79" t="str">
        <f t="shared" si="2"/>
        <v>富山市下冨居二丁目</v>
      </c>
    </row>
    <row r="142" spans="1:3">
      <c r="A142" s="79" t="s">
        <v>3198</v>
      </c>
      <c r="B142" s="79" t="s">
        <v>3476</v>
      </c>
      <c r="C142" s="79" t="str">
        <f t="shared" si="2"/>
        <v>富山市城川原一丁目</v>
      </c>
    </row>
    <row r="143" spans="1:3">
      <c r="A143" s="79" t="s">
        <v>3198</v>
      </c>
      <c r="B143" s="79" t="s">
        <v>3474</v>
      </c>
      <c r="C143" s="79" t="str">
        <f t="shared" si="2"/>
        <v>富山市城川原二丁目</v>
      </c>
    </row>
    <row r="144" spans="1:3">
      <c r="A144" s="79" t="s">
        <v>3198</v>
      </c>
      <c r="B144" s="79" t="s">
        <v>3472</v>
      </c>
      <c r="C144" s="79" t="str">
        <f t="shared" si="2"/>
        <v>富山市城川原三丁目</v>
      </c>
    </row>
    <row r="145" spans="1:3">
      <c r="A145" s="79" t="s">
        <v>3198</v>
      </c>
      <c r="B145" s="79" t="s">
        <v>3471</v>
      </c>
      <c r="C145" s="79" t="str">
        <f t="shared" si="2"/>
        <v>富山市城北町</v>
      </c>
    </row>
    <row r="146" spans="1:3">
      <c r="A146" s="79" t="s">
        <v>3198</v>
      </c>
      <c r="B146" s="79" t="s">
        <v>3470</v>
      </c>
      <c r="C146" s="79" t="str">
        <f t="shared" si="2"/>
        <v>富山市白銀町</v>
      </c>
    </row>
    <row r="147" spans="1:3">
      <c r="A147" s="79" t="s">
        <v>3198</v>
      </c>
      <c r="B147" s="79" t="s">
        <v>2209</v>
      </c>
      <c r="C147" s="79" t="str">
        <f t="shared" si="2"/>
        <v>富山市新川原町</v>
      </c>
    </row>
    <row r="148" spans="1:3">
      <c r="A148" s="79" t="s">
        <v>3198</v>
      </c>
      <c r="B148" s="79" t="s">
        <v>3468</v>
      </c>
      <c r="C148" s="79" t="str">
        <f t="shared" si="2"/>
        <v>富山市新桜町</v>
      </c>
    </row>
    <row r="149" spans="1:3">
      <c r="A149" s="79" t="s">
        <v>3198</v>
      </c>
      <c r="B149" s="79" t="s">
        <v>3466</v>
      </c>
      <c r="C149" s="79" t="str">
        <f t="shared" si="2"/>
        <v>富山市新庄北町</v>
      </c>
    </row>
    <row r="150" spans="1:3">
      <c r="A150" s="79" t="s">
        <v>3198</v>
      </c>
      <c r="B150" s="79" t="s">
        <v>1754</v>
      </c>
      <c r="C150" s="79" t="str">
        <f t="shared" si="2"/>
        <v>富山市新庄銀座一丁目</v>
      </c>
    </row>
    <row r="151" spans="1:3">
      <c r="A151" s="79" t="s">
        <v>3198</v>
      </c>
      <c r="B151" s="79" t="s">
        <v>3375</v>
      </c>
      <c r="C151" s="79" t="str">
        <f t="shared" si="2"/>
        <v>富山市新庄銀座二丁目</v>
      </c>
    </row>
    <row r="152" spans="1:3">
      <c r="A152" s="79" t="s">
        <v>3198</v>
      </c>
      <c r="B152" s="79" t="s">
        <v>2656</v>
      </c>
      <c r="C152" s="79" t="str">
        <f t="shared" si="2"/>
        <v>富山市新庄銀座三丁目</v>
      </c>
    </row>
    <row r="153" spans="1:3">
      <c r="A153" s="79" t="s">
        <v>3198</v>
      </c>
      <c r="B153" s="79" t="s">
        <v>3464</v>
      </c>
      <c r="C153" s="79" t="str">
        <f t="shared" si="2"/>
        <v>富山市新庄本町一丁目</v>
      </c>
    </row>
    <row r="154" spans="1:3">
      <c r="A154" s="79" t="s">
        <v>3198</v>
      </c>
      <c r="B154" s="79" t="s">
        <v>3463</v>
      </c>
      <c r="C154" s="79" t="str">
        <f t="shared" si="2"/>
        <v>富山市新庄本町二丁目</v>
      </c>
    </row>
    <row r="155" spans="1:3">
      <c r="A155" s="79" t="s">
        <v>3198</v>
      </c>
      <c r="B155" s="79" t="s">
        <v>1422</v>
      </c>
      <c r="C155" s="79" t="str">
        <f t="shared" si="2"/>
        <v>富山市新庄本町三丁目</v>
      </c>
    </row>
    <row r="156" spans="1:3">
      <c r="A156" s="79" t="s">
        <v>3198</v>
      </c>
      <c r="B156" s="79" t="s">
        <v>3462</v>
      </c>
      <c r="C156" s="79" t="str">
        <f t="shared" si="2"/>
        <v>富山市新庄町一丁目</v>
      </c>
    </row>
    <row r="157" spans="1:3">
      <c r="A157" s="79" t="s">
        <v>3198</v>
      </c>
      <c r="B157" s="79" t="s">
        <v>732</v>
      </c>
      <c r="C157" s="79" t="str">
        <f t="shared" si="2"/>
        <v>富山市新庄町二丁目</v>
      </c>
    </row>
    <row r="158" spans="1:3">
      <c r="A158" s="79" t="s">
        <v>3198</v>
      </c>
      <c r="B158" s="79" t="s">
        <v>2900</v>
      </c>
      <c r="C158" s="79" t="str">
        <f t="shared" si="2"/>
        <v>富山市新庄町三丁目</v>
      </c>
    </row>
    <row r="159" spans="1:3">
      <c r="A159" s="79" t="s">
        <v>3198</v>
      </c>
      <c r="B159" s="79" t="s">
        <v>3458</v>
      </c>
      <c r="C159" s="79" t="str">
        <f t="shared" si="2"/>
        <v>富山市新庄町四丁目</v>
      </c>
    </row>
    <row r="160" spans="1:3">
      <c r="A160" s="79" t="s">
        <v>3198</v>
      </c>
      <c r="B160" s="79" t="s">
        <v>3456</v>
      </c>
      <c r="C160" s="79" t="str">
        <f t="shared" si="2"/>
        <v>富山市新総曲輪</v>
      </c>
    </row>
    <row r="161" spans="1:3">
      <c r="A161" s="79" t="s">
        <v>3198</v>
      </c>
      <c r="B161" s="79" t="s">
        <v>3450</v>
      </c>
      <c r="C161" s="79" t="str">
        <f t="shared" si="2"/>
        <v>富山市神通本町一丁目</v>
      </c>
    </row>
    <row r="162" spans="1:3">
      <c r="A162" s="79" t="s">
        <v>3198</v>
      </c>
      <c r="B162" s="79" t="s">
        <v>2618</v>
      </c>
      <c r="C162" s="79" t="str">
        <f t="shared" si="2"/>
        <v>富山市神通本町二丁目</v>
      </c>
    </row>
    <row r="163" spans="1:3">
      <c r="A163" s="79" t="s">
        <v>3198</v>
      </c>
      <c r="B163" s="79" t="s">
        <v>3448</v>
      </c>
      <c r="C163" s="79" t="str">
        <f t="shared" si="2"/>
        <v>富山市神通町一丁目</v>
      </c>
    </row>
    <row r="164" spans="1:3">
      <c r="A164" s="79" t="s">
        <v>3198</v>
      </c>
      <c r="B164" s="79" t="s">
        <v>1447</v>
      </c>
      <c r="C164" s="79" t="str">
        <f t="shared" si="2"/>
        <v>富山市神通町二丁目</v>
      </c>
    </row>
    <row r="165" spans="1:3">
      <c r="A165" s="79" t="s">
        <v>3198</v>
      </c>
      <c r="B165" s="79" t="s">
        <v>3447</v>
      </c>
      <c r="C165" s="79" t="str">
        <f t="shared" si="2"/>
        <v>富山市神通町三丁目</v>
      </c>
    </row>
    <row r="166" spans="1:3">
      <c r="A166" s="79" t="s">
        <v>3198</v>
      </c>
      <c r="B166" s="79" t="s">
        <v>3446</v>
      </c>
      <c r="C166" s="79" t="str">
        <f t="shared" si="2"/>
        <v>富山市新富町一丁目</v>
      </c>
    </row>
    <row r="167" spans="1:3">
      <c r="A167" s="79" t="s">
        <v>3198</v>
      </c>
      <c r="B167" s="79" t="s">
        <v>3444</v>
      </c>
      <c r="C167" s="79" t="str">
        <f t="shared" si="2"/>
        <v>富山市新富町二丁目</v>
      </c>
    </row>
    <row r="168" spans="1:3">
      <c r="A168" s="79" t="s">
        <v>3198</v>
      </c>
      <c r="B168" s="79" t="s">
        <v>3441</v>
      </c>
      <c r="C168" s="79" t="str">
        <f t="shared" si="2"/>
        <v>富山市新根塚町一丁目</v>
      </c>
    </row>
    <row r="169" spans="1:3">
      <c r="A169" s="79" t="s">
        <v>3198</v>
      </c>
      <c r="B169" s="79" t="s">
        <v>1789</v>
      </c>
      <c r="C169" s="79" t="str">
        <f t="shared" si="2"/>
        <v>富山市新冨居</v>
      </c>
    </row>
    <row r="170" spans="1:3">
      <c r="A170" s="79" t="s">
        <v>3198</v>
      </c>
      <c r="B170" s="79" t="s">
        <v>1394</v>
      </c>
      <c r="C170" s="79" t="str">
        <f t="shared" si="2"/>
        <v>富山市砂町</v>
      </c>
    </row>
    <row r="171" spans="1:3">
      <c r="A171" s="79" t="s">
        <v>3198</v>
      </c>
      <c r="B171" s="79" t="s">
        <v>3440</v>
      </c>
      <c r="C171" s="79" t="str">
        <f t="shared" si="2"/>
        <v>富山市住友町</v>
      </c>
    </row>
    <row r="172" spans="1:3">
      <c r="A172" s="79" t="s">
        <v>3198</v>
      </c>
      <c r="B172" s="79" t="s">
        <v>3123</v>
      </c>
      <c r="C172" s="79" t="str">
        <f t="shared" si="2"/>
        <v>富山市住吉町一丁目</v>
      </c>
    </row>
    <row r="173" spans="1:3">
      <c r="A173" s="79" t="s">
        <v>3198</v>
      </c>
      <c r="B173" s="79" t="s">
        <v>3438</v>
      </c>
      <c r="C173" s="79" t="str">
        <f t="shared" si="2"/>
        <v>富山市住吉町二丁目</v>
      </c>
    </row>
    <row r="174" spans="1:3">
      <c r="A174" s="79" t="s">
        <v>3198</v>
      </c>
      <c r="B174" s="79" t="s">
        <v>3437</v>
      </c>
      <c r="C174" s="79" t="str">
        <f t="shared" si="2"/>
        <v>富山市諏訪川原一丁目</v>
      </c>
    </row>
    <row r="175" spans="1:3">
      <c r="A175" s="79" t="s">
        <v>3198</v>
      </c>
      <c r="B175" s="79" t="s">
        <v>100</v>
      </c>
      <c r="C175" s="79" t="str">
        <f t="shared" si="2"/>
        <v>富山市諏訪川原二丁目</v>
      </c>
    </row>
    <row r="176" spans="1:3">
      <c r="A176" s="79" t="s">
        <v>3198</v>
      </c>
      <c r="B176" s="79" t="s">
        <v>981</v>
      </c>
      <c r="C176" s="79" t="str">
        <f t="shared" si="2"/>
        <v>富山市諏訪川原三丁目</v>
      </c>
    </row>
    <row r="177" spans="1:3">
      <c r="A177" s="79" t="s">
        <v>3198</v>
      </c>
      <c r="B177" s="79" t="s">
        <v>2397</v>
      </c>
      <c r="C177" s="79" t="str">
        <f t="shared" si="2"/>
        <v>富山市千石町一丁目</v>
      </c>
    </row>
    <row r="178" spans="1:3">
      <c r="A178" s="79" t="s">
        <v>3198</v>
      </c>
      <c r="B178" s="79" t="s">
        <v>1328</v>
      </c>
      <c r="C178" s="79" t="str">
        <f t="shared" si="2"/>
        <v>富山市千石町二丁目</v>
      </c>
    </row>
    <row r="179" spans="1:3">
      <c r="A179" s="79" t="s">
        <v>3198</v>
      </c>
      <c r="B179" s="79" t="s">
        <v>2604</v>
      </c>
      <c r="C179" s="79" t="str">
        <f t="shared" si="2"/>
        <v>富山市千石町三丁目</v>
      </c>
    </row>
    <row r="180" spans="1:3">
      <c r="A180" s="79" t="s">
        <v>3198</v>
      </c>
      <c r="B180" s="79" t="s">
        <v>1192</v>
      </c>
      <c r="C180" s="79" t="str">
        <f t="shared" si="2"/>
        <v>富山市千石町四丁目</v>
      </c>
    </row>
    <row r="181" spans="1:3">
      <c r="A181" s="79" t="s">
        <v>3198</v>
      </c>
      <c r="B181" s="79" t="s">
        <v>3436</v>
      </c>
      <c r="C181" s="79" t="str">
        <f t="shared" si="2"/>
        <v>富山市千石町五丁目</v>
      </c>
    </row>
    <row r="182" spans="1:3">
      <c r="A182" s="79" t="s">
        <v>3198</v>
      </c>
      <c r="B182" s="79" t="s">
        <v>3434</v>
      </c>
      <c r="C182" s="79" t="str">
        <f t="shared" si="2"/>
        <v>富山市千石町六丁目</v>
      </c>
    </row>
    <row r="183" spans="1:3">
      <c r="A183" s="79" t="s">
        <v>3198</v>
      </c>
      <c r="B183" s="79" t="s">
        <v>3431</v>
      </c>
      <c r="C183" s="79" t="str">
        <f t="shared" si="2"/>
        <v>富山市千成町</v>
      </c>
    </row>
    <row r="184" spans="1:3">
      <c r="A184" s="79" t="s">
        <v>3198</v>
      </c>
      <c r="B184" s="79" t="s">
        <v>3429</v>
      </c>
      <c r="C184" s="79" t="str">
        <f t="shared" si="2"/>
        <v>富山市総曲輪一丁目</v>
      </c>
    </row>
    <row r="185" spans="1:3">
      <c r="A185" s="79" t="s">
        <v>3198</v>
      </c>
      <c r="B185" s="79" t="s">
        <v>3428</v>
      </c>
      <c r="C185" s="79" t="str">
        <f t="shared" si="2"/>
        <v>富山市総曲輪二丁目</v>
      </c>
    </row>
    <row r="186" spans="1:3">
      <c r="A186" s="79" t="s">
        <v>3198</v>
      </c>
      <c r="B186" s="79" t="s">
        <v>3425</v>
      </c>
      <c r="C186" s="79" t="str">
        <f t="shared" si="2"/>
        <v>富山市総曲輪三丁目</v>
      </c>
    </row>
    <row r="187" spans="1:3">
      <c r="A187" s="79" t="s">
        <v>3198</v>
      </c>
      <c r="B187" s="79" t="s">
        <v>449</v>
      </c>
      <c r="C187" s="79" t="str">
        <f t="shared" si="2"/>
        <v>富山市総曲輪四丁目</v>
      </c>
    </row>
    <row r="188" spans="1:3">
      <c r="A188" s="79" t="s">
        <v>3198</v>
      </c>
      <c r="B188" s="79" t="s">
        <v>3424</v>
      </c>
      <c r="C188" s="79" t="str">
        <f t="shared" si="2"/>
        <v>富山市双代町</v>
      </c>
    </row>
    <row r="189" spans="1:3">
      <c r="A189" s="79" t="s">
        <v>3198</v>
      </c>
      <c r="B189" s="79" t="s">
        <v>1435</v>
      </c>
      <c r="C189" s="79" t="str">
        <f t="shared" si="2"/>
        <v>富山市高園町</v>
      </c>
    </row>
    <row r="190" spans="1:3">
      <c r="A190" s="79" t="s">
        <v>3198</v>
      </c>
      <c r="B190" s="79" t="s">
        <v>3422</v>
      </c>
      <c r="C190" s="79" t="str">
        <f t="shared" si="2"/>
        <v>富山市高畠町一丁目</v>
      </c>
    </row>
    <row r="191" spans="1:3">
      <c r="A191" s="79" t="s">
        <v>3198</v>
      </c>
      <c r="B191" s="79" t="s">
        <v>161</v>
      </c>
      <c r="C191" s="79" t="str">
        <f t="shared" si="2"/>
        <v>富山市高畠町二丁目</v>
      </c>
    </row>
    <row r="192" spans="1:3">
      <c r="A192" s="79" t="s">
        <v>3198</v>
      </c>
      <c r="B192" s="79" t="s">
        <v>2972</v>
      </c>
      <c r="C192" s="79" t="str">
        <f t="shared" si="2"/>
        <v>富山市宝町一丁目</v>
      </c>
    </row>
    <row r="193" spans="1:3">
      <c r="A193" s="79" t="s">
        <v>3198</v>
      </c>
      <c r="B193" s="79" t="s">
        <v>3421</v>
      </c>
      <c r="C193" s="79" t="str">
        <f t="shared" si="2"/>
        <v>富山市宝町二丁目</v>
      </c>
    </row>
    <row r="194" spans="1:3">
      <c r="A194" s="79" t="s">
        <v>3198</v>
      </c>
      <c r="B194" s="79" t="s">
        <v>3419</v>
      </c>
      <c r="C194" s="79" t="str">
        <f t="shared" ref="C194:C257" si="3">A194&amp;B194</f>
        <v>富山市館出町一丁目</v>
      </c>
    </row>
    <row r="195" spans="1:3">
      <c r="A195" s="79" t="s">
        <v>3198</v>
      </c>
      <c r="B195" s="79" t="s">
        <v>3415</v>
      </c>
      <c r="C195" s="79" t="str">
        <f t="shared" si="3"/>
        <v>富山市館出町二丁目</v>
      </c>
    </row>
    <row r="196" spans="1:3">
      <c r="A196" s="79" t="s">
        <v>3198</v>
      </c>
      <c r="B196" s="79" t="s">
        <v>2708</v>
      </c>
      <c r="C196" s="79" t="str">
        <f t="shared" si="3"/>
        <v>富山市辰巳町一丁目</v>
      </c>
    </row>
    <row r="197" spans="1:3">
      <c r="A197" s="79" t="s">
        <v>3198</v>
      </c>
      <c r="B197" s="79" t="s">
        <v>2994</v>
      </c>
      <c r="C197" s="79" t="str">
        <f t="shared" si="3"/>
        <v>富山市辰巳町二丁目</v>
      </c>
    </row>
    <row r="198" spans="1:3">
      <c r="A198" s="79" t="s">
        <v>3198</v>
      </c>
      <c r="B198" s="79" t="s">
        <v>3409</v>
      </c>
      <c r="C198" s="79" t="str">
        <f t="shared" si="3"/>
        <v>富山市田中町一丁目</v>
      </c>
    </row>
    <row r="199" spans="1:3">
      <c r="A199" s="79" t="s">
        <v>3198</v>
      </c>
      <c r="B199" s="79" t="s">
        <v>2860</v>
      </c>
      <c r="C199" s="79" t="str">
        <f t="shared" si="3"/>
        <v>富山市田中町二丁目</v>
      </c>
    </row>
    <row r="200" spans="1:3">
      <c r="A200" s="79" t="s">
        <v>3198</v>
      </c>
      <c r="B200" s="79" t="s">
        <v>3408</v>
      </c>
      <c r="C200" s="79" t="str">
        <f t="shared" si="3"/>
        <v>富山市田中町三丁目</v>
      </c>
    </row>
    <row r="201" spans="1:3">
      <c r="A201" s="79" t="s">
        <v>3198</v>
      </c>
      <c r="B201" s="79" t="s">
        <v>3171</v>
      </c>
      <c r="C201" s="79" t="str">
        <f t="shared" si="3"/>
        <v>富山市田中町四丁目</v>
      </c>
    </row>
    <row r="202" spans="1:3">
      <c r="A202" s="79" t="s">
        <v>3198</v>
      </c>
      <c r="B202" s="79" t="s">
        <v>231</v>
      </c>
      <c r="C202" s="79" t="str">
        <f t="shared" si="3"/>
        <v>富山市田中町五丁目</v>
      </c>
    </row>
    <row r="203" spans="1:3">
      <c r="A203" s="79" t="s">
        <v>3198</v>
      </c>
      <c r="B203" s="79" t="s">
        <v>3402</v>
      </c>
      <c r="C203" s="79" t="str">
        <f t="shared" si="3"/>
        <v>富山市手屋一丁目</v>
      </c>
    </row>
    <row r="204" spans="1:3">
      <c r="A204" s="79" t="s">
        <v>3198</v>
      </c>
      <c r="B204" s="79" t="s">
        <v>336</v>
      </c>
      <c r="C204" s="79" t="str">
        <f t="shared" si="3"/>
        <v>富山市手屋二丁目</v>
      </c>
    </row>
    <row r="205" spans="1:3">
      <c r="A205" s="79" t="s">
        <v>3198</v>
      </c>
      <c r="B205" s="79" t="s">
        <v>3273</v>
      </c>
      <c r="C205" s="79" t="str">
        <f t="shared" si="3"/>
        <v>富山市手屋三丁目</v>
      </c>
    </row>
    <row r="206" spans="1:3">
      <c r="A206" s="79" t="s">
        <v>3198</v>
      </c>
      <c r="B206" s="79" t="s">
        <v>57</v>
      </c>
      <c r="C206" s="79" t="str">
        <f t="shared" si="3"/>
        <v>富山市千歳町一丁目</v>
      </c>
    </row>
    <row r="207" spans="1:3">
      <c r="A207" s="79" t="s">
        <v>3198</v>
      </c>
      <c r="B207" s="79" t="s">
        <v>601</v>
      </c>
      <c r="C207" s="79" t="str">
        <f t="shared" si="3"/>
        <v>富山市千歳町二丁目</v>
      </c>
    </row>
    <row r="208" spans="1:3">
      <c r="A208" s="79" t="s">
        <v>3198</v>
      </c>
      <c r="B208" s="79" t="s">
        <v>3072</v>
      </c>
      <c r="C208" s="79" t="str">
        <f t="shared" si="3"/>
        <v>富山市千歳町三丁目</v>
      </c>
    </row>
    <row r="209" spans="1:3">
      <c r="A209" s="79" t="s">
        <v>3198</v>
      </c>
      <c r="B209" s="79" t="s">
        <v>2179</v>
      </c>
      <c r="C209" s="79" t="str">
        <f t="shared" si="3"/>
        <v>富山市千原崎一丁目</v>
      </c>
    </row>
    <row r="210" spans="1:3">
      <c r="A210" s="79" t="s">
        <v>3198</v>
      </c>
      <c r="B210" s="79" t="s">
        <v>1540</v>
      </c>
      <c r="C210" s="79" t="str">
        <f t="shared" si="3"/>
        <v>富山市千原崎二丁目</v>
      </c>
    </row>
    <row r="211" spans="1:3">
      <c r="A211" s="79" t="s">
        <v>3198</v>
      </c>
      <c r="B211" s="79" t="s">
        <v>1579</v>
      </c>
      <c r="C211" s="79" t="str">
        <f t="shared" si="3"/>
        <v>富山市中央通り一丁目</v>
      </c>
    </row>
    <row r="212" spans="1:3">
      <c r="A212" s="79" t="s">
        <v>3198</v>
      </c>
      <c r="B212" s="79" t="s">
        <v>2253</v>
      </c>
      <c r="C212" s="79" t="str">
        <f t="shared" si="3"/>
        <v>富山市中央通り二丁目</v>
      </c>
    </row>
    <row r="213" spans="1:3">
      <c r="A213" s="79" t="s">
        <v>3198</v>
      </c>
      <c r="B213" s="79" t="s">
        <v>234</v>
      </c>
      <c r="C213" s="79" t="str">
        <f t="shared" si="3"/>
        <v>富山市中央通り三丁目</v>
      </c>
    </row>
    <row r="214" spans="1:3">
      <c r="A214" s="79" t="s">
        <v>3198</v>
      </c>
      <c r="B214" s="79" t="s">
        <v>1598</v>
      </c>
      <c r="C214" s="79" t="str">
        <f t="shared" si="3"/>
        <v>富山市千代田町</v>
      </c>
    </row>
    <row r="215" spans="1:3">
      <c r="A215" s="79" t="s">
        <v>3198</v>
      </c>
      <c r="B215" s="79" t="s">
        <v>3399</v>
      </c>
      <c r="C215" s="79" t="str">
        <f t="shared" si="3"/>
        <v>富山市堤町通り一丁目</v>
      </c>
    </row>
    <row r="216" spans="1:3">
      <c r="A216" s="79" t="s">
        <v>3198</v>
      </c>
      <c r="B216" s="79" t="s">
        <v>3397</v>
      </c>
      <c r="C216" s="79" t="str">
        <f t="shared" si="3"/>
        <v>富山市堤町通り二丁目</v>
      </c>
    </row>
    <row r="217" spans="1:3">
      <c r="A217" s="79" t="s">
        <v>3198</v>
      </c>
      <c r="B217" s="79" t="s">
        <v>983</v>
      </c>
      <c r="C217" s="79" t="str">
        <f t="shared" si="3"/>
        <v>富山市土居原町</v>
      </c>
    </row>
    <row r="218" spans="1:3">
      <c r="A218" s="79" t="s">
        <v>3198</v>
      </c>
      <c r="B218" s="79" t="s">
        <v>3394</v>
      </c>
      <c r="C218" s="79" t="str">
        <f t="shared" si="3"/>
        <v>富山市問屋町一丁目</v>
      </c>
    </row>
    <row r="219" spans="1:3">
      <c r="A219" s="79" t="s">
        <v>3198</v>
      </c>
      <c r="B219" s="79" t="s">
        <v>758</v>
      </c>
      <c r="C219" s="79" t="str">
        <f t="shared" si="3"/>
        <v>富山市問屋町二丁目</v>
      </c>
    </row>
    <row r="220" spans="1:3">
      <c r="A220" s="79" t="s">
        <v>3198</v>
      </c>
      <c r="B220" s="79" t="s">
        <v>3392</v>
      </c>
      <c r="C220" s="79" t="str">
        <f t="shared" si="3"/>
        <v>富山市問屋町三丁目</v>
      </c>
    </row>
    <row r="221" spans="1:3">
      <c r="A221" s="79" t="s">
        <v>3198</v>
      </c>
      <c r="B221" s="79" t="s">
        <v>3383</v>
      </c>
      <c r="C221" s="79" t="str">
        <f t="shared" si="3"/>
        <v>富山市常盤台</v>
      </c>
    </row>
    <row r="222" spans="1:3">
      <c r="A222" s="79" t="s">
        <v>3198</v>
      </c>
      <c r="B222" s="79" t="s">
        <v>3390</v>
      </c>
      <c r="C222" s="79" t="str">
        <f t="shared" si="3"/>
        <v>富山市常磐町</v>
      </c>
    </row>
    <row r="223" spans="1:3">
      <c r="A223" s="79" t="s">
        <v>3198</v>
      </c>
      <c r="B223" s="79" t="s">
        <v>2572</v>
      </c>
      <c r="C223" s="79" t="str">
        <f t="shared" si="3"/>
        <v>富山市豊丘町</v>
      </c>
    </row>
    <row r="224" spans="1:3">
      <c r="A224" s="79" t="s">
        <v>3198</v>
      </c>
      <c r="B224" s="79" t="s">
        <v>3387</v>
      </c>
      <c r="C224" s="79" t="str">
        <f t="shared" si="3"/>
        <v>富山市豊川町</v>
      </c>
    </row>
    <row r="225" spans="1:3">
      <c r="A225" s="79" t="s">
        <v>3198</v>
      </c>
      <c r="B225" s="79" t="s">
        <v>3386</v>
      </c>
      <c r="C225" s="79" t="str">
        <f t="shared" si="3"/>
        <v>富山市豊島町</v>
      </c>
    </row>
    <row r="226" spans="1:3">
      <c r="A226" s="79" t="s">
        <v>3198</v>
      </c>
      <c r="B226" s="79" t="s">
        <v>3384</v>
      </c>
      <c r="C226" s="79" t="str">
        <f t="shared" si="3"/>
        <v>富山市豊城新町</v>
      </c>
    </row>
    <row r="227" spans="1:3">
      <c r="A227" s="79" t="s">
        <v>3198</v>
      </c>
      <c r="B227" s="79" t="s">
        <v>3382</v>
      </c>
      <c r="C227" s="79" t="str">
        <f t="shared" si="3"/>
        <v>富山市豊城町</v>
      </c>
    </row>
    <row r="228" spans="1:3">
      <c r="A228" s="79" t="s">
        <v>3198</v>
      </c>
      <c r="B228" s="79" t="s">
        <v>391</v>
      </c>
      <c r="C228" s="79" t="str">
        <f t="shared" si="3"/>
        <v>富山市豊田本町一丁目</v>
      </c>
    </row>
    <row r="229" spans="1:3">
      <c r="A229" s="79" t="s">
        <v>3198</v>
      </c>
      <c r="B229" s="79" t="s">
        <v>3379</v>
      </c>
      <c r="C229" s="79" t="str">
        <f t="shared" si="3"/>
        <v>富山市豊田本町二丁目</v>
      </c>
    </row>
    <row r="230" spans="1:3">
      <c r="A230" s="79" t="s">
        <v>3198</v>
      </c>
      <c r="B230" s="79" t="s">
        <v>1165</v>
      </c>
      <c r="C230" s="79" t="str">
        <f t="shared" si="3"/>
        <v>富山市豊田本町三丁目</v>
      </c>
    </row>
    <row r="231" spans="1:3">
      <c r="A231" s="79" t="s">
        <v>3198</v>
      </c>
      <c r="B231" s="79" t="s">
        <v>1563</v>
      </c>
      <c r="C231" s="79" t="str">
        <f t="shared" si="3"/>
        <v>富山市豊田本町四丁目</v>
      </c>
    </row>
    <row r="232" spans="1:3">
      <c r="A232" s="79" t="s">
        <v>3198</v>
      </c>
      <c r="B232" s="79" t="s">
        <v>3377</v>
      </c>
      <c r="C232" s="79" t="str">
        <f t="shared" si="3"/>
        <v>富山市豊田町一丁目</v>
      </c>
    </row>
    <row r="233" spans="1:3">
      <c r="A233" s="79" t="s">
        <v>3198</v>
      </c>
      <c r="B233" s="79" t="s">
        <v>3373</v>
      </c>
      <c r="C233" s="79" t="str">
        <f t="shared" si="3"/>
        <v>富山市豊田町二丁目</v>
      </c>
    </row>
    <row r="234" spans="1:3">
      <c r="A234" s="79" t="s">
        <v>3198</v>
      </c>
      <c r="B234" s="79" t="s">
        <v>3371</v>
      </c>
      <c r="C234" s="79" t="str">
        <f t="shared" si="3"/>
        <v>富山市豊若町一丁目</v>
      </c>
    </row>
    <row r="235" spans="1:3">
      <c r="A235" s="79" t="s">
        <v>3198</v>
      </c>
      <c r="B235" s="79" t="s">
        <v>2407</v>
      </c>
      <c r="C235" s="79" t="str">
        <f t="shared" si="3"/>
        <v>富山市豊若町二丁目</v>
      </c>
    </row>
    <row r="236" spans="1:3">
      <c r="A236" s="79" t="s">
        <v>3198</v>
      </c>
      <c r="B236" s="79" t="s">
        <v>485</v>
      </c>
      <c r="C236" s="79" t="str">
        <f t="shared" si="3"/>
        <v>富山市豊若町三丁目</v>
      </c>
    </row>
    <row r="237" spans="1:3">
      <c r="A237" s="79" t="s">
        <v>3198</v>
      </c>
      <c r="B237" s="79" t="s">
        <v>907</v>
      </c>
      <c r="C237" s="79" t="str">
        <f t="shared" si="3"/>
        <v>富山市永久町</v>
      </c>
    </row>
    <row r="238" spans="1:3">
      <c r="A238" s="79" t="s">
        <v>3198</v>
      </c>
      <c r="B238" s="79" t="s">
        <v>3368</v>
      </c>
      <c r="C238" s="79" t="str">
        <f t="shared" si="3"/>
        <v>富山市中市一丁目</v>
      </c>
    </row>
    <row r="239" spans="1:3">
      <c r="A239" s="79" t="s">
        <v>3198</v>
      </c>
      <c r="B239" s="79" t="s">
        <v>2534</v>
      </c>
      <c r="C239" s="79" t="str">
        <f t="shared" si="3"/>
        <v>富山市中市二丁目</v>
      </c>
    </row>
    <row r="240" spans="1:3">
      <c r="A240" s="79" t="s">
        <v>3198</v>
      </c>
      <c r="B240" s="79" t="s">
        <v>3366</v>
      </c>
      <c r="C240" s="79" t="str">
        <f t="shared" si="3"/>
        <v>富山市長江一丁目</v>
      </c>
    </row>
    <row r="241" spans="1:3">
      <c r="A241" s="79" t="s">
        <v>3198</v>
      </c>
      <c r="B241" s="79" t="s">
        <v>2372</v>
      </c>
      <c r="C241" s="79" t="str">
        <f t="shared" si="3"/>
        <v>富山市長江二丁目</v>
      </c>
    </row>
    <row r="242" spans="1:3">
      <c r="A242" s="79" t="s">
        <v>3198</v>
      </c>
      <c r="B242" s="79" t="s">
        <v>2855</v>
      </c>
      <c r="C242" s="79" t="str">
        <f t="shared" si="3"/>
        <v>富山市長江三丁目</v>
      </c>
    </row>
    <row r="243" spans="1:3">
      <c r="A243" s="79" t="s">
        <v>3198</v>
      </c>
      <c r="B243" s="79" t="s">
        <v>3365</v>
      </c>
      <c r="C243" s="79" t="str">
        <f t="shared" si="3"/>
        <v>富山市長江四丁目</v>
      </c>
    </row>
    <row r="244" spans="1:3">
      <c r="A244" s="79" t="s">
        <v>3198</v>
      </c>
      <c r="B244" s="79" t="s">
        <v>2255</v>
      </c>
      <c r="C244" s="79" t="str">
        <f t="shared" si="3"/>
        <v>富山市長江五丁目</v>
      </c>
    </row>
    <row r="245" spans="1:3">
      <c r="A245" s="79" t="s">
        <v>3198</v>
      </c>
      <c r="B245" s="79" t="s">
        <v>3362</v>
      </c>
      <c r="C245" s="79" t="str">
        <f t="shared" si="3"/>
        <v>富山市長江新町一丁目</v>
      </c>
    </row>
    <row r="246" spans="1:3">
      <c r="A246" s="79" t="s">
        <v>3198</v>
      </c>
      <c r="B246" s="79" t="s">
        <v>2206</v>
      </c>
      <c r="C246" s="79" t="str">
        <f t="shared" si="3"/>
        <v>富山市長江新町二丁目</v>
      </c>
    </row>
    <row r="247" spans="1:3">
      <c r="A247" s="79" t="s">
        <v>3198</v>
      </c>
      <c r="B247" s="79" t="s">
        <v>1342</v>
      </c>
      <c r="C247" s="79" t="str">
        <f t="shared" si="3"/>
        <v>富山市長江新町三丁目</v>
      </c>
    </row>
    <row r="248" spans="1:3">
      <c r="A248" s="79" t="s">
        <v>3198</v>
      </c>
      <c r="B248" s="79" t="s">
        <v>3360</v>
      </c>
      <c r="C248" s="79" t="str">
        <f t="shared" si="3"/>
        <v>富山市長江新町四丁目</v>
      </c>
    </row>
    <row r="249" spans="1:3">
      <c r="A249" s="79" t="s">
        <v>3198</v>
      </c>
      <c r="B249" s="79" t="s">
        <v>942</v>
      </c>
      <c r="C249" s="79" t="str">
        <f t="shared" si="3"/>
        <v>富山市長江本町</v>
      </c>
    </row>
    <row r="250" spans="1:3">
      <c r="A250" s="79" t="s">
        <v>3198</v>
      </c>
      <c r="B250" s="79" t="s">
        <v>3358</v>
      </c>
      <c r="C250" s="79" t="str">
        <f t="shared" si="3"/>
        <v>富山市長江東町一丁目</v>
      </c>
    </row>
    <row r="251" spans="1:3">
      <c r="A251" s="79" t="s">
        <v>3198</v>
      </c>
      <c r="B251" s="79" t="s">
        <v>2515</v>
      </c>
      <c r="C251" s="79" t="str">
        <f t="shared" si="3"/>
        <v>富山市長江東町二丁目</v>
      </c>
    </row>
    <row r="252" spans="1:3">
      <c r="A252" s="79" t="s">
        <v>3198</v>
      </c>
      <c r="B252" s="79" t="s">
        <v>1961</v>
      </c>
      <c r="C252" s="79" t="str">
        <f t="shared" si="3"/>
        <v>富山市長江東町三丁目</v>
      </c>
    </row>
    <row r="253" spans="1:3">
      <c r="A253" s="79" t="s">
        <v>3198</v>
      </c>
      <c r="B253" s="79" t="s">
        <v>3048</v>
      </c>
      <c r="C253" s="79" t="str">
        <f t="shared" si="3"/>
        <v>富山市長柄町一丁目</v>
      </c>
    </row>
    <row r="254" spans="1:3">
      <c r="A254" s="79" t="s">
        <v>3198</v>
      </c>
      <c r="B254" s="79" t="s">
        <v>1984</v>
      </c>
      <c r="C254" s="79" t="str">
        <f t="shared" si="3"/>
        <v>富山市長柄町二丁目</v>
      </c>
    </row>
    <row r="255" spans="1:3">
      <c r="A255" s="79" t="s">
        <v>3198</v>
      </c>
      <c r="B255" s="79" t="s">
        <v>1663</v>
      </c>
      <c r="C255" s="79" t="str">
        <f t="shared" si="3"/>
        <v>富山市長柄町三丁目</v>
      </c>
    </row>
    <row r="256" spans="1:3">
      <c r="A256" s="79" t="s">
        <v>3198</v>
      </c>
      <c r="B256" s="79" t="s">
        <v>3340</v>
      </c>
      <c r="C256" s="79" t="str">
        <f t="shared" si="3"/>
        <v>富山市中島一丁目</v>
      </c>
    </row>
    <row r="257" spans="1:3">
      <c r="A257" s="79" t="s">
        <v>3198</v>
      </c>
      <c r="B257" s="79" t="s">
        <v>3353</v>
      </c>
      <c r="C257" s="79" t="str">
        <f t="shared" si="3"/>
        <v>富山市中島二丁目</v>
      </c>
    </row>
    <row r="258" spans="1:3">
      <c r="A258" s="79" t="s">
        <v>3198</v>
      </c>
      <c r="B258" s="79" t="s">
        <v>3352</v>
      </c>
      <c r="C258" s="79" t="str">
        <f t="shared" ref="C258:C321" si="4">A258&amp;B258</f>
        <v>富山市中島三丁目</v>
      </c>
    </row>
    <row r="259" spans="1:3">
      <c r="A259" s="79" t="s">
        <v>3198</v>
      </c>
      <c r="B259" s="79" t="s">
        <v>3351</v>
      </c>
      <c r="C259" s="79" t="str">
        <f t="shared" si="4"/>
        <v>富山市中島四丁目</v>
      </c>
    </row>
    <row r="260" spans="1:3">
      <c r="A260" s="79" t="s">
        <v>3198</v>
      </c>
      <c r="B260" s="79" t="s">
        <v>3348</v>
      </c>
      <c r="C260" s="79" t="str">
        <f t="shared" si="4"/>
        <v>富山市中島五丁目</v>
      </c>
    </row>
    <row r="261" spans="1:3">
      <c r="A261" s="79" t="s">
        <v>3198</v>
      </c>
      <c r="B261" s="79" t="s">
        <v>1416</v>
      </c>
      <c r="C261" s="79" t="str">
        <f t="shared" si="4"/>
        <v>富山市中田一丁目</v>
      </c>
    </row>
    <row r="262" spans="1:3">
      <c r="A262" s="79" t="s">
        <v>3198</v>
      </c>
      <c r="B262" s="79" t="s">
        <v>3344</v>
      </c>
      <c r="C262" s="79" t="str">
        <f t="shared" si="4"/>
        <v>富山市中田二丁目</v>
      </c>
    </row>
    <row r="263" spans="1:3">
      <c r="A263" s="79" t="s">
        <v>3198</v>
      </c>
      <c r="B263" s="79" t="s">
        <v>2734</v>
      </c>
      <c r="C263" s="79" t="str">
        <f t="shared" si="4"/>
        <v>富山市中田三丁目</v>
      </c>
    </row>
    <row r="264" spans="1:3">
      <c r="A264" s="79" t="s">
        <v>3198</v>
      </c>
      <c r="B264" s="79" t="s">
        <v>1386</v>
      </c>
      <c r="C264" s="79" t="str">
        <f t="shared" si="4"/>
        <v>富山市中野新町一丁目</v>
      </c>
    </row>
    <row r="265" spans="1:3">
      <c r="A265" s="79" t="s">
        <v>3198</v>
      </c>
      <c r="B265" s="79" t="s">
        <v>1556</v>
      </c>
      <c r="C265" s="79" t="str">
        <f t="shared" si="4"/>
        <v>富山市中野新町二丁目</v>
      </c>
    </row>
    <row r="266" spans="1:3">
      <c r="A266" s="79" t="s">
        <v>3198</v>
      </c>
      <c r="B266" s="79" t="s">
        <v>1794</v>
      </c>
      <c r="C266" s="79" t="str">
        <f t="shared" si="4"/>
        <v>富山市中冨居</v>
      </c>
    </row>
    <row r="267" spans="1:3">
      <c r="A267" s="79" t="s">
        <v>3198</v>
      </c>
      <c r="B267" s="79" t="s">
        <v>3341</v>
      </c>
      <c r="C267" s="79" t="str">
        <f t="shared" si="4"/>
        <v>富山市中冨居新町</v>
      </c>
    </row>
    <row r="268" spans="1:3">
      <c r="A268" s="79" t="s">
        <v>3198</v>
      </c>
      <c r="B268" s="79" t="s">
        <v>1728</v>
      </c>
      <c r="C268" s="79" t="str">
        <f t="shared" si="4"/>
        <v>富山市鍋田</v>
      </c>
    </row>
    <row r="269" spans="1:3">
      <c r="A269" s="79" t="s">
        <v>3198</v>
      </c>
      <c r="B269" s="79" t="s">
        <v>3335</v>
      </c>
      <c r="C269" s="79" t="str">
        <f t="shared" si="4"/>
        <v>富山市西四十物町</v>
      </c>
    </row>
    <row r="270" spans="1:3">
      <c r="A270" s="79" t="s">
        <v>3198</v>
      </c>
      <c r="B270" s="79" t="s">
        <v>2738</v>
      </c>
      <c r="C270" s="79" t="str">
        <f t="shared" si="4"/>
        <v>富山市西大泉</v>
      </c>
    </row>
    <row r="271" spans="1:3">
      <c r="A271" s="79" t="s">
        <v>3198</v>
      </c>
      <c r="B271" s="79" t="s">
        <v>2563</v>
      </c>
      <c r="C271" s="79" t="str">
        <f t="shared" si="4"/>
        <v>富山市西公文名町</v>
      </c>
    </row>
    <row r="272" spans="1:3">
      <c r="A272" s="79" t="s">
        <v>3198</v>
      </c>
      <c r="B272" s="79" t="s">
        <v>363</v>
      </c>
      <c r="C272" s="79" t="str">
        <f t="shared" si="4"/>
        <v>富山市西山王町</v>
      </c>
    </row>
    <row r="273" spans="1:3">
      <c r="A273" s="79" t="s">
        <v>3198</v>
      </c>
      <c r="B273" s="79" t="s">
        <v>3258</v>
      </c>
      <c r="C273" s="79" t="str">
        <f t="shared" si="4"/>
        <v>富山市西新庄</v>
      </c>
    </row>
    <row r="274" spans="1:3">
      <c r="A274" s="79" t="s">
        <v>3198</v>
      </c>
      <c r="B274" s="79" t="s">
        <v>3332</v>
      </c>
      <c r="C274" s="79" t="str">
        <f t="shared" si="4"/>
        <v>富山市西町</v>
      </c>
    </row>
    <row r="275" spans="1:3">
      <c r="A275" s="79" t="s">
        <v>3198</v>
      </c>
      <c r="B275" s="79" t="s">
        <v>2934</v>
      </c>
      <c r="C275" s="79" t="str">
        <f t="shared" si="4"/>
        <v>富山市西田地方一丁目</v>
      </c>
    </row>
    <row r="276" spans="1:3">
      <c r="A276" s="79" t="s">
        <v>3198</v>
      </c>
      <c r="B276" s="79" t="s">
        <v>2646</v>
      </c>
      <c r="C276" s="79" t="str">
        <f t="shared" si="4"/>
        <v>富山市西田地方二丁目</v>
      </c>
    </row>
    <row r="277" spans="1:3">
      <c r="A277" s="79" t="s">
        <v>3198</v>
      </c>
      <c r="B277" s="79" t="s">
        <v>3331</v>
      </c>
      <c r="C277" s="79" t="str">
        <f t="shared" si="4"/>
        <v>富山市西田地方三丁目</v>
      </c>
    </row>
    <row r="278" spans="1:3">
      <c r="A278" s="79" t="s">
        <v>3198</v>
      </c>
      <c r="B278" s="79" t="s">
        <v>2376</v>
      </c>
      <c r="C278" s="79" t="str">
        <f t="shared" si="4"/>
        <v>富山市西長江一丁目</v>
      </c>
    </row>
    <row r="279" spans="1:3">
      <c r="A279" s="79" t="s">
        <v>3198</v>
      </c>
      <c r="B279" s="79" t="s">
        <v>3328</v>
      </c>
      <c r="C279" s="79" t="str">
        <f t="shared" si="4"/>
        <v>富山市西長江二丁目</v>
      </c>
    </row>
    <row r="280" spans="1:3">
      <c r="A280" s="79" t="s">
        <v>3198</v>
      </c>
      <c r="B280" s="79" t="s">
        <v>3325</v>
      </c>
      <c r="C280" s="79" t="str">
        <f t="shared" si="4"/>
        <v>富山市西長江三丁目</v>
      </c>
    </row>
    <row r="281" spans="1:3">
      <c r="A281" s="79" t="s">
        <v>3198</v>
      </c>
      <c r="B281" s="79" t="s">
        <v>1518</v>
      </c>
      <c r="C281" s="79" t="str">
        <f t="shared" si="4"/>
        <v>富山市西長江四丁目</v>
      </c>
    </row>
    <row r="282" spans="1:3">
      <c r="A282" s="79" t="s">
        <v>3198</v>
      </c>
      <c r="B282" s="79" t="s">
        <v>2064</v>
      </c>
      <c r="C282" s="79" t="str">
        <f t="shared" si="4"/>
        <v>富山市西長江本町</v>
      </c>
    </row>
    <row r="283" spans="1:3">
      <c r="A283" s="79" t="s">
        <v>3198</v>
      </c>
      <c r="B283" s="79" t="s">
        <v>3322</v>
      </c>
      <c r="C283" s="79" t="str">
        <f t="shared" si="4"/>
        <v>富山市西中野本町</v>
      </c>
    </row>
    <row r="284" spans="1:3">
      <c r="A284" s="79" t="s">
        <v>3198</v>
      </c>
      <c r="B284" s="79" t="s">
        <v>3277</v>
      </c>
      <c r="C284" s="79" t="str">
        <f t="shared" si="4"/>
        <v>富山市西中野町一丁目</v>
      </c>
    </row>
    <row r="285" spans="1:3">
      <c r="A285" s="79" t="s">
        <v>3198</v>
      </c>
      <c r="B285" s="79" t="s">
        <v>3320</v>
      </c>
      <c r="C285" s="79" t="str">
        <f t="shared" si="4"/>
        <v>富山市西中野町二丁目</v>
      </c>
    </row>
    <row r="286" spans="1:3">
      <c r="A286" s="79" t="s">
        <v>3198</v>
      </c>
      <c r="B286" s="79" t="s">
        <v>3154</v>
      </c>
      <c r="C286" s="79" t="str">
        <f t="shared" si="4"/>
        <v>富山市西宮町</v>
      </c>
    </row>
    <row r="287" spans="1:3">
      <c r="A287" s="79" t="s">
        <v>3198</v>
      </c>
      <c r="B287" s="79" t="s">
        <v>3319</v>
      </c>
      <c r="C287" s="79" t="str">
        <f t="shared" si="4"/>
        <v>富山市布瀬町一丁目</v>
      </c>
    </row>
    <row r="288" spans="1:3">
      <c r="A288" s="79" t="s">
        <v>3198</v>
      </c>
      <c r="B288" s="79" t="s">
        <v>3316</v>
      </c>
      <c r="C288" s="79" t="str">
        <f t="shared" si="4"/>
        <v>富山市布瀬町二丁目</v>
      </c>
    </row>
    <row r="289" spans="1:3">
      <c r="A289" s="79" t="s">
        <v>3198</v>
      </c>
      <c r="B289" s="79" t="s">
        <v>2328</v>
      </c>
      <c r="C289" s="79" t="str">
        <f t="shared" si="4"/>
        <v>富山市蓮町一丁目</v>
      </c>
    </row>
    <row r="290" spans="1:3">
      <c r="A290" s="79" t="s">
        <v>3198</v>
      </c>
      <c r="B290" s="79" t="s">
        <v>1703</v>
      </c>
      <c r="C290" s="79" t="str">
        <f t="shared" si="4"/>
        <v>富山市蓮町二丁目</v>
      </c>
    </row>
    <row r="291" spans="1:3">
      <c r="A291" s="79" t="s">
        <v>3198</v>
      </c>
      <c r="B291" s="79" t="s">
        <v>3314</v>
      </c>
      <c r="C291" s="79" t="str">
        <f t="shared" si="4"/>
        <v>富山市蓮町三丁目</v>
      </c>
    </row>
    <row r="292" spans="1:3">
      <c r="A292" s="79" t="s">
        <v>3198</v>
      </c>
      <c r="B292" s="79" t="s">
        <v>3309</v>
      </c>
      <c r="C292" s="79" t="str">
        <f t="shared" si="4"/>
        <v>富山市蓮町四丁目</v>
      </c>
    </row>
    <row r="293" spans="1:3">
      <c r="A293" s="79" t="s">
        <v>3198</v>
      </c>
      <c r="B293" s="79" t="s">
        <v>2392</v>
      </c>
      <c r="C293" s="79" t="str">
        <f t="shared" si="4"/>
        <v>富山市蓮町五丁目</v>
      </c>
    </row>
    <row r="294" spans="1:3">
      <c r="A294" s="79" t="s">
        <v>3198</v>
      </c>
      <c r="B294" s="79" t="s">
        <v>3306</v>
      </c>
      <c r="C294" s="79" t="str">
        <f t="shared" si="4"/>
        <v>富山市蓮町六丁目</v>
      </c>
    </row>
    <row r="295" spans="1:3">
      <c r="A295" s="79" t="s">
        <v>3198</v>
      </c>
      <c r="B295" s="79" t="s">
        <v>3302</v>
      </c>
      <c r="C295" s="79" t="str">
        <f t="shared" si="4"/>
        <v>富山市旅籠町</v>
      </c>
    </row>
    <row r="296" spans="1:3">
      <c r="A296" s="79" t="s">
        <v>3198</v>
      </c>
      <c r="B296" s="79" t="s">
        <v>3301</v>
      </c>
      <c r="C296" s="79" t="str">
        <f t="shared" si="4"/>
        <v>富山市八人町</v>
      </c>
    </row>
    <row r="297" spans="1:3">
      <c r="A297" s="79" t="s">
        <v>3198</v>
      </c>
      <c r="B297" s="79" t="s">
        <v>2817</v>
      </c>
      <c r="C297" s="79" t="str">
        <f t="shared" si="4"/>
        <v>富山市花園町一丁目</v>
      </c>
    </row>
    <row r="298" spans="1:3">
      <c r="A298" s="79" t="s">
        <v>3198</v>
      </c>
      <c r="B298" s="79" t="s">
        <v>3300</v>
      </c>
      <c r="C298" s="79" t="str">
        <f t="shared" si="4"/>
        <v>富山市花園町二丁目</v>
      </c>
    </row>
    <row r="299" spans="1:3">
      <c r="A299" s="79" t="s">
        <v>3198</v>
      </c>
      <c r="B299" s="79" t="s">
        <v>3296</v>
      </c>
      <c r="C299" s="79" t="str">
        <f t="shared" si="4"/>
        <v>富山市花園町三丁目</v>
      </c>
    </row>
    <row r="300" spans="1:3">
      <c r="A300" s="79" t="s">
        <v>3198</v>
      </c>
      <c r="B300" s="79" t="s">
        <v>3292</v>
      </c>
      <c r="C300" s="79" t="str">
        <f t="shared" si="4"/>
        <v>富山市花園町四丁目</v>
      </c>
    </row>
    <row r="301" spans="1:3">
      <c r="A301" s="79" t="s">
        <v>3198</v>
      </c>
      <c r="B301" s="79" t="s">
        <v>1952</v>
      </c>
      <c r="C301" s="79" t="str">
        <f t="shared" si="4"/>
        <v>富山市晴海台</v>
      </c>
    </row>
    <row r="302" spans="1:3">
      <c r="A302" s="79" t="s">
        <v>3198</v>
      </c>
      <c r="B302" s="79" t="s">
        <v>3290</v>
      </c>
      <c r="C302" s="79" t="str">
        <f t="shared" si="4"/>
        <v>富山市東石金町</v>
      </c>
    </row>
    <row r="303" spans="1:3">
      <c r="A303" s="79" t="s">
        <v>3198</v>
      </c>
      <c r="B303" s="79" t="s">
        <v>2365</v>
      </c>
      <c r="C303" s="79" t="str">
        <f t="shared" si="4"/>
        <v>富山市東田地方一丁目</v>
      </c>
    </row>
    <row r="304" spans="1:3">
      <c r="A304" s="79" t="s">
        <v>3198</v>
      </c>
      <c r="B304" s="79" t="s">
        <v>3287</v>
      </c>
      <c r="C304" s="79" t="str">
        <f t="shared" si="4"/>
        <v>富山市東田地方二丁目</v>
      </c>
    </row>
    <row r="305" spans="1:3">
      <c r="A305" s="79" t="s">
        <v>3198</v>
      </c>
      <c r="B305" s="79" t="s">
        <v>3284</v>
      </c>
      <c r="C305" s="79" t="str">
        <f t="shared" si="4"/>
        <v>富山市東富山寿町一丁目</v>
      </c>
    </row>
    <row r="306" spans="1:3">
      <c r="A306" s="79" t="s">
        <v>3198</v>
      </c>
      <c r="B306" s="79" t="s">
        <v>719</v>
      </c>
      <c r="C306" s="79" t="str">
        <f t="shared" si="4"/>
        <v>富山市東富山寿町二丁目</v>
      </c>
    </row>
    <row r="307" spans="1:3">
      <c r="A307" s="79" t="s">
        <v>3198</v>
      </c>
      <c r="B307" s="79" t="s">
        <v>2145</v>
      </c>
      <c r="C307" s="79" t="str">
        <f t="shared" si="4"/>
        <v>富山市東富山寿町三丁目</v>
      </c>
    </row>
    <row r="308" spans="1:3">
      <c r="A308" s="79" t="s">
        <v>3198</v>
      </c>
      <c r="B308" s="79" t="s">
        <v>3282</v>
      </c>
      <c r="C308" s="79" t="str">
        <f t="shared" si="4"/>
        <v>富山市東中野町一丁目</v>
      </c>
    </row>
    <row r="309" spans="1:3">
      <c r="A309" s="79" t="s">
        <v>3198</v>
      </c>
      <c r="B309" s="79" t="s">
        <v>3279</v>
      </c>
      <c r="C309" s="79" t="str">
        <f t="shared" si="4"/>
        <v>富山市東中野町二丁目</v>
      </c>
    </row>
    <row r="310" spans="1:3">
      <c r="A310" s="79" t="s">
        <v>3198</v>
      </c>
      <c r="B310" s="79" t="s">
        <v>2870</v>
      </c>
      <c r="C310" s="79" t="str">
        <f t="shared" si="4"/>
        <v>富山市東中野町三丁目</v>
      </c>
    </row>
    <row r="311" spans="1:3">
      <c r="A311" s="79" t="s">
        <v>3198</v>
      </c>
      <c r="B311" s="79" t="s">
        <v>95</v>
      </c>
      <c r="C311" s="79" t="str">
        <f t="shared" si="4"/>
        <v>富山市東町一丁目</v>
      </c>
    </row>
    <row r="312" spans="1:3">
      <c r="A312" s="79" t="s">
        <v>3198</v>
      </c>
      <c r="B312" s="79" t="s">
        <v>3035</v>
      </c>
      <c r="C312" s="79" t="str">
        <f t="shared" si="4"/>
        <v>富山市東町二丁目</v>
      </c>
    </row>
    <row r="313" spans="1:3">
      <c r="A313" s="79" t="s">
        <v>3198</v>
      </c>
      <c r="B313" s="79" t="s">
        <v>2319</v>
      </c>
      <c r="C313" s="79" t="str">
        <f t="shared" si="4"/>
        <v>富山市東町三丁目</v>
      </c>
    </row>
    <row r="314" spans="1:3">
      <c r="A314" s="79" t="s">
        <v>3198</v>
      </c>
      <c r="B314" s="79" t="s">
        <v>2896</v>
      </c>
      <c r="C314" s="79" t="str">
        <f t="shared" si="4"/>
        <v>富山市久方町</v>
      </c>
    </row>
    <row r="315" spans="1:3">
      <c r="A315" s="79" t="s">
        <v>3198</v>
      </c>
      <c r="B315" s="79" t="s">
        <v>1122</v>
      </c>
      <c r="C315" s="79" t="str">
        <f t="shared" si="4"/>
        <v>富山市日之出町</v>
      </c>
    </row>
    <row r="316" spans="1:3">
      <c r="A316" s="79" t="s">
        <v>3198</v>
      </c>
      <c r="B316" s="79" t="s">
        <v>3278</v>
      </c>
      <c r="C316" s="79" t="str">
        <f t="shared" si="4"/>
        <v>富山市平吹町</v>
      </c>
    </row>
    <row r="317" spans="1:3">
      <c r="A317" s="79" t="s">
        <v>3198</v>
      </c>
      <c r="B317" s="79" t="s">
        <v>500</v>
      </c>
      <c r="C317" s="79" t="str">
        <f t="shared" si="4"/>
        <v>富山市冨居栄町</v>
      </c>
    </row>
    <row r="318" spans="1:3">
      <c r="A318" s="79" t="s">
        <v>3198</v>
      </c>
      <c r="B318" s="79" t="s">
        <v>547</v>
      </c>
      <c r="C318" s="79" t="str">
        <f t="shared" si="4"/>
        <v>富山市不二越本町一丁目</v>
      </c>
    </row>
    <row r="319" spans="1:3">
      <c r="A319" s="79" t="s">
        <v>3198</v>
      </c>
      <c r="B319" s="79" t="s">
        <v>1252</v>
      </c>
      <c r="C319" s="79" t="str">
        <f t="shared" si="4"/>
        <v>富山市不二越本町二丁目</v>
      </c>
    </row>
    <row r="320" spans="1:3">
      <c r="A320" s="79" t="s">
        <v>3198</v>
      </c>
      <c r="B320" s="79" t="s">
        <v>350</v>
      </c>
      <c r="C320" s="79" t="str">
        <f t="shared" si="4"/>
        <v>富山市不二越町</v>
      </c>
    </row>
    <row r="321" spans="1:3">
      <c r="A321" s="79" t="s">
        <v>3198</v>
      </c>
      <c r="B321" s="79" t="s">
        <v>1842</v>
      </c>
      <c r="C321" s="79" t="str">
        <f t="shared" si="4"/>
        <v>富山市舟橋今町</v>
      </c>
    </row>
    <row r="322" spans="1:3">
      <c r="A322" s="79" t="s">
        <v>3198</v>
      </c>
      <c r="B322" s="79" t="s">
        <v>703</v>
      </c>
      <c r="C322" s="79" t="str">
        <f t="shared" ref="C322:C383" si="5">A322&amp;B322</f>
        <v>富山市舟橋北町</v>
      </c>
    </row>
    <row r="323" spans="1:3">
      <c r="A323" s="79" t="s">
        <v>3198</v>
      </c>
      <c r="B323" s="79" t="s">
        <v>3271</v>
      </c>
      <c r="C323" s="79" t="str">
        <f t="shared" si="5"/>
        <v>富山市舟橋南町</v>
      </c>
    </row>
    <row r="324" spans="1:3">
      <c r="A324" s="79" t="s">
        <v>3198</v>
      </c>
      <c r="B324" s="79" t="s">
        <v>3270</v>
      </c>
      <c r="C324" s="79" t="str">
        <f t="shared" si="5"/>
        <v>富山市古鍛冶町</v>
      </c>
    </row>
    <row r="325" spans="1:3">
      <c r="A325" s="79" t="s">
        <v>3198</v>
      </c>
      <c r="B325" s="79" t="s">
        <v>3267</v>
      </c>
      <c r="C325" s="79" t="str">
        <f t="shared" si="5"/>
        <v>富山市星井町一丁目</v>
      </c>
    </row>
    <row r="326" spans="1:3">
      <c r="A326" s="79" t="s">
        <v>3198</v>
      </c>
      <c r="B326" s="79" t="s">
        <v>3264</v>
      </c>
      <c r="C326" s="79" t="str">
        <f t="shared" si="5"/>
        <v>富山市星井町二丁目</v>
      </c>
    </row>
    <row r="327" spans="1:3">
      <c r="A327" s="79" t="s">
        <v>3198</v>
      </c>
      <c r="B327" s="79" t="s">
        <v>3260</v>
      </c>
      <c r="C327" s="79" t="str">
        <f t="shared" si="5"/>
        <v>富山市星井町三丁目</v>
      </c>
    </row>
    <row r="328" spans="1:3">
      <c r="A328" s="79" t="s">
        <v>3198</v>
      </c>
      <c r="B328" s="79" t="s">
        <v>3257</v>
      </c>
      <c r="C328" s="79" t="str">
        <f t="shared" si="5"/>
        <v>富山市堀川小泉町一丁目</v>
      </c>
    </row>
    <row r="329" spans="1:3">
      <c r="A329" s="79" t="s">
        <v>3198</v>
      </c>
      <c r="B329" s="79" t="s">
        <v>2468</v>
      </c>
      <c r="C329" s="79" t="str">
        <f t="shared" si="5"/>
        <v>富山市堀川小泉町二丁目</v>
      </c>
    </row>
    <row r="330" spans="1:3">
      <c r="A330" s="79" t="s">
        <v>3198</v>
      </c>
      <c r="B330" s="79" t="s">
        <v>3255</v>
      </c>
      <c r="C330" s="79" t="str">
        <f t="shared" si="5"/>
        <v>富山市堀端町</v>
      </c>
    </row>
    <row r="331" spans="1:3">
      <c r="A331" s="79" t="s">
        <v>3198</v>
      </c>
      <c r="B331" s="79" t="s">
        <v>3253</v>
      </c>
      <c r="C331" s="79" t="str">
        <f t="shared" si="5"/>
        <v>富山市本町</v>
      </c>
    </row>
    <row r="332" spans="1:3">
      <c r="A332" s="79" t="s">
        <v>3198</v>
      </c>
      <c r="B332" s="79" t="s">
        <v>3251</v>
      </c>
      <c r="C332" s="79" t="str">
        <f t="shared" si="5"/>
        <v>富山市本丸</v>
      </c>
    </row>
    <row r="333" spans="1:3">
      <c r="A333" s="79" t="s">
        <v>3198</v>
      </c>
      <c r="B333" s="79" t="s">
        <v>3248</v>
      </c>
      <c r="C333" s="79" t="str">
        <f t="shared" si="5"/>
        <v>富山市松浦町</v>
      </c>
    </row>
    <row r="334" spans="1:3">
      <c r="A334" s="79" t="s">
        <v>3198</v>
      </c>
      <c r="B334" s="79" t="s">
        <v>1758</v>
      </c>
      <c r="C334" s="79" t="str">
        <f t="shared" si="5"/>
        <v>富山市松若町</v>
      </c>
    </row>
    <row r="335" spans="1:3">
      <c r="A335" s="79" t="s">
        <v>3198</v>
      </c>
      <c r="B335" s="79" t="s">
        <v>3245</v>
      </c>
      <c r="C335" s="79" t="str">
        <f t="shared" si="5"/>
        <v>富山市丸の内一丁目</v>
      </c>
    </row>
    <row r="336" spans="1:3">
      <c r="A336" s="79" t="s">
        <v>3198</v>
      </c>
      <c r="B336" s="79" t="s">
        <v>1697</v>
      </c>
      <c r="C336" s="79" t="str">
        <f t="shared" si="5"/>
        <v>富山市丸の内二丁目</v>
      </c>
    </row>
    <row r="337" spans="1:3">
      <c r="A337" s="79" t="s">
        <v>3198</v>
      </c>
      <c r="B337" s="79" t="s">
        <v>3243</v>
      </c>
      <c r="C337" s="79" t="str">
        <f t="shared" si="5"/>
        <v>富山市丸の内三丁目</v>
      </c>
    </row>
    <row r="338" spans="1:3">
      <c r="A338" s="79" t="s">
        <v>3198</v>
      </c>
      <c r="B338" s="79" t="s">
        <v>2275</v>
      </c>
      <c r="C338" s="79" t="str">
        <f t="shared" si="5"/>
        <v>富山市緑町一丁目</v>
      </c>
    </row>
    <row r="339" spans="1:3">
      <c r="A339" s="79" t="s">
        <v>3198</v>
      </c>
      <c r="B339" s="79" t="s">
        <v>2520</v>
      </c>
      <c r="C339" s="79" t="str">
        <f t="shared" si="5"/>
        <v>富山市緑町二丁目</v>
      </c>
    </row>
    <row r="340" spans="1:3">
      <c r="A340" s="79" t="s">
        <v>3198</v>
      </c>
      <c r="B340" s="79" t="s">
        <v>169</v>
      </c>
      <c r="C340" s="79" t="str">
        <f t="shared" si="5"/>
        <v>富山市湊入船町</v>
      </c>
    </row>
    <row r="341" spans="1:3">
      <c r="A341" s="79" t="s">
        <v>3198</v>
      </c>
      <c r="B341" s="79" t="s">
        <v>2316</v>
      </c>
      <c r="C341" s="79" t="str">
        <f t="shared" si="5"/>
        <v>富山市南新町</v>
      </c>
    </row>
    <row r="342" spans="1:3">
      <c r="A342" s="79" t="s">
        <v>3198</v>
      </c>
      <c r="B342" s="79" t="s">
        <v>3240</v>
      </c>
      <c r="C342" s="79" t="str">
        <f t="shared" si="5"/>
        <v>富山市南田町一丁目</v>
      </c>
    </row>
    <row r="343" spans="1:3">
      <c r="A343" s="79" t="s">
        <v>3198</v>
      </c>
      <c r="B343" s="79" t="s">
        <v>2946</v>
      </c>
      <c r="C343" s="79" t="str">
        <f t="shared" si="5"/>
        <v>富山市南田町二丁目</v>
      </c>
    </row>
    <row r="344" spans="1:3">
      <c r="A344" s="79" t="s">
        <v>3198</v>
      </c>
      <c r="B344" s="79" t="s">
        <v>1953</v>
      </c>
      <c r="C344" s="79" t="str">
        <f t="shared" si="5"/>
        <v>富山市向新庄町一丁目</v>
      </c>
    </row>
    <row r="345" spans="1:3">
      <c r="A345" s="79" t="s">
        <v>3198</v>
      </c>
      <c r="B345" s="79" t="s">
        <v>1456</v>
      </c>
      <c r="C345" s="79" t="str">
        <f t="shared" si="5"/>
        <v>富山市向新庄町二丁目</v>
      </c>
    </row>
    <row r="346" spans="1:3">
      <c r="A346" s="79" t="s">
        <v>3198</v>
      </c>
      <c r="B346" s="79" t="s">
        <v>3237</v>
      </c>
      <c r="C346" s="79" t="str">
        <f t="shared" si="5"/>
        <v>富山市向新庄町三丁目</v>
      </c>
    </row>
    <row r="347" spans="1:3">
      <c r="A347" s="79" t="s">
        <v>3198</v>
      </c>
      <c r="B347" s="79" t="s">
        <v>2067</v>
      </c>
      <c r="C347" s="79" t="str">
        <f t="shared" si="5"/>
        <v>富山市向新庄町四丁目</v>
      </c>
    </row>
    <row r="348" spans="1:3">
      <c r="A348" s="79" t="s">
        <v>3198</v>
      </c>
      <c r="B348" s="79" t="s">
        <v>2950</v>
      </c>
      <c r="C348" s="79" t="str">
        <f t="shared" si="5"/>
        <v>富山市向新庄町五丁目</v>
      </c>
    </row>
    <row r="349" spans="1:3">
      <c r="A349" s="79" t="s">
        <v>3198</v>
      </c>
      <c r="B349" s="79" t="s">
        <v>3235</v>
      </c>
      <c r="C349" s="79" t="str">
        <f t="shared" si="5"/>
        <v>富山市向新庄町六丁目</v>
      </c>
    </row>
    <row r="350" spans="1:3">
      <c r="A350" s="79" t="s">
        <v>3198</v>
      </c>
      <c r="B350" s="79" t="s">
        <v>3232</v>
      </c>
      <c r="C350" s="79" t="str">
        <f t="shared" si="5"/>
        <v>富山市向新庄町七丁目</v>
      </c>
    </row>
    <row r="351" spans="1:3">
      <c r="A351" s="79" t="s">
        <v>3198</v>
      </c>
      <c r="B351" s="79" t="s">
        <v>680</v>
      </c>
      <c r="C351" s="79" t="str">
        <f t="shared" si="5"/>
        <v>富山市向新庄町八丁目</v>
      </c>
    </row>
    <row r="352" spans="1:3">
      <c r="A352" s="79" t="s">
        <v>3198</v>
      </c>
      <c r="B352" s="79" t="s">
        <v>497</v>
      </c>
      <c r="C352" s="79" t="str">
        <f t="shared" si="5"/>
        <v>富山市向川原町</v>
      </c>
    </row>
    <row r="353" spans="1:3">
      <c r="A353" s="79" t="s">
        <v>3198</v>
      </c>
      <c r="B353" s="79" t="s">
        <v>3231</v>
      </c>
      <c r="C353" s="79" t="str">
        <f t="shared" si="5"/>
        <v>富山市室町通り一丁目</v>
      </c>
    </row>
    <row r="354" spans="1:3">
      <c r="A354" s="79" t="s">
        <v>3198</v>
      </c>
      <c r="B354" s="79" t="s">
        <v>2320</v>
      </c>
      <c r="C354" s="79" t="str">
        <f t="shared" si="5"/>
        <v>富山市室町通り二丁目</v>
      </c>
    </row>
    <row r="355" spans="1:3">
      <c r="A355" s="79" t="s">
        <v>3198</v>
      </c>
      <c r="B355" s="79" t="s">
        <v>3229</v>
      </c>
      <c r="C355" s="79" t="str">
        <f t="shared" si="5"/>
        <v>富山市明輪町</v>
      </c>
    </row>
    <row r="356" spans="1:3">
      <c r="A356" s="79" t="s">
        <v>3198</v>
      </c>
      <c r="B356" s="79" t="s">
        <v>3225</v>
      </c>
      <c r="C356" s="79" t="str">
        <f t="shared" si="5"/>
        <v>富山市元町一丁目</v>
      </c>
    </row>
    <row r="357" spans="1:3">
      <c r="A357" s="79" t="s">
        <v>3198</v>
      </c>
      <c r="B357" s="79" t="s">
        <v>3180</v>
      </c>
      <c r="C357" s="79" t="str">
        <f t="shared" si="5"/>
        <v>富山市元町二丁目</v>
      </c>
    </row>
    <row r="358" spans="1:3">
      <c r="A358" s="79" t="s">
        <v>3198</v>
      </c>
      <c r="B358" s="79" t="s">
        <v>3064</v>
      </c>
      <c r="C358" s="79" t="str">
        <f t="shared" si="5"/>
        <v>富山市桃井町一丁目</v>
      </c>
    </row>
    <row r="359" spans="1:3">
      <c r="A359" s="79" t="s">
        <v>3198</v>
      </c>
      <c r="B359" s="79" t="s">
        <v>86</v>
      </c>
      <c r="C359" s="79" t="str">
        <f t="shared" si="5"/>
        <v>富山市桃井町二丁目</v>
      </c>
    </row>
    <row r="360" spans="1:3">
      <c r="A360" s="79" t="s">
        <v>3198</v>
      </c>
      <c r="B360" s="79" t="s">
        <v>1199</v>
      </c>
      <c r="C360" s="79" t="str">
        <f t="shared" si="5"/>
        <v>富山市森一丁目</v>
      </c>
    </row>
    <row r="361" spans="1:3">
      <c r="A361" s="79" t="s">
        <v>3198</v>
      </c>
      <c r="B361" s="79" t="s">
        <v>3223</v>
      </c>
      <c r="C361" s="79" t="str">
        <f t="shared" si="5"/>
        <v>富山市森二丁目</v>
      </c>
    </row>
    <row r="362" spans="1:3">
      <c r="A362" s="79" t="s">
        <v>3198</v>
      </c>
      <c r="B362" s="79" t="s">
        <v>1897</v>
      </c>
      <c r="C362" s="79" t="str">
        <f t="shared" si="5"/>
        <v>富山市森三丁目</v>
      </c>
    </row>
    <row r="363" spans="1:3">
      <c r="A363" s="79" t="s">
        <v>3198</v>
      </c>
      <c r="B363" s="79" t="s">
        <v>3222</v>
      </c>
      <c r="C363" s="79" t="str">
        <f t="shared" si="5"/>
        <v>富山市森四丁目</v>
      </c>
    </row>
    <row r="364" spans="1:3">
      <c r="A364" s="79" t="s">
        <v>3198</v>
      </c>
      <c r="B364" s="79" t="s">
        <v>3221</v>
      </c>
      <c r="C364" s="79" t="str">
        <f t="shared" si="5"/>
        <v>富山市森五丁目</v>
      </c>
    </row>
    <row r="365" spans="1:3">
      <c r="A365" s="79" t="s">
        <v>3198</v>
      </c>
      <c r="B365" s="79" t="s">
        <v>3021</v>
      </c>
      <c r="C365" s="79" t="str">
        <f t="shared" si="5"/>
        <v>富山市森住町</v>
      </c>
    </row>
    <row r="366" spans="1:3">
      <c r="A366" s="79" t="s">
        <v>3198</v>
      </c>
      <c r="B366" s="79" t="s">
        <v>3216</v>
      </c>
      <c r="C366" s="79" t="str">
        <f t="shared" si="5"/>
        <v>富山市森若町</v>
      </c>
    </row>
    <row r="367" spans="1:3">
      <c r="A367" s="79" t="s">
        <v>3198</v>
      </c>
      <c r="B367" s="79" t="s">
        <v>3214</v>
      </c>
      <c r="C367" s="79" t="str">
        <f t="shared" si="5"/>
        <v>富山市安田町</v>
      </c>
    </row>
    <row r="368" spans="1:3">
      <c r="A368" s="79" t="s">
        <v>3198</v>
      </c>
      <c r="B368" s="79" t="s">
        <v>3211</v>
      </c>
      <c r="C368" s="79" t="str">
        <f t="shared" si="5"/>
        <v>富山市安野屋町一丁目</v>
      </c>
    </row>
    <row r="369" spans="1:3">
      <c r="A369" s="79" t="s">
        <v>3198</v>
      </c>
      <c r="B369" s="79" t="s">
        <v>68</v>
      </c>
      <c r="C369" s="79" t="str">
        <f t="shared" si="5"/>
        <v>富山市安野屋町二丁目</v>
      </c>
    </row>
    <row r="370" spans="1:3">
      <c r="A370" s="79" t="s">
        <v>3198</v>
      </c>
      <c r="B370" s="79" t="s">
        <v>2711</v>
      </c>
      <c r="C370" s="79" t="str">
        <f t="shared" si="5"/>
        <v>富山市安野屋町三丁目</v>
      </c>
    </row>
    <row r="371" spans="1:3">
      <c r="A371" s="79" t="s">
        <v>3198</v>
      </c>
      <c r="B371" s="79" t="s">
        <v>3209</v>
      </c>
      <c r="C371" s="79" t="str">
        <f t="shared" si="5"/>
        <v>富山市柳町一丁目</v>
      </c>
    </row>
    <row r="372" spans="1:3">
      <c r="A372" s="79" t="s">
        <v>3198</v>
      </c>
      <c r="B372" s="79" t="s">
        <v>1492</v>
      </c>
      <c r="C372" s="79" t="str">
        <f t="shared" si="5"/>
        <v>富山市柳町二丁目</v>
      </c>
    </row>
    <row r="373" spans="1:3">
      <c r="A373" s="79" t="s">
        <v>3198</v>
      </c>
      <c r="B373" s="79" t="s">
        <v>166</v>
      </c>
      <c r="C373" s="79" t="str">
        <f t="shared" si="5"/>
        <v>富山市柳町三丁目</v>
      </c>
    </row>
    <row r="374" spans="1:3">
      <c r="A374" s="79" t="s">
        <v>3198</v>
      </c>
      <c r="B374" s="79" t="s">
        <v>3205</v>
      </c>
      <c r="C374" s="79" t="str">
        <f t="shared" si="5"/>
        <v>富山市柳町四丁目</v>
      </c>
    </row>
    <row r="375" spans="1:3">
      <c r="A375" s="79" t="s">
        <v>3198</v>
      </c>
      <c r="B375" s="79" t="s">
        <v>3204</v>
      </c>
      <c r="C375" s="79" t="str">
        <f t="shared" si="5"/>
        <v>富山市弥生町一丁目</v>
      </c>
    </row>
    <row r="376" spans="1:3">
      <c r="A376" s="79" t="s">
        <v>3198</v>
      </c>
      <c r="B376" s="79" t="s">
        <v>2939</v>
      </c>
      <c r="C376" s="79" t="str">
        <f t="shared" si="5"/>
        <v>富山市弥生町二丁目</v>
      </c>
    </row>
    <row r="377" spans="1:3">
      <c r="A377" s="79" t="s">
        <v>3198</v>
      </c>
      <c r="B377" s="79" t="s">
        <v>279</v>
      </c>
      <c r="C377" s="79" t="str">
        <f t="shared" si="5"/>
        <v>富山市四ツ葉町</v>
      </c>
    </row>
    <row r="378" spans="1:3">
      <c r="A378" s="79" t="s">
        <v>3198</v>
      </c>
      <c r="B378" s="79" t="s">
        <v>1848</v>
      </c>
      <c r="C378" s="79" t="str">
        <f t="shared" si="5"/>
        <v>富山市米田すずかけ台一丁目</v>
      </c>
    </row>
    <row r="379" spans="1:3">
      <c r="A379" s="79" t="s">
        <v>3198</v>
      </c>
      <c r="B379" s="79" t="s">
        <v>1460</v>
      </c>
      <c r="C379" s="79" t="str">
        <f t="shared" si="5"/>
        <v>富山市米田すずかけ台二丁目</v>
      </c>
    </row>
    <row r="380" spans="1:3">
      <c r="A380" s="79" t="s">
        <v>3198</v>
      </c>
      <c r="B380" s="79" t="s">
        <v>708</v>
      </c>
      <c r="C380" s="79" t="str">
        <f t="shared" si="5"/>
        <v>富山市米田すずかけ台三丁目</v>
      </c>
    </row>
    <row r="381" spans="1:3">
      <c r="A381" s="79" t="s">
        <v>3198</v>
      </c>
      <c r="B381" s="79" t="s">
        <v>3200</v>
      </c>
      <c r="C381" s="79" t="str">
        <f t="shared" si="5"/>
        <v>富山市米田町一丁目</v>
      </c>
    </row>
    <row r="382" spans="1:3">
      <c r="A382" s="79" t="s">
        <v>3198</v>
      </c>
      <c r="B382" s="79" t="s">
        <v>2787</v>
      </c>
      <c r="C382" s="79" t="str">
        <f t="shared" si="5"/>
        <v>富山市米田町二丁目</v>
      </c>
    </row>
    <row r="383" spans="1:3">
      <c r="A383" s="79" t="s">
        <v>3198</v>
      </c>
      <c r="B383" s="79" t="s">
        <v>3196</v>
      </c>
      <c r="C383" s="79" t="str">
        <f t="shared" si="5"/>
        <v>富山市米田町三丁目</v>
      </c>
    </row>
  </sheetData>
  <autoFilter ref="A1:C1"/>
  <phoneticPr fontId="21"/>
  <pageMargins left="0.7" right="0.7" top="0.75" bottom="0.75" header="0.3" footer="0.3"/>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IB251"/>
  <sheetViews>
    <sheetView view="pageBreakPreview" zoomScale="85" zoomScaleNormal="70" zoomScaleSheetLayoutView="85" workbookViewId="0">
      <pane xSplit="8" ySplit="4" topLeftCell="I207" activePane="bottomRight" state="frozen"/>
      <selection pane="topRight"/>
      <selection pane="bottomLeft"/>
      <selection pane="bottomRight" activeCell="C86" sqref="C86"/>
    </sheetView>
  </sheetViews>
  <sheetFormatPr defaultColWidth="8.875" defaultRowHeight="13.5"/>
  <cols>
    <col min="1" max="1" width="33.875" style="2" customWidth="1"/>
    <col min="2" max="2" width="6.125" style="2" customWidth="1"/>
    <col min="3" max="3" width="7.125" style="2" customWidth="1"/>
    <col min="4" max="4" width="5.875" style="2" customWidth="1"/>
    <col min="5" max="5" width="7.5" style="80" customWidth="1"/>
    <col min="6" max="6" width="18.5" style="80" customWidth="1"/>
    <col min="7" max="7" width="19.5" style="2" customWidth="1"/>
    <col min="8" max="8" width="58.125" style="2" bestFit="1" customWidth="1"/>
    <col min="9" max="9" width="9.5" style="2" customWidth="1"/>
    <col min="10" max="10" width="42.875" style="2" customWidth="1"/>
    <col min="11" max="12" width="13.875" style="80" customWidth="1"/>
    <col min="13" max="18" width="26.5" style="81" customWidth="1"/>
    <col min="19" max="21" width="3.5" style="80" bestFit="1" customWidth="1"/>
    <col min="22" max="24" width="3.125" style="80" bestFit="1" customWidth="1"/>
    <col min="25" max="25" width="3.125" style="80" customWidth="1"/>
    <col min="26" max="29" width="3.125" style="80" bestFit="1" customWidth="1"/>
    <col min="30" max="36" width="3.125" style="80" customWidth="1"/>
    <col min="37" max="37" width="3.125" style="80" bestFit="1" customWidth="1"/>
    <col min="38" max="38" width="3.875" style="80" bestFit="1" customWidth="1"/>
    <col min="39" max="42" width="3.875" style="80" customWidth="1"/>
    <col min="43" max="43" width="18.5" style="81" bestFit="1" customWidth="1"/>
    <col min="44" max="44" width="8.875" style="82"/>
    <col min="45" max="50" width="4.75" style="2" hidden="1" customWidth="1"/>
    <col min="51" max="188" width="4.75" style="82" hidden="1" customWidth="1"/>
    <col min="189" max="212" width="5.5" style="83" customWidth="1"/>
    <col min="213" max="236" width="5.5" style="84" customWidth="1"/>
    <col min="237" max="16384" width="8.875" style="2"/>
  </cols>
  <sheetData>
    <row r="1" spans="1:236">
      <c r="H1" s="2">
        <v>1</v>
      </c>
      <c r="I1" s="2">
        <v>2</v>
      </c>
      <c r="J1" s="2">
        <v>3</v>
      </c>
      <c r="K1" s="2">
        <v>4</v>
      </c>
      <c r="L1" s="2">
        <v>5</v>
      </c>
      <c r="M1" s="2">
        <v>6</v>
      </c>
      <c r="N1" s="2">
        <v>7</v>
      </c>
      <c r="O1" s="2">
        <v>8</v>
      </c>
      <c r="P1" s="2">
        <v>9</v>
      </c>
      <c r="Q1" s="2">
        <v>10</v>
      </c>
      <c r="R1" s="2">
        <v>11</v>
      </c>
      <c r="S1" s="2">
        <v>12</v>
      </c>
      <c r="T1" s="2">
        <v>13</v>
      </c>
      <c r="U1" s="2">
        <v>14</v>
      </c>
      <c r="V1" s="2">
        <v>15</v>
      </c>
      <c r="W1" s="2">
        <v>16</v>
      </c>
      <c r="X1" s="2">
        <v>17</v>
      </c>
      <c r="Y1" s="2">
        <v>18</v>
      </c>
      <c r="Z1" s="2">
        <v>19</v>
      </c>
      <c r="AA1" s="2">
        <v>20</v>
      </c>
      <c r="AB1" s="2">
        <v>21</v>
      </c>
      <c r="AC1" s="2">
        <v>22</v>
      </c>
      <c r="AD1" s="2">
        <v>23</v>
      </c>
      <c r="AE1" s="2">
        <v>24</v>
      </c>
      <c r="AF1" s="2">
        <v>25</v>
      </c>
      <c r="AG1" s="2">
        <v>26</v>
      </c>
      <c r="AH1" s="2">
        <v>27</v>
      </c>
      <c r="AI1" s="2">
        <v>28</v>
      </c>
      <c r="AJ1" s="2">
        <v>29</v>
      </c>
      <c r="AK1" s="2">
        <v>30</v>
      </c>
      <c r="AL1" s="2">
        <v>31</v>
      </c>
      <c r="AM1" s="2">
        <v>32</v>
      </c>
      <c r="AN1" s="2">
        <v>33</v>
      </c>
      <c r="AO1" s="2">
        <v>34</v>
      </c>
      <c r="AP1" s="2">
        <v>35</v>
      </c>
      <c r="AQ1" s="2">
        <v>36</v>
      </c>
    </row>
    <row r="2" spans="1:236" ht="39.75" customHeight="1">
      <c r="E2" s="87" t="s">
        <v>2955</v>
      </c>
      <c r="F2" s="90"/>
      <c r="H2" s="94"/>
    </row>
    <row r="3" spans="1:236" s="85" customFormat="1" ht="117" customHeight="1">
      <c r="E3" s="88"/>
      <c r="F3" s="91" t="s">
        <v>2252</v>
      </c>
      <c r="G3" s="93"/>
      <c r="H3" s="95" t="s">
        <v>1778</v>
      </c>
      <c r="I3" s="93"/>
      <c r="J3" s="95" t="s">
        <v>2622</v>
      </c>
      <c r="K3" s="104"/>
      <c r="L3" s="104"/>
      <c r="M3" s="106" t="s">
        <v>2761</v>
      </c>
      <c r="N3" s="106" t="s">
        <v>2761</v>
      </c>
      <c r="O3" s="106" t="s">
        <v>2761</v>
      </c>
      <c r="P3" s="106" t="s">
        <v>2761</v>
      </c>
      <c r="Q3" s="106" t="s">
        <v>2761</v>
      </c>
      <c r="R3" s="106" t="s">
        <v>2761</v>
      </c>
      <c r="S3" s="112" t="s">
        <v>995</v>
      </c>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6"/>
      <c r="AS3" s="119" t="s">
        <v>3692</v>
      </c>
      <c r="AT3" s="119" t="s">
        <v>3692</v>
      </c>
      <c r="AU3" s="119" t="s">
        <v>3692</v>
      </c>
      <c r="AV3" s="119" t="s">
        <v>3692</v>
      </c>
      <c r="AW3" s="119" t="s">
        <v>3692</v>
      </c>
      <c r="AX3" s="119" t="s">
        <v>3692</v>
      </c>
      <c r="AY3" s="119" t="s">
        <v>3692</v>
      </c>
      <c r="AZ3" s="119" t="s">
        <v>3692</v>
      </c>
      <c r="BA3" s="119" t="s">
        <v>3692</v>
      </c>
      <c r="BB3" s="119" t="s">
        <v>3692</v>
      </c>
      <c r="BC3" s="119" t="s">
        <v>3692</v>
      </c>
      <c r="BD3" s="119" t="s">
        <v>3692</v>
      </c>
      <c r="BE3" s="119" t="s">
        <v>3692</v>
      </c>
      <c r="BF3" s="119" t="s">
        <v>3692</v>
      </c>
      <c r="BG3" s="119" t="s">
        <v>3692</v>
      </c>
      <c r="BH3" s="119" t="s">
        <v>3692</v>
      </c>
      <c r="BI3" s="119" t="s">
        <v>3692</v>
      </c>
      <c r="BJ3" s="119" t="s">
        <v>3692</v>
      </c>
      <c r="BK3" s="119" t="s">
        <v>3692</v>
      </c>
      <c r="BL3" s="119" t="s">
        <v>3692</v>
      </c>
      <c r="BM3" s="119" t="s">
        <v>3692</v>
      </c>
      <c r="BN3" s="119" t="s">
        <v>3692</v>
      </c>
      <c r="BO3" s="119" t="s">
        <v>3692</v>
      </c>
      <c r="BP3" s="119" t="s">
        <v>3692</v>
      </c>
      <c r="BQ3" s="119" t="s">
        <v>3692</v>
      </c>
      <c r="BR3" s="119" t="s">
        <v>3692</v>
      </c>
      <c r="BS3" s="119" t="s">
        <v>3692</v>
      </c>
      <c r="BT3" s="119" t="s">
        <v>3692</v>
      </c>
      <c r="BU3" s="119" t="s">
        <v>3692</v>
      </c>
      <c r="BV3" s="119" t="s">
        <v>3692</v>
      </c>
      <c r="BW3" s="119" t="s">
        <v>3692</v>
      </c>
      <c r="BX3" s="119" t="s">
        <v>3692</v>
      </c>
      <c r="BY3" s="119" t="s">
        <v>3692</v>
      </c>
      <c r="BZ3" s="119" t="s">
        <v>3692</v>
      </c>
      <c r="CA3" s="119" t="s">
        <v>3692</v>
      </c>
      <c r="CB3" s="119" t="s">
        <v>3692</v>
      </c>
      <c r="CC3" s="119" t="s">
        <v>3692</v>
      </c>
      <c r="CD3" s="119" t="s">
        <v>3692</v>
      </c>
      <c r="CE3" s="119" t="s">
        <v>3692</v>
      </c>
      <c r="CF3" s="119" t="s">
        <v>3692</v>
      </c>
      <c r="CG3" s="119" t="s">
        <v>3692</v>
      </c>
      <c r="CH3" s="119" t="s">
        <v>3692</v>
      </c>
      <c r="CI3" s="119" t="s">
        <v>3692</v>
      </c>
      <c r="CJ3" s="119" t="s">
        <v>3692</v>
      </c>
      <c r="CK3" s="119" t="s">
        <v>3692</v>
      </c>
      <c r="CL3" s="119" t="s">
        <v>3692</v>
      </c>
      <c r="CM3" s="119" t="s">
        <v>3692</v>
      </c>
      <c r="CN3" s="119" t="s">
        <v>3692</v>
      </c>
      <c r="CO3" s="119" t="s">
        <v>3692</v>
      </c>
      <c r="CP3" s="119" t="s">
        <v>3692</v>
      </c>
      <c r="CQ3" s="119" t="s">
        <v>3692</v>
      </c>
      <c r="CR3" s="119" t="s">
        <v>3692</v>
      </c>
      <c r="CS3" s="119" t="s">
        <v>3692</v>
      </c>
      <c r="CT3" s="119" t="s">
        <v>3692</v>
      </c>
      <c r="CU3" s="119" t="s">
        <v>3692</v>
      </c>
      <c r="CV3" s="119" t="s">
        <v>3692</v>
      </c>
      <c r="CW3" s="119" t="s">
        <v>3692</v>
      </c>
      <c r="CX3" s="119" t="s">
        <v>3692</v>
      </c>
      <c r="CY3" s="119" t="s">
        <v>3692</v>
      </c>
      <c r="CZ3" s="119" t="s">
        <v>3692</v>
      </c>
      <c r="DA3" s="119" t="s">
        <v>3692</v>
      </c>
      <c r="DB3" s="119" t="s">
        <v>3692</v>
      </c>
      <c r="DC3" s="119" t="s">
        <v>3692</v>
      </c>
      <c r="DD3" s="119" t="s">
        <v>3692</v>
      </c>
      <c r="DE3" s="119" t="s">
        <v>3692</v>
      </c>
      <c r="DF3" s="119" t="s">
        <v>3692</v>
      </c>
      <c r="DG3" s="119" t="s">
        <v>3692</v>
      </c>
      <c r="DH3" s="119" t="s">
        <v>3692</v>
      </c>
      <c r="DI3" s="119" t="s">
        <v>3692</v>
      </c>
      <c r="DJ3" s="119" t="s">
        <v>3692</v>
      </c>
      <c r="DK3" s="119" t="s">
        <v>3692</v>
      </c>
      <c r="DL3" s="119" t="s">
        <v>3692</v>
      </c>
      <c r="DM3" s="119" t="s">
        <v>3692</v>
      </c>
      <c r="DN3" s="119" t="s">
        <v>3692</v>
      </c>
      <c r="DO3" s="119" t="s">
        <v>3692</v>
      </c>
      <c r="DP3" s="119" t="s">
        <v>3692</v>
      </c>
      <c r="DQ3" s="119" t="s">
        <v>3692</v>
      </c>
      <c r="DR3" s="119" t="s">
        <v>3692</v>
      </c>
      <c r="DS3" s="119" t="s">
        <v>3692</v>
      </c>
      <c r="DT3" s="119" t="s">
        <v>3692</v>
      </c>
      <c r="DU3" s="119" t="s">
        <v>3692</v>
      </c>
      <c r="DV3" s="119" t="s">
        <v>3692</v>
      </c>
      <c r="DW3" s="119" t="s">
        <v>3692</v>
      </c>
      <c r="DX3" s="119" t="s">
        <v>3692</v>
      </c>
      <c r="DY3" s="119" t="s">
        <v>3692</v>
      </c>
      <c r="DZ3" s="119" t="s">
        <v>3692</v>
      </c>
      <c r="EA3" s="119" t="s">
        <v>3692</v>
      </c>
      <c r="EB3" s="119" t="s">
        <v>3692</v>
      </c>
      <c r="EC3" s="119" t="s">
        <v>3692</v>
      </c>
      <c r="ED3" s="119" t="s">
        <v>3692</v>
      </c>
      <c r="EE3" s="119" t="s">
        <v>3692</v>
      </c>
      <c r="EF3" s="119" t="s">
        <v>3692</v>
      </c>
      <c r="EG3" s="119" t="s">
        <v>3692</v>
      </c>
      <c r="EH3" s="119" t="s">
        <v>3692</v>
      </c>
      <c r="EI3" s="119" t="s">
        <v>3692</v>
      </c>
      <c r="EJ3" s="119" t="s">
        <v>3692</v>
      </c>
      <c r="EK3" s="119" t="s">
        <v>3692</v>
      </c>
      <c r="EL3" s="119" t="s">
        <v>3692</v>
      </c>
      <c r="EM3" s="119" t="s">
        <v>3692</v>
      </c>
      <c r="EN3" s="119" t="s">
        <v>3692</v>
      </c>
      <c r="EO3" s="119" t="s">
        <v>3692</v>
      </c>
      <c r="EP3" s="119" t="s">
        <v>3692</v>
      </c>
      <c r="EQ3" s="119" t="s">
        <v>3692</v>
      </c>
      <c r="ER3" s="119" t="s">
        <v>3692</v>
      </c>
      <c r="ES3" s="119" t="s">
        <v>3692</v>
      </c>
      <c r="ET3" s="119" t="s">
        <v>3692</v>
      </c>
      <c r="EU3" s="119" t="s">
        <v>3692</v>
      </c>
      <c r="EV3" s="119" t="s">
        <v>3692</v>
      </c>
      <c r="EW3" s="119" t="s">
        <v>3692</v>
      </c>
      <c r="EX3" s="119" t="s">
        <v>3692</v>
      </c>
      <c r="EY3" s="119" t="s">
        <v>3692</v>
      </c>
      <c r="EZ3" s="119" t="s">
        <v>3692</v>
      </c>
      <c r="FA3" s="119" t="s">
        <v>3692</v>
      </c>
      <c r="FB3" s="119" t="s">
        <v>3692</v>
      </c>
      <c r="FC3" s="119" t="s">
        <v>3692</v>
      </c>
      <c r="FD3" s="119" t="s">
        <v>3692</v>
      </c>
      <c r="FE3" s="119" t="s">
        <v>3692</v>
      </c>
      <c r="FF3" s="119" t="s">
        <v>3692</v>
      </c>
      <c r="FG3" s="119" t="s">
        <v>3692</v>
      </c>
      <c r="FH3" s="119" t="s">
        <v>3692</v>
      </c>
      <c r="FI3" s="119" t="s">
        <v>3692</v>
      </c>
      <c r="FJ3" s="119" t="s">
        <v>3692</v>
      </c>
      <c r="FK3" s="119" t="s">
        <v>3692</v>
      </c>
      <c r="FL3" s="119" t="s">
        <v>3692</v>
      </c>
      <c r="FM3" s="119" t="s">
        <v>3692</v>
      </c>
      <c r="FN3" s="119" t="s">
        <v>3692</v>
      </c>
      <c r="FO3" s="119" t="s">
        <v>3692</v>
      </c>
      <c r="FP3" s="119" t="s">
        <v>3692</v>
      </c>
      <c r="FQ3" s="119" t="s">
        <v>3692</v>
      </c>
      <c r="FR3" s="119" t="s">
        <v>3692</v>
      </c>
      <c r="FS3" s="119" t="s">
        <v>3692</v>
      </c>
      <c r="FT3" s="119" t="s">
        <v>3692</v>
      </c>
      <c r="FU3" s="119" t="s">
        <v>3692</v>
      </c>
      <c r="FV3" s="119" t="s">
        <v>3692</v>
      </c>
      <c r="FW3" s="119" t="s">
        <v>3692</v>
      </c>
      <c r="FX3" s="119" t="s">
        <v>3692</v>
      </c>
      <c r="FY3" s="119" t="s">
        <v>3692</v>
      </c>
      <c r="FZ3" s="119" t="s">
        <v>3692</v>
      </c>
      <c r="GA3" s="119" t="s">
        <v>3692</v>
      </c>
      <c r="GB3" s="119" t="s">
        <v>3692</v>
      </c>
      <c r="GC3" s="119" t="s">
        <v>3692</v>
      </c>
      <c r="GD3" s="119" t="s">
        <v>3692</v>
      </c>
      <c r="GE3" s="119" t="s">
        <v>3692</v>
      </c>
      <c r="GF3" s="119" t="s">
        <v>3692</v>
      </c>
      <c r="GG3" s="124"/>
      <c r="GH3" s="124"/>
      <c r="GI3" s="124"/>
      <c r="GJ3" s="124"/>
      <c r="GK3" s="124"/>
      <c r="GL3" s="124"/>
      <c r="GM3" s="124"/>
      <c r="GN3" s="124"/>
      <c r="GO3" s="124"/>
      <c r="GP3" s="124"/>
      <c r="GQ3" s="124"/>
      <c r="GR3" s="124"/>
      <c r="GS3" s="124"/>
      <c r="GT3" s="124"/>
      <c r="GU3" s="124"/>
      <c r="GV3" s="124"/>
      <c r="GW3" s="124"/>
      <c r="GX3" s="124"/>
      <c r="GY3" s="124"/>
      <c r="GZ3" s="124"/>
      <c r="HA3" s="124"/>
      <c r="HB3" s="124"/>
      <c r="HC3" s="124"/>
      <c r="HD3" s="124"/>
      <c r="HE3" s="124"/>
      <c r="HF3" s="124"/>
      <c r="HG3" s="124"/>
      <c r="HH3" s="124"/>
      <c r="HI3" s="124"/>
      <c r="HJ3" s="124"/>
      <c r="HK3" s="124"/>
      <c r="HL3" s="124"/>
      <c r="HM3" s="124"/>
      <c r="HN3" s="124"/>
      <c r="HO3" s="124"/>
      <c r="HP3" s="124"/>
      <c r="HQ3" s="124"/>
      <c r="HR3" s="124"/>
      <c r="HS3" s="124"/>
      <c r="HT3" s="124"/>
      <c r="HU3" s="124"/>
      <c r="HV3" s="124"/>
      <c r="HW3" s="124"/>
      <c r="HX3" s="124"/>
      <c r="HY3" s="124"/>
      <c r="HZ3" s="124"/>
      <c r="IA3" s="124"/>
      <c r="IB3" s="124"/>
    </row>
    <row r="4" spans="1:236" s="80" customFormat="1" ht="150">
      <c r="B4" s="86" t="s">
        <v>2566</v>
      </c>
      <c r="C4" s="86" t="s">
        <v>384</v>
      </c>
      <c r="D4" s="86" t="s">
        <v>1624</v>
      </c>
      <c r="E4" s="89" t="s">
        <v>2390</v>
      </c>
      <c r="F4" s="92" t="s">
        <v>3696</v>
      </c>
      <c r="G4" s="89" t="s">
        <v>3700</v>
      </c>
      <c r="H4" s="89" t="s">
        <v>872</v>
      </c>
      <c r="I4" s="89" t="s">
        <v>3165</v>
      </c>
      <c r="J4" s="89" t="s">
        <v>3701</v>
      </c>
      <c r="K4" s="89" t="s">
        <v>3702</v>
      </c>
      <c r="L4" s="89" t="s">
        <v>27</v>
      </c>
      <c r="M4" s="107" t="s">
        <v>3703</v>
      </c>
      <c r="N4" s="107" t="s">
        <v>3704</v>
      </c>
      <c r="O4" s="107" t="s">
        <v>2082</v>
      </c>
      <c r="P4" s="107" t="s">
        <v>3707</v>
      </c>
      <c r="Q4" s="107" t="s">
        <v>3708</v>
      </c>
      <c r="R4" s="107" t="s">
        <v>459</v>
      </c>
      <c r="S4" s="113" t="s">
        <v>1910</v>
      </c>
      <c r="T4" s="113" t="s">
        <v>2885</v>
      </c>
      <c r="U4" s="113" t="s">
        <v>1998</v>
      </c>
      <c r="V4" s="113" t="s">
        <v>1923</v>
      </c>
      <c r="W4" s="113" t="s">
        <v>3712</v>
      </c>
      <c r="X4" s="113" t="s">
        <v>1871</v>
      </c>
      <c r="Y4" s="113" t="s">
        <v>906</v>
      </c>
      <c r="Z4" s="113" t="s">
        <v>3715</v>
      </c>
      <c r="AA4" s="113" t="s">
        <v>3717</v>
      </c>
      <c r="AB4" s="113" t="s">
        <v>2388</v>
      </c>
      <c r="AC4" s="113" t="s">
        <v>3719</v>
      </c>
      <c r="AD4" s="113" t="s">
        <v>3721</v>
      </c>
      <c r="AE4" s="113" t="s">
        <v>137</v>
      </c>
      <c r="AF4" s="113" t="s">
        <v>3722</v>
      </c>
      <c r="AG4" s="113" t="s">
        <v>2918</v>
      </c>
      <c r="AH4" s="113" t="s">
        <v>3327</v>
      </c>
      <c r="AI4" s="113" t="s">
        <v>2142</v>
      </c>
      <c r="AJ4" s="113" t="s">
        <v>766</v>
      </c>
      <c r="AK4" s="113" t="s">
        <v>1519</v>
      </c>
      <c r="AL4" s="113" t="s">
        <v>2567</v>
      </c>
      <c r="AM4" s="113" t="s">
        <v>2721</v>
      </c>
      <c r="AN4" s="115" t="s">
        <v>3726</v>
      </c>
      <c r="AO4" s="115" t="s">
        <v>3730</v>
      </c>
      <c r="AP4" s="115" t="s">
        <v>2561</v>
      </c>
      <c r="AQ4" s="107" t="s">
        <v>1582</v>
      </c>
      <c r="AR4" s="117"/>
      <c r="AS4" s="120" t="s">
        <v>3735</v>
      </c>
      <c r="AT4" s="120" t="s">
        <v>3738</v>
      </c>
      <c r="AU4" s="120" t="s">
        <v>3682</v>
      </c>
      <c r="AV4" s="120" t="s">
        <v>3740</v>
      </c>
      <c r="AW4" s="120" t="s">
        <v>347</v>
      </c>
      <c r="AX4" s="120" t="s">
        <v>3742</v>
      </c>
      <c r="AY4" s="120" t="s">
        <v>3743</v>
      </c>
      <c r="AZ4" s="120" t="s">
        <v>3744</v>
      </c>
      <c r="BA4" s="120" t="s">
        <v>3746</v>
      </c>
      <c r="BB4" s="120" t="s">
        <v>854</v>
      </c>
      <c r="BC4" s="120" t="s">
        <v>3748</v>
      </c>
      <c r="BD4" s="120" t="s">
        <v>3751</v>
      </c>
      <c r="BE4" s="120" t="s">
        <v>3753</v>
      </c>
      <c r="BF4" s="120" t="s">
        <v>2898</v>
      </c>
      <c r="BG4" s="120" t="s">
        <v>1720</v>
      </c>
      <c r="BH4" s="120" t="s">
        <v>3590</v>
      </c>
      <c r="BI4" s="120" t="s">
        <v>1867</v>
      </c>
      <c r="BJ4" s="120" t="s">
        <v>3755</v>
      </c>
      <c r="BK4" s="120" t="s">
        <v>3116</v>
      </c>
      <c r="BL4" s="120" t="s">
        <v>2760</v>
      </c>
      <c r="BM4" s="120" t="s">
        <v>3758</v>
      </c>
      <c r="BN4" s="120" t="s">
        <v>770</v>
      </c>
      <c r="BO4" s="120" t="s">
        <v>612</v>
      </c>
      <c r="BP4" s="120" t="s">
        <v>1725</v>
      </c>
      <c r="BQ4" s="120" t="s">
        <v>3759</v>
      </c>
      <c r="BR4" s="120" t="s">
        <v>3760</v>
      </c>
      <c r="BS4" s="120" t="s">
        <v>3762</v>
      </c>
      <c r="BT4" s="120" t="s">
        <v>3765</v>
      </c>
      <c r="BU4" s="120" t="s">
        <v>3768</v>
      </c>
      <c r="BV4" s="120" t="s">
        <v>3773</v>
      </c>
      <c r="BW4" s="120" t="s">
        <v>3775</v>
      </c>
      <c r="BX4" s="120" t="s">
        <v>1755</v>
      </c>
      <c r="BY4" s="120" t="s">
        <v>769</v>
      </c>
      <c r="BZ4" s="120" t="s">
        <v>3776</v>
      </c>
      <c r="CA4" s="120" t="s">
        <v>3777</v>
      </c>
      <c r="CB4" s="120" t="s">
        <v>3778</v>
      </c>
      <c r="CC4" s="120" t="s">
        <v>3781</v>
      </c>
      <c r="CD4" s="120" t="s">
        <v>3782</v>
      </c>
      <c r="CE4" s="120" t="s">
        <v>3786</v>
      </c>
      <c r="CF4" s="120" t="s">
        <v>3789</v>
      </c>
      <c r="CG4" s="120" t="s">
        <v>1510</v>
      </c>
      <c r="CH4" s="120" t="s">
        <v>3791</v>
      </c>
      <c r="CI4" s="120" t="s">
        <v>3414</v>
      </c>
      <c r="CJ4" s="120" t="s">
        <v>3794</v>
      </c>
      <c r="CK4" s="120" t="s">
        <v>2552</v>
      </c>
      <c r="CL4" s="120" t="s">
        <v>3796</v>
      </c>
      <c r="CM4" s="120" t="s">
        <v>3799</v>
      </c>
      <c r="CN4" s="120" t="s">
        <v>1788</v>
      </c>
      <c r="CO4" s="120" t="s">
        <v>3801</v>
      </c>
      <c r="CP4" s="120" t="s">
        <v>1396</v>
      </c>
      <c r="CQ4" s="120" t="s">
        <v>2666</v>
      </c>
      <c r="CR4" s="120" t="s">
        <v>3804</v>
      </c>
      <c r="CS4" s="120" t="s">
        <v>3806</v>
      </c>
      <c r="CT4" s="120" t="s">
        <v>3807</v>
      </c>
      <c r="CU4" s="120" t="s">
        <v>3808</v>
      </c>
      <c r="CV4" s="120" t="s">
        <v>3811</v>
      </c>
      <c r="CW4" s="120" t="s">
        <v>3813</v>
      </c>
      <c r="CX4" s="120" t="s">
        <v>3815</v>
      </c>
      <c r="CY4" s="120" t="s">
        <v>3281</v>
      </c>
      <c r="CZ4" s="120" t="s">
        <v>3816</v>
      </c>
      <c r="DA4" s="120" t="s">
        <v>3817</v>
      </c>
      <c r="DB4" s="120" t="s">
        <v>3819</v>
      </c>
      <c r="DC4" s="120" t="s">
        <v>2262</v>
      </c>
      <c r="DD4" s="120" t="s">
        <v>3821</v>
      </c>
      <c r="DE4" s="120" t="s">
        <v>3823</v>
      </c>
      <c r="DF4" s="120" t="s">
        <v>578</v>
      </c>
      <c r="DG4" s="120" t="s">
        <v>3713</v>
      </c>
      <c r="DH4" s="120" t="s">
        <v>2060</v>
      </c>
      <c r="DI4" s="120" t="s">
        <v>3056</v>
      </c>
      <c r="DJ4" s="120" t="s">
        <v>3825</v>
      </c>
      <c r="DK4" s="120" t="s">
        <v>3826</v>
      </c>
      <c r="DL4" s="120" t="s">
        <v>113</v>
      </c>
      <c r="DM4" s="120" t="s">
        <v>3018</v>
      </c>
      <c r="DN4" s="120" t="s">
        <v>3827</v>
      </c>
      <c r="DO4" s="120" t="s">
        <v>2129</v>
      </c>
      <c r="DP4" s="120" t="s">
        <v>1846</v>
      </c>
      <c r="DQ4" s="120" t="s">
        <v>3159</v>
      </c>
      <c r="DR4" s="120" t="s">
        <v>1315</v>
      </c>
      <c r="DS4" s="120" t="s">
        <v>3828</v>
      </c>
      <c r="DT4" s="120" t="s">
        <v>3830</v>
      </c>
      <c r="DU4" s="120" t="s">
        <v>3831</v>
      </c>
      <c r="DV4" s="120" t="s">
        <v>1356</v>
      </c>
      <c r="DW4" s="120" t="s">
        <v>2101</v>
      </c>
      <c r="DX4" s="120" t="s">
        <v>1349</v>
      </c>
      <c r="DY4" s="120" t="s">
        <v>3834</v>
      </c>
      <c r="DZ4" s="120" t="s">
        <v>3835</v>
      </c>
      <c r="EA4" s="120" t="s">
        <v>3837</v>
      </c>
      <c r="EB4" s="120" t="s">
        <v>3839</v>
      </c>
      <c r="EC4" s="120" t="s">
        <v>1255</v>
      </c>
      <c r="ED4" s="120" t="s">
        <v>3843</v>
      </c>
      <c r="EE4" s="120" t="s">
        <v>3845</v>
      </c>
      <c r="EF4" s="120" t="s">
        <v>2529</v>
      </c>
      <c r="EG4" s="120" t="s">
        <v>122</v>
      </c>
      <c r="EH4" s="120" t="s">
        <v>1469</v>
      </c>
      <c r="EI4" s="120" t="s">
        <v>94</v>
      </c>
      <c r="EJ4" s="120" t="s">
        <v>3846</v>
      </c>
      <c r="EK4" s="120" t="s">
        <v>2657</v>
      </c>
      <c r="EL4" s="120" t="s">
        <v>3848</v>
      </c>
      <c r="EM4" s="120" t="s">
        <v>3169</v>
      </c>
      <c r="EN4" s="120" t="s">
        <v>3850</v>
      </c>
      <c r="EO4" s="120" t="s">
        <v>3853</v>
      </c>
      <c r="EP4" s="120" t="s">
        <v>2881</v>
      </c>
      <c r="EQ4" s="120" t="s">
        <v>3467</v>
      </c>
      <c r="ER4" s="120" t="s">
        <v>3858</v>
      </c>
      <c r="ES4" s="120" t="s">
        <v>1410</v>
      </c>
      <c r="ET4" s="120" t="s">
        <v>3860</v>
      </c>
      <c r="EU4" s="120" t="s">
        <v>3861</v>
      </c>
      <c r="EV4" s="120" t="s">
        <v>3068</v>
      </c>
      <c r="EW4" s="120" t="s">
        <v>285</v>
      </c>
      <c r="EX4" s="120" t="s">
        <v>3865</v>
      </c>
      <c r="EY4" s="120" t="s">
        <v>3868</v>
      </c>
      <c r="EZ4" s="120" t="s">
        <v>3870</v>
      </c>
      <c r="FA4" s="120" t="s">
        <v>3871</v>
      </c>
      <c r="FB4" s="120" t="s">
        <v>3873</v>
      </c>
      <c r="FC4" s="120" t="s">
        <v>3096</v>
      </c>
      <c r="FD4" s="120" t="s">
        <v>3874</v>
      </c>
      <c r="FE4" s="120" t="s">
        <v>3877</v>
      </c>
      <c r="FF4" s="120" t="s">
        <v>3880</v>
      </c>
      <c r="FG4" s="120" t="s">
        <v>3881</v>
      </c>
      <c r="FH4" s="120" t="s">
        <v>3883</v>
      </c>
      <c r="FI4" s="120" t="s">
        <v>3396</v>
      </c>
      <c r="FJ4" s="120" t="s">
        <v>3885</v>
      </c>
      <c r="FK4" s="120" t="s">
        <v>2605</v>
      </c>
      <c r="FL4" s="120" t="s">
        <v>3508</v>
      </c>
      <c r="FM4" s="120" t="s">
        <v>3888</v>
      </c>
      <c r="FN4" s="120" t="s">
        <v>3889</v>
      </c>
      <c r="FO4" s="122" t="s">
        <v>3890</v>
      </c>
      <c r="FP4" s="122" t="s">
        <v>3892</v>
      </c>
      <c r="FQ4" s="122" t="s">
        <v>3206</v>
      </c>
      <c r="FR4" s="122" t="s">
        <v>1401</v>
      </c>
      <c r="FS4" s="122" t="s">
        <v>3893</v>
      </c>
      <c r="FT4" s="122" t="s">
        <v>1834</v>
      </c>
      <c r="FU4" s="122" t="s">
        <v>2595</v>
      </c>
      <c r="FV4" s="122" t="s">
        <v>3894</v>
      </c>
      <c r="FW4" s="122" t="s">
        <v>3674</v>
      </c>
      <c r="FX4" s="122" t="s">
        <v>3897</v>
      </c>
      <c r="FY4" s="122" t="s">
        <v>3901</v>
      </c>
      <c r="FZ4" s="122" t="s">
        <v>3904</v>
      </c>
      <c r="GA4" s="122" t="s">
        <v>3907</v>
      </c>
      <c r="GB4" s="122" t="s">
        <v>3909</v>
      </c>
      <c r="GC4" s="122" t="s">
        <v>3910</v>
      </c>
      <c r="GD4" s="122" t="s">
        <v>150</v>
      </c>
      <c r="GE4" s="122" t="s">
        <v>3915</v>
      </c>
      <c r="GF4" s="123" t="s">
        <v>1381</v>
      </c>
      <c r="GG4" s="125"/>
      <c r="GH4" s="127"/>
      <c r="GI4" s="127"/>
      <c r="GJ4" s="127"/>
      <c r="GK4" s="127"/>
      <c r="GL4" s="127"/>
      <c r="GM4" s="127"/>
      <c r="GN4" s="127"/>
      <c r="GO4" s="127"/>
      <c r="GP4" s="127"/>
      <c r="GQ4" s="127"/>
      <c r="GR4" s="127"/>
      <c r="GS4" s="127"/>
      <c r="GT4" s="127"/>
      <c r="GU4" s="127"/>
      <c r="GV4" s="127"/>
      <c r="GW4" s="127"/>
      <c r="GX4" s="127"/>
      <c r="GY4" s="127"/>
      <c r="GZ4" s="127"/>
      <c r="HA4" s="127"/>
      <c r="HB4" s="127"/>
      <c r="HC4" s="127"/>
      <c r="HD4" s="127"/>
      <c r="HE4" s="128"/>
      <c r="HF4" s="128"/>
      <c r="HG4" s="128"/>
      <c r="HH4" s="128"/>
      <c r="HI4" s="128"/>
      <c r="HJ4" s="128"/>
      <c r="HK4" s="128"/>
      <c r="HL4" s="128"/>
      <c r="HM4" s="128"/>
      <c r="HN4" s="128"/>
      <c r="HO4" s="128"/>
      <c r="HP4" s="128"/>
      <c r="HQ4" s="128"/>
      <c r="HR4" s="128"/>
      <c r="HS4" s="128"/>
      <c r="HT4" s="128"/>
      <c r="HU4" s="128"/>
      <c r="HV4" s="128"/>
      <c r="HW4" s="128"/>
      <c r="HX4" s="128"/>
      <c r="HY4" s="128"/>
      <c r="HZ4" s="130"/>
      <c r="IA4" s="130"/>
      <c r="IB4" s="130"/>
    </row>
    <row r="5" spans="1:236" ht="25.5" customHeight="1">
      <c r="A5" s="2" t="s">
        <v>2277</v>
      </c>
      <c r="B5" s="2">
        <f>COUNTIF($H$4:H5,H5)</f>
        <v>1</v>
      </c>
      <c r="C5" s="2">
        <f>COUNTIF($J$4:J5,J5)</f>
        <v>1</v>
      </c>
      <c r="D5" s="2">
        <f>COUNTIF($K$4:K5,K5)</f>
        <v>1</v>
      </c>
      <c r="E5" s="89">
        <f t="shared" ref="E5:E68" si="0">ROW(E2)</f>
        <v>2</v>
      </c>
      <c r="F5" s="89" t="s">
        <v>2532</v>
      </c>
      <c r="G5" s="79" t="s">
        <v>3917</v>
      </c>
      <c r="H5" s="96" t="s">
        <v>46</v>
      </c>
      <c r="I5" s="79" t="s">
        <v>3922</v>
      </c>
      <c r="J5" s="79" t="s">
        <v>3924</v>
      </c>
      <c r="K5" s="89" t="s">
        <v>3926</v>
      </c>
      <c r="L5" s="89" t="s">
        <v>889</v>
      </c>
      <c r="M5" s="108" t="s">
        <v>3927</v>
      </c>
      <c r="N5" s="108"/>
      <c r="O5" s="108"/>
      <c r="P5" s="108"/>
      <c r="Q5" s="108"/>
      <c r="R5" s="108"/>
      <c r="S5" s="89">
        <v>1</v>
      </c>
      <c r="T5" s="89">
        <v>1</v>
      </c>
      <c r="U5" s="89"/>
      <c r="V5" s="89"/>
      <c r="W5" s="89"/>
      <c r="X5" s="89"/>
      <c r="Y5" s="89"/>
      <c r="Z5" s="89"/>
      <c r="AA5" s="89"/>
      <c r="AB5" s="89"/>
      <c r="AC5" s="89"/>
      <c r="AD5" s="89"/>
      <c r="AE5" s="89"/>
      <c r="AF5" s="89"/>
      <c r="AG5" s="89"/>
      <c r="AH5" s="89"/>
      <c r="AI5" s="89"/>
      <c r="AJ5" s="89"/>
      <c r="AK5" s="89"/>
      <c r="AL5" s="89"/>
      <c r="AM5" s="89"/>
      <c r="AN5" s="89"/>
      <c r="AO5" s="89"/>
      <c r="AP5" s="89"/>
      <c r="AQ5" s="111"/>
      <c r="AR5" s="118"/>
      <c r="AS5" s="2" t="str">
        <f t="shared" ref="AS5:AX68" si="1">IF($S5&gt;0,IF(M5="","",M5),"")</f>
        <v>toyama@earthsupport.co.jp</v>
      </c>
      <c r="AT5" s="2" t="str">
        <f t="shared" si="1"/>
        <v/>
      </c>
      <c r="AU5" s="2" t="str">
        <f t="shared" si="1"/>
        <v/>
      </c>
      <c r="AV5" s="2" t="str">
        <f t="shared" si="1"/>
        <v/>
      </c>
      <c r="AW5" s="2" t="str">
        <f t="shared" si="1"/>
        <v/>
      </c>
      <c r="AX5" s="2" t="str">
        <f t="shared" si="1"/>
        <v/>
      </c>
      <c r="AY5" s="121" t="str">
        <f t="shared" ref="AY5:BD68" si="2">IF($T5&gt;0,IF(M5="","",M5),"")</f>
        <v>toyama@earthsupport.co.jp</v>
      </c>
      <c r="AZ5" s="121" t="str">
        <f t="shared" si="2"/>
        <v/>
      </c>
      <c r="BA5" s="121" t="str">
        <f t="shared" si="2"/>
        <v/>
      </c>
      <c r="BB5" s="121" t="str">
        <f t="shared" si="2"/>
        <v/>
      </c>
      <c r="BC5" s="121" t="str">
        <f t="shared" si="2"/>
        <v/>
      </c>
      <c r="BD5" s="121" t="str">
        <f t="shared" si="2"/>
        <v/>
      </c>
      <c r="BE5" s="82" t="str">
        <f t="shared" ref="BE5:BJ68" si="3">IF($U5&gt;0,IF(M5="","",M5),"")</f>
        <v/>
      </c>
      <c r="BF5" s="82" t="str">
        <f t="shared" si="3"/>
        <v/>
      </c>
      <c r="BG5" s="82" t="str">
        <f t="shared" si="3"/>
        <v/>
      </c>
      <c r="BH5" s="82" t="str">
        <f t="shared" si="3"/>
        <v/>
      </c>
      <c r="BI5" s="82" t="str">
        <f t="shared" si="3"/>
        <v/>
      </c>
      <c r="BJ5" s="82" t="str">
        <f t="shared" si="3"/>
        <v/>
      </c>
      <c r="BK5" s="82" t="str">
        <f t="shared" ref="BK5:BP68" si="4">IF($V5&gt;0,IF(M5="","",M5),"")</f>
        <v/>
      </c>
      <c r="BL5" s="82" t="str">
        <f t="shared" si="4"/>
        <v/>
      </c>
      <c r="BM5" s="82" t="str">
        <f t="shared" si="4"/>
        <v/>
      </c>
      <c r="BN5" s="82" t="str">
        <f t="shared" si="4"/>
        <v/>
      </c>
      <c r="BO5" s="82" t="str">
        <f t="shared" si="4"/>
        <v/>
      </c>
      <c r="BP5" s="82" t="str">
        <f t="shared" si="4"/>
        <v/>
      </c>
      <c r="BQ5" s="82" t="str">
        <f t="shared" ref="BQ5:BV68" si="5">IF($W5&gt;0,IF(M5="","",M5),"")</f>
        <v/>
      </c>
      <c r="BR5" s="82" t="str">
        <f t="shared" si="5"/>
        <v/>
      </c>
      <c r="BS5" s="82" t="str">
        <f t="shared" si="5"/>
        <v/>
      </c>
      <c r="BT5" s="82" t="str">
        <f t="shared" si="5"/>
        <v/>
      </c>
      <c r="BU5" s="82" t="str">
        <f t="shared" si="5"/>
        <v/>
      </c>
      <c r="BV5" s="82" t="str">
        <f t="shared" si="5"/>
        <v/>
      </c>
      <c r="BW5" s="82" t="str">
        <f t="shared" ref="BW5:CB68" si="6">IF($X5&gt;0,IF(M5="","",M5),"")</f>
        <v/>
      </c>
      <c r="BX5" s="82" t="str">
        <f t="shared" si="6"/>
        <v/>
      </c>
      <c r="BY5" s="82" t="str">
        <f t="shared" si="6"/>
        <v/>
      </c>
      <c r="BZ5" s="82" t="str">
        <f t="shared" si="6"/>
        <v/>
      </c>
      <c r="CA5" s="82" t="str">
        <f t="shared" si="6"/>
        <v/>
      </c>
      <c r="CB5" s="82" t="str">
        <f t="shared" si="6"/>
        <v/>
      </c>
      <c r="CC5" s="82" t="str">
        <f t="shared" ref="CC5:CH68" si="7">IF($Y5&gt;0,IF(M5="","",M5),"")</f>
        <v/>
      </c>
      <c r="CD5" s="82" t="str">
        <f t="shared" si="7"/>
        <v/>
      </c>
      <c r="CE5" s="82" t="str">
        <f t="shared" si="7"/>
        <v/>
      </c>
      <c r="CF5" s="82" t="str">
        <f t="shared" si="7"/>
        <v/>
      </c>
      <c r="CG5" s="82" t="str">
        <f t="shared" si="7"/>
        <v/>
      </c>
      <c r="CH5" s="82" t="str">
        <f t="shared" si="7"/>
        <v/>
      </c>
      <c r="CI5" s="82" t="str">
        <f t="shared" ref="CI5:CN68" si="8">IF($Z5&gt;0,IF(M5="","",M5),"")</f>
        <v/>
      </c>
      <c r="CJ5" s="82" t="str">
        <f t="shared" si="8"/>
        <v/>
      </c>
      <c r="CK5" s="82" t="str">
        <f t="shared" si="8"/>
        <v/>
      </c>
      <c r="CL5" s="82" t="str">
        <f t="shared" si="8"/>
        <v/>
      </c>
      <c r="CM5" s="82" t="str">
        <f t="shared" si="8"/>
        <v/>
      </c>
      <c r="CN5" s="82" t="str">
        <f t="shared" si="8"/>
        <v/>
      </c>
      <c r="CO5" s="82" t="str">
        <f t="shared" ref="CO5:CT68" si="9">IF($AA5&gt;0,IF(M5="","",M5),"")</f>
        <v/>
      </c>
      <c r="CP5" s="82" t="str">
        <f t="shared" si="9"/>
        <v/>
      </c>
      <c r="CQ5" s="82" t="str">
        <f t="shared" si="9"/>
        <v/>
      </c>
      <c r="CR5" s="82" t="str">
        <f t="shared" si="9"/>
        <v/>
      </c>
      <c r="CS5" s="82" t="str">
        <f t="shared" si="9"/>
        <v/>
      </c>
      <c r="CT5" s="82" t="str">
        <f t="shared" si="9"/>
        <v/>
      </c>
      <c r="CU5" s="82" t="str">
        <f t="shared" ref="CU5:CZ68" si="10">IF($AB5&gt;0,IF(M5="","",M5),"")</f>
        <v/>
      </c>
      <c r="CV5" s="82" t="str">
        <f t="shared" si="10"/>
        <v/>
      </c>
      <c r="CW5" s="82" t="str">
        <f t="shared" si="10"/>
        <v/>
      </c>
      <c r="CX5" s="82" t="str">
        <f t="shared" si="10"/>
        <v/>
      </c>
      <c r="CY5" s="82" t="str">
        <f t="shared" si="10"/>
        <v/>
      </c>
      <c r="CZ5" s="82" t="str">
        <f t="shared" si="10"/>
        <v/>
      </c>
      <c r="DA5" s="82" t="str">
        <f t="shared" ref="DA5:DF68" si="11">IF($AC5&gt;0,IF(M5="","",M5),"")</f>
        <v/>
      </c>
      <c r="DB5" s="82" t="str">
        <f t="shared" si="11"/>
        <v/>
      </c>
      <c r="DC5" s="82" t="str">
        <f t="shared" si="11"/>
        <v/>
      </c>
      <c r="DD5" s="82" t="str">
        <f t="shared" si="11"/>
        <v/>
      </c>
      <c r="DE5" s="82" t="str">
        <f t="shared" si="11"/>
        <v/>
      </c>
      <c r="DF5" s="82" t="str">
        <f t="shared" si="11"/>
        <v/>
      </c>
      <c r="DG5" s="82" t="str">
        <f t="shared" ref="DG5:DL68" si="12">IF($AD5&gt;0,IF(M5="","",M5),"")</f>
        <v/>
      </c>
      <c r="DH5" s="82" t="str">
        <f t="shared" si="12"/>
        <v/>
      </c>
      <c r="DI5" s="82" t="str">
        <f t="shared" si="12"/>
        <v/>
      </c>
      <c r="DJ5" s="82" t="str">
        <f t="shared" si="12"/>
        <v/>
      </c>
      <c r="DK5" s="82" t="str">
        <f t="shared" si="12"/>
        <v/>
      </c>
      <c r="DL5" s="82" t="str">
        <f t="shared" si="12"/>
        <v/>
      </c>
      <c r="DM5" s="82" t="str">
        <f t="shared" ref="DM5:DR68" si="13">IF($AE5&gt;0,IF(M5="","",M5),"")</f>
        <v/>
      </c>
      <c r="DN5" s="82" t="str">
        <f t="shared" si="13"/>
        <v/>
      </c>
      <c r="DO5" s="82" t="str">
        <f t="shared" si="13"/>
        <v/>
      </c>
      <c r="DP5" s="82" t="str">
        <f t="shared" si="13"/>
        <v/>
      </c>
      <c r="DQ5" s="82" t="str">
        <f t="shared" si="13"/>
        <v/>
      </c>
      <c r="DR5" s="82" t="str">
        <f t="shared" si="13"/>
        <v/>
      </c>
      <c r="DS5" s="82" t="str">
        <f t="shared" ref="DS5:DX68" si="14">IF($AF5&gt;0,IF(M5="","",M5),"")</f>
        <v/>
      </c>
      <c r="DT5" s="82" t="str">
        <f t="shared" si="14"/>
        <v/>
      </c>
      <c r="DU5" s="82" t="str">
        <f t="shared" si="14"/>
        <v/>
      </c>
      <c r="DV5" s="82" t="str">
        <f t="shared" si="14"/>
        <v/>
      </c>
      <c r="DW5" s="82" t="str">
        <f t="shared" si="14"/>
        <v/>
      </c>
      <c r="DX5" s="82" t="str">
        <f t="shared" si="14"/>
        <v/>
      </c>
      <c r="DY5" s="82" t="str">
        <f t="shared" ref="DY5:ED68" si="15">IF($AG5&gt;0,IF(M5="","",M5),"")</f>
        <v/>
      </c>
      <c r="DZ5" s="82" t="str">
        <f t="shared" si="15"/>
        <v/>
      </c>
      <c r="EA5" s="82" t="str">
        <f t="shared" si="15"/>
        <v/>
      </c>
      <c r="EB5" s="82" t="str">
        <f t="shared" si="15"/>
        <v/>
      </c>
      <c r="EC5" s="82" t="str">
        <f t="shared" si="15"/>
        <v/>
      </c>
      <c r="ED5" s="82" t="str">
        <f t="shared" si="15"/>
        <v/>
      </c>
      <c r="EE5" s="82" t="str">
        <f t="shared" ref="EE5:EJ68" si="16">IF($AH5&gt;0,IF(M5="","",M5),"")</f>
        <v/>
      </c>
      <c r="EF5" s="82" t="str">
        <f t="shared" si="16"/>
        <v/>
      </c>
      <c r="EG5" s="82" t="str">
        <f t="shared" si="16"/>
        <v/>
      </c>
      <c r="EH5" s="82" t="str">
        <f t="shared" si="16"/>
        <v/>
      </c>
      <c r="EI5" s="82" t="str">
        <f t="shared" si="16"/>
        <v/>
      </c>
      <c r="EJ5" s="82" t="str">
        <f t="shared" si="16"/>
        <v/>
      </c>
      <c r="EK5" s="82" t="str">
        <f t="shared" ref="EK5:EP68" si="17">IF($AI5&gt;0,IF(M5="","",M5),"")</f>
        <v/>
      </c>
      <c r="EL5" s="82" t="str">
        <f t="shared" si="17"/>
        <v/>
      </c>
      <c r="EM5" s="82" t="str">
        <f t="shared" si="17"/>
        <v/>
      </c>
      <c r="EN5" s="82" t="str">
        <f t="shared" si="17"/>
        <v/>
      </c>
      <c r="EO5" s="82" t="str">
        <f t="shared" si="17"/>
        <v/>
      </c>
      <c r="EP5" s="82" t="str">
        <f t="shared" si="17"/>
        <v/>
      </c>
      <c r="EQ5" s="82" t="str">
        <f t="shared" ref="EQ5:EV68" si="18">IF($AJ5&gt;0,IF(M5="","",M5),"")</f>
        <v/>
      </c>
      <c r="ER5" s="82" t="str">
        <f t="shared" si="18"/>
        <v/>
      </c>
      <c r="ES5" s="82" t="str">
        <f t="shared" si="18"/>
        <v/>
      </c>
      <c r="ET5" s="82" t="str">
        <f t="shared" si="18"/>
        <v/>
      </c>
      <c r="EU5" s="82" t="str">
        <f t="shared" si="18"/>
        <v/>
      </c>
      <c r="EV5" s="82" t="str">
        <f t="shared" si="18"/>
        <v/>
      </c>
      <c r="EW5" s="82" t="str">
        <f t="shared" ref="EW5:FB68" si="19">IF($AK5&gt;0,IF(M5="","",M5),"")</f>
        <v/>
      </c>
      <c r="EX5" s="82" t="str">
        <f t="shared" si="19"/>
        <v/>
      </c>
      <c r="EY5" s="82" t="str">
        <f t="shared" si="19"/>
        <v/>
      </c>
      <c r="EZ5" s="82" t="str">
        <f t="shared" si="19"/>
        <v/>
      </c>
      <c r="FA5" s="82" t="str">
        <f t="shared" si="19"/>
        <v/>
      </c>
      <c r="FB5" s="82" t="str">
        <f t="shared" si="19"/>
        <v/>
      </c>
      <c r="FC5" s="82" t="str">
        <f t="shared" ref="FC5:FH68" si="20">IF($AL5&gt;0,IF(M5="","",M5),"")</f>
        <v/>
      </c>
      <c r="FD5" s="82" t="str">
        <f t="shared" si="20"/>
        <v/>
      </c>
      <c r="FE5" s="82" t="str">
        <f t="shared" si="20"/>
        <v/>
      </c>
      <c r="FF5" s="82" t="str">
        <f t="shared" si="20"/>
        <v/>
      </c>
      <c r="FG5" s="82" t="str">
        <f t="shared" si="20"/>
        <v/>
      </c>
      <c r="FH5" s="82" t="str">
        <f t="shared" si="20"/>
        <v/>
      </c>
      <c r="FI5" s="82" t="str">
        <f t="shared" ref="FI5:FN68" si="21">IF($AM5&gt;0,IF(M5="","",M5),"")</f>
        <v/>
      </c>
      <c r="FJ5" s="82" t="str">
        <f t="shared" si="21"/>
        <v/>
      </c>
      <c r="FK5" s="82" t="str">
        <f t="shared" si="21"/>
        <v/>
      </c>
      <c r="FL5" s="82" t="str">
        <f t="shared" si="21"/>
        <v/>
      </c>
      <c r="FM5" s="82" t="str">
        <f t="shared" si="21"/>
        <v/>
      </c>
      <c r="FN5" s="82" t="str">
        <f t="shared" si="21"/>
        <v/>
      </c>
      <c r="FO5" s="82" t="str">
        <f t="shared" ref="FO5:FT68" si="22">IF($AN5&gt;0,IF(M5="","",M5),"")</f>
        <v/>
      </c>
      <c r="FP5" s="82" t="str">
        <f t="shared" si="22"/>
        <v/>
      </c>
      <c r="FQ5" s="82" t="str">
        <f t="shared" si="22"/>
        <v/>
      </c>
      <c r="FR5" s="82" t="str">
        <f t="shared" si="22"/>
        <v/>
      </c>
      <c r="FS5" s="82" t="str">
        <f t="shared" si="22"/>
        <v/>
      </c>
      <c r="FT5" s="82" t="str">
        <f t="shared" si="22"/>
        <v/>
      </c>
      <c r="FU5" s="82" t="str">
        <f t="shared" ref="FU5:FZ68" si="23">IF($AO5&gt;0,IF(M5="","",M5),"")</f>
        <v/>
      </c>
      <c r="FV5" s="82" t="str">
        <f t="shared" si="23"/>
        <v/>
      </c>
      <c r="FW5" s="82" t="str">
        <f t="shared" si="23"/>
        <v/>
      </c>
      <c r="FX5" s="82" t="str">
        <f t="shared" si="23"/>
        <v/>
      </c>
      <c r="FY5" s="82" t="str">
        <f t="shared" si="23"/>
        <v/>
      </c>
      <c r="FZ5" s="82" t="str">
        <f t="shared" si="23"/>
        <v/>
      </c>
      <c r="GA5" s="82" t="str">
        <f t="shared" ref="GA5:GF68" si="24">IF($AP5&gt;0,IF(M5="","",M5),"")</f>
        <v/>
      </c>
      <c r="GB5" s="82" t="str">
        <f t="shared" si="24"/>
        <v/>
      </c>
      <c r="GC5" s="82" t="str">
        <f t="shared" si="24"/>
        <v/>
      </c>
      <c r="GD5" s="82" t="str">
        <f t="shared" si="24"/>
        <v/>
      </c>
      <c r="GE5" s="82" t="str">
        <f t="shared" si="24"/>
        <v/>
      </c>
      <c r="GF5" s="82" t="str">
        <f t="shared" si="24"/>
        <v/>
      </c>
    </row>
    <row r="6" spans="1:236" ht="25.5" customHeight="1">
      <c r="A6" s="2" t="s">
        <v>1677</v>
      </c>
      <c r="B6" s="2">
        <f>COUNTIF($H$4:H6,H6)</f>
        <v>1</v>
      </c>
      <c r="C6" s="2">
        <f>COUNTIF($J$4:J6,J6)</f>
        <v>1</v>
      </c>
      <c r="D6" s="2">
        <f>COUNTIF($K$4:K6,K6)</f>
        <v>1</v>
      </c>
      <c r="E6" s="89">
        <f t="shared" si="0"/>
        <v>3</v>
      </c>
      <c r="F6" s="89" t="s">
        <v>2532</v>
      </c>
      <c r="G6" s="79" t="s">
        <v>3928</v>
      </c>
      <c r="H6" s="97" t="s">
        <v>2915</v>
      </c>
      <c r="I6" s="79" t="s">
        <v>599</v>
      </c>
      <c r="J6" s="79" t="s">
        <v>1775</v>
      </c>
      <c r="K6" s="89" t="s">
        <v>1037</v>
      </c>
      <c r="L6" s="89" t="s">
        <v>1037</v>
      </c>
      <c r="M6" s="108" t="s">
        <v>3932</v>
      </c>
      <c r="N6" s="108"/>
      <c r="O6" s="108"/>
      <c r="P6" s="108"/>
      <c r="Q6" s="108"/>
      <c r="R6" s="108"/>
      <c r="S6" s="89"/>
      <c r="T6" s="89"/>
      <c r="U6" s="89"/>
      <c r="V6" s="89"/>
      <c r="W6" s="89"/>
      <c r="X6" s="89"/>
      <c r="Y6" s="89"/>
      <c r="Z6" s="89"/>
      <c r="AA6" s="89"/>
      <c r="AB6" s="89"/>
      <c r="AC6" s="89">
        <v>1</v>
      </c>
      <c r="AD6" s="89"/>
      <c r="AE6" s="89"/>
      <c r="AF6" s="89"/>
      <c r="AG6" s="89"/>
      <c r="AH6" s="89"/>
      <c r="AI6" s="89"/>
      <c r="AJ6" s="89"/>
      <c r="AK6" s="89"/>
      <c r="AL6" s="89"/>
      <c r="AM6" s="89"/>
      <c r="AN6" s="89"/>
      <c r="AO6" s="89"/>
      <c r="AP6" s="89"/>
      <c r="AQ6" s="111"/>
      <c r="AR6" s="118"/>
      <c r="AS6" s="2" t="str">
        <f t="shared" si="1"/>
        <v/>
      </c>
      <c r="AT6" s="2" t="str">
        <f t="shared" si="1"/>
        <v/>
      </c>
      <c r="AU6" s="2" t="str">
        <f t="shared" si="1"/>
        <v/>
      </c>
      <c r="AV6" s="2" t="str">
        <f t="shared" si="1"/>
        <v/>
      </c>
      <c r="AW6" s="2" t="str">
        <f t="shared" si="1"/>
        <v/>
      </c>
      <c r="AX6" s="2" t="str">
        <f t="shared" si="1"/>
        <v/>
      </c>
      <c r="AY6" s="121" t="str">
        <f t="shared" si="2"/>
        <v/>
      </c>
      <c r="AZ6" s="121" t="str">
        <f t="shared" si="2"/>
        <v/>
      </c>
      <c r="BA6" s="121" t="str">
        <f t="shared" si="2"/>
        <v/>
      </c>
      <c r="BB6" s="121" t="str">
        <f t="shared" si="2"/>
        <v/>
      </c>
      <c r="BC6" s="121" t="str">
        <f t="shared" si="2"/>
        <v/>
      </c>
      <c r="BD6" s="121" t="str">
        <f t="shared" si="2"/>
        <v/>
      </c>
      <c r="BE6" s="82" t="str">
        <f t="shared" si="3"/>
        <v/>
      </c>
      <c r="BF6" s="82" t="str">
        <f t="shared" si="3"/>
        <v/>
      </c>
      <c r="BG6" s="82" t="str">
        <f t="shared" si="3"/>
        <v/>
      </c>
      <c r="BH6" s="82" t="str">
        <f t="shared" si="3"/>
        <v/>
      </c>
      <c r="BI6" s="82" t="str">
        <f t="shared" si="3"/>
        <v/>
      </c>
      <c r="BJ6" s="82" t="str">
        <f t="shared" si="3"/>
        <v/>
      </c>
      <c r="BK6" s="82" t="str">
        <f t="shared" si="4"/>
        <v/>
      </c>
      <c r="BL6" s="82" t="str">
        <f t="shared" si="4"/>
        <v/>
      </c>
      <c r="BM6" s="82" t="str">
        <f t="shared" si="4"/>
        <v/>
      </c>
      <c r="BN6" s="82" t="str">
        <f t="shared" si="4"/>
        <v/>
      </c>
      <c r="BO6" s="82" t="str">
        <f t="shared" si="4"/>
        <v/>
      </c>
      <c r="BP6" s="82" t="str">
        <f t="shared" si="4"/>
        <v/>
      </c>
      <c r="BQ6" s="82" t="str">
        <f t="shared" si="5"/>
        <v/>
      </c>
      <c r="BR6" s="82" t="str">
        <f t="shared" si="5"/>
        <v/>
      </c>
      <c r="BS6" s="82" t="str">
        <f t="shared" si="5"/>
        <v/>
      </c>
      <c r="BT6" s="82" t="str">
        <f t="shared" si="5"/>
        <v/>
      </c>
      <c r="BU6" s="82" t="str">
        <f t="shared" si="5"/>
        <v/>
      </c>
      <c r="BV6" s="82" t="str">
        <f t="shared" si="5"/>
        <v/>
      </c>
      <c r="BW6" s="82" t="str">
        <f t="shared" si="6"/>
        <v/>
      </c>
      <c r="BX6" s="82" t="str">
        <f t="shared" si="6"/>
        <v/>
      </c>
      <c r="BY6" s="82" t="str">
        <f t="shared" si="6"/>
        <v/>
      </c>
      <c r="BZ6" s="82" t="str">
        <f t="shared" si="6"/>
        <v/>
      </c>
      <c r="CA6" s="82" t="str">
        <f t="shared" si="6"/>
        <v/>
      </c>
      <c r="CB6" s="82" t="str">
        <f t="shared" si="6"/>
        <v/>
      </c>
      <c r="CC6" s="82" t="str">
        <f t="shared" si="7"/>
        <v/>
      </c>
      <c r="CD6" s="82" t="str">
        <f t="shared" si="7"/>
        <v/>
      </c>
      <c r="CE6" s="82" t="str">
        <f t="shared" si="7"/>
        <v/>
      </c>
      <c r="CF6" s="82" t="str">
        <f t="shared" si="7"/>
        <v/>
      </c>
      <c r="CG6" s="82" t="str">
        <f t="shared" si="7"/>
        <v/>
      </c>
      <c r="CH6" s="82" t="str">
        <f t="shared" si="7"/>
        <v/>
      </c>
      <c r="CI6" s="82" t="str">
        <f t="shared" si="8"/>
        <v/>
      </c>
      <c r="CJ6" s="82" t="str">
        <f t="shared" si="8"/>
        <v/>
      </c>
      <c r="CK6" s="82" t="str">
        <f t="shared" si="8"/>
        <v/>
      </c>
      <c r="CL6" s="82" t="str">
        <f t="shared" si="8"/>
        <v/>
      </c>
      <c r="CM6" s="82" t="str">
        <f t="shared" si="8"/>
        <v/>
      </c>
      <c r="CN6" s="82" t="str">
        <f t="shared" si="8"/>
        <v/>
      </c>
      <c r="CO6" s="82" t="str">
        <f t="shared" si="9"/>
        <v/>
      </c>
      <c r="CP6" s="82" t="str">
        <f t="shared" si="9"/>
        <v/>
      </c>
      <c r="CQ6" s="82" t="str">
        <f t="shared" si="9"/>
        <v/>
      </c>
      <c r="CR6" s="82" t="str">
        <f t="shared" si="9"/>
        <v/>
      </c>
      <c r="CS6" s="82" t="str">
        <f t="shared" si="9"/>
        <v/>
      </c>
      <c r="CT6" s="82" t="str">
        <f t="shared" si="9"/>
        <v/>
      </c>
      <c r="CU6" s="82" t="str">
        <f t="shared" si="10"/>
        <v/>
      </c>
      <c r="CV6" s="82" t="str">
        <f t="shared" si="10"/>
        <v/>
      </c>
      <c r="CW6" s="82" t="str">
        <f t="shared" si="10"/>
        <v/>
      </c>
      <c r="CX6" s="82" t="str">
        <f t="shared" si="10"/>
        <v/>
      </c>
      <c r="CY6" s="82" t="str">
        <f t="shared" si="10"/>
        <v/>
      </c>
      <c r="CZ6" s="82" t="str">
        <f t="shared" si="10"/>
        <v/>
      </c>
      <c r="DA6" s="82" t="str">
        <f t="shared" si="11"/>
        <v>social@eiki-kk.com</v>
      </c>
      <c r="DB6" s="82" t="str">
        <f t="shared" si="11"/>
        <v/>
      </c>
      <c r="DC6" s="82" t="str">
        <f t="shared" si="11"/>
        <v/>
      </c>
      <c r="DD6" s="82" t="str">
        <f t="shared" si="11"/>
        <v/>
      </c>
      <c r="DE6" s="82" t="str">
        <f t="shared" si="11"/>
        <v/>
      </c>
      <c r="DF6" s="82" t="str">
        <f t="shared" si="11"/>
        <v/>
      </c>
      <c r="DG6" s="82" t="str">
        <f t="shared" si="12"/>
        <v/>
      </c>
      <c r="DH6" s="82" t="str">
        <f t="shared" si="12"/>
        <v/>
      </c>
      <c r="DI6" s="82" t="str">
        <f t="shared" si="12"/>
        <v/>
      </c>
      <c r="DJ6" s="82" t="str">
        <f t="shared" si="12"/>
        <v/>
      </c>
      <c r="DK6" s="82" t="str">
        <f t="shared" si="12"/>
        <v/>
      </c>
      <c r="DL6" s="82" t="str">
        <f t="shared" si="12"/>
        <v/>
      </c>
      <c r="DM6" s="82" t="str">
        <f t="shared" si="13"/>
        <v/>
      </c>
      <c r="DN6" s="82" t="str">
        <f t="shared" si="13"/>
        <v/>
      </c>
      <c r="DO6" s="82" t="str">
        <f t="shared" si="13"/>
        <v/>
      </c>
      <c r="DP6" s="82" t="str">
        <f t="shared" si="13"/>
        <v/>
      </c>
      <c r="DQ6" s="82" t="str">
        <f t="shared" si="13"/>
        <v/>
      </c>
      <c r="DR6" s="82" t="str">
        <f t="shared" si="13"/>
        <v/>
      </c>
      <c r="DS6" s="82" t="str">
        <f t="shared" si="14"/>
        <v/>
      </c>
      <c r="DT6" s="82" t="str">
        <f t="shared" si="14"/>
        <v/>
      </c>
      <c r="DU6" s="82" t="str">
        <f t="shared" si="14"/>
        <v/>
      </c>
      <c r="DV6" s="82" t="str">
        <f t="shared" si="14"/>
        <v/>
      </c>
      <c r="DW6" s="82" t="str">
        <f t="shared" si="14"/>
        <v/>
      </c>
      <c r="DX6" s="82" t="str">
        <f t="shared" si="14"/>
        <v/>
      </c>
      <c r="DY6" s="82" t="str">
        <f t="shared" si="15"/>
        <v/>
      </c>
      <c r="DZ6" s="82" t="str">
        <f t="shared" si="15"/>
        <v/>
      </c>
      <c r="EA6" s="82" t="str">
        <f t="shared" si="15"/>
        <v/>
      </c>
      <c r="EB6" s="82" t="str">
        <f t="shared" si="15"/>
        <v/>
      </c>
      <c r="EC6" s="82" t="str">
        <f t="shared" si="15"/>
        <v/>
      </c>
      <c r="ED6" s="82" t="str">
        <f t="shared" si="15"/>
        <v/>
      </c>
      <c r="EE6" s="82" t="str">
        <f t="shared" si="16"/>
        <v/>
      </c>
      <c r="EF6" s="82" t="str">
        <f t="shared" si="16"/>
        <v/>
      </c>
      <c r="EG6" s="82" t="str">
        <f t="shared" si="16"/>
        <v/>
      </c>
      <c r="EH6" s="82" t="str">
        <f t="shared" si="16"/>
        <v/>
      </c>
      <c r="EI6" s="82" t="str">
        <f t="shared" si="16"/>
        <v/>
      </c>
      <c r="EJ6" s="82" t="str">
        <f t="shared" si="16"/>
        <v/>
      </c>
      <c r="EK6" s="82" t="str">
        <f t="shared" si="17"/>
        <v/>
      </c>
      <c r="EL6" s="82" t="str">
        <f t="shared" si="17"/>
        <v/>
      </c>
      <c r="EM6" s="82" t="str">
        <f t="shared" si="17"/>
        <v/>
      </c>
      <c r="EN6" s="82" t="str">
        <f t="shared" si="17"/>
        <v/>
      </c>
      <c r="EO6" s="82" t="str">
        <f t="shared" si="17"/>
        <v/>
      </c>
      <c r="EP6" s="82" t="str">
        <f t="shared" si="17"/>
        <v/>
      </c>
      <c r="EQ6" s="82" t="str">
        <f t="shared" si="18"/>
        <v/>
      </c>
      <c r="ER6" s="82" t="str">
        <f t="shared" si="18"/>
        <v/>
      </c>
      <c r="ES6" s="82" t="str">
        <f t="shared" si="18"/>
        <v/>
      </c>
      <c r="ET6" s="82" t="str">
        <f t="shared" si="18"/>
        <v/>
      </c>
      <c r="EU6" s="82" t="str">
        <f t="shared" si="18"/>
        <v/>
      </c>
      <c r="EV6" s="82" t="str">
        <f t="shared" si="18"/>
        <v/>
      </c>
      <c r="EW6" s="82" t="str">
        <f t="shared" si="19"/>
        <v/>
      </c>
      <c r="EX6" s="82" t="str">
        <f t="shared" si="19"/>
        <v/>
      </c>
      <c r="EY6" s="82" t="str">
        <f t="shared" si="19"/>
        <v/>
      </c>
      <c r="EZ6" s="82" t="str">
        <f t="shared" si="19"/>
        <v/>
      </c>
      <c r="FA6" s="82" t="str">
        <f t="shared" si="19"/>
        <v/>
      </c>
      <c r="FB6" s="82" t="str">
        <f t="shared" si="19"/>
        <v/>
      </c>
      <c r="FC6" s="82" t="str">
        <f t="shared" si="20"/>
        <v/>
      </c>
      <c r="FD6" s="82" t="str">
        <f t="shared" si="20"/>
        <v/>
      </c>
      <c r="FE6" s="82" t="str">
        <f t="shared" si="20"/>
        <v/>
      </c>
      <c r="FF6" s="82" t="str">
        <f t="shared" si="20"/>
        <v/>
      </c>
      <c r="FG6" s="82" t="str">
        <f t="shared" si="20"/>
        <v/>
      </c>
      <c r="FH6" s="82" t="str">
        <f t="shared" si="20"/>
        <v/>
      </c>
      <c r="FI6" s="82" t="str">
        <f t="shared" si="21"/>
        <v/>
      </c>
      <c r="FJ6" s="82" t="str">
        <f t="shared" si="21"/>
        <v/>
      </c>
      <c r="FK6" s="82" t="str">
        <f t="shared" si="21"/>
        <v/>
      </c>
      <c r="FL6" s="82" t="str">
        <f t="shared" si="21"/>
        <v/>
      </c>
      <c r="FM6" s="82" t="str">
        <f t="shared" si="21"/>
        <v/>
      </c>
      <c r="FN6" s="82" t="str">
        <f t="shared" si="21"/>
        <v/>
      </c>
      <c r="FO6" s="82" t="str">
        <f t="shared" si="22"/>
        <v/>
      </c>
      <c r="FP6" s="82" t="str">
        <f t="shared" si="22"/>
        <v/>
      </c>
      <c r="FQ6" s="82" t="str">
        <f t="shared" si="22"/>
        <v/>
      </c>
      <c r="FR6" s="82" t="str">
        <f t="shared" si="22"/>
        <v/>
      </c>
      <c r="FS6" s="82" t="str">
        <f t="shared" si="22"/>
        <v/>
      </c>
      <c r="FT6" s="82" t="str">
        <f t="shared" si="22"/>
        <v/>
      </c>
      <c r="FU6" s="82" t="str">
        <f t="shared" si="23"/>
        <v/>
      </c>
      <c r="FV6" s="82" t="str">
        <f t="shared" si="23"/>
        <v/>
      </c>
      <c r="FW6" s="82" t="str">
        <f t="shared" si="23"/>
        <v/>
      </c>
      <c r="FX6" s="82" t="str">
        <f t="shared" si="23"/>
        <v/>
      </c>
      <c r="FY6" s="82" t="str">
        <f t="shared" si="23"/>
        <v/>
      </c>
      <c r="FZ6" s="82" t="str">
        <f t="shared" si="23"/>
        <v/>
      </c>
      <c r="GA6" s="82" t="str">
        <f t="shared" si="24"/>
        <v/>
      </c>
      <c r="GB6" s="82" t="str">
        <f t="shared" si="24"/>
        <v/>
      </c>
      <c r="GC6" s="82" t="str">
        <f t="shared" si="24"/>
        <v/>
      </c>
      <c r="GD6" s="82" t="str">
        <f t="shared" si="24"/>
        <v/>
      </c>
      <c r="GE6" s="82" t="str">
        <f t="shared" si="24"/>
        <v/>
      </c>
      <c r="GF6" s="82" t="str">
        <f t="shared" si="24"/>
        <v/>
      </c>
    </row>
    <row r="7" spans="1:236" ht="25.5" customHeight="1">
      <c r="A7" s="2" t="s">
        <v>4583</v>
      </c>
      <c r="B7" s="2">
        <f>COUNTIF($H$4:H7,H7)</f>
        <v>1</v>
      </c>
      <c r="C7" s="2">
        <f>COUNTIF($J$4:J7,J7)</f>
        <v>1</v>
      </c>
      <c r="D7" s="2">
        <f>COUNTIF($K$4:K7,K7)</f>
        <v>1</v>
      </c>
      <c r="E7" s="89">
        <f t="shared" si="0"/>
        <v>4</v>
      </c>
      <c r="F7" s="89" t="s">
        <v>2532</v>
      </c>
      <c r="G7" s="79" t="s">
        <v>3928</v>
      </c>
      <c r="H7" s="97" t="s">
        <v>2362</v>
      </c>
      <c r="I7" s="79" t="s">
        <v>1425</v>
      </c>
      <c r="J7" s="79" t="s">
        <v>2577</v>
      </c>
      <c r="K7" s="89" t="s">
        <v>3936</v>
      </c>
      <c r="L7" s="89" t="s">
        <v>3936</v>
      </c>
      <c r="M7" s="108" t="s">
        <v>3938</v>
      </c>
      <c r="N7" s="108" t="s">
        <v>3498</v>
      </c>
      <c r="O7" s="108"/>
      <c r="P7" s="108"/>
      <c r="Q7" s="108"/>
      <c r="R7" s="108"/>
      <c r="S7" s="89"/>
      <c r="T7" s="89"/>
      <c r="U7" s="89"/>
      <c r="V7" s="89"/>
      <c r="W7" s="89"/>
      <c r="X7" s="89"/>
      <c r="Y7" s="89"/>
      <c r="Z7" s="89"/>
      <c r="AA7" s="89"/>
      <c r="AB7" s="89"/>
      <c r="AC7" s="89">
        <v>2</v>
      </c>
      <c r="AD7" s="89"/>
      <c r="AE7" s="89"/>
      <c r="AF7" s="89"/>
      <c r="AG7" s="89"/>
      <c r="AH7" s="89"/>
      <c r="AI7" s="89"/>
      <c r="AJ7" s="89"/>
      <c r="AK7" s="89"/>
      <c r="AL7" s="89"/>
      <c r="AM7" s="89"/>
      <c r="AN7" s="89"/>
      <c r="AO7" s="89"/>
      <c r="AP7" s="89"/>
      <c r="AQ7" s="111"/>
      <c r="AR7" s="118"/>
      <c r="AS7" s="2" t="str">
        <f t="shared" si="1"/>
        <v/>
      </c>
      <c r="AT7" s="2" t="str">
        <f t="shared" si="1"/>
        <v/>
      </c>
      <c r="AU7" s="2" t="str">
        <f t="shared" si="1"/>
        <v/>
      </c>
      <c r="AV7" s="2" t="str">
        <f t="shared" si="1"/>
        <v/>
      </c>
      <c r="AW7" s="2" t="str">
        <f t="shared" si="1"/>
        <v/>
      </c>
      <c r="AX7" s="2" t="str">
        <f t="shared" si="1"/>
        <v/>
      </c>
      <c r="AY7" s="121" t="str">
        <f t="shared" si="2"/>
        <v/>
      </c>
      <c r="AZ7" s="121" t="str">
        <f t="shared" si="2"/>
        <v/>
      </c>
      <c r="BA7" s="121" t="str">
        <f t="shared" si="2"/>
        <v/>
      </c>
      <c r="BB7" s="121" t="str">
        <f t="shared" si="2"/>
        <v/>
      </c>
      <c r="BC7" s="121" t="str">
        <f t="shared" si="2"/>
        <v/>
      </c>
      <c r="BD7" s="121" t="str">
        <f t="shared" si="2"/>
        <v/>
      </c>
      <c r="BE7" s="82" t="str">
        <f t="shared" si="3"/>
        <v/>
      </c>
      <c r="BF7" s="82" t="str">
        <f t="shared" si="3"/>
        <v/>
      </c>
      <c r="BG7" s="82" t="str">
        <f t="shared" si="3"/>
        <v/>
      </c>
      <c r="BH7" s="82" t="str">
        <f t="shared" si="3"/>
        <v/>
      </c>
      <c r="BI7" s="82" t="str">
        <f t="shared" si="3"/>
        <v/>
      </c>
      <c r="BJ7" s="82" t="str">
        <f t="shared" si="3"/>
        <v/>
      </c>
      <c r="BK7" s="82" t="str">
        <f t="shared" si="4"/>
        <v/>
      </c>
      <c r="BL7" s="82" t="str">
        <f t="shared" si="4"/>
        <v/>
      </c>
      <c r="BM7" s="82" t="str">
        <f t="shared" si="4"/>
        <v/>
      </c>
      <c r="BN7" s="82" t="str">
        <f t="shared" si="4"/>
        <v/>
      </c>
      <c r="BO7" s="82" t="str">
        <f t="shared" si="4"/>
        <v/>
      </c>
      <c r="BP7" s="82" t="str">
        <f t="shared" si="4"/>
        <v/>
      </c>
      <c r="BQ7" s="82" t="str">
        <f t="shared" si="5"/>
        <v/>
      </c>
      <c r="BR7" s="82" t="str">
        <f t="shared" si="5"/>
        <v/>
      </c>
      <c r="BS7" s="82" t="str">
        <f t="shared" si="5"/>
        <v/>
      </c>
      <c r="BT7" s="82" t="str">
        <f t="shared" si="5"/>
        <v/>
      </c>
      <c r="BU7" s="82" t="str">
        <f t="shared" si="5"/>
        <v/>
      </c>
      <c r="BV7" s="82" t="str">
        <f t="shared" si="5"/>
        <v/>
      </c>
      <c r="BW7" s="82" t="str">
        <f t="shared" si="6"/>
        <v/>
      </c>
      <c r="BX7" s="82" t="str">
        <f t="shared" si="6"/>
        <v/>
      </c>
      <c r="BY7" s="82" t="str">
        <f t="shared" si="6"/>
        <v/>
      </c>
      <c r="BZ7" s="82" t="str">
        <f t="shared" si="6"/>
        <v/>
      </c>
      <c r="CA7" s="82" t="str">
        <f t="shared" si="6"/>
        <v/>
      </c>
      <c r="CB7" s="82" t="str">
        <f t="shared" si="6"/>
        <v/>
      </c>
      <c r="CC7" s="82" t="str">
        <f t="shared" si="7"/>
        <v/>
      </c>
      <c r="CD7" s="82" t="str">
        <f t="shared" si="7"/>
        <v/>
      </c>
      <c r="CE7" s="82" t="str">
        <f t="shared" si="7"/>
        <v/>
      </c>
      <c r="CF7" s="82" t="str">
        <f t="shared" si="7"/>
        <v/>
      </c>
      <c r="CG7" s="82" t="str">
        <f t="shared" si="7"/>
        <v/>
      </c>
      <c r="CH7" s="82" t="str">
        <f t="shared" si="7"/>
        <v/>
      </c>
      <c r="CI7" s="82" t="str">
        <f t="shared" si="8"/>
        <v/>
      </c>
      <c r="CJ7" s="82" t="str">
        <f t="shared" si="8"/>
        <v/>
      </c>
      <c r="CK7" s="82" t="str">
        <f t="shared" si="8"/>
        <v/>
      </c>
      <c r="CL7" s="82" t="str">
        <f t="shared" si="8"/>
        <v/>
      </c>
      <c r="CM7" s="82" t="str">
        <f t="shared" si="8"/>
        <v/>
      </c>
      <c r="CN7" s="82" t="str">
        <f t="shared" si="8"/>
        <v/>
      </c>
      <c r="CO7" s="82" t="str">
        <f t="shared" si="9"/>
        <v/>
      </c>
      <c r="CP7" s="82" t="str">
        <f t="shared" si="9"/>
        <v/>
      </c>
      <c r="CQ7" s="82" t="str">
        <f t="shared" si="9"/>
        <v/>
      </c>
      <c r="CR7" s="82" t="str">
        <f t="shared" si="9"/>
        <v/>
      </c>
      <c r="CS7" s="82" t="str">
        <f t="shared" si="9"/>
        <v/>
      </c>
      <c r="CT7" s="82" t="str">
        <f t="shared" si="9"/>
        <v/>
      </c>
      <c r="CU7" s="82" t="str">
        <f t="shared" si="10"/>
        <v/>
      </c>
      <c r="CV7" s="82" t="str">
        <f t="shared" si="10"/>
        <v/>
      </c>
      <c r="CW7" s="82" t="str">
        <f t="shared" si="10"/>
        <v/>
      </c>
      <c r="CX7" s="82" t="str">
        <f t="shared" si="10"/>
        <v/>
      </c>
      <c r="CY7" s="82" t="str">
        <f t="shared" si="10"/>
        <v/>
      </c>
      <c r="CZ7" s="82" t="str">
        <f t="shared" si="10"/>
        <v/>
      </c>
      <c r="DA7" s="82" t="str">
        <f t="shared" si="11"/>
        <v>freedom-hokuriku@live.jp</v>
      </c>
      <c r="DB7" s="82" t="str">
        <f t="shared" si="11"/>
        <v>no11050519bu@gmail.com</v>
      </c>
      <c r="DC7" s="82" t="str">
        <f t="shared" si="11"/>
        <v/>
      </c>
      <c r="DD7" s="82" t="str">
        <f t="shared" si="11"/>
        <v/>
      </c>
      <c r="DE7" s="82" t="str">
        <f t="shared" si="11"/>
        <v/>
      </c>
      <c r="DF7" s="82" t="str">
        <f t="shared" si="11"/>
        <v/>
      </c>
      <c r="DG7" s="82" t="str">
        <f t="shared" si="12"/>
        <v/>
      </c>
      <c r="DH7" s="82" t="str">
        <f t="shared" si="12"/>
        <v/>
      </c>
      <c r="DI7" s="82" t="str">
        <f t="shared" si="12"/>
        <v/>
      </c>
      <c r="DJ7" s="82" t="str">
        <f t="shared" si="12"/>
        <v/>
      </c>
      <c r="DK7" s="82" t="str">
        <f t="shared" si="12"/>
        <v/>
      </c>
      <c r="DL7" s="82" t="str">
        <f t="shared" si="12"/>
        <v/>
      </c>
      <c r="DM7" s="82" t="str">
        <f t="shared" si="13"/>
        <v/>
      </c>
      <c r="DN7" s="82" t="str">
        <f t="shared" si="13"/>
        <v/>
      </c>
      <c r="DO7" s="82" t="str">
        <f t="shared" si="13"/>
        <v/>
      </c>
      <c r="DP7" s="82" t="str">
        <f t="shared" si="13"/>
        <v/>
      </c>
      <c r="DQ7" s="82" t="str">
        <f t="shared" si="13"/>
        <v/>
      </c>
      <c r="DR7" s="82" t="str">
        <f t="shared" si="13"/>
        <v/>
      </c>
      <c r="DS7" s="82" t="str">
        <f t="shared" si="14"/>
        <v/>
      </c>
      <c r="DT7" s="82" t="str">
        <f t="shared" si="14"/>
        <v/>
      </c>
      <c r="DU7" s="82" t="str">
        <f t="shared" si="14"/>
        <v/>
      </c>
      <c r="DV7" s="82" t="str">
        <f t="shared" si="14"/>
        <v/>
      </c>
      <c r="DW7" s="82" t="str">
        <f t="shared" si="14"/>
        <v/>
      </c>
      <c r="DX7" s="82" t="str">
        <f t="shared" si="14"/>
        <v/>
      </c>
      <c r="DY7" s="82" t="str">
        <f t="shared" si="15"/>
        <v/>
      </c>
      <c r="DZ7" s="82" t="str">
        <f t="shared" si="15"/>
        <v/>
      </c>
      <c r="EA7" s="82" t="str">
        <f t="shared" si="15"/>
        <v/>
      </c>
      <c r="EB7" s="82" t="str">
        <f t="shared" si="15"/>
        <v/>
      </c>
      <c r="EC7" s="82" t="str">
        <f t="shared" si="15"/>
        <v/>
      </c>
      <c r="ED7" s="82" t="str">
        <f t="shared" si="15"/>
        <v/>
      </c>
      <c r="EE7" s="82" t="str">
        <f t="shared" si="16"/>
        <v/>
      </c>
      <c r="EF7" s="82" t="str">
        <f t="shared" si="16"/>
        <v/>
      </c>
      <c r="EG7" s="82" t="str">
        <f t="shared" si="16"/>
        <v/>
      </c>
      <c r="EH7" s="82" t="str">
        <f t="shared" si="16"/>
        <v/>
      </c>
      <c r="EI7" s="82" t="str">
        <f t="shared" si="16"/>
        <v/>
      </c>
      <c r="EJ7" s="82" t="str">
        <f t="shared" si="16"/>
        <v/>
      </c>
      <c r="EK7" s="82" t="str">
        <f t="shared" si="17"/>
        <v/>
      </c>
      <c r="EL7" s="82" t="str">
        <f t="shared" si="17"/>
        <v/>
      </c>
      <c r="EM7" s="82" t="str">
        <f t="shared" si="17"/>
        <v/>
      </c>
      <c r="EN7" s="82" t="str">
        <f t="shared" si="17"/>
        <v/>
      </c>
      <c r="EO7" s="82" t="str">
        <f t="shared" si="17"/>
        <v/>
      </c>
      <c r="EP7" s="82" t="str">
        <f t="shared" si="17"/>
        <v/>
      </c>
      <c r="EQ7" s="82" t="str">
        <f t="shared" si="18"/>
        <v/>
      </c>
      <c r="ER7" s="82" t="str">
        <f t="shared" si="18"/>
        <v/>
      </c>
      <c r="ES7" s="82" t="str">
        <f t="shared" si="18"/>
        <v/>
      </c>
      <c r="ET7" s="82" t="str">
        <f t="shared" si="18"/>
        <v/>
      </c>
      <c r="EU7" s="82" t="str">
        <f t="shared" si="18"/>
        <v/>
      </c>
      <c r="EV7" s="82" t="str">
        <f t="shared" si="18"/>
        <v/>
      </c>
      <c r="EW7" s="82" t="str">
        <f t="shared" si="19"/>
        <v/>
      </c>
      <c r="EX7" s="82" t="str">
        <f t="shared" si="19"/>
        <v/>
      </c>
      <c r="EY7" s="82" t="str">
        <f t="shared" si="19"/>
        <v/>
      </c>
      <c r="EZ7" s="82" t="str">
        <f t="shared" si="19"/>
        <v/>
      </c>
      <c r="FA7" s="82" t="str">
        <f t="shared" si="19"/>
        <v/>
      </c>
      <c r="FB7" s="82" t="str">
        <f t="shared" si="19"/>
        <v/>
      </c>
      <c r="FC7" s="82" t="str">
        <f t="shared" si="20"/>
        <v/>
      </c>
      <c r="FD7" s="82" t="str">
        <f t="shared" si="20"/>
        <v/>
      </c>
      <c r="FE7" s="82" t="str">
        <f t="shared" si="20"/>
        <v/>
      </c>
      <c r="FF7" s="82" t="str">
        <f t="shared" si="20"/>
        <v/>
      </c>
      <c r="FG7" s="82" t="str">
        <f t="shared" si="20"/>
        <v/>
      </c>
      <c r="FH7" s="82" t="str">
        <f t="shared" si="20"/>
        <v/>
      </c>
      <c r="FI7" s="82" t="str">
        <f t="shared" si="21"/>
        <v/>
      </c>
      <c r="FJ7" s="82" t="str">
        <f t="shared" si="21"/>
        <v/>
      </c>
      <c r="FK7" s="82" t="str">
        <f t="shared" si="21"/>
        <v/>
      </c>
      <c r="FL7" s="82" t="str">
        <f t="shared" si="21"/>
        <v/>
      </c>
      <c r="FM7" s="82" t="str">
        <f t="shared" si="21"/>
        <v/>
      </c>
      <c r="FN7" s="82" t="str">
        <f t="shared" si="21"/>
        <v/>
      </c>
      <c r="FO7" s="82" t="str">
        <f t="shared" si="22"/>
        <v/>
      </c>
      <c r="FP7" s="82" t="str">
        <f t="shared" si="22"/>
        <v/>
      </c>
      <c r="FQ7" s="82" t="str">
        <f t="shared" si="22"/>
        <v/>
      </c>
      <c r="FR7" s="82" t="str">
        <f t="shared" si="22"/>
        <v/>
      </c>
      <c r="FS7" s="82" t="str">
        <f t="shared" si="22"/>
        <v/>
      </c>
      <c r="FT7" s="82" t="str">
        <f t="shared" si="22"/>
        <v/>
      </c>
      <c r="FU7" s="82" t="str">
        <f t="shared" si="23"/>
        <v/>
      </c>
      <c r="FV7" s="82" t="str">
        <f t="shared" si="23"/>
        <v/>
      </c>
      <c r="FW7" s="82" t="str">
        <f t="shared" si="23"/>
        <v/>
      </c>
      <c r="FX7" s="82" t="str">
        <f t="shared" si="23"/>
        <v/>
      </c>
      <c r="FY7" s="82" t="str">
        <f t="shared" si="23"/>
        <v/>
      </c>
      <c r="FZ7" s="82" t="str">
        <f t="shared" si="23"/>
        <v/>
      </c>
      <c r="GA7" s="82" t="str">
        <f t="shared" si="24"/>
        <v/>
      </c>
      <c r="GB7" s="82" t="str">
        <f t="shared" si="24"/>
        <v/>
      </c>
      <c r="GC7" s="82" t="str">
        <f t="shared" si="24"/>
        <v/>
      </c>
      <c r="GD7" s="82" t="str">
        <f t="shared" si="24"/>
        <v/>
      </c>
      <c r="GE7" s="82" t="str">
        <f t="shared" si="24"/>
        <v/>
      </c>
      <c r="GF7" s="82" t="str">
        <f t="shared" si="24"/>
        <v/>
      </c>
    </row>
    <row r="8" spans="1:236" ht="25.5" customHeight="1">
      <c r="A8" s="2" t="s">
        <v>4584</v>
      </c>
      <c r="B8" s="2">
        <f>COUNTIF($H$4:H8,H8)</f>
        <v>1</v>
      </c>
      <c r="C8" s="2">
        <f>COUNTIF($J$4:J8,J8)</f>
        <v>1</v>
      </c>
      <c r="D8" s="2">
        <f>COUNTIF($K$4:K8,K8)</f>
        <v>1</v>
      </c>
      <c r="E8" s="89">
        <f t="shared" si="0"/>
        <v>5</v>
      </c>
      <c r="F8" s="89" t="s">
        <v>3929</v>
      </c>
      <c r="G8" s="79" t="s">
        <v>3917</v>
      </c>
      <c r="H8" s="97" t="s">
        <v>84</v>
      </c>
      <c r="I8" s="79" t="s">
        <v>920</v>
      </c>
      <c r="J8" s="79" t="s">
        <v>3944</v>
      </c>
      <c r="K8" s="89" t="s">
        <v>3130</v>
      </c>
      <c r="L8" s="89" t="s">
        <v>2424</v>
      </c>
      <c r="M8" s="108"/>
      <c r="N8" s="108"/>
      <c r="O8" s="108"/>
      <c r="P8" s="108"/>
      <c r="Q8" s="108"/>
      <c r="R8" s="108"/>
      <c r="S8" s="89"/>
      <c r="T8" s="89"/>
      <c r="U8" s="89"/>
      <c r="V8" s="89"/>
      <c r="W8" s="89"/>
      <c r="X8" s="89"/>
      <c r="Y8" s="89"/>
      <c r="Z8" s="89"/>
      <c r="AA8" s="89"/>
      <c r="AB8" s="89"/>
      <c r="AC8" s="89"/>
      <c r="AD8" s="89"/>
      <c r="AE8" s="89"/>
      <c r="AF8" s="89"/>
      <c r="AG8" s="89"/>
      <c r="AH8" s="89"/>
      <c r="AI8" s="89"/>
      <c r="AJ8" s="89"/>
      <c r="AK8" s="89"/>
      <c r="AL8" s="89"/>
      <c r="AM8" s="89"/>
      <c r="AN8" s="89"/>
      <c r="AO8" s="89"/>
      <c r="AP8" s="89"/>
      <c r="AQ8" s="111" t="s">
        <v>469</v>
      </c>
      <c r="AR8" s="118"/>
      <c r="AS8" s="2" t="str">
        <f t="shared" si="1"/>
        <v/>
      </c>
      <c r="AT8" s="2" t="str">
        <f t="shared" si="1"/>
        <v/>
      </c>
      <c r="AU8" s="2" t="str">
        <f t="shared" si="1"/>
        <v/>
      </c>
      <c r="AV8" s="2" t="str">
        <f t="shared" si="1"/>
        <v/>
      </c>
      <c r="AW8" s="2" t="str">
        <f t="shared" si="1"/>
        <v/>
      </c>
      <c r="AX8" s="2" t="str">
        <f t="shared" si="1"/>
        <v/>
      </c>
      <c r="AY8" s="121" t="str">
        <f t="shared" si="2"/>
        <v/>
      </c>
      <c r="AZ8" s="121" t="str">
        <f t="shared" si="2"/>
        <v/>
      </c>
      <c r="BA8" s="121" t="str">
        <f t="shared" si="2"/>
        <v/>
      </c>
      <c r="BB8" s="121" t="str">
        <f t="shared" si="2"/>
        <v/>
      </c>
      <c r="BC8" s="121" t="str">
        <f t="shared" si="2"/>
        <v/>
      </c>
      <c r="BD8" s="121" t="str">
        <f t="shared" si="2"/>
        <v/>
      </c>
      <c r="BE8" s="82" t="str">
        <f t="shared" si="3"/>
        <v/>
      </c>
      <c r="BF8" s="82" t="str">
        <f t="shared" si="3"/>
        <v/>
      </c>
      <c r="BG8" s="82" t="str">
        <f t="shared" si="3"/>
        <v/>
      </c>
      <c r="BH8" s="82" t="str">
        <f t="shared" si="3"/>
        <v/>
      </c>
      <c r="BI8" s="82" t="str">
        <f t="shared" si="3"/>
        <v/>
      </c>
      <c r="BJ8" s="82" t="str">
        <f t="shared" si="3"/>
        <v/>
      </c>
      <c r="BK8" s="82" t="str">
        <f t="shared" si="4"/>
        <v/>
      </c>
      <c r="BL8" s="82" t="str">
        <f t="shared" si="4"/>
        <v/>
      </c>
      <c r="BM8" s="82" t="str">
        <f t="shared" si="4"/>
        <v/>
      </c>
      <c r="BN8" s="82" t="str">
        <f t="shared" si="4"/>
        <v/>
      </c>
      <c r="BO8" s="82" t="str">
        <f t="shared" si="4"/>
        <v/>
      </c>
      <c r="BP8" s="82" t="str">
        <f t="shared" si="4"/>
        <v/>
      </c>
      <c r="BQ8" s="82" t="str">
        <f t="shared" si="5"/>
        <v/>
      </c>
      <c r="BR8" s="82" t="str">
        <f t="shared" si="5"/>
        <v/>
      </c>
      <c r="BS8" s="82" t="str">
        <f t="shared" si="5"/>
        <v/>
      </c>
      <c r="BT8" s="82" t="str">
        <f t="shared" si="5"/>
        <v/>
      </c>
      <c r="BU8" s="82" t="str">
        <f t="shared" si="5"/>
        <v/>
      </c>
      <c r="BV8" s="82" t="str">
        <f t="shared" si="5"/>
        <v/>
      </c>
      <c r="BW8" s="82" t="str">
        <f t="shared" si="6"/>
        <v/>
      </c>
      <c r="BX8" s="82" t="str">
        <f t="shared" si="6"/>
        <v/>
      </c>
      <c r="BY8" s="82" t="str">
        <f t="shared" si="6"/>
        <v/>
      </c>
      <c r="BZ8" s="82" t="str">
        <f t="shared" si="6"/>
        <v/>
      </c>
      <c r="CA8" s="82" t="str">
        <f t="shared" si="6"/>
        <v/>
      </c>
      <c r="CB8" s="82" t="str">
        <f t="shared" si="6"/>
        <v/>
      </c>
      <c r="CC8" s="82" t="str">
        <f t="shared" si="7"/>
        <v/>
      </c>
      <c r="CD8" s="82" t="str">
        <f t="shared" si="7"/>
        <v/>
      </c>
      <c r="CE8" s="82" t="str">
        <f t="shared" si="7"/>
        <v/>
      </c>
      <c r="CF8" s="82" t="str">
        <f t="shared" si="7"/>
        <v/>
      </c>
      <c r="CG8" s="82" t="str">
        <f t="shared" si="7"/>
        <v/>
      </c>
      <c r="CH8" s="82" t="str">
        <f t="shared" si="7"/>
        <v/>
      </c>
      <c r="CI8" s="82" t="str">
        <f t="shared" si="8"/>
        <v/>
      </c>
      <c r="CJ8" s="82" t="str">
        <f t="shared" si="8"/>
        <v/>
      </c>
      <c r="CK8" s="82" t="str">
        <f t="shared" si="8"/>
        <v/>
      </c>
      <c r="CL8" s="82" t="str">
        <f t="shared" si="8"/>
        <v/>
      </c>
      <c r="CM8" s="82" t="str">
        <f t="shared" si="8"/>
        <v/>
      </c>
      <c r="CN8" s="82" t="str">
        <f t="shared" si="8"/>
        <v/>
      </c>
      <c r="CO8" s="82" t="str">
        <f t="shared" si="9"/>
        <v/>
      </c>
      <c r="CP8" s="82" t="str">
        <f t="shared" si="9"/>
        <v/>
      </c>
      <c r="CQ8" s="82" t="str">
        <f t="shared" si="9"/>
        <v/>
      </c>
      <c r="CR8" s="82" t="str">
        <f t="shared" si="9"/>
        <v/>
      </c>
      <c r="CS8" s="82" t="str">
        <f t="shared" si="9"/>
        <v/>
      </c>
      <c r="CT8" s="82" t="str">
        <f t="shared" si="9"/>
        <v/>
      </c>
      <c r="CU8" s="82" t="str">
        <f t="shared" si="10"/>
        <v/>
      </c>
      <c r="CV8" s="82" t="str">
        <f t="shared" si="10"/>
        <v/>
      </c>
      <c r="CW8" s="82" t="str">
        <f t="shared" si="10"/>
        <v/>
      </c>
      <c r="CX8" s="82" t="str">
        <f t="shared" si="10"/>
        <v/>
      </c>
      <c r="CY8" s="82" t="str">
        <f t="shared" si="10"/>
        <v/>
      </c>
      <c r="CZ8" s="82" t="str">
        <f t="shared" si="10"/>
        <v/>
      </c>
      <c r="DA8" s="82" t="str">
        <f t="shared" si="11"/>
        <v/>
      </c>
      <c r="DB8" s="82" t="str">
        <f t="shared" si="11"/>
        <v/>
      </c>
      <c r="DC8" s="82" t="str">
        <f t="shared" si="11"/>
        <v/>
      </c>
      <c r="DD8" s="82" t="str">
        <f t="shared" si="11"/>
        <v/>
      </c>
      <c r="DE8" s="82" t="str">
        <f t="shared" si="11"/>
        <v/>
      </c>
      <c r="DF8" s="82" t="str">
        <f t="shared" si="11"/>
        <v/>
      </c>
      <c r="DG8" s="82" t="str">
        <f t="shared" si="12"/>
        <v/>
      </c>
      <c r="DH8" s="82" t="str">
        <f t="shared" si="12"/>
        <v/>
      </c>
      <c r="DI8" s="82" t="str">
        <f t="shared" si="12"/>
        <v/>
      </c>
      <c r="DJ8" s="82" t="str">
        <f t="shared" si="12"/>
        <v/>
      </c>
      <c r="DK8" s="82" t="str">
        <f t="shared" si="12"/>
        <v/>
      </c>
      <c r="DL8" s="82" t="str">
        <f t="shared" si="12"/>
        <v/>
      </c>
      <c r="DM8" s="82" t="str">
        <f t="shared" si="13"/>
        <v/>
      </c>
      <c r="DN8" s="82" t="str">
        <f t="shared" si="13"/>
        <v/>
      </c>
      <c r="DO8" s="82" t="str">
        <f t="shared" si="13"/>
        <v/>
      </c>
      <c r="DP8" s="82" t="str">
        <f t="shared" si="13"/>
        <v/>
      </c>
      <c r="DQ8" s="82" t="str">
        <f t="shared" si="13"/>
        <v/>
      </c>
      <c r="DR8" s="82" t="str">
        <f t="shared" si="13"/>
        <v/>
      </c>
      <c r="DS8" s="82" t="str">
        <f t="shared" si="14"/>
        <v/>
      </c>
      <c r="DT8" s="82" t="str">
        <f t="shared" si="14"/>
        <v/>
      </c>
      <c r="DU8" s="82" t="str">
        <f t="shared" si="14"/>
        <v/>
      </c>
      <c r="DV8" s="82" t="str">
        <f t="shared" si="14"/>
        <v/>
      </c>
      <c r="DW8" s="82" t="str">
        <f t="shared" si="14"/>
        <v/>
      </c>
      <c r="DX8" s="82" t="str">
        <f t="shared" si="14"/>
        <v/>
      </c>
      <c r="DY8" s="82" t="str">
        <f t="shared" si="15"/>
        <v/>
      </c>
      <c r="DZ8" s="82" t="str">
        <f t="shared" si="15"/>
        <v/>
      </c>
      <c r="EA8" s="82" t="str">
        <f t="shared" si="15"/>
        <v/>
      </c>
      <c r="EB8" s="82" t="str">
        <f t="shared" si="15"/>
        <v/>
      </c>
      <c r="EC8" s="82" t="str">
        <f t="shared" si="15"/>
        <v/>
      </c>
      <c r="ED8" s="82" t="str">
        <f t="shared" si="15"/>
        <v/>
      </c>
      <c r="EE8" s="82" t="str">
        <f t="shared" si="16"/>
        <v/>
      </c>
      <c r="EF8" s="82" t="str">
        <f t="shared" si="16"/>
        <v/>
      </c>
      <c r="EG8" s="82" t="str">
        <f t="shared" si="16"/>
        <v/>
      </c>
      <c r="EH8" s="82" t="str">
        <f t="shared" si="16"/>
        <v/>
      </c>
      <c r="EI8" s="82" t="str">
        <f t="shared" si="16"/>
        <v/>
      </c>
      <c r="EJ8" s="82" t="str">
        <f t="shared" si="16"/>
        <v/>
      </c>
      <c r="EK8" s="82" t="str">
        <f t="shared" si="17"/>
        <v/>
      </c>
      <c r="EL8" s="82" t="str">
        <f t="shared" si="17"/>
        <v/>
      </c>
      <c r="EM8" s="82" t="str">
        <f t="shared" si="17"/>
        <v/>
      </c>
      <c r="EN8" s="82" t="str">
        <f t="shared" si="17"/>
        <v/>
      </c>
      <c r="EO8" s="82" t="str">
        <f t="shared" si="17"/>
        <v/>
      </c>
      <c r="EP8" s="82" t="str">
        <f t="shared" si="17"/>
        <v/>
      </c>
      <c r="EQ8" s="82" t="str">
        <f t="shared" si="18"/>
        <v/>
      </c>
      <c r="ER8" s="82" t="str">
        <f t="shared" si="18"/>
        <v/>
      </c>
      <c r="ES8" s="82" t="str">
        <f t="shared" si="18"/>
        <v/>
      </c>
      <c r="ET8" s="82" t="str">
        <f t="shared" si="18"/>
        <v/>
      </c>
      <c r="EU8" s="82" t="str">
        <f t="shared" si="18"/>
        <v/>
      </c>
      <c r="EV8" s="82" t="str">
        <f t="shared" si="18"/>
        <v/>
      </c>
      <c r="EW8" s="82" t="str">
        <f t="shared" si="19"/>
        <v/>
      </c>
      <c r="EX8" s="82" t="str">
        <f t="shared" si="19"/>
        <v/>
      </c>
      <c r="EY8" s="82" t="str">
        <f t="shared" si="19"/>
        <v/>
      </c>
      <c r="EZ8" s="82" t="str">
        <f t="shared" si="19"/>
        <v/>
      </c>
      <c r="FA8" s="82" t="str">
        <f t="shared" si="19"/>
        <v/>
      </c>
      <c r="FB8" s="82" t="str">
        <f t="shared" si="19"/>
        <v/>
      </c>
      <c r="FC8" s="82" t="str">
        <f t="shared" si="20"/>
        <v/>
      </c>
      <c r="FD8" s="82" t="str">
        <f t="shared" si="20"/>
        <v/>
      </c>
      <c r="FE8" s="82" t="str">
        <f t="shared" si="20"/>
        <v/>
      </c>
      <c r="FF8" s="82" t="str">
        <f t="shared" si="20"/>
        <v/>
      </c>
      <c r="FG8" s="82" t="str">
        <f t="shared" si="20"/>
        <v/>
      </c>
      <c r="FH8" s="82" t="str">
        <f t="shared" si="20"/>
        <v/>
      </c>
      <c r="FI8" s="82" t="str">
        <f t="shared" si="21"/>
        <v/>
      </c>
      <c r="FJ8" s="82" t="str">
        <f t="shared" si="21"/>
        <v/>
      </c>
      <c r="FK8" s="82" t="str">
        <f t="shared" si="21"/>
        <v/>
      </c>
      <c r="FL8" s="82" t="str">
        <f t="shared" si="21"/>
        <v/>
      </c>
      <c r="FM8" s="82" t="str">
        <f t="shared" si="21"/>
        <v/>
      </c>
      <c r="FN8" s="82" t="str">
        <f t="shared" si="21"/>
        <v/>
      </c>
      <c r="FO8" s="82" t="str">
        <f t="shared" si="22"/>
        <v/>
      </c>
      <c r="FP8" s="82" t="str">
        <f t="shared" si="22"/>
        <v/>
      </c>
      <c r="FQ8" s="82" t="str">
        <f t="shared" si="22"/>
        <v/>
      </c>
      <c r="FR8" s="82" t="str">
        <f t="shared" si="22"/>
        <v/>
      </c>
      <c r="FS8" s="82" t="str">
        <f t="shared" si="22"/>
        <v/>
      </c>
      <c r="FT8" s="82" t="str">
        <f t="shared" si="22"/>
        <v/>
      </c>
      <c r="FU8" s="82" t="str">
        <f t="shared" si="23"/>
        <v/>
      </c>
      <c r="FV8" s="82" t="str">
        <f t="shared" si="23"/>
        <v/>
      </c>
      <c r="FW8" s="82" t="str">
        <f t="shared" si="23"/>
        <v/>
      </c>
      <c r="FX8" s="82" t="str">
        <f t="shared" si="23"/>
        <v/>
      </c>
      <c r="FY8" s="82" t="str">
        <f t="shared" si="23"/>
        <v/>
      </c>
      <c r="FZ8" s="82" t="str">
        <f t="shared" si="23"/>
        <v/>
      </c>
      <c r="GA8" s="82" t="str">
        <f t="shared" si="24"/>
        <v/>
      </c>
      <c r="GB8" s="82" t="str">
        <f t="shared" si="24"/>
        <v/>
      </c>
      <c r="GC8" s="82" t="str">
        <f t="shared" si="24"/>
        <v/>
      </c>
      <c r="GD8" s="82" t="str">
        <f t="shared" si="24"/>
        <v/>
      </c>
      <c r="GE8" s="82" t="str">
        <f t="shared" si="24"/>
        <v/>
      </c>
      <c r="GF8" s="82" t="str">
        <f t="shared" si="24"/>
        <v/>
      </c>
    </row>
    <row r="9" spans="1:236" ht="25.5" customHeight="1">
      <c r="A9" s="2" t="s">
        <v>1503</v>
      </c>
      <c r="B9" s="2">
        <f>COUNTIF($H$4:H9,H9)</f>
        <v>1</v>
      </c>
      <c r="C9" s="2">
        <f>COUNTIF($J$4:J9,J9)</f>
        <v>1</v>
      </c>
      <c r="D9" s="2">
        <f>COUNTIF($K$4:K9,K9)</f>
        <v>1</v>
      </c>
      <c r="E9" s="89">
        <f t="shared" si="0"/>
        <v>6</v>
      </c>
      <c r="F9" s="89" t="s">
        <v>2532</v>
      </c>
      <c r="G9" s="79" t="s">
        <v>3928</v>
      </c>
      <c r="H9" s="97" t="s">
        <v>2382</v>
      </c>
      <c r="I9" s="79" t="s">
        <v>1538</v>
      </c>
      <c r="J9" s="79" t="s">
        <v>3947</v>
      </c>
      <c r="K9" s="89" t="s">
        <v>808</v>
      </c>
      <c r="L9" s="89" t="s">
        <v>1773</v>
      </c>
      <c r="M9" s="108" t="s">
        <v>3948</v>
      </c>
      <c r="N9" s="108" t="s">
        <v>3950</v>
      </c>
      <c r="O9" s="108"/>
      <c r="P9" s="108"/>
      <c r="Q9" s="108"/>
      <c r="R9" s="108"/>
      <c r="S9" s="89"/>
      <c r="T9" s="89"/>
      <c r="U9" s="89"/>
      <c r="V9" s="89"/>
      <c r="W9" s="89"/>
      <c r="X9" s="89"/>
      <c r="Y9" s="89"/>
      <c r="Z9" s="89"/>
      <c r="AA9" s="89"/>
      <c r="AB9" s="89"/>
      <c r="AC9" s="89">
        <v>2</v>
      </c>
      <c r="AD9" s="89"/>
      <c r="AE9" s="89"/>
      <c r="AF9" s="89"/>
      <c r="AG9" s="89"/>
      <c r="AH9" s="89"/>
      <c r="AI9" s="89"/>
      <c r="AJ9" s="89"/>
      <c r="AK9" s="89"/>
      <c r="AL9" s="89"/>
      <c r="AM9" s="89"/>
      <c r="AN9" s="89"/>
      <c r="AO9" s="89"/>
      <c r="AP9" s="89"/>
      <c r="AQ9" s="111"/>
      <c r="AR9" s="118"/>
      <c r="AS9" s="2" t="str">
        <f t="shared" si="1"/>
        <v/>
      </c>
      <c r="AT9" s="2" t="str">
        <f t="shared" si="1"/>
        <v/>
      </c>
      <c r="AU9" s="2" t="str">
        <f t="shared" si="1"/>
        <v/>
      </c>
      <c r="AV9" s="2" t="str">
        <f t="shared" si="1"/>
        <v/>
      </c>
      <c r="AW9" s="2" t="str">
        <f t="shared" si="1"/>
        <v/>
      </c>
      <c r="AX9" s="2" t="str">
        <f t="shared" si="1"/>
        <v/>
      </c>
      <c r="AY9" s="121" t="str">
        <f t="shared" si="2"/>
        <v/>
      </c>
      <c r="AZ9" s="121" t="str">
        <f t="shared" si="2"/>
        <v/>
      </c>
      <c r="BA9" s="121" t="str">
        <f t="shared" si="2"/>
        <v/>
      </c>
      <c r="BB9" s="121" t="str">
        <f t="shared" si="2"/>
        <v/>
      </c>
      <c r="BC9" s="121" t="str">
        <f t="shared" si="2"/>
        <v/>
      </c>
      <c r="BD9" s="121" t="str">
        <f t="shared" si="2"/>
        <v/>
      </c>
      <c r="BE9" s="82" t="str">
        <f t="shared" si="3"/>
        <v/>
      </c>
      <c r="BF9" s="82" t="str">
        <f t="shared" si="3"/>
        <v/>
      </c>
      <c r="BG9" s="82" t="str">
        <f t="shared" si="3"/>
        <v/>
      </c>
      <c r="BH9" s="82" t="str">
        <f t="shared" si="3"/>
        <v/>
      </c>
      <c r="BI9" s="82" t="str">
        <f t="shared" si="3"/>
        <v/>
      </c>
      <c r="BJ9" s="82" t="str">
        <f t="shared" si="3"/>
        <v/>
      </c>
      <c r="BK9" s="82" t="str">
        <f t="shared" si="4"/>
        <v/>
      </c>
      <c r="BL9" s="82" t="str">
        <f t="shared" si="4"/>
        <v/>
      </c>
      <c r="BM9" s="82" t="str">
        <f t="shared" si="4"/>
        <v/>
      </c>
      <c r="BN9" s="82" t="str">
        <f t="shared" si="4"/>
        <v/>
      </c>
      <c r="BO9" s="82" t="str">
        <f t="shared" si="4"/>
        <v/>
      </c>
      <c r="BP9" s="82" t="str">
        <f t="shared" si="4"/>
        <v/>
      </c>
      <c r="BQ9" s="82" t="str">
        <f t="shared" si="5"/>
        <v/>
      </c>
      <c r="BR9" s="82" t="str">
        <f t="shared" si="5"/>
        <v/>
      </c>
      <c r="BS9" s="82" t="str">
        <f t="shared" si="5"/>
        <v/>
      </c>
      <c r="BT9" s="82" t="str">
        <f t="shared" si="5"/>
        <v/>
      </c>
      <c r="BU9" s="82" t="str">
        <f t="shared" si="5"/>
        <v/>
      </c>
      <c r="BV9" s="82" t="str">
        <f t="shared" si="5"/>
        <v/>
      </c>
      <c r="BW9" s="82" t="str">
        <f t="shared" si="6"/>
        <v/>
      </c>
      <c r="BX9" s="82" t="str">
        <f t="shared" si="6"/>
        <v/>
      </c>
      <c r="BY9" s="82" t="str">
        <f t="shared" si="6"/>
        <v/>
      </c>
      <c r="BZ9" s="82" t="str">
        <f t="shared" si="6"/>
        <v/>
      </c>
      <c r="CA9" s="82" t="str">
        <f t="shared" si="6"/>
        <v/>
      </c>
      <c r="CB9" s="82" t="str">
        <f t="shared" si="6"/>
        <v/>
      </c>
      <c r="CC9" s="82" t="str">
        <f t="shared" si="7"/>
        <v/>
      </c>
      <c r="CD9" s="82" t="str">
        <f t="shared" si="7"/>
        <v/>
      </c>
      <c r="CE9" s="82" t="str">
        <f t="shared" si="7"/>
        <v/>
      </c>
      <c r="CF9" s="82" t="str">
        <f t="shared" si="7"/>
        <v/>
      </c>
      <c r="CG9" s="82" t="str">
        <f t="shared" si="7"/>
        <v/>
      </c>
      <c r="CH9" s="82" t="str">
        <f t="shared" si="7"/>
        <v/>
      </c>
      <c r="CI9" s="82" t="str">
        <f t="shared" si="8"/>
        <v/>
      </c>
      <c r="CJ9" s="82" t="str">
        <f t="shared" si="8"/>
        <v/>
      </c>
      <c r="CK9" s="82" t="str">
        <f t="shared" si="8"/>
        <v/>
      </c>
      <c r="CL9" s="82" t="str">
        <f t="shared" si="8"/>
        <v/>
      </c>
      <c r="CM9" s="82" t="str">
        <f t="shared" si="8"/>
        <v/>
      </c>
      <c r="CN9" s="82" t="str">
        <f t="shared" si="8"/>
        <v/>
      </c>
      <c r="CO9" s="82" t="str">
        <f t="shared" si="9"/>
        <v/>
      </c>
      <c r="CP9" s="82" t="str">
        <f t="shared" si="9"/>
        <v/>
      </c>
      <c r="CQ9" s="82" t="str">
        <f t="shared" si="9"/>
        <v/>
      </c>
      <c r="CR9" s="82" t="str">
        <f t="shared" si="9"/>
        <v/>
      </c>
      <c r="CS9" s="82" t="str">
        <f t="shared" si="9"/>
        <v/>
      </c>
      <c r="CT9" s="82" t="str">
        <f t="shared" si="9"/>
        <v/>
      </c>
      <c r="CU9" s="82" t="str">
        <f t="shared" si="10"/>
        <v/>
      </c>
      <c r="CV9" s="82" t="str">
        <f t="shared" si="10"/>
        <v/>
      </c>
      <c r="CW9" s="82" t="str">
        <f t="shared" si="10"/>
        <v/>
      </c>
      <c r="CX9" s="82" t="str">
        <f t="shared" si="10"/>
        <v/>
      </c>
      <c r="CY9" s="82" t="str">
        <f t="shared" si="10"/>
        <v/>
      </c>
      <c r="CZ9" s="82" t="str">
        <f t="shared" si="10"/>
        <v/>
      </c>
      <c r="DA9" s="82" t="str">
        <f t="shared" si="11"/>
        <v>info@homare2014.or.jp</v>
      </c>
      <c r="DB9" s="82" t="str">
        <f t="shared" si="11"/>
        <v>takano_mizuhashi@homarenoie-group.com</v>
      </c>
      <c r="DC9" s="82" t="str">
        <f t="shared" si="11"/>
        <v/>
      </c>
      <c r="DD9" s="82" t="str">
        <f t="shared" si="11"/>
        <v/>
      </c>
      <c r="DE9" s="82" t="str">
        <f t="shared" si="11"/>
        <v/>
      </c>
      <c r="DF9" s="82" t="str">
        <f t="shared" si="11"/>
        <v/>
      </c>
      <c r="DG9" s="82" t="str">
        <f t="shared" si="12"/>
        <v/>
      </c>
      <c r="DH9" s="82" t="str">
        <f t="shared" si="12"/>
        <v/>
      </c>
      <c r="DI9" s="82" t="str">
        <f t="shared" si="12"/>
        <v/>
      </c>
      <c r="DJ9" s="82" t="str">
        <f t="shared" si="12"/>
        <v/>
      </c>
      <c r="DK9" s="82" t="str">
        <f t="shared" si="12"/>
        <v/>
      </c>
      <c r="DL9" s="82" t="str">
        <f t="shared" si="12"/>
        <v/>
      </c>
      <c r="DM9" s="82" t="str">
        <f t="shared" si="13"/>
        <v/>
      </c>
      <c r="DN9" s="82" t="str">
        <f t="shared" si="13"/>
        <v/>
      </c>
      <c r="DO9" s="82" t="str">
        <f t="shared" si="13"/>
        <v/>
      </c>
      <c r="DP9" s="82" t="str">
        <f t="shared" si="13"/>
        <v/>
      </c>
      <c r="DQ9" s="82" t="str">
        <f t="shared" si="13"/>
        <v/>
      </c>
      <c r="DR9" s="82" t="str">
        <f t="shared" si="13"/>
        <v/>
      </c>
      <c r="DS9" s="82" t="str">
        <f t="shared" si="14"/>
        <v/>
      </c>
      <c r="DT9" s="82" t="str">
        <f t="shared" si="14"/>
        <v/>
      </c>
      <c r="DU9" s="82" t="str">
        <f t="shared" si="14"/>
        <v/>
      </c>
      <c r="DV9" s="82" t="str">
        <f t="shared" si="14"/>
        <v/>
      </c>
      <c r="DW9" s="82" t="str">
        <f t="shared" si="14"/>
        <v/>
      </c>
      <c r="DX9" s="82" t="str">
        <f t="shared" si="14"/>
        <v/>
      </c>
      <c r="DY9" s="82" t="str">
        <f t="shared" si="15"/>
        <v/>
      </c>
      <c r="DZ9" s="82" t="str">
        <f t="shared" si="15"/>
        <v/>
      </c>
      <c r="EA9" s="82" t="str">
        <f t="shared" si="15"/>
        <v/>
      </c>
      <c r="EB9" s="82" t="str">
        <f t="shared" si="15"/>
        <v/>
      </c>
      <c r="EC9" s="82" t="str">
        <f t="shared" si="15"/>
        <v/>
      </c>
      <c r="ED9" s="82" t="str">
        <f t="shared" si="15"/>
        <v/>
      </c>
      <c r="EE9" s="82" t="str">
        <f t="shared" si="16"/>
        <v/>
      </c>
      <c r="EF9" s="82" t="str">
        <f t="shared" si="16"/>
        <v/>
      </c>
      <c r="EG9" s="82" t="str">
        <f t="shared" si="16"/>
        <v/>
      </c>
      <c r="EH9" s="82" t="str">
        <f t="shared" si="16"/>
        <v/>
      </c>
      <c r="EI9" s="82" t="str">
        <f t="shared" si="16"/>
        <v/>
      </c>
      <c r="EJ9" s="82" t="str">
        <f t="shared" si="16"/>
        <v/>
      </c>
      <c r="EK9" s="82" t="str">
        <f t="shared" si="17"/>
        <v/>
      </c>
      <c r="EL9" s="82" t="str">
        <f t="shared" si="17"/>
        <v/>
      </c>
      <c r="EM9" s="82" t="str">
        <f t="shared" si="17"/>
        <v/>
      </c>
      <c r="EN9" s="82" t="str">
        <f t="shared" si="17"/>
        <v/>
      </c>
      <c r="EO9" s="82" t="str">
        <f t="shared" si="17"/>
        <v/>
      </c>
      <c r="EP9" s="82" t="str">
        <f t="shared" si="17"/>
        <v/>
      </c>
      <c r="EQ9" s="82" t="str">
        <f t="shared" si="18"/>
        <v/>
      </c>
      <c r="ER9" s="82" t="str">
        <f t="shared" si="18"/>
        <v/>
      </c>
      <c r="ES9" s="82" t="str">
        <f t="shared" si="18"/>
        <v/>
      </c>
      <c r="ET9" s="82" t="str">
        <f t="shared" si="18"/>
        <v/>
      </c>
      <c r="EU9" s="82" t="str">
        <f t="shared" si="18"/>
        <v/>
      </c>
      <c r="EV9" s="82" t="str">
        <f t="shared" si="18"/>
        <v/>
      </c>
      <c r="EW9" s="82" t="str">
        <f t="shared" si="19"/>
        <v/>
      </c>
      <c r="EX9" s="82" t="str">
        <f t="shared" si="19"/>
        <v/>
      </c>
      <c r="EY9" s="82" t="str">
        <f t="shared" si="19"/>
        <v/>
      </c>
      <c r="EZ9" s="82" t="str">
        <f t="shared" si="19"/>
        <v/>
      </c>
      <c r="FA9" s="82" t="str">
        <f t="shared" si="19"/>
        <v/>
      </c>
      <c r="FB9" s="82" t="str">
        <f t="shared" si="19"/>
        <v/>
      </c>
      <c r="FC9" s="82" t="str">
        <f t="shared" si="20"/>
        <v/>
      </c>
      <c r="FD9" s="82" t="str">
        <f t="shared" si="20"/>
        <v/>
      </c>
      <c r="FE9" s="82" t="str">
        <f t="shared" si="20"/>
        <v/>
      </c>
      <c r="FF9" s="82" t="str">
        <f t="shared" si="20"/>
        <v/>
      </c>
      <c r="FG9" s="82" t="str">
        <f t="shared" si="20"/>
        <v/>
      </c>
      <c r="FH9" s="82" t="str">
        <f t="shared" si="20"/>
        <v/>
      </c>
      <c r="FI9" s="82" t="str">
        <f t="shared" si="21"/>
        <v/>
      </c>
      <c r="FJ9" s="82" t="str">
        <f t="shared" si="21"/>
        <v/>
      </c>
      <c r="FK9" s="82" t="str">
        <f t="shared" si="21"/>
        <v/>
      </c>
      <c r="FL9" s="82" t="str">
        <f t="shared" si="21"/>
        <v/>
      </c>
      <c r="FM9" s="82" t="str">
        <f t="shared" si="21"/>
        <v/>
      </c>
      <c r="FN9" s="82" t="str">
        <f t="shared" si="21"/>
        <v/>
      </c>
      <c r="FO9" s="82" t="str">
        <f t="shared" si="22"/>
        <v/>
      </c>
      <c r="FP9" s="82" t="str">
        <f t="shared" si="22"/>
        <v/>
      </c>
      <c r="FQ9" s="82" t="str">
        <f t="shared" si="22"/>
        <v/>
      </c>
      <c r="FR9" s="82" t="str">
        <f t="shared" si="22"/>
        <v/>
      </c>
      <c r="FS9" s="82" t="str">
        <f t="shared" si="22"/>
        <v/>
      </c>
      <c r="FT9" s="82" t="str">
        <f t="shared" si="22"/>
        <v/>
      </c>
      <c r="FU9" s="82" t="str">
        <f t="shared" si="23"/>
        <v/>
      </c>
      <c r="FV9" s="82" t="str">
        <f t="shared" si="23"/>
        <v/>
      </c>
      <c r="FW9" s="82" t="str">
        <f t="shared" si="23"/>
        <v/>
      </c>
      <c r="FX9" s="82" t="str">
        <f t="shared" si="23"/>
        <v/>
      </c>
      <c r="FY9" s="82" t="str">
        <f t="shared" si="23"/>
        <v/>
      </c>
      <c r="FZ9" s="82" t="str">
        <f t="shared" si="23"/>
        <v/>
      </c>
      <c r="GA9" s="82" t="str">
        <f t="shared" si="24"/>
        <v/>
      </c>
      <c r="GB9" s="82" t="str">
        <f t="shared" si="24"/>
        <v/>
      </c>
      <c r="GC9" s="82" t="str">
        <f t="shared" si="24"/>
        <v/>
      </c>
      <c r="GD9" s="82" t="str">
        <f t="shared" si="24"/>
        <v/>
      </c>
      <c r="GE9" s="82" t="str">
        <f t="shared" si="24"/>
        <v/>
      </c>
      <c r="GF9" s="82" t="str">
        <f t="shared" si="24"/>
        <v/>
      </c>
    </row>
    <row r="10" spans="1:236" ht="25.5" customHeight="1">
      <c r="A10" s="2" t="s">
        <v>293</v>
      </c>
      <c r="B10" s="2">
        <f>COUNTIF($H$4:H10,H10)</f>
        <v>1</v>
      </c>
      <c r="C10" s="2">
        <f>COUNTIF($J$4:J10,J10)</f>
        <v>1</v>
      </c>
      <c r="D10" s="2">
        <f>COUNTIF($K$4:K10,K10)</f>
        <v>1</v>
      </c>
      <c r="E10" s="89">
        <f t="shared" si="0"/>
        <v>7</v>
      </c>
      <c r="F10" s="89" t="s">
        <v>2532</v>
      </c>
      <c r="G10" s="79" t="s">
        <v>1171</v>
      </c>
      <c r="H10" s="96" t="s">
        <v>2256</v>
      </c>
      <c r="I10" s="79" t="s">
        <v>1188</v>
      </c>
      <c r="J10" s="79" t="s">
        <v>3675</v>
      </c>
      <c r="K10" s="89" t="s">
        <v>2183</v>
      </c>
      <c r="L10" s="89" t="s">
        <v>2035</v>
      </c>
      <c r="M10" s="108" t="s">
        <v>338</v>
      </c>
      <c r="N10" s="108"/>
      <c r="O10" s="108"/>
      <c r="P10" s="108"/>
      <c r="Q10" s="108"/>
      <c r="R10" s="108"/>
      <c r="S10" s="89">
        <v>1</v>
      </c>
      <c r="T10" s="89">
        <v>1</v>
      </c>
      <c r="U10" s="89"/>
      <c r="V10" s="89"/>
      <c r="W10" s="89"/>
      <c r="X10" s="89">
        <v>3</v>
      </c>
      <c r="Y10" s="89">
        <v>1</v>
      </c>
      <c r="Z10" s="89"/>
      <c r="AA10" s="89"/>
      <c r="AB10" s="89"/>
      <c r="AC10" s="89">
        <v>1</v>
      </c>
      <c r="AD10" s="89">
        <v>1</v>
      </c>
      <c r="AE10" s="89"/>
      <c r="AF10" s="89"/>
      <c r="AG10" s="89"/>
      <c r="AH10" s="89">
        <v>1</v>
      </c>
      <c r="AI10" s="89">
        <v>1</v>
      </c>
      <c r="AJ10" s="89">
        <v>1</v>
      </c>
      <c r="AK10" s="89">
        <v>1</v>
      </c>
      <c r="AL10" s="89">
        <v>1</v>
      </c>
      <c r="AM10" s="89">
        <v>4</v>
      </c>
      <c r="AN10" s="89"/>
      <c r="AO10" s="89"/>
      <c r="AP10" s="89"/>
      <c r="AQ10" s="111"/>
      <c r="AR10" s="118"/>
      <c r="AS10" s="2" t="str">
        <f t="shared" si="1"/>
        <v>shimizu-kibou@adagio.ocn.ne.jp</v>
      </c>
      <c r="AT10" s="2" t="str">
        <f t="shared" si="1"/>
        <v/>
      </c>
      <c r="AU10" s="2" t="str">
        <f t="shared" si="1"/>
        <v/>
      </c>
      <c r="AV10" s="2" t="str">
        <f t="shared" si="1"/>
        <v/>
      </c>
      <c r="AW10" s="2" t="str">
        <f t="shared" si="1"/>
        <v/>
      </c>
      <c r="AX10" s="2" t="str">
        <f t="shared" si="1"/>
        <v/>
      </c>
      <c r="AY10" s="121" t="str">
        <f t="shared" si="2"/>
        <v>shimizu-kibou@adagio.ocn.ne.jp</v>
      </c>
      <c r="AZ10" s="121" t="str">
        <f t="shared" si="2"/>
        <v/>
      </c>
      <c r="BA10" s="121" t="str">
        <f t="shared" si="2"/>
        <v/>
      </c>
      <c r="BB10" s="121" t="str">
        <f t="shared" si="2"/>
        <v/>
      </c>
      <c r="BC10" s="121" t="str">
        <f t="shared" si="2"/>
        <v/>
      </c>
      <c r="BD10" s="121" t="str">
        <f t="shared" si="2"/>
        <v/>
      </c>
      <c r="BE10" s="82" t="str">
        <f t="shared" si="3"/>
        <v/>
      </c>
      <c r="BF10" s="82" t="str">
        <f t="shared" si="3"/>
        <v/>
      </c>
      <c r="BG10" s="82" t="str">
        <f t="shared" si="3"/>
        <v/>
      </c>
      <c r="BH10" s="82" t="str">
        <f t="shared" si="3"/>
        <v/>
      </c>
      <c r="BI10" s="82" t="str">
        <f t="shared" si="3"/>
        <v/>
      </c>
      <c r="BJ10" s="82" t="str">
        <f t="shared" si="3"/>
        <v/>
      </c>
      <c r="BK10" s="82" t="str">
        <f t="shared" si="4"/>
        <v/>
      </c>
      <c r="BL10" s="82" t="str">
        <f t="shared" si="4"/>
        <v/>
      </c>
      <c r="BM10" s="82" t="str">
        <f t="shared" si="4"/>
        <v/>
      </c>
      <c r="BN10" s="82" t="str">
        <f t="shared" si="4"/>
        <v/>
      </c>
      <c r="BO10" s="82" t="str">
        <f t="shared" si="4"/>
        <v/>
      </c>
      <c r="BP10" s="82" t="str">
        <f t="shared" si="4"/>
        <v/>
      </c>
      <c r="BQ10" s="82" t="str">
        <f t="shared" si="5"/>
        <v/>
      </c>
      <c r="BR10" s="82" t="str">
        <f t="shared" si="5"/>
        <v/>
      </c>
      <c r="BS10" s="82" t="str">
        <f t="shared" si="5"/>
        <v/>
      </c>
      <c r="BT10" s="82" t="str">
        <f t="shared" si="5"/>
        <v/>
      </c>
      <c r="BU10" s="82" t="str">
        <f t="shared" si="5"/>
        <v/>
      </c>
      <c r="BV10" s="82" t="str">
        <f t="shared" si="5"/>
        <v/>
      </c>
      <c r="BW10" s="82" t="str">
        <f t="shared" si="6"/>
        <v>shimizu-kibou@adagio.ocn.ne.jp</v>
      </c>
      <c r="BX10" s="82" t="str">
        <f t="shared" si="6"/>
        <v/>
      </c>
      <c r="BY10" s="82" t="str">
        <f t="shared" si="6"/>
        <v/>
      </c>
      <c r="BZ10" s="82" t="str">
        <f t="shared" si="6"/>
        <v/>
      </c>
      <c r="CA10" s="82" t="str">
        <f t="shared" si="6"/>
        <v/>
      </c>
      <c r="CB10" s="82" t="str">
        <f t="shared" si="6"/>
        <v/>
      </c>
      <c r="CC10" s="82" t="str">
        <f t="shared" si="7"/>
        <v>shimizu-kibou@adagio.ocn.ne.jp</v>
      </c>
      <c r="CD10" s="82" t="str">
        <f t="shared" si="7"/>
        <v/>
      </c>
      <c r="CE10" s="82" t="str">
        <f t="shared" si="7"/>
        <v/>
      </c>
      <c r="CF10" s="82" t="str">
        <f t="shared" si="7"/>
        <v/>
      </c>
      <c r="CG10" s="82" t="str">
        <f t="shared" si="7"/>
        <v/>
      </c>
      <c r="CH10" s="82" t="str">
        <f t="shared" si="7"/>
        <v/>
      </c>
      <c r="CI10" s="82" t="str">
        <f t="shared" si="8"/>
        <v/>
      </c>
      <c r="CJ10" s="82" t="str">
        <f t="shared" si="8"/>
        <v/>
      </c>
      <c r="CK10" s="82" t="str">
        <f t="shared" si="8"/>
        <v/>
      </c>
      <c r="CL10" s="82" t="str">
        <f t="shared" si="8"/>
        <v/>
      </c>
      <c r="CM10" s="82" t="str">
        <f t="shared" si="8"/>
        <v/>
      </c>
      <c r="CN10" s="82" t="str">
        <f t="shared" si="8"/>
        <v/>
      </c>
      <c r="CO10" s="82" t="str">
        <f t="shared" si="9"/>
        <v/>
      </c>
      <c r="CP10" s="82" t="str">
        <f t="shared" si="9"/>
        <v/>
      </c>
      <c r="CQ10" s="82" t="str">
        <f t="shared" si="9"/>
        <v/>
      </c>
      <c r="CR10" s="82" t="str">
        <f t="shared" si="9"/>
        <v/>
      </c>
      <c r="CS10" s="82" t="str">
        <f t="shared" si="9"/>
        <v/>
      </c>
      <c r="CT10" s="82" t="str">
        <f t="shared" si="9"/>
        <v/>
      </c>
      <c r="CU10" s="82" t="str">
        <f t="shared" si="10"/>
        <v/>
      </c>
      <c r="CV10" s="82" t="str">
        <f t="shared" si="10"/>
        <v/>
      </c>
      <c r="CW10" s="82" t="str">
        <f t="shared" si="10"/>
        <v/>
      </c>
      <c r="CX10" s="82" t="str">
        <f t="shared" si="10"/>
        <v/>
      </c>
      <c r="CY10" s="82" t="str">
        <f t="shared" si="10"/>
        <v/>
      </c>
      <c r="CZ10" s="82" t="str">
        <f t="shared" si="10"/>
        <v/>
      </c>
      <c r="DA10" s="82" t="str">
        <f t="shared" si="11"/>
        <v>shimizu-kibou@adagio.ocn.ne.jp</v>
      </c>
      <c r="DB10" s="82" t="str">
        <f t="shared" si="11"/>
        <v/>
      </c>
      <c r="DC10" s="82" t="str">
        <f t="shared" si="11"/>
        <v/>
      </c>
      <c r="DD10" s="82" t="str">
        <f t="shared" si="11"/>
        <v/>
      </c>
      <c r="DE10" s="82" t="str">
        <f t="shared" si="11"/>
        <v/>
      </c>
      <c r="DF10" s="82" t="str">
        <f t="shared" si="11"/>
        <v/>
      </c>
      <c r="DG10" s="82" t="str">
        <f t="shared" si="12"/>
        <v>shimizu-kibou@adagio.ocn.ne.jp</v>
      </c>
      <c r="DH10" s="82" t="str">
        <f t="shared" si="12"/>
        <v/>
      </c>
      <c r="DI10" s="82" t="str">
        <f t="shared" si="12"/>
        <v/>
      </c>
      <c r="DJ10" s="82" t="str">
        <f t="shared" si="12"/>
        <v/>
      </c>
      <c r="DK10" s="82" t="str">
        <f t="shared" si="12"/>
        <v/>
      </c>
      <c r="DL10" s="82" t="str">
        <f t="shared" si="12"/>
        <v/>
      </c>
      <c r="DM10" s="82" t="str">
        <f t="shared" si="13"/>
        <v/>
      </c>
      <c r="DN10" s="82" t="str">
        <f t="shared" si="13"/>
        <v/>
      </c>
      <c r="DO10" s="82" t="str">
        <f t="shared" si="13"/>
        <v/>
      </c>
      <c r="DP10" s="82" t="str">
        <f t="shared" si="13"/>
        <v/>
      </c>
      <c r="DQ10" s="82" t="str">
        <f t="shared" si="13"/>
        <v/>
      </c>
      <c r="DR10" s="82" t="str">
        <f t="shared" si="13"/>
        <v/>
      </c>
      <c r="DS10" s="82" t="str">
        <f t="shared" si="14"/>
        <v/>
      </c>
      <c r="DT10" s="82" t="str">
        <f t="shared" si="14"/>
        <v/>
      </c>
      <c r="DU10" s="82" t="str">
        <f t="shared" si="14"/>
        <v/>
      </c>
      <c r="DV10" s="82" t="str">
        <f t="shared" si="14"/>
        <v/>
      </c>
      <c r="DW10" s="82" t="str">
        <f t="shared" si="14"/>
        <v/>
      </c>
      <c r="DX10" s="82" t="str">
        <f t="shared" si="14"/>
        <v/>
      </c>
      <c r="DY10" s="82" t="str">
        <f t="shared" si="15"/>
        <v/>
      </c>
      <c r="DZ10" s="82" t="str">
        <f t="shared" si="15"/>
        <v/>
      </c>
      <c r="EA10" s="82" t="str">
        <f t="shared" si="15"/>
        <v/>
      </c>
      <c r="EB10" s="82" t="str">
        <f t="shared" si="15"/>
        <v/>
      </c>
      <c r="EC10" s="82" t="str">
        <f t="shared" si="15"/>
        <v/>
      </c>
      <c r="ED10" s="82" t="str">
        <f t="shared" si="15"/>
        <v/>
      </c>
      <c r="EE10" s="82" t="str">
        <f t="shared" si="16"/>
        <v>shimizu-kibou@adagio.ocn.ne.jp</v>
      </c>
      <c r="EF10" s="82" t="str">
        <f t="shared" si="16"/>
        <v/>
      </c>
      <c r="EG10" s="82" t="str">
        <f t="shared" si="16"/>
        <v/>
      </c>
      <c r="EH10" s="82" t="str">
        <f t="shared" si="16"/>
        <v/>
      </c>
      <c r="EI10" s="82" t="str">
        <f t="shared" si="16"/>
        <v/>
      </c>
      <c r="EJ10" s="82" t="str">
        <f t="shared" si="16"/>
        <v/>
      </c>
      <c r="EK10" s="82" t="str">
        <f t="shared" si="17"/>
        <v>shimizu-kibou@adagio.ocn.ne.jp</v>
      </c>
      <c r="EL10" s="82" t="str">
        <f t="shared" si="17"/>
        <v/>
      </c>
      <c r="EM10" s="82" t="str">
        <f t="shared" si="17"/>
        <v/>
      </c>
      <c r="EN10" s="82" t="str">
        <f t="shared" si="17"/>
        <v/>
      </c>
      <c r="EO10" s="82" t="str">
        <f t="shared" si="17"/>
        <v/>
      </c>
      <c r="EP10" s="82" t="str">
        <f t="shared" si="17"/>
        <v/>
      </c>
      <c r="EQ10" s="82" t="str">
        <f t="shared" si="18"/>
        <v>shimizu-kibou@adagio.ocn.ne.jp</v>
      </c>
      <c r="ER10" s="82" t="str">
        <f t="shared" si="18"/>
        <v/>
      </c>
      <c r="ES10" s="82" t="str">
        <f t="shared" si="18"/>
        <v/>
      </c>
      <c r="ET10" s="82" t="str">
        <f t="shared" si="18"/>
        <v/>
      </c>
      <c r="EU10" s="82" t="str">
        <f t="shared" si="18"/>
        <v/>
      </c>
      <c r="EV10" s="82" t="str">
        <f t="shared" si="18"/>
        <v/>
      </c>
      <c r="EW10" s="82" t="str">
        <f t="shared" si="19"/>
        <v>shimizu-kibou@adagio.ocn.ne.jp</v>
      </c>
      <c r="EX10" s="82" t="str">
        <f t="shared" si="19"/>
        <v/>
      </c>
      <c r="EY10" s="82" t="str">
        <f t="shared" si="19"/>
        <v/>
      </c>
      <c r="EZ10" s="82" t="str">
        <f t="shared" si="19"/>
        <v/>
      </c>
      <c r="FA10" s="82" t="str">
        <f t="shared" si="19"/>
        <v/>
      </c>
      <c r="FB10" s="82" t="str">
        <f t="shared" si="19"/>
        <v/>
      </c>
      <c r="FC10" s="82" t="str">
        <f t="shared" si="20"/>
        <v>shimizu-kibou@adagio.ocn.ne.jp</v>
      </c>
      <c r="FD10" s="82" t="str">
        <f t="shared" si="20"/>
        <v/>
      </c>
      <c r="FE10" s="82" t="str">
        <f t="shared" si="20"/>
        <v/>
      </c>
      <c r="FF10" s="82" t="str">
        <f t="shared" si="20"/>
        <v/>
      </c>
      <c r="FG10" s="82" t="str">
        <f t="shared" si="20"/>
        <v/>
      </c>
      <c r="FH10" s="82" t="str">
        <f t="shared" si="20"/>
        <v/>
      </c>
      <c r="FI10" s="82" t="str">
        <f t="shared" si="21"/>
        <v>shimizu-kibou@adagio.ocn.ne.jp</v>
      </c>
      <c r="FJ10" s="82" t="str">
        <f t="shared" si="21"/>
        <v/>
      </c>
      <c r="FK10" s="82" t="str">
        <f t="shared" si="21"/>
        <v/>
      </c>
      <c r="FL10" s="82" t="str">
        <f t="shared" si="21"/>
        <v/>
      </c>
      <c r="FM10" s="82" t="str">
        <f t="shared" si="21"/>
        <v/>
      </c>
      <c r="FN10" s="82" t="str">
        <f t="shared" si="21"/>
        <v/>
      </c>
      <c r="FO10" s="82" t="str">
        <f t="shared" si="22"/>
        <v/>
      </c>
      <c r="FP10" s="82" t="str">
        <f t="shared" si="22"/>
        <v/>
      </c>
      <c r="FQ10" s="82" t="str">
        <f t="shared" si="22"/>
        <v/>
      </c>
      <c r="FR10" s="82" t="str">
        <f t="shared" si="22"/>
        <v/>
      </c>
      <c r="FS10" s="82" t="str">
        <f t="shared" si="22"/>
        <v/>
      </c>
      <c r="FT10" s="82" t="str">
        <f t="shared" si="22"/>
        <v/>
      </c>
      <c r="FU10" s="82" t="str">
        <f t="shared" si="23"/>
        <v/>
      </c>
      <c r="FV10" s="82" t="str">
        <f t="shared" si="23"/>
        <v/>
      </c>
      <c r="FW10" s="82" t="str">
        <f t="shared" si="23"/>
        <v/>
      </c>
      <c r="FX10" s="82" t="str">
        <f t="shared" si="23"/>
        <v/>
      </c>
      <c r="FY10" s="82" t="str">
        <f t="shared" si="23"/>
        <v/>
      </c>
      <c r="FZ10" s="82" t="str">
        <f t="shared" si="23"/>
        <v/>
      </c>
      <c r="GA10" s="82" t="str">
        <f t="shared" si="24"/>
        <v/>
      </c>
      <c r="GB10" s="82" t="str">
        <f t="shared" si="24"/>
        <v/>
      </c>
      <c r="GC10" s="82" t="str">
        <f t="shared" si="24"/>
        <v/>
      </c>
      <c r="GD10" s="82" t="str">
        <f t="shared" si="24"/>
        <v/>
      </c>
      <c r="GE10" s="82" t="str">
        <f t="shared" si="24"/>
        <v/>
      </c>
      <c r="GF10" s="82" t="str">
        <f t="shared" si="24"/>
        <v/>
      </c>
    </row>
    <row r="11" spans="1:236" ht="25.5" customHeight="1">
      <c r="A11" s="2" t="s">
        <v>4585</v>
      </c>
      <c r="B11" s="2">
        <f>COUNTIF($H$4:H11,H11)</f>
        <v>1</v>
      </c>
      <c r="C11" s="2">
        <f>COUNTIF($J$4:J11,J11)</f>
        <v>1</v>
      </c>
      <c r="D11" s="2">
        <f>COUNTIF($K$4:K11,K11)</f>
        <v>1</v>
      </c>
      <c r="E11" s="89">
        <f t="shared" si="0"/>
        <v>8</v>
      </c>
      <c r="F11" s="89" t="s">
        <v>2532</v>
      </c>
      <c r="G11" s="79" t="s">
        <v>3917</v>
      </c>
      <c r="H11" s="96" t="s">
        <v>99</v>
      </c>
      <c r="I11" s="79" t="s">
        <v>130</v>
      </c>
      <c r="J11" s="79" t="s">
        <v>3953</v>
      </c>
      <c r="K11" s="89" t="s">
        <v>3956</v>
      </c>
      <c r="L11" s="89" t="s">
        <v>131</v>
      </c>
      <c r="M11" s="108" t="s">
        <v>3957</v>
      </c>
      <c r="N11" s="108"/>
      <c r="O11" s="108"/>
      <c r="P11" s="108"/>
      <c r="Q11" s="108"/>
      <c r="R11" s="108"/>
      <c r="S11" s="89">
        <v>1</v>
      </c>
      <c r="T11" s="89">
        <v>1</v>
      </c>
      <c r="U11" s="89"/>
      <c r="V11" s="89"/>
      <c r="W11" s="89"/>
      <c r="X11" s="89"/>
      <c r="Y11" s="89"/>
      <c r="Z11" s="89"/>
      <c r="AA11" s="89"/>
      <c r="AB11" s="89"/>
      <c r="AC11" s="89"/>
      <c r="AD11" s="89"/>
      <c r="AE11" s="89"/>
      <c r="AF11" s="89"/>
      <c r="AG11" s="89"/>
      <c r="AH11" s="89"/>
      <c r="AI11" s="89"/>
      <c r="AJ11" s="89"/>
      <c r="AK11" s="89"/>
      <c r="AL11" s="89"/>
      <c r="AM11" s="89"/>
      <c r="AN11" s="89"/>
      <c r="AO11" s="89"/>
      <c r="AP11" s="89"/>
      <c r="AQ11" s="111"/>
      <c r="AR11" s="118"/>
      <c r="AS11" s="2" t="str">
        <f t="shared" si="1"/>
        <v>k-tanaka@oarks.co.jp</v>
      </c>
      <c r="AT11" s="2" t="str">
        <f t="shared" si="1"/>
        <v/>
      </c>
      <c r="AU11" s="2" t="str">
        <f t="shared" si="1"/>
        <v/>
      </c>
      <c r="AV11" s="2" t="str">
        <f t="shared" si="1"/>
        <v/>
      </c>
      <c r="AW11" s="2" t="str">
        <f t="shared" si="1"/>
        <v/>
      </c>
      <c r="AX11" s="2" t="str">
        <f t="shared" si="1"/>
        <v/>
      </c>
      <c r="AY11" s="121" t="str">
        <f t="shared" si="2"/>
        <v>k-tanaka@oarks.co.jp</v>
      </c>
      <c r="AZ11" s="121" t="str">
        <f t="shared" si="2"/>
        <v/>
      </c>
      <c r="BA11" s="121" t="str">
        <f t="shared" si="2"/>
        <v/>
      </c>
      <c r="BB11" s="121" t="str">
        <f t="shared" si="2"/>
        <v/>
      </c>
      <c r="BC11" s="121" t="str">
        <f t="shared" si="2"/>
        <v/>
      </c>
      <c r="BD11" s="121" t="str">
        <f t="shared" si="2"/>
        <v/>
      </c>
      <c r="BE11" s="82" t="str">
        <f t="shared" si="3"/>
        <v/>
      </c>
      <c r="BF11" s="82" t="str">
        <f t="shared" si="3"/>
        <v/>
      </c>
      <c r="BG11" s="82" t="str">
        <f t="shared" si="3"/>
        <v/>
      </c>
      <c r="BH11" s="82" t="str">
        <f t="shared" si="3"/>
        <v/>
      </c>
      <c r="BI11" s="82" t="str">
        <f t="shared" si="3"/>
        <v/>
      </c>
      <c r="BJ11" s="82" t="str">
        <f t="shared" si="3"/>
        <v/>
      </c>
      <c r="BK11" s="82" t="str">
        <f t="shared" si="4"/>
        <v/>
      </c>
      <c r="BL11" s="82" t="str">
        <f t="shared" si="4"/>
        <v/>
      </c>
      <c r="BM11" s="82" t="str">
        <f t="shared" si="4"/>
        <v/>
      </c>
      <c r="BN11" s="82" t="str">
        <f t="shared" si="4"/>
        <v/>
      </c>
      <c r="BO11" s="82" t="str">
        <f t="shared" si="4"/>
        <v/>
      </c>
      <c r="BP11" s="82" t="str">
        <f t="shared" si="4"/>
        <v/>
      </c>
      <c r="BQ11" s="82" t="str">
        <f t="shared" si="5"/>
        <v/>
      </c>
      <c r="BR11" s="82" t="str">
        <f t="shared" si="5"/>
        <v/>
      </c>
      <c r="BS11" s="82" t="str">
        <f t="shared" si="5"/>
        <v/>
      </c>
      <c r="BT11" s="82" t="str">
        <f t="shared" si="5"/>
        <v/>
      </c>
      <c r="BU11" s="82" t="str">
        <f t="shared" si="5"/>
        <v/>
      </c>
      <c r="BV11" s="82" t="str">
        <f t="shared" si="5"/>
        <v/>
      </c>
      <c r="BW11" s="82" t="str">
        <f t="shared" si="6"/>
        <v/>
      </c>
      <c r="BX11" s="82" t="str">
        <f t="shared" si="6"/>
        <v/>
      </c>
      <c r="BY11" s="82" t="str">
        <f t="shared" si="6"/>
        <v/>
      </c>
      <c r="BZ11" s="82" t="str">
        <f t="shared" si="6"/>
        <v/>
      </c>
      <c r="CA11" s="82" t="str">
        <f t="shared" si="6"/>
        <v/>
      </c>
      <c r="CB11" s="82" t="str">
        <f t="shared" si="6"/>
        <v/>
      </c>
      <c r="CC11" s="82" t="str">
        <f t="shared" si="7"/>
        <v/>
      </c>
      <c r="CD11" s="82" t="str">
        <f t="shared" si="7"/>
        <v/>
      </c>
      <c r="CE11" s="82" t="str">
        <f t="shared" si="7"/>
        <v/>
      </c>
      <c r="CF11" s="82" t="str">
        <f t="shared" si="7"/>
        <v/>
      </c>
      <c r="CG11" s="82" t="str">
        <f t="shared" si="7"/>
        <v/>
      </c>
      <c r="CH11" s="82" t="str">
        <f t="shared" si="7"/>
        <v/>
      </c>
      <c r="CI11" s="82" t="str">
        <f t="shared" si="8"/>
        <v/>
      </c>
      <c r="CJ11" s="82" t="str">
        <f t="shared" si="8"/>
        <v/>
      </c>
      <c r="CK11" s="82" t="str">
        <f t="shared" si="8"/>
        <v/>
      </c>
      <c r="CL11" s="82" t="str">
        <f t="shared" si="8"/>
        <v/>
      </c>
      <c r="CM11" s="82" t="str">
        <f t="shared" si="8"/>
        <v/>
      </c>
      <c r="CN11" s="82" t="str">
        <f t="shared" si="8"/>
        <v/>
      </c>
      <c r="CO11" s="82" t="str">
        <f t="shared" si="9"/>
        <v/>
      </c>
      <c r="CP11" s="82" t="str">
        <f t="shared" si="9"/>
        <v/>
      </c>
      <c r="CQ11" s="82" t="str">
        <f t="shared" si="9"/>
        <v/>
      </c>
      <c r="CR11" s="82" t="str">
        <f t="shared" si="9"/>
        <v/>
      </c>
      <c r="CS11" s="82" t="str">
        <f t="shared" si="9"/>
        <v/>
      </c>
      <c r="CT11" s="82" t="str">
        <f t="shared" si="9"/>
        <v/>
      </c>
      <c r="CU11" s="82" t="str">
        <f t="shared" si="10"/>
        <v/>
      </c>
      <c r="CV11" s="82" t="str">
        <f t="shared" si="10"/>
        <v/>
      </c>
      <c r="CW11" s="82" t="str">
        <f t="shared" si="10"/>
        <v/>
      </c>
      <c r="CX11" s="82" t="str">
        <f t="shared" si="10"/>
        <v/>
      </c>
      <c r="CY11" s="82" t="str">
        <f t="shared" si="10"/>
        <v/>
      </c>
      <c r="CZ11" s="82" t="str">
        <f t="shared" si="10"/>
        <v/>
      </c>
      <c r="DA11" s="82" t="str">
        <f t="shared" si="11"/>
        <v/>
      </c>
      <c r="DB11" s="82" t="str">
        <f t="shared" si="11"/>
        <v/>
      </c>
      <c r="DC11" s="82" t="str">
        <f t="shared" si="11"/>
        <v/>
      </c>
      <c r="DD11" s="82" t="str">
        <f t="shared" si="11"/>
        <v/>
      </c>
      <c r="DE11" s="82" t="str">
        <f t="shared" si="11"/>
        <v/>
      </c>
      <c r="DF11" s="82" t="str">
        <f t="shared" si="11"/>
        <v/>
      </c>
      <c r="DG11" s="82" t="str">
        <f t="shared" si="12"/>
        <v/>
      </c>
      <c r="DH11" s="82" t="str">
        <f t="shared" si="12"/>
        <v/>
      </c>
      <c r="DI11" s="82" t="str">
        <f t="shared" si="12"/>
        <v/>
      </c>
      <c r="DJ11" s="82" t="str">
        <f t="shared" si="12"/>
        <v/>
      </c>
      <c r="DK11" s="82" t="str">
        <f t="shared" si="12"/>
        <v/>
      </c>
      <c r="DL11" s="82" t="str">
        <f t="shared" si="12"/>
        <v/>
      </c>
      <c r="DM11" s="82" t="str">
        <f t="shared" si="13"/>
        <v/>
      </c>
      <c r="DN11" s="82" t="str">
        <f t="shared" si="13"/>
        <v/>
      </c>
      <c r="DO11" s="82" t="str">
        <f t="shared" si="13"/>
        <v/>
      </c>
      <c r="DP11" s="82" t="str">
        <f t="shared" si="13"/>
        <v/>
      </c>
      <c r="DQ11" s="82" t="str">
        <f t="shared" si="13"/>
        <v/>
      </c>
      <c r="DR11" s="82" t="str">
        <f t="shared" si="13"/>
        <v/>
      </c>
      <c r="DS11" s="82" t="str">
        <f t="shared" si="14"/>
        <v/>
      </c>
      <c r="DT11" s="82" t="str">
        <f t="shared" si="14"/>
        <v/>
      </c>
      <c r="DU11" s="82" t="str">
        <f t="shared" si="14"/>
        <v/>
      </c>
      <c r="DV11" s="82" t="str">
        <f t="shared" si="14"/>
        <v/>
      </c>
      <c r="DW11" s="82" t="str">
        <f t="shared" si="14"/>
        <v/>
      </c>
      <c r="DX11" s="82" t="str">
        <f t="shared" si="14"/>
        <v/>
      </c>
      <c r="DY11" s="82" t="str">
        <f t="shared" si="15"/>
        <v/>
      </c>
      <c r="DZ11" s="82" t="str">
        <f t="shared" si="15"/>
        <v/>
      </c>
      <c r="EA11" s="82" t="str">
        <f t="shared" si="15"/>
        <v/>
      </c>
      <c r="EB11" s="82" t="str">
        <f t="shared" si="15"/>
        <v/>
      </c>
      <c r="EC11" s="82" t="str">
        <f t="shared" si="15"/>
        <v/>
      </c>
      <c r="ED11" s="82" t="str">
        <f t="shared" si="15"/>
        <v/>
      </c>
      <c r="EE11" s="82" t="str">
        <f t="shared" si="16"/>
        <v/>
      </c>
      <c r="EF11" s="82" t="str">
        <f t="shared" si="16"/>
        <v/>
      </c>
      <c r="EG11" s="82" t="str">
        <f t="shared" si="16"/>
        <v/>
      </c>
      <c r="EH11" s="82" t="str">
        <f t="shared" si="16"/>
        <v/>
      </c>
      <c r="EI11" s="82" t="str">
        <f t="shared" si="16"/>
        <v/>
      </c>
      <c r="EJ11" s="82" t="str">
        <f t="shared" si="16"/>
        <v/>
      </c>
      <c r="EK11" s="82" t="str">
        <f t="shared" si="17"/>
        <v/>
      </c>
      <c r="EL11" s="82" t="str">
        <f t="shared" si="17"/>
        <v/>
      </c>
      <c r="EM11" s="82" t="str">
        <f t="shared" si="17"/>
        <v/>
      </c>
      <c r="EN11" s="82" t="str">
        <f t="shared" si="17"/>
        <v/>
      </c>
      <c r="EO11" s="82" t="str">
        <f t="shared" si="17"/>
        <v/>
      </c>
      <c r="EP11" s="82" t="str">
        <f t="shared" si="17"/>
        <v/>
      </c>
      <c r="EQ11" s="82" t="str">
        <f t="shared" si="18"/>
        <v/>
      </c>
      <c r="ER11" s="82" t="str">
        <f t="shared" si="18"/>
        <v/>
      </c>
      <c r="ES11" s="82" t="str">
        <f t="shared" si="18"/>
        <v/>
      </c>
      <c r="ET11" s="82" t="str">
        <f t="shared" si="18"/>
        <v/>
      </c>
      <c r="EU11" s="82" t="str">
        <f t="shared" si="18"/>
        <v/>
      </c>
      <c r="EV11" s="82" t="str">
        <f t="shared" si="18"/>
        <v/>
      </c>
      <c r="EW11" s="82" t="str">
        <f t="shared" si="19"/>
        <v/>
      </c>
      <c r="EX11" s="82" t="str">
        <f t="shared" si="19"/>
        <v/>
      </c>
      <c r="EY11" s="82" t="str">
        <f t="shared" si="19"/>
        <v/>
      </c>
      <c r="EZ11" s="82" t="str">
        <f t="shared" si="19"/>
        <v/>
      </c>
      <c r="FA11" s="82" t="str">
        <f t="shared" si="19"/>
        <v/>
      </c>
      <c r="FB11" s="82" t="str">
        <f t="shared" si="19"/>
        <v/>
      </c>
      <c r="FC11" s="82" t="str">
        <f t="shared" si="20"/>
        <v/>
      </c>
      <c r="FD11" s="82" t="str">
        <f t="shared" si="20"/>
        <v/>
      </c>
      <c r="FE11" s="82" t="str">
        <f t="shared" si="20"/>
        <v/>
      </c>
      <c r="FF11" s="82" t="str">
        <f t="shared" si="20"/>
        <v/>
      </c>
      <c r="FG11" s="82" t="str">
        <f t="shared" si="20"/>
        <v/>
      </c>
      <c r="FH11" s="82" t="str">
        <f t="shared" si="20"/>
        <v/>
      </c>
      <c r="FI11" s="82" t="str">
        <f t="shared" si="21"/>
        <v/>
      </c>
      <c r="FJ11" s="82" t="str">
        <f t="shared" si="21"/>
        <v/>
      </c>
      <c r="FK11" s="82" t="str">
        <f t="shared" si="21"/>
        <v/>
      </c>
      <c r="FL11" s="82" t="str">
        <f t="shared" si="21"/>
        <v/>
      </c>
      <c r="FM11" s="82" t="str">
        <f t="shared" si="21"/>
        <v/>
      </c>
      <c r="FN11" s="82" t="str">
        <f t="shared" si="21"/>
        <v/>
      </c>
      <c r="FO11" s="82" t="str">
        <f t="shared" si="22"/>
        <v/>
      </c>
      <c r="FP11" s="82" t="str">
        <f t="shared" si="22"/>
        <v/>
      </c>
      <c r="FQ11" s="82" t="str">
        <f t="shared" si="22"/>
        <v/>
      </c>
      <c r="FR11" s="82" t="str">
        <f t="shared" si="22"/>
        <v/>
      </c>
      <c r="FS11" s="82" t="str">
        <f t="shared" si="22"/>
        <v/>
      </c>
      <c r="FT11" s="82" t="str">
        <f t="shared" si="22"/>
        <v/>
      </c>
      <c r="FU11" s="82" t="str">
        <f t="shared" si="23"/>
        <v/>
      </c>
      <c r="FV11" s="82" t="str">
        <f t="shared" si="23"/>
        <v/>
      </c>
      <c r="FW11" s="82" t="str">
        <f t="shared" si="23"/>
        <v/>
      </c>
      <c r="FX11" s="82" t="str">
        <f t="shared" si="23"/>
        <v/>
      </c>
      <c r="FY11" s="82" t="str">
        <f t="shared" si="23"/>
        <v/>
      </c>
      <c r="FZ11" s="82" t="str">
        <f t="shared" si="23"/>
        <v/>
      </c>
      <c r="GA11" s="82" t="str">
        <f t="shared" si="24"/>
        <v/>
      </c>
      <c r="GB11" s="82" t="str">
        <f t="shared" si="24"/>
        <v/>
      </c>
      <c r="GC11" s="82" t="str">
        <f t="shared" si="24"/>
        <v/>
      </c>
      <c r="GD11" s="82" t="str">
        <f t="shared" si="24"/>
        <v/>
      </c>
      <c r="GE11" s="82" t="str">
        <f t="shared" si="24"/>
        <v/>
      </c>
      <c r="GF11" s="82" t="str">
        <f t="shared" si="24"/>
        <v/>
      </c>
    </row>
    <row r="12" spans="1:236" ht="25.5" customHeight="1">
      <c r="A12" s="2" t="s">
        <v>4586</v>
      </c>
      <c r="B12" s="2">
        <f>COUNTIF($H$4:H12,H12)</f>
        <v>1</v>
      </c>
      <c r="C12" s="2">
        <f>COUNTIF($J$4:J12,J12)</f>
        <v>1</v>
      </c>
      <c r="D12" s="2">
        <f>COUNTIF($K$4:K12,K12)</f>
        <v>1</v>
      </c>
      <c r="E12" s="89">
        <f t="shared" si="0"/>
        <v>9</v>
      </c>
      <c r="F12" s="89" t="s">
        <v>2532</v>
      </c>
      <c r="G12" s="79" t="s">
        <v>3917</v>
      </c>
      <c r="H12" s="96" t="s">
        <v>1890</v>
      </c>
      <c r="I12" s="79" t="s">
        <v>1644</v>
      </c>
      <c r="J12" s="79" t="s">
        <v>3958</v>
      </c>
      <c r="K12" s="89" t="s">
        <v>3962</v>
      </c>
      <c r="L12" s="89" t="s">
        <v>1486</v>
      </c>
      <c r="M12" s="108" t="s">
        <v>3965</v>
      </c>
      <c r="N12" s="108"/>
      <c r="O12" s="108"/>
      <c r="P12" s="108"/>
      <c r="Q12" s="108"/>
      <c r="R12" s="108"/>
      <c r="S12" s="89">
        <v>1</v>
      </c>
      <c r="T12" s="89">
        <v>1</v>
      </c>
      <c r="U12" s="89"/>
      <c r="V12" s="89"/>
      <c r="W12" s="89"/>
      <c r="X12" s="89">
        <v>1</v>
      </c>
      <c r="Y12" s="89"/>
      <c r="Z12" s="89"/>
      <c r="AA12" s="89"/>
      <c r="AB12" s="89"/>
      <c r="AC12" s="89"/>
      <c r="AD12" s="89"/>
      <c r="AE12" s="89"/>
      <c r="AF12" s="89"/>
      <c r="AG12" s="89"/>
      <c r="AH12" s="89"/>
      <c r="AI12" s="89"/>
      <c r="AJ12" s="89"/>
      <c r="AK12" s="89"/>
      <c r="AL12" s="89"/>
      <c r="AM12" s="89">
        <v>1</v>
      </c>
      <c r="AN12" s="89"/>
      <c r="AO12" s="89"/>
      <c r="AP12" s="89"/>
      <c r="AQ12" s="111"/>
      <c r="AR12" s="118"/>
      <c r="AS12" s="2" t="str">
        <f t="shared" si="1"/>
        <v>ishikura.m@if-d.net</v>
      </c>
      <c r="AT12" s="2" t="str">
        <f t="shared" si="1"/>
        <v/>
      </c>
      <c r="AU12" s="2" t="str">
        <f t="shared" si="1"/>
        <v/>
      </c>
      <c r="AV12" s="2" t="str">
        <f t="shared" si="1"/>
        <v/>
      </c>
      <c r="AW12" s="2" t="str">
        <f t="shared" si="1"/>
        <v/>
      </c>
      <c r="AX12" s="2" t="str">
        <f t="shared" si="1"/>
        <v/>
      </c>
      <c r="AY12" s="121" t="str">
        <f t="shared" si="2"/>
        <v>ishikura.m@if-d.net</v>
      </c>
      <c r="AZ12" s="121" t="str">
        <f t="shared" si="2"/>
        <v/>
      </c>
      <c r="BA12" s="121" t="str">
        <f t="shared" si="2"/>
        <v/>
      </c>
      <c r="BB12" s="121" t="str">
        <f t="shared" si="2"/>
        <v/>
      </c>
      <c r="BC12" s="121" t="str">
        <f t="shared" si="2"/>
        <v/>
      </c>
      <c r="BD12" s="121" t="str">
        <f t="shared" si="2"/>
        <v/>
      </c>
      <c r="BE12" s="82" t="str">
        <f t="shared" si="3"/>
        <v/>
      </c>
      <c r="BF12" s="82" t="str">
        <f t="shared" si="3"/>
        <v/>
      </c>
      <c r="BG12" s="82" t="str">
        <f t="shared" si="3"/>
        <v/>
      </c>
      <c r="BH12" s="82" t="str">
        <f t="shared" si="3"/>
        <v/>
      </c>
      <c r="BI12" s="82" t="str">
        <f t="shared" si="3"/>
        <v/>
      </c>
      <c r="BJ12" s="82" t="str">
        <f t="shared" si="3"/>
        <v/>
      </c>
      <c r="BK12" s="82" t="str">
        <f t="shared" si="4"/>
        <v/>
      </c>
      <c r="BL12" s="82" t="str">
        <f t="shared" si="4"/>
        <v/>
      </c>
      <c r="BM12" s="82" t="str">
        <f t="shared" si="4"/>
        <v/>
      </c>
      <c r="BN12" s="82" t="str">
        <f t="shared" si="4"/>
        <v/>
      </c>
      <c r="BO12" s="82" t="str">
        <f t="shared" si="4"/>
        <v/>
      </c>
      <c r="BP12" s="82" t="str">
        <f t="shared" si="4"/>
        <v/>
      </c>
      <c r="BQ12" s="82" t="str">
        <f t="shared" si="5"/>
        <v/>
      </c>
      <c r="BR12" s="82" t="str">
        <f t="shared" si="5"/>
        <v/>
      </c>
      <c r="BS12" s="82" t="str">
        <f t="shared" si="5"/>
        <v/>
      </c>
      <c r="BT12" s="82" t="str">
        <f t="shared" si="5"/>
        <v/>
      </c>
      <c r="BU12" s="82" t="str">
        <f t="shared" si="5"/>
        <v/>
      </c>
      <c r="BV12" s="82" t="str">
        <f t="shared" si="5"/>
        <v/>
      </c>
      <c r="BW12" s="82" t="str">
        <f t="shared" si="6"/>
        <v>ishikura.m@if-d.net</v>
      </c>
      <c r="BX12" s="82" t="str">
        <f t="shared" si="6"/>
        <v/>
      </c>
      <c r="BY12" s="82" t="str">
        <f t="shared" si="6"/>
        <v/>
      </c>
      <c r="BZ12" s="82" t="str">
        <f t="shared" si="6"/>
        <v/>
      </c>
      <c r="CA12" s="82" t="str">
        <f t="shared" si="6"/>
        <v/>
      </c>
      <c r="CB12" s="82" t="str">
        <f t="shared" si="6"/>
        <v/>
      </c>
      <c r="CC12" s="82" t="str">
        <f t="shared" si="7"/>
        <v/>
      </c>
      <c r="CD12" s="82" t="str">
        <f t="shared" si="7"/>
        <v/>
      </c>
      <c r="CE12" s="82" t="str">
        <f t="shared" si="7"/>
        <v/>
      </c>
      <c r="CF12" s="82" t="str">
        <f t="shared" si="7"/>
        <v/>
      </c>
      <c r="CG12" s="82" t="str">
        <f t="shared" si="7"/>
        <v/>
      </c>
      <c r="CH12" s="82" t="str">
        <f t="shared" si="7"/>
        <v/>
      </c>
      <c r="CI12" s="82" t="str">
        <f t="shared" si="8"/>
        <v/>
      </c>
      <c r="CJ12" s="82" t="str">
        <f t="shared" si="8"/>
        <v/>
      </c>
      <c r="CK12" s="82" t="str">
        <f t="shared" si="8"/>
        <v/>
      </c>
      <c r="CL12" s="82" t="str">
        <f t="shared" si="8"/>
        <v/>
      </c>
      <c r="CM12" s="82" t="str">
        <f t="shared" si="8"/>
        <v/>
      </c>
      <c r="CN12" s="82" t="str">
        <f t="shared" si="8"/>
        <v/>
      </c>
      <c r="CO12" s="82" t="str">
        <f t="shared" si="9"/>
        <v/>
      </c>
      <c r="CP12" s="82" t="str">
        <f t="shared" si="9"/>
        <v/>
      </c>
      <c r="CQ12" s="82" t="str">
        <f t="shared" si="9"/>
        <v/>
      </c>
      <c r="CR12" s="82" t="str">
        <f t="shared" si="9"/>
        <v/>
      </c>
      <c r="CS12" s="82" t="str">
        <f t="shared" si="9"/>
        <v/>
      </c>
      <c r="CT12" s="82" t="str">
        <f t="shared" si="9"/>
        <v/>
      </c>
      <c r="CU12" s="82" t="str">
        <f t="shared" si="10"/>
        <v/>
      </c>
      <c r="CV12" s="82" t="str">
        <f t="shared" si="10"/>
        <v/>
      </c>
      <c r="CW12" s="82" t="str">
        <f t="shared" si="10"/>
        <v/>
      </c>
      <c r="CX12" s="82" t="str">
        <f t="shared" si="10"/>
        <v/>
      </c>
      <c r="CY12" s="82" t="str">
        <f t="shared" si="10"/>
        <v/>
      </c>
      <c r="CZ12" s="82" t="str">
        <f t="shared" si="10"/>
        <v/>
      </c>
      <c r="DA12" s="82" t="str">
        <f t="shared" si="11"/>
        <v/>
      </c>
      <c r="DB12" s="82" t="str">
        <f t="shared" si="11"/>
        <v/>
      </c>
      <c r="DC12" s="82" t="str">
        <f t="shared" si="11"/>
        <v/>
      </c>
      <c r="DD12" s="82" t="str">
        <f t="shared" si="11"/>
        <v/>
      </c>
      <c r="DE12" s="82" t="str">
        <f t="shared" si="11"/>
        <v/>
      </c>
      <c r="DF12" s="82" t="str">
        <f t="shared" si="11"/>
        <v/>
      </c>
      <c r="DG12" s="82" t="str">
        <f t="shared" si="12"/>
        <v/>
      </c>
      <c r="DH12" s="82" t="str">
        <f t="shared" si="12"/>
        <v/>
      </c>
      <c r="DI12" s="82" t="str">
        <f t="shared" si="12"/>
        <v/>
      </c>
      <c r="DJ12" s="82" t="str">
        <f t="shared" si="12"/>
        <v/>
      </c>
      <c r="DK12" s="82" t="str">
        <f t="shared" si="12"/>
        <v/>
      </c>
      <c r="DL12" s="82" t="str">
        <f t="shared" si="12"/>
        <v/>
      </c>
      <c r="DM12" s="82" t="str">
        <f t="shared" si="13"/>
        <v/>
      </c>
      <c r="DN12" s="82" t="str">
        <f t="shared" si="13"/>
        <v/>
      </c>
      <c r="DO12" s="82" t="str">
        <f t="shared" si="13"/>
        <v/>
      </c>
      <c r="DP12" s="82" t="str">
        <f t="shared" si="13"/>
        <v/>
      </c>
      <c r="DQ12" s="82" t="str">
        <f t="shared" si="13"/>
        <v/>
      </c>
      <c r="DR12" s="82" t="str">
        <f t="shared" si="13"/>
        <v/>
      </c>
      <c r="DS12" s="82" t="str">
        <f t="shared" si="14"/>
        <v/>
      </c>
      <c r="DT12" s="82" t="str">
        <f t="shared" si="14"/>
        <v/>
      </c>
      <c r="DU12" s="82" t="str">
        <f t="shared" si="14"/>
        <v/>
      </c>
      <c r="DV12" s="82" t="str">
        <f t="shared" si="14"/>
        <v/>
      </c>
      <c r="DW12" s="82" t="str">
        <f t="shared" si="14"/>
        <v/>
      </c>
      <c r="DX12" s="82" t="str">
        <f t="shared" si="14"/>
        <v/>
      </c>
      <c r="DY12" s="82" t="str">
        <f t="shared" si="15"/>
        <v/>
      </c>
      <c r="DZ12" s="82" t="str">
        <f t="shared" si="15"/>
        <v/>
      </c>
      <c r="EA12" s="82" t="str">
        <f t="shared" si="15"/>
        <v/>
      </c>
      <c r="EB12" s="82" t="str">
        <f t="shared" si="15"/>
        <v/>
      </c>
      <c r="EC12" s="82" t="str">
        <f t="shared" si="15"/>
        <v/>
      </c>
      <c r="ED12" s="82" t="str">
        <f t="shared" si="15"/>
        <v/>
      </c>
      <c r="EE12" s="82" t="str">
        <f t="shared" si="16"/>
        <v/>
      </c>
      <c r="EF12" s="82" t="str">
        <f t="shared" si="16"/>
        <v/>
      </c>
      <c r="EG12" s="82" t="str">
        <f t="shared" si="16"/>
        <v/>
      </c>
      <c r="EH12" s="82" t="str">
        <f t="shared" si="16"/>
        <v/>
      </c>
      <c r="EI12" s="82" t="str">
        <f t="shared" si="16"/>
        <v/>
      </c>
      <c r="EJ12" s="82" t="str">
        <f t="shared" si="16"/>
        <v/>
      </c>
      <c r="EK12" s="82" t="str">
        <f t="shared" si="17"/>
        <v/>
      </c>
      <c r="EL12" s="82" t="str">
        <f t="shared" si="17"/>
        <v/>
      </c>
      <c r="EM12" s="82" t="str">
        <f t="shared" si="17"/>
        <v/>
      </c>
      <c r="EN12" s="82" t="str">
        <f t="shared" si="17"/>
        <v/>
      </c>
      <c r="EO12" s="82" t="str">
        <f t="shared" si="17"/>
        <v/>
      </c>
      <c r="EP12" s="82" t="str">
        <f t="shared" si="17"/>
        <v/>
      </c>
      <c r="EQ12" s="82" t="str">
        <f t="shared" si="18"/>
        <v/>
      </c>
      <c r="ER12" s="82" t="str">
        <f t="shared" si="18"/>
        <v/>
      </c>
      <c r="ES12" s="82" t="str">
        <f t="shared" si="18"/>
        <v/>
      </c>
      <c r="ET12" s="82" t="str">
        <f t="shared" si="18"/>
        <v/>
      </c>
      <c r="EU12" s="82" t="str">
        <f t="shared" si="18"/>
        <v/>
      </c>
      <c r="EV12" s="82" t="str">
        <f t="shared" si="18"/>
        <v/>
      </c>
      <c r="EW12" s="82" t="str">
        <f t="shared" si="19"/>
        <v/>
      </c>
      <c r="EX12" s="82" t="str">
        <f t="shared" si="19"/>
        <v/>
      </c>
      <c r="EY12" s="82" t="str">
        <f t="shared" si="19"/>
        <v/>
      </c>
      <c r="EZ12" s="82" t="str">
        <f t="shared" si="19"/>
        <v/>
      </c>
      <c r="FA12" s="82" t="str">
        <f t="shared" si="19"/>
        <v/>
      </c>
      <c r="FB12" s="82" t="str">
        <f t="shared" si="19"/>
        <v/>
      </c>
      <c r="FC12" s="82" t="str">
        <f t="shared" si="20"/>
        <v/>
      </c>
      <c r="FD12" s="82" t="str">
        <f t="shared" si="20"/>
        <v/>
      </c>
      <c r="FE12" s="82" t="str">
        <f t="shared" si="20"/>
        <v/>
      </c>
      <c r="FF12" s="82" t="str">
        <f t="shared" si="20"/>
        <v/>
      </c>
      <c r="FG12" s="82" t="str">
        <f t="shared" si="20"/>
        <v/>
      </c>
      <c r="FH12" s="82" t="str">
        <f t="shared" si="20"/>
        <v/>
      </c>
      <c r="FI12" s="82" t="str">
        <f t="shared" si="21"/>
        <v>ishikura.m@if-d.net</v>
      </c>
      <c r="FJ12" s="82" t="str">
        <f t="shared" si="21"/>
        <v/>
      </c>
      <c r="FK12" s="82" t="str">
        <f t="shared" si="21"/>
        <v/>
      </c>
      <c r="FL12" s="82" t="str">
        <f t="shared" si="21"/>
        <v/>
      </c>
      <c r="FM12" s="82" t="str">
        <f t="shared" si="21"/>
        <v/>
      </c>
      <c r="FN12" s="82" t="str">
        <f t="shared" si="21"/>
        <v/>
      </c>
      <c r="FO12" s="82" t="str">
        <f t="shared" si="22"/>
        <v/>
      </c>
      <c r="FP12" s="82" t="str">
        <f t="shared" si="22"/>
        <v/>
      </c>
      <c r="FQ12" s="82" t="str">
        <f t="shared" si="22"/>
        <v/>
      </c>
      <c r="FR12" s="82" t="str">
        <f t="shared" si="22"/>
        <v/>
      </c>
      <c r="FS12" s="82" t="str">
        <f t="shared" si="22"/>
        <v/>
      </c>
      <c r="FT12" s="82" t="str">
        <f t="shared" si="22"/>
        <v/>
      </c>
      <c r="FU12" s="82" t="str">
        <f t="shared" si="23"/>
        <v/>
      </c>
      <c r="FV12" s="82" t="str">
        <f t="shared" si="23"/>
        <v/>
      </c>
      <c r="FW12" s="82" t="str">
        <f t="shared" si="23"/>
        <v/>
      </c>
      <c r="FX12" s="82" t="str">
        <f t="shared" si="23"/>
        <v/>
      </c>
      <c r="FY12" s="82" t="str">
        <f t="shared" si="23"/>
        <v/>
      </c>
      <c r="FZ12" s="82" t="str">
        <f t="shared" si="23"/>
        <v/>
      </c>
      <c r="GA12" s="82" t="str">
        <f t="shared" si="24"/>
        <v/>
      </c>
      <c r="GB12" s="82" t="str">
        <f t="shared" si="24"/>
        <v/>
      </c>
      <c r="GC12" s="82" t="str">
        <f t="shared" si="24"/>
        <v/>
      </c>
      <c r="GD12" s="82" t="str">
        <f t="shared" si="24"/>
        <v/>
      </c>
      <c r="GE12" s="82" t="str">
        <f t="shared" si="24"/>
        <v/>
      </c>
      <c r="GF12" s="82" t="str">
        <f t="shared" si="24"/>
        <v/>
      </c>
    </row>
    <row r="13" spans="1:236" ht="25.5" customHeight="1">
      <c r="A13" s="2" t="s">
        <v>4590</v>
      </c>
      <c r="B13" s="2">
        <f>COUNTIF($H$4:H13,H13)</f>
        <v>1</v>
      </c>
      <c r="C13" s="2">
        <f>COUNTIF($J$4:J13,J13)</f>
        <v>1</v>
      </c>
      <c r="D13" s="2">
        <f>COUNTIF($K$4:K13,K13)</f>
        <v>1</v>
      </c>
      <c r="E13" s="89">
        <f t="shared" si="0"/>
        <v>10</v>
      </c>
      <c r="F13" s="89" t="s">
        <v>2532</v>
      </c>
      <c r="G13" s="79" t="s">
        <v>3917</v>
      </c>
      <c r="H13" s="97" t="s">
        <v>2326</v>
      </c>
      <c r="I13" s="79" t="s">
        <v>1425</v>
      </c>
      <c r="J13" s="79" t="s">
        <v>246</v>
      </c>
      <c r="K13" s="89" t="s">
        <v>653</v>
      </c>
      <c r="L13" s="89" t="s">
        <v>653</v>
      </c>
      <c r="M13" s="108" t="s">
        <v>3967</v>
      </c>
      <c r="N13" s="108"/>
      <c r="O13" s="108"/>
      <c r="P13" s="108"/>
      <c r="Q13" s="108"/>
      <c r="R13" s="108"/>
      <c r="S13" s="89">
        <v>1</v>
      </c>
      <c r="T13" s="89">
        <v>1</v>
      </c>
      <c r="U13" s="89"/>
      <c r="V13" s="89"/>
      <c r="W13" s="89"/>
      <c r="X13" s="89"/>
      <c r="Y13" s="89"/>
      <c r="Z13" s="89"/>
      <c r="AA13" s="89"/>
      <c r="AB13" s="89"/>
      <c r="AC13" s="89">
        <v>1</v>
      </c>
      <c r="AD13" s="89"/>
      <c r="AE13" s="89"/>
      <c r="AF13" s="89"/>
      <c r="AG13" s="89"/>
      <c r="AH13" s="89"/>
      <c r="AI13" s="89"/>
      <c r="AJ13" s="89"/>
      <c r="AK13" s="89"/>
      <c r="AL13" s="89"/>
      <c r="AM13" s="89"/>
      <c r="AN13" s="89"/>
      <c r="AO13" s="89"/>
      <c r="AP13" s="89"/>
      <c r="AQ13" s="111"/>
      <c r="AR13" s="118"/>
      <c r="AS13" s="2" t="str">
        <f t="shared" si="1"/>
        <v>horii@assist-toyama.com</v>
      </c>
      <c r="AT13" s="2" t="str">
        <f t="shared" si="1"/>
        <v/>
      </c>
      <c r="AU13" s="2" t="str">
        <f t="shared" si="1"/>
        <v/>
      </c>
      <c r="AV13" s="2" t="str">
        <f t="shared" si="1"/>
        <v/>
      </c>
      <c r="AW13" s="2" t="str">
        <f t="shared" si="1"/>
        <v/>
      </c>
      <c r="AX13" s="2" t="str">
        <f t="shared" si="1"/>
        <v/>
      </c>
      <c r="AY13" s="121" t="str">
        <f t="shared" si="2"/>
        <v>horii@assist-toyama.com</v>
      </c>
      <c r="AZ13" s="121" t="str">
        <f t="shared" si="2"/>
        <v/>
      </c>
      <c r="BA13" s="121" t="str">
        <f t="shared" si="2"/>
        <v/>
      </c>
      <c r="BB13" s="121" t="str">
        <f t="shared" si="2"/>
        <v/>
      </c>
      <c r="BC13" s="121" t="str">
        <f t="shared" si="2"/>
        <v/>
      </c>
      <c r="BD13" s="121" t="str">
        <f t="shared" si="2"/>
        <v/>
      </c>
      <c r="BE13" s="82" t="str">
        <f t="shared" si="3"/>
        <v/>
      </c>
      <c r="BF13" s="82" t="str">
        <f t="shared" si="3"/>
        <v/>
      </c>
      <c r="BG13" s="82" t="str">
        <f t="shared" si="3"/>
        <v/>
      </c>
      <c r="BH13" s="82" t="str">
        <f t="shared" si="3"/>
        <v/>
      </c>
      <c r="BI13" s="82" t="str">
        <f t="shared" si="3"/>
        <v/>
      </c>
      <c r="BJ13" s="82" t="str">
        <f t="shared" si="3"/>
        <v/>
      </c>
      <c r="BK13" s="82" t="str">
        <f t="shared" si="4"/>
        <v/>
      </c>
      <c r="BL13" s="82" t="str">
        <f t="shared" si="4"/>
        <v/>
      </c>
      <c r="BM13" s="82" t="str">
        <f t="shared" si="4"/>
        <v/>
      </c>
      <c r="BN13" s="82" t="str">
        <f t="shared" si="4"/>
        <v/>
      </c>
      <c r="BO13" s="82" t="str">
        <f t="shared" si="4"/>
        <v/>
      </c>
      <c r="BP13" s="82" t="str">
        <f t="shared" si="4"/>
        <v/>
      </c>
      <c r="BQ13" s="82" t="str">
        <f t="shared" si="5"/>
        <v/>
      </c>
      <c r="BR13" s="82" t="str">
        <f t="shared" si="5"/>
        <v/>
      </c>
      <c r="BS13" s="82" t="str">
        <f t="shared" si="5"/>
        <v/>
      </c>
      <c r="BT13" s="82" t="str">
        <f t="shared" si="5"/>
        <v/>
      </c>
      <c r="BU13" s="82" t="str">
        <f t="shared" si="5"/>
        <v/>
      </c>
      <c r="BV13" s="82" t="str">
        <f t="shared" si="5"/>
        <v/>
      </c>
      <c r="BW13" s="82" t="str">
        <f t="shared" si="6"/>
        <v/>
      </c>
      <c r="BX13" s="82" t="str">
        <f t="shared" si="6"/>
        <v/>
      </c>
      <c r="BY13" s="82" t="str">
        <f t="shared" si="6"/>
        <v/>
      </c>
      <c r="BZ13" s="82" t="str">
        <f t="shared" si="6"/>
        <v/>
      </c>
      <c r="CA13" s="82" t="str">
        <f t="shared" si="6"/>
        <v/>
      </c>
      <c r="CB13" s="82" t="str">
        <f t="shared" si="6"/>
        <v/>
      </c>
      <c r="CC13" s="82" t="str">
        <f t="shared" si="7"/>
        <v/>
      </c>
      <c r="CD13" s="82" t="str">
        <f t="shared" si="7"/>
        <v/>
      </c>
      <c r="CE13" s="82" t="str">
        <f t="shared" si="7"/>
        <v/>
      </c>
      <c r="CF13" s="82" t="str">
        <f t="shared" si="7"/>
        <v/>
      </c>
      <c r="CG13" s="82" t="str">
        <f t="shared" si="7"/>
        <v/>
      </c>
      <c r="CH13" s="82" t="str">
        <f t="shared" si="7"/>
        <v/>
      </c>
      <c r="CI13" s="82" t="str">
        <f t="shared" si="8"/>
        <v/>
      </c>
      <c r="CJ13" s="82" t="str">
        <f t="shared" si="8"/>
        <v/>
      </c>
      <c r="CK13" s="82" t="str">
        <f t="shared" si="8"/>
        <v/>
      </c>
      <c r="CL13" s="82" t="str">
        <f t="shared" si="8"/>
        <v/>
      </c>
      <c r="CM13" s="82" t="str">
        <f t="shared" si="8"/>
        <v/>
      </c>
      <c r="CN13" s="82" t="str">
        <f t="shared" si="8"/>
        <v/>
      </c>
      <c r="CO13" s="82" t="str">
        <f t="shared" si="9"/>
        <v/>
      </c>
      <c r="CP13" s="82" t="str">
        <f t="shared" si="9"/>
        <v/>
      </c>
      <c r="CQ13" s="82" t="str">
        <f t="shared" si="9"/>
        <v/>
      </c>
      <c r="CR13" s="82" t="str">
        <f t="shared" si="9"/>
        <v/>
      </c>
      <c r="CS13" s="82" t="str">
        <f t="shared" si="9"/>
        <v/>
      </c>
      <c r="CT13" s="82" t="str">
        <f t="shared" si="9"/>
        <v/>
      </c>
      <c r="CU13" s="82" t="str">
        <f t="shared" si="10"/>
        <v/>
      </c>
      <c r="CV13" s="82" t="str">
        <f t="shared" si="10"/>
        <v/>
      </c>
      <c r="CW13" s="82" t="str">
        <f t="shared" si="10"/>
        <v/>
      </c>
      <c r="CX13" s="82" t="str">
        <f t="shared" si="10"/>
        <v/>
      </c>
      <c r="CY13" s="82" t="str">
        <f t="shared" si="10"/>
        <v/>
      </c>
      <c r="CZ13" s="82" t="str">
        <f t="shared" si="10"/>
        <v/>
      </c>
      <c r="DA13" s="82" t="str">
        <f t="shared" si="11"/>
        <v>horii@assist-toyama.com</v>
      </c>
      <c r="DB13" s="82" t="str">
        <f t="shared" si="11"/>
        <v/>
      </c>
      <c r="DC13" s="82" t="str">
        <f t="shared" si="11"/>
        <v/>
      </c>
      <c r="DD13" s="82" t="str">
        <f t="shared" si="11"/>
        <v/>
      </c>
      <c r="DE13" s="82" t="str">
        <f t="shared" si="11"/>
        <v/>
      </c>
      <c r="DF13" s="82" t="str">
        <f t="shared" si="11"/>
        <v/>
      </c>
      <c r="DG13" s="82" t="str">
        <f t="shared" si="12"/>
        <v/>
      </c>
      <c r="DH13" s="82" t="str">
        <f t="shared" si="12"/>
        <v/>
      </c>
      <c r="DI13" s="82" t="str">
        <f t="shared" si="12"/>
        <v/>
      </c>
      <c r="DJ13" s="82" t="str">
        <f t="shared" si="12"/>
        <v/>
      </c>
      <c r="DK13" s="82" t="str">
        <f t="shared" si="12"/>
        <v/>
      </c>
      <c r="DL13" s="82" t="str">
        <f t="shared" si="12"/>
        <v/>
      </c>
      <c r="DM13" s="82" t="str">
        <f t="shared" si="13"/>
        <v/>
      </c>
      <c r="DN13" s="82" t="str">
        <f t="shared" si="13"/>
        <v/>
      </c>
      <c r="DO13" s="82" t="str">
        <f t="shared" si="13"/>
        <v/>
      </c>
      <c r="DP13" s="82" t="str">
        <f t="shared" si="13"/>
        <v/>
      </c>
      <c r="DQ13" s="82" t="str">
        <f t="shared" si="13"/>
        <v/>
      </c>
      <c r="DR13" s="82" t="str">
        <f t="shared" si="13"/>
        <v/>
      </c>
      <c r="DS13" s="82" t="str">
        <f t="shared" si="14"/>
        <v/>
      </c>
      <c r="DT13" s="82" t="str">
        <f t="shared" si="14"/>
        <v/>
      </c>
      <c r="DU13" s="82" t="str">
        <f t="shared" si="14"/>
        <v/>
      </c>
      <c r="DV13" s="82" t="str">
        <f t="shared" si="14"/>
        <v/>
      </c>
      <c r="DW13" s="82" t="str">
        <f t="shared" si="14"/>
        <v/>
      </c>
      <c r="DX13" s="82" t="str">
        <f t="shared" si="14"/>
        <v/>
      </c>
      <c r="DY13" s="82" t="str">
        <f t="shared" si="15"/>
        <v/>
      </c>
      <c r="DZ13" s="82" t="str">
        <f t="shared" si="15"/>
        <v/>
      </c>
      <c r="EA13" s="82" t="str">
        <f t="shared" si="15"/>
        <v/>
      </c>
      <c r="EB13" s="82" t="str">
        <f t="shared" si="15"/>
        <v/>
      </c>
      <c r="EC13" s="82" t="str">
        <f t="shared" si="15"/>
        <v/>
      </c>
      <c r="ED13" s="82" t="str">
        <f t="shared" si="15"/>
        <v/>
      </c>
      <c r="EE13" s="82" t="str">
        <f t="shared" si="16"/>
        <v/>
      </c>
      <c r="EF13" s="82" t="str">
        <f t="shared" si="16"/>
        <v/>
      </c>
      <c r="EG13" s="82" t="str">
        <f t="shared" si="16"/>
        <v/>
      </c>
      <c r="EH13" s="82" t="str">
        <f t="shared" si="16"/>
        <v/>
      </c>
      <c r="EI13" s="82" t="str">
        <f t="shared" si="16"/>
        <v/>
      </c>
      <c r="EJ13" s="82" t="str">
        <f t="shared" si="16"/>
        <v/>
      </c>
      <c r="EK13" s="82" t="str">
        <f t="shared" si="17"/>
        <v/>
      </c>
      <c r="EL13" s="82" t="str">
        <f t="shared" si="17"/>
        <v/>
      </c>
      <c r="EM13" s="82" t="str">
        <f t="shared" si="17"/>
        <v/>
      </c>
      <c r="EN13" s="82" t="str">
        <f t="shared" si="17"/>
        <v/>
      </c>
      <c r="EO13" s="82" t="str">
        <f t="shared" si="17"/>
        <v/>
      </c>
      <c r="EP13" s="82" t="str">
        <f t="shared" si="17"/>
        <v/>
      </c>
      <c r="EQ13" s="82" t="str">
        <f t="shared" si="18"/>
        <v/>
      </c>
      <c r="ER13" s="82" t="str">
        <f t="shared" si="18"/>
        <v/>
      </c>
      <c r="ES13" s="82" t="str">
        <f t="shared" si="18"/>
        <v/>
      </c>
      <c r="ET13" s="82" t="str">
        <f t="shared" si="18"/>
        <v/>
      </c>
      <c r="EU13" s="82" t="str">
        <f t="shared" si="18"/>
        <v/>
      </c>
      <c r="EV13" s="82" t="str">
        <f t="shared" si="18"/>
        <v/>
      </c>
      <c r="EW13" s="82" t="str">
        <f t="shared" si="19"/>
        <v/>
      </c>
      <c r="EX13" s="82" t="str">
        <f t="shared" si="19"/>
        <v/>
      </c>
      <c r="EY13" s="82" t="str">
        <f t="shared" si="19"/>
        <v/>
      </c>
      <c r="EZ13" s="82" t="str">
        <f t="shared" si="19"/>
        <v/>
      </c>
      <c r="FA13" s="82" t="str">
        <f t="shared" si="19"/>
        <v/>
      </c>
      <c r="FB13" s="82" t="str">
        <f t="shared" si="19"/>
        <v/>
      </c>
      <c r="FC13" s="82" t="str">
        <f t="shared" si="20"/>
        <v/>
      </c>
      <c r="FD13" s="82" t="str">
        <f t="shared" si="20"/>
        <v/>
      </c>
      <c r="FE13" s="82" t="str">
        <f t="shared" si="20"/>
        <v/>
      </c>
      <c r="FF13" s="82" t="str">
        <f t="shared" si="20"/>
        <v/>
      </c>
      <c r="FG13" s="82" t="str">
        <f t="shared" si="20"/>
        <v/>
      </c>
      <c r="FH13" s="82" t="str">
        <f t="shared" si="20"/>
        <v/>
      </c>
      <c r="FI13" s="82" t="str">
        <f t="shared" si="21"/>
        <v/>
      </c>
      <c r="FJ13" s="82" t="str">
        <f t="shared" si="21"/>
        <v/>
      </c>
      <c r="FK13" s="82" t="str">
        <f t="shared" si="21"/>
        <v/>
      </c>
      <c r="FL13" s="82" t="str">
        <f t="shared" si="21"/>
        <v/>
      </c>
      <c r="FM13" s="82" t="str">
        <f t="shared" si="21"/>
        <v/>
      </c>
      <c r="FN13" s="82" t="str">
        <f t="shared" si="21"/>
        <v/>
      </c>
      <c r="FO13" s="82" t="str">
        <f t="shared" si="22"/>
        <v/>
      </c>
      <c r="FP13" s="82" t="str">
        <f t="shared" si="22"/>
        <v/>
      </c>
      <c r="FQ13" s="82" t="str">
        <f t="shared" si="22"/>
        <v/>
      </c>
      <c r="FR13" s="82" t="str">
        <f t="shared" si="22"/>
        <v/>
      </c>
      <c r="FS13" s="82" t="str">
        <f t="shared" si="22"/>
        <v/>
      </c>
      <c r="FT13" s="82" t="str">
        <f t="shared" si="22"/>
        <v/>
      </c>
      <c r="FU13" s="82" t="str">
        <f t="shared" si="23"/>
        <v/>
      </c>
      <c r="FV13" s="82" t="str">
        <f t="shared" si="23"/>
        <v/>
      </c>
      <c r="FW13" s="82" t="str">
        <f t="shared" si="23"/>
        <v/>
      </c>
      <c r="FX13" s="82" t="str">
        <f t="shared" si="23"/>
        <v/>
      </c>
      <c r="FY13" s="82" t="str">
        <f t="shared" si="23"/>
        <v/>
      </c>
      <c r="FZ13" s="82" t="str">
        <f t="shared" si="23"/>
        <v/>
      </c>
      <c r="GA13" s="82" t="str">
        <f t="shared" si="24"/>
        <v/>
      </c>
      <c r="GB13" s="82" t="str">
        <f t="shared" si="24"/>
        <v/>
      </c>
      <c r="GC13" s="82" t="str">
        <f t="shared" si="24"/>
        <v/>
      </c>
      <c r="GD13" s="82" t="str">
        <f t="shared" si="24"/>
        <v/>
      </c>
      <c r="GE13" s="82" t="str">
        <f t="shared" si="24"/>
        <v/>
      </c>
      <c r="GF13" s="82" t="str">
        <f t="shared" si="24"/>
        <v/>
      </c>
    </row>
    <row r="14" spans="1:236" ht="25.5" customHeight="1">
      <c r="A14" s="2" t="s">
        <v>2453</v>
      </c>
      <c r="B14" s="2">
        <f>COUNTIF($H$4:H14,H14)</f>
        <v>1</v>
      </c>
      <c r="C14" s="2">
        <f>COUNTIF($J$4:J14,J14)</f>
        <v>1</v>
      </c>
      <c r="D14" s="2">
        <f>COUNTIF($K$4:K14,K14)</f>
        <v>1</v>
      </c>
      <c r="E14" s="89">
        <f t="shared" si="0"/>
        <v>11</v>
      </c>
      <c r="F14" s="89" t="s">
        <v>3929</v>
      </c>
      <c r="G14" s="79" t="s">
        <v>3917</v>
      </c>
      <c r="H14" s="97" t="s">
        <v>3968</v>
      </c>
      <c r="I14" s="79" t="s">
        <v>3970</v>
      </c>
      <c r="J14" s="79" t="s">
        <v>3972</v>
      </c>
      <c r="K14" s="89" t="s">
        <v>3974</v>
      </c>
      <c r="L14" s="89" t="s">
        <v>1147</v>
      </c>
      <c r="M14" s="108"/>
      <c r="N14" s="108"/>
      <c r="O14" s="108"/>
      <c r="P14" s="108"/>
      <c r="Q14" s="108"/>
      <c r="R14" s="108"/>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111" t="s">
        <v>3976</v>
      </c>
      <c r="AR14" s="118"/>
      <c r="AS14" s="2" t="str">
        <f t="shared" si="1"/>
        <v/>
      </c>
      <c r="AT14" s="2" t="str">
        <f t="shared" si="1"/>
        <v/>
      </c>
      <c r="AU14" s="2" t="str">
        <f t="shared" si="1"/>
        <v/>
      </c>
      <c r="AV14" s="2" t="str">
        <f t="shared" si="1"/>
        <v/>
      </c>
      <c r="AW14" s="2" t="str">
        <f t="shared" si="1"/>
        <v/>
      </c>
      <c r="AX14" s="2" t="str">
        <f t="shared" si="1"/>
        <v/>
      </c>
      <c r="AY14" s="121" t="str">
        <f t="shared" si="2"/>
        <v/>
      </c>
      <c r="AZ14" s="121" t="str">
        <f t="shared" si="2"/>
        <v/>
      </c>
      <c r="BA14" s="121" t="str">
        <f t="shared" si="2"/>
        <v/>
      </c>
      <c r="BB14" s="121" t="str">
        <f t="shared" si="2"/>
        <v/>
      </c>
      <c r="BC14" s="121" t="str">
        <f t="shared" si="2"/>
        <v/>
      </c>
      <c r="BD14" s="121" t="str">
        <f t="shared" si="2"/>
        <v/>
      </c>
      <c r="BE14" s="82" t="str">
        <f t="shared" si="3"/>
        <v/>
      </c>
      <c r="BF14" s="82" t="str">
        <f t="shared" si="3"/>
        <v/>
      </c>
      <c r="BG14" s="82" t="str">
        <f t="shared" si="3"/>
        <v/>
      </c>
      <c r="BH14" s="82" t="str">
        <f t="shared" si="3"/>
        <v/>
      </c>
      <c r="BI14" s="82" t="str">
        <f t="shared" si="3"/>
        <v/>
      </c>
      <c r="BJ14" s="82" t="str">
        <f t="shared" si="3"/>
        <v/>
      </c>
      <c r="BK14" s="82" t="str">
        <f t="shared" si="4"/>
        <v/>
      </c>
      <c r="BL14" s="82" t="str">
        <f t="shared" si="4"/>
        <v/>
      </c>
      <c r="BM14" s="82" t="str">
        <f t="shared" si="4"/>
        <v/>
      </c>
      <c r="BN14" s="82" t="str">
        <f t="shared" si="4"/>
        <v/>
      </c>
      <c r="BO14" s="82" t="str">
        <f t="shared" si="4"/>
        <v/>
      </c>
      <c r="BP14" s="82" t="str">
        <f t="shared" si="4"/>
        <v/>
      </c>
      <c r="BQ14" s="82" t="str">
        <f t="shared" si="5"/>
        <v/>
      </c>
      <c r="BR14" s="82" t="str">
        <f t="shared" si="5"/>
        <v/>
      </c>
      <c r="BS14" s="82" t="str">
        <f t="shared" si="5"/>
        <v/>
      </c>
      <c r="BT14" s="82" t="str">
        <f t="shared" si="5"/>
        <v/>
      </c>
      <c r="BU14" s="82" t="str">
        <f t="shared" si="5"/>
        <v/>
      </c>
      <c r="BV14" s="82" t="str">
        <f t="shared" si="5"/>
        <v/>
      </c>
      <c r="BW14" s="82" t="str">
        <f t="shared" si="6"/>
        <v/>
      </c>
      <c r="BX14" s="82" t="str">
        <f t="shared" si="6"/>
        <v/>
      </c>
      <c r="BY14" s="82" t="str">
        <f t="shared" si="6"/>
        <v/>
      </c>
      <c r="BZ14" s="82" t="str">
        <f t="shared" si="6"/>
        <v/>
      </c>
      <c r="CA14" s="82" t="str">
        <f t="shared" si="6"/>
        <v/>
      </c>
      <c r="CB14" s="82" t="str">
        <f t="shared" si="6"/>
        <v/>
      </c>
      <c r="CC14" s="82" t="str">
        <f t="shared" si="7"/>
        <v/>
      </c>
      <c r="CD14" s="82" t="str">
        <f t="shared" si="7"/>
        <v/>
      </c>
      <c r="CE14" s="82" t="str">
        <f t="shared" si="7"/>
        <v/>
      </c>
      <c r="CF14" s="82" t="str">
        <f t="shared" si="7"/>
        <v/>
      </c>
      <c r="CG14" s="82" t="str">
        <f t="shared" si="7"/>
        <v/>
      </c>
      <c r="CH14" s="82" t="str">
        <f t="shared" si="7"/>
        <v/>
      </c>
      <c r="CI14" s="82" t="str">
        <f t="shared" si="8"/>
        <v/>
      </c>
      <c r="CJ14" s="82" t="str">
        <f t="shared" si="8"/>
        <v/>
      </c>
      <c r="CK14" s="82" t="str">
        <f t="shared" si="8"/>
        <v/>
      </c>
      <c r="CL14" s="82" t="str">
        <f t="shared" si="8"/>
        <v/>
      </c>
      <c r="CM14" s="82" t="str">
        <f t="shared" si="8"/>
        <v/>
      </c>
      <c r="CN14" s="82" t="str">
        <f t="shared" si="8"/>
        <v/>
      </c>
      <c r="CO14" s="82" t="str">
        <f t="shared" si="9"/>
        <v/>
      </c>
      <c r="CP14" s="82" t="str">
        <f t="shared" si="9"/>
        <v/>
      </c>
      <c r="CQ14" s="82" t="str">
        <f t="shared" si="9"/>
        <v/>
      </c>
      <c r="CR14" s="82" t="str">
        <f t="shared" si="9"/>
        <v/>
      </c>
      <c r="CS14" s="82" t="str">
        <f t="shared" si="9"/>
        <v/>
      </c>
      <c r="CT14" s="82" t="str">
        <f t="shared" si="9"/>
        <v/>
      </c>
      <c r="CU14" s="82" t="str">
        <f t="shared" si="10"/>
        <v/>
      </c>
      <c r="CV14" s="82" t="str">
        <f t="shared" si="10"/>
        <v/>
      </c>
      <c r="CW14" s="82" t="str">
        <f t="shared" si="10"/>
        <v/>
      </c>
      <c r="CX14" s="82" t="str">
        <f t="shared" si="10"/>
        <v/>
      </c>
      <c r="CY14" s="82" t="str">
        <f t="shared" si="10"/>
        <v/>
      </c>
      <c r="CZ14" s="82" t="str">
        <f t="shared" si="10"/>
        <v/>
      </c>
      <c r="DA14" s="82" t="str">
        <f t="shared" si="11"/>
        <v/>
      </c>
      <c r="DB14" s="82" t="str">
        <f t="shared" si="11"/>
        <v/>
      </c>
      <c r="DC14" s="82" t="str">
        <f t="shared" si="11"/>
        <v/>
      </c>
      <c r="DD14" s="82" t="str">
        <f t="shared" si="11"/>
        <v/>
      </c>
      <c r="DE14" s="82" t="str">
        <f t="shared" si="11"/>
        <v/>
      </c>
      <c r="DF14" s="82" t="str">
        <f t="shared" si="11"/>
        <v/>
      </c>
      <c r="DG14" s="82" t="str">
        <f t="shared" si="12"/>
        <v/>
      </c>
      <c r="DH14" s="82" t="str">
        <f t="shared" si="12"/>
        <v/>
      </c>
      <c r="DI14" s="82" t="str">
        <f t="shared" si="12"/>
        <v/>
      </c>
      <c r="DJ14" s="82" t="str">
        <f t="shared" si="12"/>
        <v/>
      </c>
      <c r="DK14" s="82" t="str">
        <f t="shared" si="12"/>
        <v/>
      </c>
      <c r="DL14" s="82" t="str">
        <f t="shared" si="12"/>
        <v/>
      </c>
      <c r="DM14" s="82" t="str">
        <f t="shared" si="13"/>
        <v/>
      </c>
      <c r="DN14" s="82" t="str">
        <f t="shared" si="13"/>
        <v/>
      </c>
      <c r="DO14" s="82" t="str">
        <f t="shared" si="13"/>
        <v/>
      </c>
      <c r="DP14" s="82" t="str">
        <f t="shared" si="13"/>
        <v/>
      </c>
      <c r="DQ14" s="82" t="str">
        <f t="shared" si="13"/>
        <v/>
      </c>
      <c r="DR14" s="82" t="str">
        <f t="shared" si="13"/>
        <v/>
      </c>
      <c r="DS14" s="82" t="str">
        <f t="shared" si="14"/>
        <v/>
      </c>
      <c r="DT14" s="82" t="str">
        <f t="shared" si="14"/>
        <v/>
      </c>
      <c r="DU14" s="82" t="str">
        <f t="shared" si="14"/>
        <v/>
      </c>
      <c r="DV14" s="82" t="str">
        <f t="shared" si="14"/>
        <v/>
      </c>
      <c r="DW14" s="82" t="str">
        <f t="shared" si="14"/>
        <v/>
      </c>
      <c r="DX14" s="82" t="str">
        <f t="shared" si="14"/>
        <v/>
      </c>
      <c r="DY14" s="82" t="str">
        <f t="shared" si="15"/>
        <v/>
      </c>
      <c r="DZ14" s="82" t="str">
        <f t="shared" si="15"/>
        <v/>
      </c>
      <c r="EA14" s="82" t="str">
        <f t="shared" si="15"/>
        <v/>
      </c>
      <c r="EB14" s="82" t="str">
        <f t="shared" si="15"/>
        <v/>
      </c>
      <c r="EC14" s="82" t="str">
        <f t="shared" si="15"/>
        <v/>
      </c>
      <c r="ED14" s="82" t="str">
        <f t="shared" si="15"/>
        <v/>
      </c>
      <c r="EE14" s="82" t="str">
        <f t="shared" si="16"/>
        <v/>
      </c>
      <c r="EF14" s="82" t="str">
        <f t="shared" si="16"/>
        <v/>
      </c>
      <c r="EG14" s="82" t="str">
        <f t="shared" si="16"/>
        <v/>
      </c>
      <c r="EH14" s="82" t="str">
        <f t="shared" si="16"/>
        <v/>
      </c>
      <c r="EI14" s="82" t="str">
        <f t="shared" si="16"/>
        <v/>
      </c>
      <c r="EJ14" s="82" t="str">
        <f t="shared" si="16"/>
        <v/>
      </c>
      <c r="EK14" s="82" t="str">
        <f t="shared" si="17"/>
        <v/>
      </c>
      <c r="EL14" s="82" t="str">
        <f t="shared" si="17"/>
        <v/>
      </c>
      <c r="EM14" s="82" t="str">
        <f t="shared" si="17"/>
        <v/>
      </c>
      <c r="EN14" s="82" t="str">
        <f t="shared" si="17"/>
        <v/>
      </c>
      <c r="EO14" s="82" t="str">
        <f t="shared" si="17"/>
        <v/>
      </c>
      <c r="EP14" s="82" t="str">
        <f t="shared" si="17"/>
        <v/>
      </c>
      <c r="EQ14" s="82" t="str">
        <f t="shared" si="18"/>
        <v/>
      </c>
      <c r="ER14" s="82" t="str">
        <f t="shared" si="18"/>
        <v/>
      </c>
      <c r="ES14" s="82" t="str">
        <f t="shared" si="18"/>
        <v/>
      </c>
      <c r="ET14" s="82" t="str">
        <f t="shared" si="18"/>
        <v/>
      </c>
      <c r="EU14" s="82" t="str">
        <f t="shared" si="18"/>
        <v/>
      </c>
      <c r="EV14" s="82" t="str">
        <f t="shared" si="18"/>
        <v/>
      </c>
      <c r="EW14" s="82" t="str">
        <f t="shared" si="19"/>
        <v/>
      </c>
      <c r="EX14" s="82" t="str">
        <f t="shared" si="19"/>
        <v/>
      </c>
      <c r="EY14" s="82" t="str">
        <f t="shared" si="19"/>
        <v/>
      </c>
      <c r="EZ14" s="82" t="str">
        <f t="shared" si="19"/>
        <v/>
      </c>
      <c r="FA14" s="82" t="str">
        <f t="shared" si="19"/>
        <v/>
      </c>
      <c r="FB14" s="82" t="str">
        <f t="shared" si="19"/>
        <v/>
      </c>
      <c r="FC14" s="82" t="str">
        <f t="shared" si="20"/>
        <v/>
      </c>
      <c r="FD14" s="82" t="str">
        <f t="shared" si="20"/>
        <v/>
      </c>
      <c r="FE14" s="82" t="str">
        <f t="shared" si="20"/>
        <v/>
      </c>
      <c r="FF14" s="82" t="str">
        <f t="shared" si="20"/>
        <v/>
      </c>
      <c r="FG14" s="82" t="str">
        <f t="shared" si="20"/>
        <v/>
      </c>
      <c r="FH14" s="82" t="str">
        <f t="shared" si="20"/>
        <v/>
      </c>
      <c r="FI14" s="82" t="str">
        <f t="shared" si="21"/>
        <v/>
      </c>
      <c r="FJ14" s="82" t="str">
        <f t="shared" si="21"/>
        <v/>
      </c>
      <c r="FK14" s="82" t="str">
        <f t="shared" si="21"/>
        <v/>
      </c>
      <c r="FL14" s="82" t="str">
        <f t="shared" si="21"/>
        <v/>
      </c>
      <c r="FM14" s="82" t="str">
        <f t="shared" si="21"/>
        <v/>
      </c>
      <c r="FN14" s="82" t="str">
        <f t="shared" si="21"/>
        <v/>
      </c>
      <c r="FO14" s="82" t="str">
        <f t="shared" si="22"/>
        <v/>
      </c>
      <c r="FP14" s="82" t="str">
        <f t="shared" si="22"/>
        <v/>
      </c>
      <c r="FQ14" s="82" t="str">
        <f t="shared" si="22"/>
        <v/>
      </c>
      <c r="FR14" s="82" t="str">
        <f t="shared" si="22"/>
        <v/>
      </c>
      <c r="FS14" s="82" t="str">
        <f t="shared" si="22"/>
        <v/>
      </c>
      <c r="FT14" s="82" t="str">
        <f t="shared" si="22"/>
        <v/>
      </c>
      <c r="FU14" s="82" t="str">
        <f t="shared" si="23"/>
        <v/>
      </c>
      <c r="FV14" s="82" t="str">
        <f t="shared" si="23"/>
        <v/>
      </c>
      <c r="FW14" s="82" t="str">
        <f t="shared" si="23"/>
        <v/>
      </c>
      <c r="FX14" s="82" t="str">
        <f t="shared" si="23"/>
        <v/>
      </c>
      <c r="FY14" s="82" t="str">
        <f t="shared" si="23"/>
        <v/>
      </c>
      <c r="FZ14" s="82" t="str">
        <f t="shared" si="23"/>
        <v/>
      </c>
      <c r="GA14" s="82" t="str">
        <f t="shared" si="24"/>
        <v/>
      </c>
      <c r="GB14" s="82" t="str">
        <f t="shared" si="24"/>
        <v/>
      </c>
      <c r="GC14" s="82" t="str">
        <f t="shared" si="24"/>
        <v/>
      </c>
      <c r="GD14" s="82" t="str">
        <f t="shared" si="24"/>
        <v/>
      </c>
      <c r="GE14" s="82" t="str">
        <f t="shared" si="24"/>
        <v/>
      </c>
      <c r="GF14" s="82" t="str">
        <f t="shared" si="24"/>
        <v/>
      </c>
    </row>
    <row r="15" spans="1:236" ht="25.5" customHeight="1">
      <c r="A15" s="2" t="s">
        <v>4592</v>
      </c>
      <c r="B15" s="2">
        <f>COUNTIF($H$4:H15,H15)</f>
        <v>1</v>
      </c>
      <c r="C15" s="2">
        <f>COUNTIF($J$4:J15,J15)</f>
        <v>1</v>
      </c>
      <c r="D15" s="2">
        <f>COUNTIF($K$4:K15,K15)</f>
        <v>1</v>
      </c>
      <c r="E15" s="89">
        <f t="shared" si="0"/>
        <v>12</v>
      </c>
      <c r="F15" s="89" t="s">
        <v>2532</v>
      </c>
      <c r="G15" s="79" t="s">
        <v>3917</v>
      </c>
      <c r="H15" s="97" t="s">
        <v>2380</v>
      </c>
      <c r="I15" s="79" t="s">
        <v>1572</v>
      </c>
      <c r="J15" s="79" t="s">
        <v>1481</v>
      </c>
      <c r="K15" s="89" t="s">
        <v>3980</v>
      </c>
      <c r="L15" s="89" t="s">
        <v>3981</v>
      </c>
      <c r="M15" s="108" t="s">
        <v>3982</v>
      </c>
      <c r="N15" s="108" t="s">
        <v>3989</v>
      </c>
      <c r="O15" s="108"/>
      <c r="P15" s="108"/>
      <c r="Q15" s="108"/>
      <c r="R15" s="108"/>
      <c r="S15" s="89">
        <v>1</v>
      </c>
      <c r="T15" s="89">
        <v>1</v>
      </c>
      <c r="U15" s="89">
        <v>1</v>
      </c>
      <c r="V15" s="89"/>
      <c r="W15" s="89"/>
      <c r="X15" s="89"/>
      <c r="Y15" s="89"/>
      <c r="Z15" s="89"/>
      <c r="AA15" s="89"/>
      <c r="AB15" s="89"/>
      <c r="AC15" s="89"/>
      <c r="AD15" s="89"/>
      <c r="AE15" s="89"/>
      <c r="AF15" s="89"/>
      <c r="AG15" s="89"/>
      <c r="AH15" s="89"/>
      <c r="AI15" s="89"/>
      <c r="AJ15" s="89"/>
      <c r="AK15" s="89"/>
      <c r="AL15" s="89"/>
      <c r="AM15" s="89"/>
      <c r="AN15" s="89"/>
      <c r="AO15" s="89"/>
      <c r="AP15" s="89"/>
      <c r="AQ15" s="111"/>
      <c r="AR15" s="118"/>
      <c r="AS15" s="2" t="str">
        <f t="shared" si="1"/>
        <v>Sakuraen@juno.ocn.ne.jp</v>
      </c>
      <c r="AT15" s="2" t="str">
        <f t="shared" si="1"/>
        <v>info@sakurano.or.jp</v>
      </c>
      <c r="AU15" s="2" t="str">
        <f t="shared" si="1"/>
        <v/>
      </c>
      <c r="AV15" s="2" t="str">
        <f t="shared" si="1"/>
        <v/>
      </c>
      <c r="AW15" s="2" t="str">
        <f t="shared" si="1"/>
        <v/>
      </c>
      <c r="AX15" s="2" t="str">
        <f t="shared" si="1"/>
        <v/>
      </c>
      <c r="AY15" s="121" t="str">
        <f t="shared" si="2"/>
        <v>Sakuraen@juno.ocn.ne.jp</v>
      </c>
      <c r="AZ15" s="121" t="str">
        <f t="shared" si="2"/>
        <v>info@sakurano.or.jp</v>
      </c>
      <c r="BA15" s="121" t="str">
        <f t="shared" si="2"/>
        <v/>
      </c>
      <c r="BB15" s="121" t="str">
        <f t="shared" si="2"/>
        <v/>
      </c>
      <c r="BC15" s="121" t="str">
        <f t="shared" si="2"/>
        <v/>
      </c>
      <c r="BD15" s="121" t="str">
        <f t="shared" si="2"/>
        <v/>
      </c>
      <c r="BE15" s="82" t="str">
        <f t="shared" si="3"/>
        <v>Sakuraen@juno.ocn.ne.jp</v>
      </c>
      <c r="BF15" s="82" t="str">
        <f t="shared" si="3"/>
        <v>info@sakurano.or.jp</v>
      </c>
      <c r="BG15" s="82" t="str">
        <f t="shared" si="3"/>
        <v/>
      </c>
      <c r="BH15" s="82" t="str">
        <f t="shared" si="3"/>
        <v/>
      </c>
      <c r="BI15" s="82" t="str">
        <f t="shared" si="3"/>
        <v/>
      </c>
      <c r="BJ15" s="82" t="str">
        <f t="shared" si="3"/>
        <v/>
      </c>
      <c r="BK15" s="82" t="str">
        <f t="shared" si="4"/>
        <v/>
      </c>
      <c r="BL15" s="82" t="str">
        <f t="shared" si="4"/>
        <v/>
      </c>
      <c r="BM15" s="82" t="str">
        <f t="shared" si="4"/>
        <v/>
      </c>
      <c r="BN15" s="82" t="str">
        <f t="shared" si="4"/>
        <v/>
      </c>
      <c r="BO15" s="82" t="str">
        <f t="shared" si="4"/>
        <v/>
      </c>
      <c r="BP15" s="82" t="str">
        <f t="shared" si="4"/>
        <v/>
      </c>
      <c r="BQ15" s="82" t="str">
        <f t="shared" si="5"/>
        <v/>
      </c>
      <c r="BR15" s="82" t="str">
        <f t="shared" si="5"/>
        <v/>
      </c>
      <c r="BS15" s="82" t="str">
        <f t="shared" si="5"/>
        <v/>
      </c>
      <c r="BT15" s="82" t="str">
        <f t="shared" si="5"/>
        <v/>
      </c>
      <c r="BU15" s="82" t="str">
        <f t="shared" si="5"/>
        <v/>
      </c>
      <c r="BV15" s="82" t="str">
        <f t="shared" si="5"/>
        <v/>
      </c>
      <c r="BW15" s="82" t="str">
        <f t="shared" si="6"/>
        <v/>
      </c>
      <c r="BX15" s="82" t="str">
        <f t="shared" si="6"/>
        <v/>
      </c>
      <c r="BY15" s="82" t="str">
        <f t="shared" si="6"/>
        <v/>
      </c>
      <c r="BZ15" s="82" t="str">
        <f t="shared" si="6"/>
        <v/>
      </c>
      <c r="CA15" s="82" t="str">
        <f t="shared" si="6"/>
        <v/>
      </c>
      <c r="CB15" s="82" t="str">
        <f t="shared" si="6"/>
        <v/>
      </c>
      <c r="CC15" s="82" t="str">
        <f t="shared" si="7"/>
        <v/>
      </c>
      <c r="CD15" s="82" t="str">
        <f t="shared" si="7"/>
        <v/>
      </c>
      <c r="CE15" s="82" t="str">
        <f t="shared" si="7"/>
        <v/>
      </c>
      <c r="CF15" s="82" t="str">
        <f t="shared" si="7"/>
        <v/>
      </c>
      <c r="CG15" s="82" t="str">
        <f t="shared" si="7"/>
        <v/>
      </c>
      <c r="CH15" s="82" t="str">
        <f t="shared" si="7"/>
        <v/>
      </c>
      <c r="CI15" s="82" t="str">
        <f t="shared" si="8"/>
        <v/>
      </c>
      <c r="CJ15" s="82" t="str">
        <f t="shared" si="8"/>
        <v/>
      </c>
      <c r="CK15" s="82" t="str">
        <f t="shared" si="8"/>
        <v/>
      </c>
      <c r="CL15" s="82" t="str">
        <f t="shared" si="8"/>
        <v/>
      </c>
      <c r="CM15" s="82" t="str">
        <f t="shared" si="8"/>
        <v/>
      </c>
      <c r="CN15" s="82" t="str">
        <f t="shared" si="8"/>
        <v/>
      </c>
      <c r="CO15" s="82" t="str">
        <f t="shared" si="9"/>
        <v/>
      </c>
      <c r="CP15" s="82" t="str">
        <f t="shared" si="9"/>
        <v/>
      </c>
      <c r="CQ15" s="82" t="str">
        <f t="shared" si="9"/>
        <v/>
      </c>
      <c r="CR15" s="82" t="str">
        <f t="shared" si="9"/>
        <v/>
      </c>
      <c r="CS15" s="82" t="str">
        <f t="shared" si="9"/>
        <v/>
      </c>
      <c r="CT15" s="82" t="str">
        <f t="shared" si="9"/>
        <v/>
      </c>
      <c r="CU15" s="82" t="str">
        <f t="shared" si="10"/>
        <v/>
      </c>
      <c r="CV15" s="82" t="str">
        <f t="shared" si="10"/>
        <v/>
      </c>
      <c r="CW15" s="82" t="str">
        <f t="shared" si="10"/>
        <v/>
      </c>
      <c r="CX15" s="82" t="str">
        <f t="shared" si="10"/>
        <v/>
      </c>
      <c r="CY15" s="82" t="str">
        <f t="shared" si="10"/>
        <v/>
      </c>
      <c r="CZ15" s="82" t="str">
        <f t="shared" si="10"/>
        <v/>
      </c>
      <c r="DA15" s="82" t="str">
        <f t="shared" si="11"/>
        <v/>
      </c>
      <c r="DB15" s="82" t="str">
        <f t="shared" si="11"/>
        <v/>
      </c>
      <c r="DC15" s="82" t="str">
        <f t="shared" si="11"/>
        <v/>
      </c>
      <c r="DD15" s="82" t="str">
        <f t="shared" si="11"/>
        <v/>
      </c>
      <c r="DE15" s="82" t="str">
        <f t="shared" si="11"/>
        <v/>
      </c>
      <c r="DF15" s="82" t="str">
        <f t="shared" si="11"/>
        <v/>
      </c>
      <c r="DG15" s="82" t="str">
        <f t="shared" si="12"/>
        <v/>
      </c>
      <c r="DH15" s="82" t="str">
        <f t="shared" si="12"/>
        <v/>
      </c>
      <c r="DI15" s="82" t="str">
        <f t="shared" si="12"/>
        <v/>
      </c>
      <c r="DJ15" s="82" t="str">
        <f t="shared" si="12"/>
        <v/>
      </c>
      <c r="DK15" s="82" t="str">
        <f t="shared" si="12"/>
        <v/>
      </c>
      <c r="DL15" s="82" t="str">
        <f t="shared" si="12"/>
        <v/>
      </c>
      <c r="DM15" s="82" t="str">
        <f t="shared" si="13"/>
        <v/>
      </c>
      <c r="DN15" s="82" t="str">
        <f t="shared" si="13"/>
        <v/>
      </c>
      <c r="DO15" s="82" t="str">
        <f t="shared" si="13"/>
        <v/>
      </c>
      <c r="DP15" s="82" t="str">
        <f t="shared" si="13"/>
        <v/>
      </c>
      <c r="DQ15" s="82" t="str">
        <f t="shared" si="13"/>
        <v/>
      </c>
      <c r="DR15" s="82" t="str">
        <f t="shared" si="13"/>
        <v/>
      </c>
      <c r="DS15" s="82" t="str">
        <f t="shared" si="14"/>
        <v/>
      </c>
      <c r="DT15" s="82" t="str">
        <f t="shared" si="14"/>
        <v/>
      </c>
      <c r="DU15" s="82" t="str">
        <f t="shared" si="14"/>
        <v/>
      </c>
      <c r="DV15" s="82" t="str">
        <f t="shared" si="14"/>
        <v/>
      </c>
      <c r="DW15" s="82" t="str">
        <f t="shared" si="14"/>
        <v/>
      </c>
      <c r="DX15" s="82" t="str">
        <f t="shared" si="14"/>
        <v/>
      </c>
      <c r="DY15" s="82" t="str">
        <f t="shared" si="15"/>
        <v/>
      </c>
      <c r="DZ15" s="82" t="str">
        <f t="shared" si="15"/>
        <v/>
      </c>
      <c r="EA15" s="82" t="str">
        <f t="shared" si="15"/>
        <v/>
      </c>
      <c r="EB15" s="82" t="str">
        <f t="shared" si="15"/>
        <v/>
      </c>
      <c r="EC15" s="82" t="str">
        <f t="shared" si="15"/>
        <v/>
      </c>
      <c r="ED15" s="82" t="str">
        <f t="shared" si="15"/>
        <v/>
      </c>
      <c r="EE15" s="82" t="str">
        <f t="shared" si="16"/>
        <v/>
      </c>
      <c r="EF15" s="82" t="str">
        <f t="shared" si="16"/>
        <v/>
      </c>
      <c r="EG15" s="82" t="str">
        <f t="shared" si="16"/>
        <v/>
      </c>
      <c r="EH15" s="82" t="str">
        <f t="shared" si="16"/>
        <v/>
      </c>
      <c r="EI15" s="82" t="str">
        <f t="shared" si="16"/>
        <v/>
      </c>
      <c r="EJ15" s="82" t="str">
        <f t="shared" si="16"/>
        <v/>
      </c>
      <c r="EK15" s="82" t="str">
        <f t="shared" si="17"/>
        <v/>
      </c>
      <c r="EL15" s="82" t="str">
        <f t="shared" si="17"/>
        <v/>
      </c>
      <c r="EM15" s="82" t="str">
        <f t="shared" si="17"/>
        <v/>
      </c>
      <c r="EN15" s="82" t="str">
        <f t="shared" si="17"/>
        <v/>
      </c>
      <c r="EO15" s="82" t="str">
        <f t="shared" si="17"/>
        <v/>
      </c>
      <c r="EP15" s="82" t="str">
        <f t="shared" si="17"/>
        <v/>
      </c>
      <c r="EQ15" s="82" t="str">
        <f t="shared" si="18"/>
        <v/>
      </c>
      <c r="ER15" s="82" t="str">
        <f t="shared" si="18"/>
        <v/>
      </c>
      <c r="ES15" s="82" t="str">
        <f t="shared" si="18"/>
        <v/>
      </c>
      <c r="ET15" s="82" t="str">
        <f t="shared" si="18"/>
        <v/>
      </c>
      <c r="EU15" s="82" t="str">
        <f t="shared" si="18"/>
        <v/>
      </c>
      <c r="EV15" s="82" t="str">
        <f t="shared" si="18"/>
        <v/>
      </c>
      <c r="EW15" s="82" t="str">
        <f t="shared" si="19"/>
        <v/>
      </c>
      <c r="EX15" s="82" t="str">
        <f t="shared" si="19"/>
        <v/>
      </c>
      <c r="EY15" s="82" t="str">
        <f t="shared" si="19"/>
        <v/>
      </c>
      <c r="EZ15" s="82" t="str">
        <f t="shared" si="19"/>
        <v/>
      </c>
      <c r="FA15" s="82" t="str">
        <f t="shared" si="19"/>
        <v/>
      </c>
      <c r="FB15" s="82" t="str">
        <f t="shared" si="19"/>
        <v/>
      </c>
      <c r="FC15" s="82" t="str">
        <f t="shared" si="20"/>
        <v/>
      </c>
      <c r="FD15" s="82" t="str">
        <f t="shared" si="20"/>
        <v/>
      </c>
      <c r="FE15" s="82" t="str">
        <f t="shared" si="20"/>
        <v/>
      </c>
      <c r="FF15" s="82" t="str">
        <f t="shared" si="20"/>
        <v/>
      </c>
      <c r="FG15" s="82" t="str">
        <f t="shared" si="20"/>
        <v/>
      </c>
      <c r="FH15" s="82" t="str">
        <f t="shared" si="20"/>
        <v/>
      </c>
      <c r="FI15" s="82" t="str">
        <f t="shared" si="21"/>
        <v/>
      </c>
      <c r="FJ15" s="82" t="str">
        <f t="shared" si="21"/>
        <v/>
      </c>
      <c r="FK15" s="82" t="str">
        <f t="shared" si="21"/>
        <v/>
      </c>
      <c r="FL15" s="82" t="str">
        <f t="shared" si="21"/>
        <v/>
      </c>
      <c r="FM15" s="82" t="str">
        <f t="shared" si="21"/>
        <v/>
      </c>
      <c r="FN15" s="82" t="str">
        <f t="shared" si="21"/>
        <v/>
      </c>
      <c r="FO15" s="82" t="str">
        <f t="shared" si="22"/>
        <v/>
      </c>
      <c r="FP15" s="82" t="str">
        <f t="shared" si="22"/>
        <v/>
      </c>
      <c r="FQ15" s="82" t="str">
        <f t="shared" si="22"/>
        <v/>
      </c>
      <c r="FR15" s="82" t="str">
        <f t="shared" si="22"/>
        <v/>
      </c>
      <c r="FS15" s="82" t="str">
        <f t="shared" si="22"/>
        <v/>
      </c>
      <c r="FT15" s="82" t="str">
        <f t="shared" si="22"/>
        <v/>
      </c>
      <c r="FU15" s="82" t="str">
        <f t="shared" si="23"/>
        <v/>
      </c>
      <c r="FV15" s="82" t="str">
        <f t="shared" si="23"/>
        <v/>
      </c>
      <c r="FW15" s="82" t="str">
        <f t="shared" si="23"/>
        <v/>
      </c>
      <c r="FX15" s="82" t="str">
        <f t="shared" si="23"/>
        <v/>
      </c>
      <c r="FY15" s="82" t="str">
        <f t="shared" si="23"/>
        <v/>
      </c>
      <c r="FZ15" s="82" t="str">
        <f t="shared" si="23"/>
        <v/>
      </c>
      <c r="GA15" s="82" t="str">
        <f t="shared" si="24"/>
        <v/>
      </c>
      <c r="GB15" s="82" t="str">
        <f t="shared" si="24"/>
        <v/>
      </c>
      <c r="GC15" s="82" t="str">
        <f t="shared" si="24"/>
        <v/>
      </c>
      <c r="GD15" s="82" t="str">
        <f t="shared" si="24"/>
        <v/>
      </c>
      <c r="GE15" s="82" t="str">
        <f t="shared" si="24"/>
        <v/>
      </c>
      <c r="GF15" s="82" t="str">
        <f t="shared" si="24"/>
        <v/>
      </c>
    </row>
    <row r="16" spans="1:236" ht="25.5" customHeight="1">
      <c r="A16" s="2" t="s">
        <v>4595</v>
      </c>
      <c r="B16" s="2">
        <f>COUNTIF($H$4:H16,H16)</f>
        <v>1</v>
      </c>
      <c r="C16" s="2">
        <f>COUNTIF($J$4:J16,J16)</f>
        <v>1</v>
      </c>
      <c r="D16" s="2">
        <f>COUNTIF($K$4:K16,K16)</f>
        <v>1</v>
      </c>
      <c r="E16" s="89">
        <f t="shared" si="0"/>
        <v>13</v>
      </c>
      <c r="F16" s="89" t="s">
        <v>2532</v>
      </c>
      <c r="G16" s="79" t="s">
        <v>3917</v>
      </c>
      <c r="H16" s="97" t="s">
        <v>2308</v>
      </c>
      <c r="I16" s="79" t="s">
        <v>1549</v>
      </c>
      <c r="J16" s="79" t="s">
        <v>3992</v>
      </c>
      <c r="K16" s="89" t="s">
        <v>3993</v>
      </c>
      <c r="L16" s="89" t="s">
        <v>3994</v>
      </c>
      <c r="M16" s="108" t="s">
        <v>3996</v>
      </c>
      <c r="N16" s="108"/>
      <c r="O16" s="108"/>
      <c r="P16" s="108"/>
      <c r="Q16" s="108"/>
      <c r="R16" s="108"/>
      <c r="S16" s="89"/>
      <c r="T16" s="89"/>
      <c r="U16" s="89"/>
      <c r="V16" s="89"/>
      <c r="W16" s="89"/>
      <c r="X16" s="89"/>
      <c r="Y16" s="89"/>
      <c r="Z16" s="89"/>
      <c r="AA16" s="89"/>
      <c r="AB16" s="89">
        <v>1</v>
      </c>
      <c r="AC16" s="89"/>
      <c r="AD16" s="89"/>
      <c r="AE16" s="89">
        <v>1</v>
      </c>
      <c r="AF16" s="89"/>
      <c r="AG16" s="89"/>
      <c r="AH16" s="89"/>
      <c r="AI16" s="89"/>
      <c r="AJ16" s="89"/>
      <c r="AK16" s="89"/>
      <c r="AL16" s="89"/>
      <c r="AM16" s="89"/>
      <c r="AN16" s="89"/>
      <c r="AO16" s="89"/>
      <c r="AP16" s="89"/>
      <c r="AQ16" s="111"/>
      <c r="AR16" s="118"/>
      <c r="AS16" s="2" t="str">
        <f t="shared" si="1"/>
        <v/>
      </c>
      <c r="AT16" s="2" t="str">
        <f t="shared" si="1"/>
        <v/>
      </c>
      <c r="AU16" s="2" t="str">
        <f t="shared" si="1"/>
        <v/>
      </c>
      <c r="AV16" s="2" t="str">
        <f t="shared" si="1"/>
        <v/>
      </c>
      <c r="AW16" s="2" t="str">
        <f t="shared" si="1"/>
        <v/>
      </c>
      <c r="AX16" s="2" t="str">
        <f t="shared" si="1"/>
        <v/>
      </c>
      <c r="AY16" s="121" t="str">
        <f t="shared" si="2"/>
        <v/>
      </c>
      <c r="AZ16" s="121" t="str">
        <f t="shared" si="2"/>
        <v/>
      </c>
      <c r="BA16" s="121" t="str">
        <f t="shared" si="2"/>
        <v/>
      </c>
      <c r="BB16" s="121" t="str">
        <f t="shared" si="2"/>
        <v/>
      </c>
      <c r="BC16" s="121" t="str">
        <f t="shared" si="2"/>
        <v/>
      </c>
      <c r="BD16" s="121" t="str">
        <f t="shared" si="2"/>
        <v/>
      </c>
      <c r="BE16" s="82" t="str">
        <f t="shared" si="3"/>
        <v/>
      </c>
      <c r="BF16" s="82" t="str">
        <f t="shared" si="3"/>
        <v/>
      </c>
      <c r="BG16" s="82" t="str">
        <f t="shared" si="3"/>
        <v/>
      </c>
      <c r="BH16" s="82" t="str">
        <f t="shared" si="3"/>
        <v/>
      </c>
      <c r="BI16" s="82" t="str">
        <f t="shared" si="3"/>
        <v/>
      </c>
      <c r="BJ16" s="82" t="str">
        <f t="shared" si="3"/>
        <v/>
      </c>
      <c r="BK16" s="82" t="str">
        <f t="shared" si="4"/>
        <v/>
      </c>
      <c r="BL16" s="82" t="str">
        <f t="shared" si="4"/>
        <v/>
      </c>
      <c r="BM16" s="82" t="str">
        <f t="shared" si="4"/>
        <v/>
      </c>
      <c r="BN16" s="82" t="str">
        <f t="shared" si="4"/>
        <v/>
      </c>
      <c r="BO16" s="82" t="str">
        <f t="shared" si="4"/>
        <v/>
      </c>
      <c r="BP16" s="82" t="str">
        <f t="shared" si="4"/>
        <v/>
      </c>
      <c r="BQ16" s="82" t="str">
        <f t="shared" si="5"/>
        <v/>
      </c>
      <c r="BR16" s="82" t="str">
        <f t="shared" si="5"/>
        <v/>
      </c>
      <c r="BS16" s="82" t="str">
        <f t="shared" si="5"/>
        <v/>
      </c>
      <c r="BT16" s="82" t="str">
        <f t="shared" si="5"/>
        <v/>
      </c>
      <c r="BU16" s="82" t="str">
        <f t="shared" si="5"/>
        <v/>
      </c>
      <c r="BV16" s="82" t="str">
        <f t="shared" si="5"/>
        <v/>
      </c>
      <c r="BW16" s="82" t="str">
        <f t="shared" si="6"/>
        <v/>
      </c>
      <c r="BX16" s="82" t="str">
        <f t="shared" si="6"/>
        <v/>
      </c>
      <c r="BY16" s="82" t="str">
        <f t="shared" si="6"/>
        <v/>
      </c>
      <c r="BZ16" s="82" t="str">
        <f t="shared" si="6"/>
        <v/>
      </c>
      <c r="CA16" s="82" t="str">
        <f t="shared" si="6"/>
        <v/>
      </c>
      <c r="CB16" s="82" t="str">
        <f t="shared" si="6"/>
        <v/>
      </c>
      <c r="CC16" s="82" t="str">
        <f t="shared" si="7"/>
        <v/>
      </c>
      <c r="CD16" s="82" t="str">
        <f t="shared" si="7"/>
        <v/>
      </c>
      <c r="CE16" s="82" t="str">
        <f t="shared" si="7"/>
        <v/>
      </c>
      <c r="CF16" s="82" t="str">
        <f t="shared" si="7"/>
        <v/>
      </c>
      <c r="CG16" s="82" t="str">
        <f t="shared" si="7"/>
        <v/>
      </c>
      <c r="CH16" s="82" t="str">
        <f t="shared" si="7"/>
        <v/>
      </c>
      <c r="CI16" s="82" t="str">
        <f t="shared" si="8"/>
        <v/>
      </c>
      <c r="CJ16" s="82" t="str">
        <f t="shared" si="8"/>
        <v/>
      </c>
      <c r="CK16" s="82" t="str">
        <f t="shared" si="8"/>
        <v/>
      </c>
      <c r="CL16" s="82" t="str">
        <f t="shared" si="8"/>
        <v/>
      </c>
      <c r="CM16" s="82" t="str">
        <f t="shared" si="8"/>
        <v/>
      </c>
      <c r="CN16" s="82" t="str">
        <f t="shared" si="8"/>
        <v/>
      </c>
      <c r="CO16" s="82" t="str">
        <f t="shared" si="9"/>
        <v/>
      </c>
      <c r="CP16" s="82" t="str">
        <f t="shared" si="9"/>
        <v/>
      </c>
      <c r="CQ16" s="82" t="str">
        <f t="shared" si="9"/>
        <v/>
      </c>
      <c r="CR16" s="82" t="str">
        <f t="shared" si="9"/>
        <v/>
      </c>
      <c r="CS16" s="82" t="str">
        <f t="shared" si="9"/>
        <v/>
      </c>
      <c r="CT16" s="82" t="str">
        <f t="shared" si="9"/>
        <v/>
      </c>
      <c r="CU16" s="82" t="str">
        <f t="shared" si="10"/>
        <v>sakura_toyama@flmr.socat.jp</v>
      </c>
      <c r="CV16" s="82" t="str">
        <f t="shared" si="10"/>
        <v/>
      </c>
      <c r="CW16" s="82" t="str">
        <f t="shared" si="10"/>
        <v/>
      </c>
      <c r="CX16" s="82" t="str">
        <f t="shared" si="10"/>
        <v/>
      </c>
      <c r="CY16" s="82" t="str">
        <f t="shared" si="10"/>
        <v/>
      </c>
      <c r="CZ16" s="82" t="str">
        <f t="shared" si="10"/>
        <v/>
      </c>
      <c r="DA16" s="82" t="str">
        <f t="shared" si="11"/>
        <v/>
      </c>
      <c r="DB16" s="82" t="str">
        <f t="shared" si="11"/>
        <v/>
      </c>
      <c r="DC16" s="82" t="str">
        <f t="shared" si="11"/>
        <v/>
      </c>
      <c r="DD16" s="82" t="str">
        <f t="shared" si="11"/>
        <v/>
      </c>
      <c r="DE16" s="82" t="str">
        <f t="shared" si="11"/>
        <v/>
      </c>
      <c r="DF16" s="82" t="str">
        <f t="shared" si="11"/>
        <v/>
      </c>
      <c r="DG16" s="82" t="str">
        <f t="shared" si="12"/>
        <v/>
      </c>
      <c r="DH16" s="82" t="str">
        <f t="shared" si="12"/>
        <v/>
      </c>
      <c r="DI16" s="82" t="str">
        <f t="shared" si="12"/>
        <v/>
      </c>
      <c r="DJ16" s="82" t="str">
        <f t="shared" si="12"/>
        <v/>
      </c>
      <c r="DK16" s="82" t="str">
        <f t="shared" si="12"/>
        <v/>
      </c>
      <c r="DL16" s="82" t="str">
        <f t="shared" si="12"/>
        <v/>
      </c>
      <c r="DM16" s="82" t="str">
        <f t="shared" si="13"/>
        <v>sakura_toyama@flmr.socat.jp</v>
      </c>
      <c r="DN16" s="82" t="str">
        <f t="shared" si="13"/>
        <v/>
      </c>
      <c r="DO16" s="82" t="str">
        <f t="shared" si="13"/>
        <v/>
      </c>
      <c r="DP16" s="82" t="str">
        <f t="shared" si="13"/>
        <v/>
      </c>
      <c r="DQ16" s="82" t="str">
        <f t="shared" si="13"/>
        <v/>
      </c>
      <c r="DR16" s="82" t="str">
        <f t="shared" si="13"/>
        <v/>
      </c>
      <c r="DS16" s="82" t="str">
        <f t="shared" si="14"/>
        <v/>
      </c>
      <c r="DT16" s="82" t="str">
        <f t="shared" si="14"/>
        <v/>
      </c>
      <c r="DU16" s="82" t="str">
        <f t="shared" si="14"/>
        <v/>
      </c>
      <c r="DV16" s="82" t="str">
        <f t="shared" si="14"/>
        <v/>
      </c>
      <c r="DW16" s="82" t="str">
        <f t="shared" si="14"/>
        <v/>
      </c>
      <c r="DX16" s="82" t="str">
        <f t="shared" si="14"/>
        <v/>
      </c>
      <c r="DY16" s="82" t="str">
        <f t="shared" si="15"/>
        <v/>
      </c>
      <c r="DZ16" s="82" t="str">
        <f t="shared" si="15"/>
        <v/>
      </c>
      <c r="EA16" s="82" t="str">
        <f t="shared" si="15"/>
        <v/>
      </c>
      <c r="EB16" s="82" t="str">
        <f t="shared" si="15"/>
        <v/>
      </c>
      <c r="EC16" s="82" t="str">
        <f t="shared" si="15"/>
        <v/>
      </c>
      <c r="ED16" s="82" t="str">
        <f t="shared" si="15"/>
        <v/>
      </c>
      <c r="EE16" s="82" t="str">
        <f t="shared" si="16"/>
        <v/>
      </c>
      <c r="EF16" s="82" t="str">
        <f t="shared" si="16"/>
        <v/>
      </c>
      <c r="EG16" s="82" t="str">
        <f t="shared" si="16"/>
        <v/>
      </c>
      <c r="EH16" s="82" t="str">
        <f t="shared" si="16"/>
        <v/>
      </c>
      <c r="EI16" s="82" t="str">
        <f t="shared" si="16"/>
        <v/>
      </c>
      <c r="EJ16" s="82" t="str">
        <f t="shared" si="16"/>
        <v/>
      </c>
      <c r="EK16" s="82" t="str">
        <f t="shared" si="17"/>
        <v/>
      </c>
      <c r="EL16" s="82" t="str">
        <f t="shared" si="17"/>
        <v/>
      </c>
      <c r="EM16" s="82" t="str">
        <f t="shared" si="17"/>
        <v/>
      </c>
      <c r="EN16" s="82" t="str">
        <f t="shared" si="17"/>
        <v/>
      </c>
      <c r="EO16" s="82" t="str">
        <f t="shared" si="17"/>
        <v/>
      </c>
      <c r="EP16" s="82" t="str">
        <f t="shared" si="17"/>
        <v/>
      </c>
      <c r="EQ16" s="82" t="str">
        <f t="shared" si="18"/>
        <v/>
      </c>
      <c r="ER16" s="82" t="str">
        <f t="shared" si="18"/>
        <v/>
      </c>
      <c r="ES16" s="82" t="str">
        <f t="shared" si="18"/>
        <v/>
      </c>
      <c r="ET16" s="82" t="str">
        <f t="shared" si="18"/>
        <v/>
      </c>
      <c r="EU16" s="82" t="str">
        <f t="shared" si="18"/>
        <v/>
      </c>
      <c r="EV16" s="82" t="str">
        <f t="shared" si="18"/>
        <v/>
      </c>
      <c r="EW16" s="82" t="str">
        <f t="shared" si="19"/>
        <v/>
      </c>
      <c r="EX16" s="82" t="str">
        <f t="shared" si="19"/>
        <v/>
      </c>
      <c r="EY16" s="82" t="str">
        <f t="shared" si="19"/>
        <v/>
      </c>
      <c r="EZ16" s="82" t="str">
        <f t="shared" si="19"/>
        <v/>
      </c>
      <c r="FA16" s="82" t="str">
        <f t="shared" si="19"/>
        <v/>
      </c>
      <c r="FB16" s="82" t="str">
        <f t="shared" si="19"/>
        <v/>
      </c>
      <c r="FC16" s="82" t="str">
        <f t="shared" si="20"/>
        <v/>
      </c>
      <c r="FD16" s="82" t="str">
        <f t="shared" si="20"/>
        <v/>
      </c>
      <c r="FE16" s="82" t="str">
        <f t="shared" si="20"/>
        <v/>
      </c>
      <c r="FF16" s="82" t="str">
        <f t="shared" si="20"/>
        <v/>
      </c>
      <c r="FG16" s="82" t="str">
        <f t="shared" si="20"/>
        <v/>
      </c>
      <c r="FH16" s="82" t="str">
        <f t="shared" si="20"/>
        <v/>
      </c>
      <c r="FI16" s="82" t="str">
        <f t="shared" si="21"/>
        <v/>
      </c>
      <c r="FJ16" s="82" t="str">
        <f t="shared" si="21"/>
        <v/>
      </c>
      <c r="FK16" s="82" t="str">
        <f t="shared" si="21"/>
        <v/>
      </c>
      <c r="FL16" s="82" t="str">
        <f t="shared" si="21"/>
        <v/>
      </c>
      <c r="FM16" s="82" t="str">
        <f t="shared" si="21"/>
        <v/>
      </c>
      <c r="FN16" s="82" t="str">
        <f t="shared" si="21"/>
        <v/>
      </c>
      <c r="FO16" s="82" t="str">
        <f t="shared" si="22"/>
        <v/>
      </c>
      <c r="FP16" s="82" t="str">
        <f t="shared" si="22"/>
        <v/>
      </c>
      <c r="FQ16" s="82" t="str">
        <f t="shared" si="22"/>
        <v/>
      </c>
      <c r="FR16" s="82" t="str">
        <f t="shared" si="22"/>
        <v/>
      </c>
      <c r="FS16" s="82" t="str">
        <f t="shared" si="22"/>
        <v/>
      </c>
      <c r="FT16" s="82" t="str">
        <f t="shared" si="22"/>
        <v/>
      </c>
      <c r="FU16" s="82" t="str">
        <f t="shared" si="23"/>
        <v/>
      </c>
      <c r="FV16" s="82" t="str">
        <f t="shared" si="23"/>
        <v/>
      </c>
      <c r="FW16" s="82" t="str">
        <f t="shared" si="23"/>
        <v/>
      </c>
      <c r="FX16" s="82" t="str">
        <f t="shared" si="23"/>
        <v/>
      </c>
      <c r="FY16" s="82" t="str">
        <f t="shared" si="23"/>
        <v/>
      </c>
      <c r="FZ16" s="82" t="str">
        <f t="shared" si="23"/>
        <v/>
      </c>
      <c r="GA16" s="82" t="str">
        <f t="shared" si="24"/>
        <v/>
      </c>
      <c r="GB16" s="82" t="str">
        <f t="shared" si="24"/>
        <v/>
      </c>
      <c r="GC16" s="82" t="str">
        <f t="shared" si="24"/>
        <v/>
      </c>
      <c r="GD16" s="82" t="str">
        <f t="shared" si="24"/>
        <v/>
      </c>
      <c r="GE16" s="82" t="str">
        <f t="shared" si="24"/>
        <v/>
      </c>
      <c r="GF16" s="82" t="str">
        <f t="shared" si="24"/>
        <v/>
      </c>
    </row>
    <row r="17" spans="1:188" ht="25.5" customHeight="1">
      <c r="A17" s="2" t="s">
        <v>4597</v>
      </c>
      <c r="B17" s="2">
        <f>COUNTIF($H$4:H17,H17)</f>
        <v>1</v>
      </c>
      <c r="C17" s="2">
        <f>COUNTIF($J$4:J17,J17)</f>
        <v>1</v>
      </c>
      <c r="D17" s="2">
        <f>COUNTIF($K$4:K17,K17)</f>
        <v>1</v>
      </c>
      <c r="E17" s="89">
        <f t="shared" si="0"/>
        <v>14</v>
      </c>
      <c r="F17" s="89" t="s">
        <v>2532</v>
      </c>
      <c r="G17" s="79" t="s">
        <v>3917</v>
      </c>
      <c r="H17" s="97" t="s">
        <v>1814</v>
      </c>
      <c r="I17" s="79" t="s">
        <v>684</v>
      </c>
      <c r="J17" s="79" t="s">
        <v>3997</v>
      </c>
      <c r="K17" s="89" t="s">
        <v>3158</v>
      </c>
      <c r="L17" s="89" t="s">
        <v>2608</v>
      </c>
      <c r="M17" s="108" t="s">
        <v>4000</v>
      </c>
      <c r="N17" s="108" t="s">
        <v>737</v>
      </c>
      <c r="O17" s="108"/>
      <c r="P17" s="108"/>
      <c r="Q17" s="108"/>
      <c r="R17" s="108"/>
      <c r="S17" s="89"/>
      <c r="T17" s="89"/>
      <c r="U17" s="89"/>
      <c r="V17" s="89"/>
      <c r="W17" s="89"/>
      <c r="X17" s="89">
        <v>2</v>
      </c>
      <c r="Y17" s="89">
        <v>1</v>
      </c>
      <c r="Z17" s="89"/>
      <c r="AA17" s="89"/>
      <c r="AB17" s="89"/>
      <c r="AC17" s="89"/>
      <c r="AD17" s="89">
        <v>3</v>
      </c>
      <c r="AE17" s="89"/>
      <c r="AF17" s="89">
        <v>1</v>
      </c>
      <c r="AG17" s="89"/>
      <c r="AH17" s="89"/>
      <c r="AI17" s="89"/>
      <c r="AJ17" s="89"/>
      <c r="AK17" s="89">
        <v>1</v>
      </c>
      <c r="AL17" s="89"/>
      <c r="AM17" s="89"/>
      <c r="AN17" s="89"/>
      <c r="AO17" s="89"/>
      <c r="AP17" s="89"/>
      <c r="AQ17" s="111"/>
      <c r="AR17" s="118"/>
      <c r="AS17" s="2" t="str">
        <f t="shared" si="1"/>
        <v/>
      </c>
      <c r="AT17" s="2" t="str">
        <f t="shared" si="1"/>
        <v/>
      </c>
      <c r="AU17" s="2" t="str">
        <f t="shared" si="1"/>
        <v/>
      </c>
      <c r="AV17" s="2" t="str">
        <f t="shared" si="1"/>
        <v/>
      </c>
      <c r="AW17" s="2" t="str">
        <f t="shared" si="1"/>
        <v/>
      </c>
      <c r="AX17" s="2" t="str">
        <f t="shared" si="1"/>
        <v/>
      </c>
      <c r="AY17" s="121" t="str">
        <f t="shared" si="2"/>
        <v/>
      </c>
      <c r="AZ17" s="121" t="str">
        <f t="shared" si="2"/>
        <v/>
      </c>
      <c r="BA17" s="121" t="str">
        <f t="shared" si="2"/>
        <v/>
      </c>
      <c r="BB17" s="121" t="str">
        <f t="shared" si="2"/>
        <v/>
      </c>
      <c r="BC17" s="121" t="str">
        <f t="shared" si="2"/>
        <v/>
      </c>
      <c r="BD17" s="121" t="str">
        <f t="shared" si="2"/>
        <v/>
      </c>
      <c r="BE17" s="82" t="str">
        <f t="shared" si="3"/>
        <v/>
      </c>
      <c r="BF17" s="82" t="str">
        <f t="shared" si="3"/>
        <v/>
      </c>
      <c r="BG17" s="82" t="str">
        <f t="shared" si="3"/>
        <v/>
      </c>
      <c r="BH17" s="82" t="str">
        <f t="shared" si="3"/>
        <v/>
      </c>
      <c r="BI17" s="82" t="str">
        <f t="shared" si="3"/>
        <v/>
      </c>
      <c r="BJ17" s="82" t="str">
        <f t="shared" si="3"/>
        <v/>
      </c>
      <c r="BK17" s="82" t="str">
        <f t="shared" si="4"/>
        <v/>
      </c>
      <c r="BL17" s="82" t="str">
        <f t="shared" si="4"/>
        <v/>
      </c>
      <c r="BM17" s="82" t="str">
        <f t="shared" si="4"/>
        <v/>
      </c>
      <c r="BN17" s="82" t="str">
        <f t="shared" si="4"/>
        <v/>
      </c>
      <c r="BO17" s="82" t="str">
        <f t="shared" si="4"/>
        <v/>
      </c>
      <c r="BP17" s="82" t="str">
        <f t="shared" si="4"/>
        <v/>
      </c>
      <c r="BQ17" s="82" t="str">
        <f t="shared" si="5"/>
        <v/>
      </c>
      <c r="BR17" s="82" t="str">
        <f t="shared" si="5"/>
        <v/>
      </c>
      <c r="BS17" s="82" t="str">
        <f t="shared" si="5"/>
        <v/>
      </c>
      <c r="BT17" s="82" t="str">
        <f t="shared" si="5"/>
        <v/>
      </c>
      <c r="BU17" s="82" t="str">
        <f t="shared" si="5"/>
        <v/>
      </c>
      <c r="BV17" s="82" t="str">
        <f t="shared" si="5"/>
        <v/>
      </c>
      <c r="BW17" s="82" t="str">
        <f t="shared" si="6"/>
        <v>info@takagi-corporation.co.jp</v>
      </c>
      <c r="BX17" s="82" t="str">
        <f t="shared" si="6"/>
        <v>s-sakamoto@takagi-corporation.co.jp</v>
      </c>
      <c r="BY17" s="82" t="str">
        <f t="shared" si="6"/>
        <v/>
      </c>
      <c r="BZ17" s="82" t="str">
        <f t="shared" si="6"/>
        <v/>
      </c>
      <c r="CA17" s="82" t="str">
        <f t="shared" si="6"/>
        <v/>
      </c>
      <c r="CB17" s="82" t="str">
        <f t="shared" si="6"/>
        <v/>
      </c>
      <c r="CC17" s="82" t="str">
        <f t="shared" si="7"/>
        <v>info@takagi-corporation.co.jp</v>
      </c>
      <c r="CD17" s="82" t="str">
        <f t="shared" si="7"/>
        <v>s-sakamoto@takagi-corporation.co.jp</v>
      </c>
      <c r="CE17" s="82" t="str">
        <f t="shared" si="7"/>
        <v/>
      </c>
      <c r="CF17" s="82" t="str">
        <f t="shared" si="7"/>
        <v/>
      </c>
      <c r="CG17" s="82" t="str">
        <f t="shared" si="7"/>
        <v/>
      </c>
      <c r="CH17" s="82" t="str">
        <f t="shared" si="7"/>
        <v/>
      </c>
      <c r="CI17" s="82" t="str">
        <f t="shared" si="8"/>
        <v/>
      </c>
      <c r="CJ17" s="82" t="str">
        <f t="shared" si="8"/>
        <v/>
      </c>
      <c r="CK17" s="82" t="str">
        <f t="shared" si="8"/>
        <v/>
      </c>
      <c r="CL17" s="82" t="str">
        <f t="shared" si="8"/>
        <v/>
      </c>
      <c r="CM17" s="82" t="str">
        <f t="shared" si="8"/>
        <v/>
      </c>
      <c r="CN17" s="82" t="str">
        <f t="shared" si="8"/>
        <v/>
      </c>
      <c r="CO17" s="82" t="str">
        <f t="shared" si="9"/>
        <v/>
      </c>
      <c r="CP17" s="82" t="str">
        <f t="shared" si="9"/>
        <v/>
      </c>
      <c r="CQ17" s="82" t="str">
        <f t="shared" si="9"/>
        <v/>
      </c>
      <c r="CR17" s="82" t="str">
        <f t="shared" si="9"/>
        <v/>
      </c>
      <c r="CS17" s="82" t="str">
        <f t="shared" si="9"/>
        <v/>
      </c>
      <c r="CT17" s="82" t="str">
        <f t="shared" si="9"/>
        <v/>
      </c>
      <c r="CU17" s="82" t="str">
        <f t="shared" si="10"/>
        <v/>
      </c>
      <c r="CV17" s="82" t="str">
        <f t="shared" si="10"/>
        <v/>
      </c>
      <c r="CW17" s="82" t="str">
        <f t="shared" si="10"/>
        <v/>
      </c>
      <c r="CX17" s="82" t="str">
        <f t="shared" si="10"/>
        <v/>
      </c>
      <c r="CY17" s="82" t="str">
        <f t="shared" si="10"/>
        <v/>
      </c>
      <c r="CZ17" s="82" t="str">
        <f t="shared" si="10"/>
        <v/>
      </c>
      <c r="DA17" s="82" t="str">
        <f t="shared" si="11"/>
        <v/>
      </c>
      <c r="DB17" s="82" t="str">
        <f t="shared" si="11"/>
        <v/>
      </c>
      <c r="DC17" s="82" t="str">
        <f t="shared" si="11"/>
        <v/>
      </c>
      <c r="DD17" s="82" t="str">
        <f t="shared" si="11"/>
        <v/>
      </c>
      <c r="DE17" s="82" t="str">
        <f t="shared" si="11"/>
        <v/>
      </c>
      <c r="DF17" s="82" t="str">
        <f t="shared" si="11"/>
        <v/>
      </c>
      <c r="DG17" s="82" t="str">
        <f t="shared" si="12"/>
        <v>info@takagi-corporation.co.jp</v>
      </c>
      <c r="DH17" s="82" t="str">
        <f t="shared" si="12"/>
        <v>s-sakamoto@takagi-corporation.co.jp</v>
      </c>
      <c r="DI17" s="82" t="str">
        <f t="shared" si="12"/>
        <v/>
      </c>
      <c r="DJ17" s="82" t="str">
        <f t="shared" si="12"/>
        <v/>
      </c>
      <c r="DK17" s="82" t="str">
        <f t="shared" si="12"/>
        <v/>
      </c>
      <c r="DL17" s="82" t="str">
        <f t="shared" si="12"/>
        <v/>
      </c>
      <c r="DM17" s="82" t="str">
        <f t="shared" si="13"/>
        <v/>
      </c>
      <c r="DN17" s="82" t="str">
        <f t="shared" si="13"/>
        <v/>
      </c>
      <c r="DO17" s="82" t="str">
        <f t="shared" si="13"/>
        <v/>
      </c>
      <c r="DP17" s="82" t="str">
        <f t="shared" si="13"/>
        <v/>
      </c>
      <c r="DQ17" s="82" t="str">
        <f t="shared" si="13"/>
        <v/>
      </c>
      <c r="DR17" s="82" t="str">
        <f t="shared" si="13"/>
        <v/>
      </c>
      <c r="DS17" s="82" t="str">
        <f t="shared" si="14"/>
        <v>info@takagi-corporation.co.jp</v>
      </c>
      <c r="DT17" s="82" t="str">
        <f t="shared" si="14"/>
        <v>s-sakamoto@takagi-corporation.co.jp</v>
      </c>
      <c r="DU17" s="82" t="str">
        <f t="shared" si="14"/>
        <v/>
      </c>
      <c r="DV17" s="82" t="str">
        <f t="shared" si="14"/>
        <v/>
      </c>
      <c r="DW17" s="82" t="str">
        <f t="shared" si="14"/>
        <v/>
      </c>
      <c r="DX17" s="82" t="str">
        <f t="shared" si="14"/>
        <v/>
      </c>
      <c r="DY17" s="82" t="str">
        <f t="shared" si="15"/>
        <v/>
      </c>
      <c r="DZ17" s="82" t="str">
        <f t="shared" si="15"/>
        <v/>
      </c>
      <c r="EA17" s="82" t="str">
        <f t="shared" si="15"/>
        <v/>
      </c>
      <c r="EB17" s="82" t="str">
        <f t="shared" si="15"/>
        <v/>
      </c>
      <c r="EC17" s="82" t="str">
        <f t="shared" si="15"/>
        <v/>
      </c>
      <c r="ED17" s="82" t="str">
        <f t="shared" si="15"/>
        <v/>
      </c>
      <c r="EE17" s="82" t="str">
        <f t="shared" si="16"/>
        <v/>
      </c>
      <c r="EF17" s="82" t="str">
        <f t="shared" si="16"/>
        <v/>
      </c>
      <c r="EG17" s="82" t="str">
        <f t="shared" si="16"/>
        <v/>
      </c>
      <c r="EH17" s="82" t="str">
        <f t="shared" si="16"/>
        <v/>
      </c>
      <c r="EI17" s="82" t="str">
        <f t="shared" si="16"/>
        <v/>
      </c>
      <c r="EJ17" s="82" t="str">
        <f t="shared" si="16"/>
        <v/>
      </c>
      <c r="EK17" s="82" t="str">
        <f t="shared" si="17"/>
        <v/>
      </c>
      <c r="EL17" s="82" t="str">
        <f t="shared" si="17"/>
        <v/>
      </c>
      <c r="EM17" s="82" t="str">
        <f t="shared" si="17"/>
        <v/>
      </c>
      <c r="EN17" s="82" t="str">
        <f t="shared" si="17"/>
        <v/>
      </c>
      <c r="EO17" s="82" t="str">
        <f t="shared" si="17"/>
        <v/>
      </c>
      <c r="EP17" s="82" t="str">
        <f t="shared" si="17"/>
        <v/>
      </c>
      <c r="EQ17" s="82" t="str">
        <f t="shared" si="18"/>
        <v/>
      </c>
      <c r="ER17" s="82" t="str">
        <f t="shared" si="18"/>
        <v/>
      </c>
      <c r="ES17" s="82" t="str">
        <f t="shared" si="18"/>
        <v/>
      </c>
      <c r="ET17" s="82" t="str">
        <f t="shared" si="18"/>
        <v/>
      </c>
      <c r="EU17" s="82" t="str">
        <f t="shared" si="18"/>
        <v/>
      </c>
      <c r="EV17" s="82" t="str">
        <f t="shared" si="18"/>
        <v/>
      </c>
      <c r="EW17" s="82" t="str">
        <f t="shared" si="19"/>
        <v>info@takagi-corporation.co.jp</v>
      </c>
      <c r="EX17" s="82" t="str">
        <f t="shared" si="19"/>
        <v>s-sakamoto@takagi-corporation.co.jp</v>
      </c>
      <c r="EY17" s="82" t="str">
        <f t="shared" si="19"/>
        <v/>
      </c>
      <c r="EZ17" s="82" t="str">
        <f t="shared" si="19"/>
        <v/>
      </c>
      <c r="FA17" s="82" t="str">
        <f t="shared" si="19"/>
        <v/>
      </c>
      <c r="FB17" s="82" t="str">
        <f t="shared" si="19"/>
        <v/>
      </c>
      <c r="FC17" s="82" t="str">
        <f t="shared" si="20"/>
        <v/>
      </c>
      <c r="FD17" s="82" t="str">
        <f t="shared" si="20"/>
        <v/>
      </c>
      <c r="FE17" s="82" t="str">
        <f t="shared" si="20"/>
        <v/>
      </c>
      <c r="FF17" s="82" t="str">
        <f t="shared" si="20"/>
        <v/>
      </c>
      <c r="FG17" s="82" t="str">
        <f t="shared" si="20"/>
        <v/>
      </c>
      <c r="FH17" s="82" t="str">
        <f t="shared" si="20"/>
        <v/>
      </c>
      <c r="FI17" s="82" t="str">
        <f t="shared" si="21"/>
        <v/>
      </c>
      <c r="FJ17" s="82" t="str">
        <f t="shared" si="21"/>
        <v/>
      </c>
      <c r="FK17" s="82" t="str">
        <f t="shared" si="21"/>
        <v/>
      </c>
      <c r="FL17" s="82" t="str">
        <f t="shared" si="21"/>
        <v/>
      </c>
      <c r="FM17" s="82" t="str">
        <f t="shared" si="21"/>
        <v/>
      </c>
      <c r="FN17" s="82" t="str">
        <f t="shared" si="21"/>
        <v/>
      </c>
      <c r="FO17" s="82" t="str">
        <f t="shared" si="22"/>
        <v/>
      </c>
      <c r="FP17" s="82" t="str">
        <f t="shared" si="22"/>
        <v/>
      </c>
      <c r="FQ17" s="82" t="str">
        <f t="shared" si="22"/>
        <v/>
      </c>
      <c r="FR17" s="82" t="str">
        <f t="shared" si="22"/>
        <v/>
      </c>
      <c r="FS17" s="82" t="str">
        <f t="shared" si="22"/>
        <v/>
      </c>
      <c r="FT17" s="82" t="str">
        <f t="shared" si="22"/>
        <v/>
      </c>
      <c r="FU17" s="82" t="str">
        <f t="shared" si="23"/>
        <v/>
      </c>
      <c r="FV17" s="82" t="str">
        <f t="shared" si="23"/>
        <v/>
      </c>
      <c r="FW17" s="82" t="str">
        <f t="shared" si="23"/>
        <v/>
      </c>
      <c r="FX17" s="82" t="str">
        <f t="shared" si="23"/>
        <v/>
      </c>
      <c r="FY17" s="82" t="str">
        <f t="shared" si="23"/>
        <v/>
      </c>
      <c r="FZ17" s="82" t="str">
        <f t="shared" si="23"/>
        <v/>
      </c>
      <c r="GA17" s="82" t="str">
        <f t="shared" si="24"/>
        <v/>
      </c>
      <c r="GB17" s="82" t="str">
        <f t="shared" si="24"/>
        <v/>
      </c>
      <c r="GC17" s="82" t="str">
        <f t="shared" si="24"/>
        <v/>
      </c>
      <c r="GD17" s="82" t="str">
        <f t="shared" si="24"/>
        <v/>
      </c>
      <c r="GE17" s="82" t="str">
        <f t="shared" si="24"/>
        <v/>
      </c>
      <c r="GF17" s="82" t="str">
        <f t="shared" si="24"/>
        <v/>
      </c>
    </row>
    <row r="18" spans="1:188" ht="25.5" customHeight="1">
      <c r="A18" s="2" t="s">
        <v>807</v>
      </c>
      <c r="B18" s="2">
        <f>COUNTIF($H$4:H18,H18)</f>
        <v>1</v>
      </c>
      <c r="C18" s="2">
        <f>COUNTIF($J$4:J18,J18)</f>
        <v>1</v>
      </c>
      <c r="D18" s="2">
        <f>COUNTIF($K$4:K18,K18)</f>
        <v>1</v>
      </c>
      <c r="E18" s="89">
        <f t="shared" si="0"/>
        <v>15</v>
      </c>
      <c r="F18" s="89" t="s">
        <v>2532</v>
      </c>
      <c r="G18" s="79" t="s">
        <v>3917</v>
      </c>
      <c r="H18" s="98" t="s">
        <v>2350</v>
      </c>
      <c r="I18" s="79" t="s">
        <v>704</v>
      </c>
      <c r="J18" s="79" t="s">
        <v>4002</v>
      </c>
      <c r="K18" s="89" t="s">
        <v>4006</v>
      </c>
      <c r="L18" s="89" t="s">
        <v>4007</v>
      </c>
      <c r="M18" s="108" t="s">
        <v>186</v>
      </c>
      <c r="N18" s="108"/>
      <c r="O18" s="108"/>
      <c r="P18" s="108"/>
      <c r="Q18" s="108"/>
      <c r="R18" s="108"/>
      <c r="S18" s="89"/>
      <c r="T18" s="89"/>
      <c r="U18" s="89"/>
      <c r="V18" s="89"/>
      <c r="W18" s="89"/>
      <c r="X18" s="89">
        <v>2</v>
      </c>
      <c r="Y18" s="89"/>
      <c r="Z18" s="89"/>
      <c r="AA18" s="89"/>
      <c r="AB18" s="89"/>
      <c r="AC18" s="89"/>
      <c r="AD18" s="89"/>
      <c r="AE18" s="89"/>
      <c r="AF18" s="89"/>
      <c r="AG18" s="89"/>
      <c r="AH18" s="89"/>
      <c r="AI18" s="89"/>
      <c r="AJ18" s="89"/>
      <c r="AK18" s="89"/>
      <c r="AL18" s="89"/>
      <c r="AM18" s="89"/>
      <c r="AN18" s="89"/>
      <c r="AO18" s="89">
        <v>3</v>
      </c>
      <c r="AP18" s="89"/>
      <c r="AQ18" s="111"/>
      <c r="AR18" s="118"/>
      <c r="AS18" s="2" t="str">
        <f t="shared" si="1"/>
        <v/>
      </c>
      <c r="AT18" s="2" t="str">
        <f t="shared" si="1"/>
        <v/>
      </c>
      <c r="AU18" s="2" t="str">
        <f t="shared" si="1"/>
        <v/>
      </c>
      <c r="AV18" s="2" t="str">
        <f t="shared" si="1"/>
        <v/>
      </c>
      <c r="AW18" s="2" t="str">
        <f t="shared" si="1"/>
        <v/>
      </c>
      <c r="AX18" s="2" t="str">
        <f t="shared" si="1"/>
        <v/>
      </c>
      <c r="AY18" s="121" t="str">
        <f t="shared" si="2"/>
        <v/>
      </c>
      <c r="AZ18" s="121" t="str">
        <f t="shared" si="2"/>
        <v/>
      </c>
      <c r="BA18" s="121" t="str">
        <f t="shared" si="2"/>
        <v/>
      </c>
      <c r="BB18" s="121" t="str">
        <f t="shared" si="2"/>
        <v/>
      </c>
      <c r="BC18" s="121" t="str">
        <f t="shared" si="2"/>
        <v/>
      </c>
      <c r="BD18" s="121" t="str">
        <f t="shared" si="2"/>
        <v/>
      </c>
      <c r="BE18" s="82" t="str">
        <f t="shared" si="3"/>
        <v/>
      </c>
      <c r="BF18" s="82" t="str">
        <f t="shared" si="3"/>
        <v/>
      </c>
      <c r="BG18" s="82" t="str">
        <f t="shared" si="3"/>
        <v/>
      </c>
      <c r="BH18" s="82" t="str">
        <f t="shared" si="3"/>
        <v/>
      </c>
      <c r="BI18" s="82" t="str">
        <f t="shared" si="3"/>
        <v/>
      </c>
      <c r="BJ18" s="82" t="str">
        <f t="shared" si="3"/>
        <v/>
      </c>
      <c r="BK18" s="82" t="str">
        <f t="shared" si="4"/>
        <v/>
      </c>
      <c r="BL18" s="82" t="str">
        <f t="shared" si="4"/>
        <v/>
      </c>
      <c r="BM18" s="82" t="str">
        <f t="shared" si="4"/>
        <v/>
      </c>
      <c r="BN18" s="82" t="str">
        <f t="shared" si="4"/>
        <v/>
      </c>
      <c r="BO18" s="82" t="str">
        <f t="shared" si="4"/>
        <v/>
      </c>
      <c r="BP18" s="82" t="str">
        <f t="shared" si="4"/>
        <v/>
      </c>
      <c r="BQ18" s="82" t="str">
        <f t="shared" si="5"/>
        <v/>
      </c>
      <c r="BR18" s="82" t="str">
        <f t="shared" si="5"/>
        <v/>
      </c>
      <c r="BS18" s="82" t="str">
        <f t="shared" si="5"/>
        <v/>
      </c>
      <c r="BT18" s="82" t="str">
        <f t="shared" si="5"/>
        <v/>
      </c>
      <c r="BU18" s="82" t="str">
        <f t="shared" si="5"/>
        <v/>
      </c>
      <c r="BV18" s="82" t="str">
        <f t="shared" si="5"/>
        <v/>
      </c>
      <c r="BW18" s="82" t="str">
        <f t="shared" si="6"/>
        <v>tukusi_koubou@yahoo.co.jp</v>
      </c>
      <c r="BX18" s="82" t="str">
        <f t="shared" si="6"/>
        <v/>
      </c>
      <c r="BY18" s="82" t="str">
        <f t="shared" si="6"/>
        <v/>
      </c>
      <c r="BZ18" s="82" t="str">
        <f t="shared" si="6"/>
        <v/>
      </c>
      <c r="CA18" s="82" t="str">
        <f t="shared" si="6"/>
        <v/>
      </c>
      <c r="CB18" s="82" t="str">
        <f t="shared" si="6"/>
        <v/>
      </c>
      <c r="CC18" s="82" t="str">
        <f t="shared" si="7"/>
        <v/>
      </c>
      <c r="CD18" s="82" t="str">
        <f t="shared" si="7"/>
        <v/>
      </c>
      <c r="CE18" s="82" t="str">
        <f t="shared" si="7"/>
        <v/>
      </c>
      <c r="CF18" s="82" t="str">
        <f t="shared" si="7"/>
        <v/>
      </c>
      <c r="CG18" s="82" t="str">
        <f t="shared" si="7"/>
        <v/>
      </c>
      <c r="CH18" s="82" t="str">
        <f t="shared" si="7"/>
        <v/>
      </c>
      <c r="CI18" s="82" t="str">
        <f t="shared" si="8"/>
        <v/>
      </c>
      <c r="CJ18" s="82" t="str">
        <f t="shared" si="8"/>
        <v/>
      </c>
      <c r="CK18" s="82" t="str">
        <f t="shared" si="8"/>
        <v/>
      </c>
      <c r="CL18" s="82" t="str">
        <f t="shared" si="8"/>
        <v/>
      </c>
      <c r="CM18" s="82" t="str">
        <f t="shared" si="8"/>
        <v/>
      </c>
      <c r="CN18" s="82" t="str">
        <f t="shared" si="8"/>
        <v/>
      </c>
      <c r="CO18" s="82" t="str">
        <f t="shared" si="9"/>
        <v/>
      </c>
      <c r="CP18" s="82" t="str">
        <f t="shared" si="9"/>
        <v/>
      </c>
      <c r="CQ18" s="82" t="str">
        <f t="shared" si="9"/>
        <v/>
      </c>
      <c r="CR18" s="82" t="str">
        <f t="shared" si="9"/>
        <v/>
      </c>
      <c r="CS18" s="82" t="str">
        <f t="shared" si="9"/>
        <v/>
      </c>
      <c r="CT18" s="82" t="str">
        <f t="shared" si="9"/>
        <v/>
      </c>
      <c r="CU18" s="82" t="str">
        <f t="shared" si="10"/>
        <v/>
      </c>
      <c r="CV18" s="82" t="str">
        <f t="shared" si="10"/>
        <v/>
      </c>
      <c r="CW18" s="82" t="str">
        <f t="shared" si="10"/>
        <v/>
      </c>
      <c r="CX18" s="82" t="str">
        <f t="shared" si="10"/>
        <v/>
      </c>
      <c r="CY18" s="82" t="str">
        <f t="shared" si="10"/>
        <v/>
      </c>
      <c r="CZ18" s="82" t="str">
        <f t="shared" si="10"/>
        <v/>
      </c>
      <c r="DA18" s="82" t="str">
        <f t="shared" si="11"/>
        <v/>
      </c>
      <c r="DB18" s="82" t="str">
        <f t="shared" si="11"/>
        <v/>
      </c>
      <c r="DC18" s="82" t="str">
        <f t="shared" si="11"/>
        <v/>
      </c>
      <c r="DD18" s="82" t="str">
        <f t="shared" si="11"/>
        <v/>
      </c>
      <c r="DE18" s="82" t="str">
        <f t="shared" si="11"/>
        <v/>
      </c>
      <c r="DF18" s="82" t="str">
        <f t="shared" si="11"/>
        <v/>
      </c>
      <c r="DG18" s="82" t="str">
        <f t="shared" si="12"/>
        <v/>
      </c>
      <c r="DH18" s="82" t="str">
        <f t="shared" si="12"/>
        <v/>
      </c>
      <c r="DI18" s="82" t="str">
        <f t="shared" si="12"/>
        <v/>
      </c>
      <c r="DJ18" s="82" t="str">
        <f t="shared" si="12"/>
        <v/>
      </c>
      <c r="DK18" s="82" t="str">
        <f t="shared" si="12"/>
        <v/>
      </c>
      <c r="DL18" s="82" t="str">
        <f t="shared" si="12"/>
        <v/>
      </c>
      <c r="DM18" s="82" t="str">
        <f t="shared" si="13"/>
        <v/>
      </c>
      <c r="DN18" s="82" t="str">
        <f t="shared" si="13"/>
        <v/>
      </c>
      <c r="DO18" s="82" t="str">
        <f t="shared" si="13"/>
        <v/>
      </c>
      <c r="DP18" s="82" t="str">
        <f t="shared" si="13"/>
        <v/>
      </c>
      <c r="DQ18" s="82" t="str">
        <f t="shared" si="13"/>
        <v/>
      </c>
      <c r="DR18" s="82" t="str">
        <f t="shared" si="13"/>
        <v/>
      </c>
      <c r="DS18" s="82" t="str">
        <f t="shared" si="14"/>
        <v/>
      </c>
      <c r="DT18" s="82" t="str">
        <f t="shared" si="14"/>
        <v/>
      </c>
      <c r="DU18" s="82" t="str">
        <f t="shared" si="14"/>
        <v/>
      </c>
      <c r="DV18" s="82" t="str">
        <f t="shared" si="14"/>
        <v/>
      </c>
      <c r="DW18" s="82" t="str">
        <f t="shared" si="14"/>
        <v/>
      </c>
      <c r="DX18" s="82" t="str">
        <f t="shared" si="14"/>
        <v/>
      </c>
      <c r="DY18" s="82" t="str">
        <f t="shared" si="15"/>
        <v/>
      </c>
      <c r="DZ18" s="82" t="str">
        <f t="shared" si="15"/>
        <v/>
      </c>
      <c r="EA18" s="82" t="str">
        <f t="shared" si="15"/>
        <v/>
      </c>
      <c r="EB18" s="82" t="str">
        <f t="shared" si="15"/>
        <v/>
      </c>
      <c r="EC18" s="82" t="str">
        <f t="shared" si="15"/>
        <v/>
      </c>
      <c r="ED18" s="82" t="str">
        <f t="shared" si="15"/>
        <v/>
      </c>
      <c r="EE18" s="82" t="str">
        <f t="shared" si="16"/>
        <v/>
      </c>
      <c r="EF18" s="82" t="str">
        <f t="shared" si="16"/>
        <v/>
      </c>
      <c r="EG18" s="82" t="str">
        <f t="shared" si="16"/>
        <v/>
      </c>
      <c r="EH18" s="82" t="str">
        <f t="shared" si="16"/>
        <v/>
      </c>
      <c r="EI18" s="82" t="str">
        <f t="shared" si="16"/>
        <v/>
      </c>
      <c r="EJ18" s="82" t="str">
        <f t="shared" si="16"/>
        <v/>
      </c>
      <c r="EK18" s="82" t="str">
        <f t="shared" si="17"/>
        <v/>
      </c>
      <c r="EL18" s="82" t="str">
        <f t="shared" si="17"/>
        <v/>
      </c>
      <c r="EM18" s="82" t="str">
        <f t="shared" si="17"/>
        <v/>
      </c>
      <c r="EN18" s="82" t="str">
        <f t="shared" si="17"/>
        <v/>
      </c>
      <c r="EO18" s="82" t="str">
        <f t="shared" si="17"/>
        <v/>
      </c>
      <c r="EP18" s="82" t="str">
        <f t="shared" si="17"/>
        <v/>
      </c>
      <c r="EQ18" s="82" t="str">
        <f t="shared" si="18"/>
        <v/>
      </c>
      <c r="ER18" s="82" t="str">
        <f t="shared" si="18"/>
        <v/>
      </c>
      <c r="ES18" s="82" t="str">
        <f t="shared" si="18"/>
        <v/>
      </c>
      <c r="ET18" s="82" t="str">
        <f t="shared" si="18"/>
        <v/>
      </c>
      <c r="EU18" s="82" t="str">
        <f t="shared" si="18"/>
        <v/>
      </c>
      <c r="EV18" s="82" t="str">
        <f t="shared" si="18"/>
        <v/>
      </c>
      <c r="EW18" s="82" t="str">
        <f t="shared" si="19"/>
        <v/>
      </c>
      <c r="EX18" s="82" t="str">
        <f t="shared" si="19"/>
        <v/>
      </c>
      <c r="EY18" s="82" t="str">
        <f t="shared" si="19"/>
        <v/>
      </c>
      <c r="EZ18" s="82" t="str">
        <f t="shared" si="19"/>
        <v/>
      </c>
      <c r="FA18" s="82" t="str">
        <f t="shared" si="19"/>
        <v/>
      </c>
      <c r="FB18" s="82" t="str">
        <f t="shared" si="19"/>
        <v/>
      </c>
      <c r="FC18" s="82" t="str">
        <f t="shared" si="20"/>
        <v/>
      </c>
      <c r="FD18" s="82" t="str">
        <f t="shared" si="20"/>
        <v/>
      </c>
      <c r="FE18" s="82" t="str">
        <f t="shared" si="20"/>
        <v/>
      </c>
      <c r="FF18" s="82" t="str">
        <f t="shared" si="20"/>
        <v/>
      </c>
      <c r="FG18" s="82" t="str">
        <f t="shared" si="20"/>
        <v/>
      </c>
      <c r="FH18" s="82" t="str">
        <f t="shared" si="20"/>
        <v/>
      </c>
      <c r="FI18" s="82" t="str">
        <f t="shared" si="21"/>
        <v/>
      </c>
      <c r="FJ18" s="82" t="str">
        <f t="shared" si="21"/>
        <v/>
      </c>
      <c r="FK18" s="82" t="str">
        <f t="shared" si="21"/>
        <v/>
      </c>
      <c r="FL18" s="82" t="str">
        <f t="shared" si="21"/>
        <v/>
      </c>
      <c r="FM18" s="82" t="str">
        <f t="shared" si="21"/>
        <v/>
      </c>
      <c r="FN18" s="82" t="str">
        <f t="shared" si="21"/>
        <v/>
      </c>
      <c r="FO18" s="82" t="str">
        <f t="shared" si="22"/>
        <v/>
      </c>
      <c r="FP18" s="82" t="str">
        <f t="shared" si="22"/>
        <v/>
      </c>
      <c r="FQ18" s="82" t="str">
        <f t="shared" si="22"/>
        <v/>
      </c>
      <c r="FR18" s="82" t="str">
        <f t="shared" si="22"/>
        <v/>
      </c>
      <c r="FS18" s="82" t="str">
        <f t="shared" si="22"/>
        <v/>
      </c>
      <c r="FT18" s="82" t="str">
        <f t="shared" si="22"/>
        <v/>
      </c>
      <c r="FU18" s="82" t="str">
        <f t="shared" si="23"/>
        <v>tukusi_koubou@yahoo.co.jp</v>
      </c>
      <c r="FV18" s="82" t="str">
        <f t="shared" si="23"/>
        <v/>
      </c>
      <c r="FW18" s="82" t="str">
        <f t="shared" si="23"/>
        <v/>
      </c>
      <c r="FX18" s="82" t="str">
        <f t="shared" si="23"/>
        <v/>
      </c>
      <c r="FY18" s="82" t="str">
        <f t="shared" si="23"/>
        <v/>
      </c>
      <c r="FZ18" s="82" t="str">
        <f t="shared" si="23"/>
        <v/>
      </c>
      <c r="GA18" s="82" t="str">
        <f t="shared" si="24"/>
        <v/>
      </c>
      <c r="GB18" s="82" t="str">
        <f t="shared" si="24"/>
        <v/>
      </c>
      <c r="GC18" s="82" t="str">
        <f t="shared" si="24"/>
        <v/>
      </c>
      <c r="GD18" s="82" t="str">
        <f t="shared" si="24"/>
        <v/>
      </c>
      <c r="GE18" s="82" t="str">
        <f t="shared" si="24"/>
        <v/>
      </c>
      <c r="GF18" s="82" t="str">
        <f t="shared" si="24"/>
        <v/>
      </c>
    </row>
    <row r="19" spans="1:188" ht="25.5" customHeight="1">
      <c r="A19" s="2" t="s">
        <v>3672</v>
      </c>
      <c r="B19" s="2">
        <f>COUNTIF($H$4:H19,H19)</f>
        <v>1</v>
      </c>
      <c r="C19" s="2">
        <f>COUNTIF($J$4:J19,J19)</f>
        <v>1</v>
      </c>
      <c r="D19" s="2">
        <f>COUNTIF($K$4:K19,K19)</f>
        <v>1</v>
      </c>
      <c r="E19" s="89">
        <f t="shared" si="0"/>
        <v>16</v>
      </c>
      <c r="F19" s="89" t="s">
        <v>2532</v>
      </c>
      <c r="G19" s="79" t="s">
        <v>3917</v>
      </c>
      <c r="H19" s="97" t="s">
        <v>2309</v>
      </c>
      <c r="I19" s="79" t="s">
        <v>4009</v>
      </c>
      <c r="J19" s="79" t="s">
        <v>4011</v>
      </c>
      <c r="K19" s="89" t="s">
        <v>2769</v>
      </c>
      <c r="L19" s="89" t="s">
        <v>4013</v>
      </c>
      <c r="M19" s="108" t="s">
        <v>3233</v>
      </c>
      <c r="N19" s="108"/>
      <c r="O19" s="108"/>
      <c r="P19" s="108"/>
      <c r="Q19" s="108"/>
      <c r="R19" s="108"/>
      <c r="S19" s="89"/>
      <c r="T19" s="89"/>
      <c r="U19" s="89"/>
      <c r="V19" s="89"/>
      <c r="W19" s="89"/>
      <c r="X19" s="89"/>
      <c r="Y19" s="89"/>
      <c r="Z19" s="89"/>
      <c r="AA19" s="89"/>
      <c r="AB19" s="89"/>
      <c r="AC19" s="89">
        <v>1</v>
      </c>
      <c r="AD19" s="89">
        <v>1</v>
      </c>
      <c r="AE19" s="89"/>
      <c r="AF19" s="89"/>
      <c r="AG19" s="89"/>
      <c r="AH19" s="89"/>
      <c r="AI19" s="89"/>
      <c r="AJ19" s="89"/>
      <c r="AK19" s="89"/>
      <c r="AL19" s="89"/>
      <c r="AM19" s="89"/>
      <c r="AN19" s="89"/>
      <c r="AO19" s="89"/>
      <c r="AP19" s="89"/>
      <c r="AQ19" s="111"/>
      <c r="AR19" s="118"/>
      <c r="AS19" s="2" t="str">
        <f t="shared" si="1"/>
        <v/>
      </c>
      <c r="AT19" s="2" t="str">
        <f t="shared" si="1"/>
        <v/>
      </c>
      <c r="AU19" s="2" t="str">
        <f t="shared" si="1"/>
        <v/>
      </c>
      <c r="AV19" s="2" t="str">
        <f t="shared" si="1"/>
        <v/>
      </c>
      <c r="AW19" s="2" t="str">
        <f t="shared" si="1"/>
        <v/>
      </c>
      <c r="AX19" s="2" t="str">
        <f t="shared" si="1"/>
        <v/>
      </c>
      <c r="AY19" s="121" t="str">
        <f t="shared" si="2"/>
        <v/>
      </c>
      <c r="AZ19" s="121" t="str">
        <f t="shared" si="2"/>
        <v/>
      </c>
      <c r="BA19" s="121" t="str">
        <f t="shared" si="2"/>
        <v/>
      </c>
      <c r="BB19" s="121" t="str">
        <f t="shared" si="2"/>
        <v/>
      </c>
      <c r="BC19" s="121" t="str">
        <f t="shared" si="2"/>
        <v/>
      </c>
      <c r="BD19" s="121" t="str">
        <f t="shared" si="2"/>
        <v/>
      </c>
      <c r="BE19" s="82" t="str">
        <f t="shared" si="3"/>
        <v/>
      </c>
      <c r="BF19" s="82" t="str">
        <f t="shared" si="3"/>
        <v/>
      </c>
      <c r="BG19" s="82" t="str">
        <f t="shared" si="3"/>
        <v/>
      </c>
      <c r="BH19" s="82" t="str">
        <f t="shared" si="3"/>
        <v/>
      </c>
      <c r="BI19" s="82" t="str">
        <f t="shared" si="3"/>
        <v/>
      </c>
      <c r="BJ19" s="82" t="str">
        <f t="shared" si="3"/>
        <v/>
      </c>
      <c r="BK19" s="82" t="str">
        <f t="shared" si="4"/>
        <v/>
      </c>
      <c r="BL19" s="82" t="str">
        <f t="shared" si="4"/>
        <v/>
      </c>
      <c r="BM19" s="82" t="str">
        <f t="shared" si="4"/>
        <v/>
      </c>
      <c r="BN19" s="82" t="str">
        <f t="shared" si="4"/>
        <v/>
      </c>
      <c r="BO19" s="82" t="str">
        <f t="shared" si="4"/>
        <v/>
      </c>
      <c r="BP19" s="82" t="str">
        <f t="shared" si="4"/>
        <v/>
      </c>
      <c r="BQ19" s="82" t="str">
        <f t="shared" si="5"/>
        <v/>
      </c>
      <c r="BR19" s="82" t="str">
        <f t="shared" si="5"/>
        <v/>
      </c>
      <c r="BS19" s="82" t="str">
        <f t="shared" si="5"/>
        <v/>
      </c>
      <c r="BT19" s="82" t="str">
        <f t="shared" si="5"/>
        <v/>
      </c>
      <c r="BU19" s="82" t="str">
        <f t="shared" si="5"/>
        <v/>
      </c>
      <c r="BV19" s="82" t="str">
        <f t="shared" si="5"/>
        <v/>
      </c>
      <c r="BW19" s="82" t="str">
        <f t="shared" si="6"/>
        <v/>
      </c>
      <c r="BX19" s="82" t="str">
        <f t="shared" si="6"/>
        <v/>
      </c>
      <c r="BY19" s="82" t="str">
        <f t="shared" si="6"/>
        <v/>
      </c>
      <c r="BZ19" s="82" t="str">
        <f t="shared" si="6"/>
        <v/>
      </c>
      <c r="CA19" s="82" t="str">
        <f t="shared" si="6"/>
        <v/>
      </c>
      <c r="CB19" s="82" t="str">
        <f t="shared" si="6"/>
        <v/>
      </c>
      <c r="CC19" s="82" t="str">
        <f t="shared" si="7"/>
        <v/>
      </c>
      <c r="CD19" s="82" t="str">
        <f t="shared" si="7"/>
        <v/>
      </c>
      <c r="CE19" s="82" t="str">
        <f t="shared" si="7"/>
        <v/>
      </c>
      <c r="CF19" s="82" t="str">
        <f t="shared" si="7"/>
        <v/>
      </c>
      <c r="CG19" s="82" t="str">
        <f t="shared" si="7"/>
        <v/>
      </c>
      <c r="CH19" s="82" t="str">
        <f t="shared" si="7"/>
        <v/>
      </c>
      <c r="CI19" s="82" t="str">
        <f t="shared" si="8"/>
        <v/>
      </c>
      <c r="CJ19" s="82" t="str">
        <f t="shared" si="8"/>
        <v/>
      </c>
      <c r="CK19" s="82" t="str">
        <f t="shared" si="8"/>
        <v/>
      </c>
      <c r="CL19" s="82" t="str">
        <f t="shared" si="8"/>
        <v/>
      </c>
      <c r="CM19" s="82" t="str">
        <f t="shared" si="8"/>
        <v/>
      </c>
      <c r="CN19" s="82" t="str">
        <f t="shared" si="8"/>
        <v/>
      </c>
      <c r="CO19" s="82" t="str">
        <f t="shared" si="9"/>
        <v/>
      </c>
      <c r="CP19" s="82" t="str">
        <f t="shared" si="9"/>
        <v/>
      </c>
      <c r="CQ19" s="82" t="str">
        <f t="shared" si="9"/>
        <v/>
      </c>
      <c r="CR19" s="82" t="str">
        <f t="shared" si="9"/>
        <v/>
      </c>
      <c r="CS19" s="82" t="str">
        <f t="shared" si="9"/>
        <v/>
      </c>
      <c r="CT19" s="82" t="str">
        <f t="shared" si="9"/>
        <v/>
      </c>
      <c r="CU19" s="82" t="str">
        <f t="shared" si="10"/>
        <v/>
      </c>
      <c r="CV19" s="82" t="str">
        <f t="shared" si="10"/>
        <v/>
      </c>
      <c r="CW19" s="82" t="str">
        <f t="shared" si="10"/>
        <v/>
      </c>
      <c r="CX19" s="82" t="str">
        <f t="shared" si="10"/>
        <v/>
      </c>
      <c r="CY19" s="82" t="str">
        <f t="shared" si="10"/>
        <v/>
      </c>
      <c r="CZ19" s="82" t="str">
        <f t="shared" si="10"/>
        <v/>
      </c>
      <c r="DA19" s="82" t="str">
        <f t="shared" si="11"/>
        <v>info@honey-bee-jpn.com</v>
      </c>
      <c r="DB19" s="82" t="str">
        <f t="shared" si="11"/>
        <v/>
      </c>
      <c r="DC19" s="82" t="str">
        <f t="shared" si="11"/>
        <v/>
      </c>
      <c r="DD19" s="82" t="str">
        <f t="shared" si="11"/>
        <v/>
      </c>
      <c r="DE19" s="82" t="str">
        <f t="shared" si="11"/>
        <v/>
      </c>
      <c r="DF19" s="82" t="str">
        <f t="shared" si="11"/>
        <v/>
      </c>
      <c r="DG19" s="82" t="str">
        <f t="shared" si="12"/>
        <v>info@honey-bee-jpn.com</v>
      </c>
      <c r="DH19" s="82" t="str">
        <f t="shared" si="12"/>
        <v/>
      </c>
      <c r="DI19" s="82" t="str">
        <f t="shared" si="12"/>
        <v/>
      </c>
      <c r="DJ19" s="82" t="str">
        <f t="shared" si="12"/>
        <v/>
      </c>
      <c r="DK19" s="82" t="str">
        <f t="shared" si="12"/>
        <v/>
      </c>
      <c r="DL19" s="82" t="str">
        <f t="shared" si="12"/>
        <v/>
      </c>
      <c r="DM19" s="82" t="str">
        <f t="shared" si="13"/>
        <v/>
      </c>
      <c r="DN19" s="82" t="str">
        <f t="shared" si="13"/>
        <v/>
      </c>
      <c r="DO19" s="82" t="str">
        <f t="shared" si="13"/>
        <v/>
      </c>
      <c r="DP19" s="82" t="str">
        <f t="shared" si="13"/>
        <v/>
      </c>
      <c r="DQ19" s="82" t="str">
        <f t="shared" si="13"/>
        <v/>
      </c>
      <c r="DR19" s="82" t="str">
        <f t="shared" si="13"/>
        <v/>
      </c>
      <c r="DS19" s="82" t="str">
        <f t="shared" si="14"/>
        <v/>
      </c>
      <c r="DT19" s="82" t="str">
        <f t="shared" si="14"/>
        <v/>
      </c>
      <c r="DU19" s="82" t="str">
        <f t="shared" si="14"/>
        <v/>
      </c>
      <c r="DV19" s="82" t="str">
        <f t="shared" si="14"/>
        <v/>
      </c>
      <c r="DW19" s="82" t="str">
        <f t="shared" si="14"/>
        <v/>
      </c>
      <c r="DX19" s="82" t="str">
        <f t="shared" si="14"/>
        <v/>
      </c>
      <c r="DY19" s="82" t="str">
        <f t="shared" si="15"/>
        <v/>
      </c>
      <c r="DZ19" s="82" t="str">
        <f t="shared" si="15"/>
        <v/>
      </c>
      <c r="EA19" s="82" t="str">
        <f t="shared" si="15"/>
        <v/>
      </c>
      <c r="EB19" s="82" t="str">
        <f t="shared" si="15"/>
        <v/>
      </c>
      <c r="EC19" s="82" t="str">
        <f t="shared" si="15"/>
        <v/>
      </c>
      <c r="ED19" s="82" t="str">
        <f t="shared" si="15"/>
        <v/>
      </c>
      <c r="EE19" s="82" t="str">
        <f t="shared" si="16"/>
        <v/>
      </c>
      <c r="EF19" s="82" t="str">
        <f t="shared" si="16"/>
        <v/>
      </c>
      <c r="EG19" s="82" t="str">
        <f t="shared" si="16"/>
        <v/>
      </c>
      <c r="EH19" s="82" t="str">
        <f t="shared" si="16"/>
        <v/>
      </c>
      <c r="EI19" s="82" t="str">
        <f t="shared" si="16"/>
        <v/>
      </c>
      <c r="EJ19" s="82" t="str">
        <f t="shared" si="16"/>
        <v/>
      </c>
      <c r="EK19" s="82" t="str">
        <f t="shared" si="17"/>
        <v/>
      </c>
      <c r="EL19" s="82" t="str">
        <f t="shared" si="17"/>
        <v/>
      </c>
      <c r="EM19" s="82" t="str">
        <f t="shared" si="17"/>
        <v/>
      </c>
      <c r="EN19" s="82" t="str">
        <f t="shared" si="17"/>
        <v/>
      </c>
      <c r="EO19" s="82" t="str">
        <f t="shared" si="17"/>
        <v/>
      </c>
      <c r="EP19" s="82" t="str">
        <f t="shared" si="17"/>
        <v/>
      </c>
      <c r="EQ19" s="82" t="str">
        <f t="shared" si="18"/>
        <v/>
      </c>
      <c r="ER19" s="82" t="str">
        <f t="shared" si="18"/>
        <v/>
      </c>
      <c r="ES19" s="82" t="str">
        <f t="shared" si="18"/>
        <v/>
      </c>
      <c r="ET19" s="82" t="str">
        <f t="shared" si="18"/>
        <v/>
      </c>
      <c r="EU19" s="82" t="str">
        <f t="shared" si="18"/>
        <v/>
      </c>
      <c r="EV19" s="82" t="str">
        <f t="shared" si="18"/>
        <v/>
      </c>
      <c r="EW19" s="82" t="str">
        <f t="shared" si="19"/>
        <v/>
      </c>
      <c r="EX19" s="82" t="str">
        <f t="shared" si="19"/>
        <v/>
      </c>
      <c r="EY19" s="82" t="str">
        <f t="shared" si="19"/>
        <v/>
      </c>
      <c r="EZ19" s="82" t="str">
        <f t="shared" si="19"/>
        <v/>
      </c>
      <c r="FA19" s="82" t="str">
        <f t="shared" si="19"/>
        <v/>
      </c>
      <c r="FB19" s="82" t="str">
        <f t="shared" si="19"/>
        <v/>
      </c>
      <c r="FC19" s="82" t="str">
        <f t="shared" si="20"/>
        <v/>
      </c>
      <c r="FD19" s="82" t="str">
        <f t="shared" si="20"/>
        <v/>
      </c>
      <c r="FE19" s="82" t="str">
        <f t="shared" si="20"/>
        <v/>
      </c>
      <c r="FF19" s="82" t="str">
        <f t="shared" si="20"/>
        <v/>
      </c>
      <c r="FG19" s="82" t="str">
        <f t="shared" si="20"/>
        <v/>
      </c>
      <c r="FH19" s="82" t="str">
        <f t="shared" si="20"/>
        <v/>
      </c>
      <c r="FI19" s="82" t="str">
        <f t="shared" si="21"/>
        <v/>
      </c>
      <c r="FJ19" s="82" t="str">
        <f t="shared" si="21"/>
        <v/>
      </c>
      <c r="FK19" s="82" t="str">
        <f t="shared" si="21"/>
        <v/>
      </c>
      <c r="FL19" s="82" t="str">
        <f t="shared" si="21"/>
        <v/>
      </c>
      <c r="FM19" s="82" t="str">
        <f t="shared" si="21"/>
        <v/>
      </c>
      <c r="FN19" s="82" t="str">
        <f t="shared" si="21"/>
        <v/>
      </c>
      <c r="FO19" s="82" t="str">
        <f t="shared" si="22"/>
        <v/>
      </c>
      <c r="FP19" s="82" t="str">
        <f t="shared" si="22"/>
        <v/>
      </c>
      <c r="FQ19" s="82" t="str">
        <f t="shared" si="22"/>
        <v/>
      </c>
      <c r="FR19" s="82" t="str">
        <f t="shared" si="22"/>
        <v/>
      </c>
      <c r="FS19" s="82" t="str">
        <f t="shared" si="22"/>
        <v/>
      </c>
      <c r="FT19" s="82" t="str">
        <f t="shared" si="22"/>
        <v/>
      </c>
      <c r="FU19" s="82" t="str">
        <f t="shared" si="23"/>
        <v/>
      </c>
      <c r="FV19" s="82" t="str">
        <f t="shared" si="23"/>
        <v/>
      </c>
      <c r="FW19" s="82" t="str">
        <f t="shared" si="23"/>
        <v/>
      </c>
      <c r="FX19" s="82" t="str">
        <f t="shared" si="23"/>
        <v/>
      </c>
      <c r="FY19" s="82" t="str">
        <f t="shared" si="23"/>
        <v/>
      </c>
      <c r="FZ19" s="82" t="str">
        <f t="shared" si="23"/>
        <v/>
      </c>
      <c r="GA19" s="82" t="str">
        <f t="shared" si="24"/>
        <v/>
      </c>
      <c r="GB19" s="82" t="str">
        <f t="shared" si="24"/>
        <v/>
      </c>
      <c r="GC19" s="82" t="str">
        <f t="shared" si="24"/>
        <v/>
      </c>
      <c r="GD19" s="82" t="str">
        <f t="shared" si="24"/>
        <v/>
      </c>
      <c r="GE19" s="82" t="str">
        <f t="shared" si="24"/>
        <v/>
      </c>
      <c r="GF19" s="82" t="str">
        <f t="shared" si="24"/>
        <v/>
      </c>
    </row>
    <row r="20" spans="1:188" ht="25.5" customHeight="1">
      <c r="A20" s="2" t="s">
        <v>4601</v>
      </c>
      <c r="B20" s="2">
        <f>COUNTIF($H$4:H20,H20)</f>
        <v>1</v>
      </c>
      <c r="C20" s="2">
        <f>COUNTIF($J$4:J20,J20)</f>
        <v>1</v>
      </c>
      <c r="D20" s="2">
        <f>COUNTIF($K$4:K20,K20)</f>
        <v>1</v>
      </c>
      <c r="E20" s="89">
        <f t="shared" si="0"/>
        <v>17</v>
      </c>
      <c r="F20" s="89" t="s">
        <v>2532</v>
      </c>
      <c r="G20" s="79" t="s">
        <v>3917</v>
      </c>
      <c r="H20" s="97" t="s">
        <v>783</v>
      </c>
      <c r="I20" s="79" t="s">
        <v>4015</v>
      </c>
      <c r="J20" s="79" t="s">
        <v>204</v>
      </c>
      <c r="K20" s="89" t="s">
        <v>1507</v>
      </c>
      <c r="L20" s="89" t="s">
        <v>1664</v>
      </c>
      <c r="M20" s="108" t="s">
        <v>4016</v>
      </c>
      <c r="N20" s="108"/>
      <c r="O20" s="108"/>
      <c r="P20" s="108"/>
      <c r="Q20" s="108"/>
      <c r="R20" s="108"/>
      <c r="S20" s="89"/>
      <c r="T20" s="89"/>
      <c r="U20" s="89"/>
      <c r="V20" s="89"/>
      <c r="W20" s="89"/>
      <c r="X20" s="89"/>
      <c r="Y20" s="89"/>
      <c r="Z20" s="89"/>
      <c r="AA20" s="89"/>
      <c r="AB20" s="89"/>
      <c r="AC20" s="89">
        <v>1</v>
      </c>
      <c r="AD20" s="89">
        <v>1</v>
      </c>
      <c r="AE20" s="89"/>
      <c r="AF20" s="89"/>
      <c r="AG20" s="89"/>
      <c r="AH20" s="89"/>
      <c r="AI20" s="89"/>
      <c r="AJ20" s="89"/>
      <c r="AK20" s="89"/>
      <c r="AL20" s="89"/>
      <c r="AM20" s="89"/>
      <c r="AN20" s="89"/>
      <c r="AO20" s="89"/>
      <c r="AP20" s="89"/>
      <c r="AQ20" s="111"/>
      <c r="AR20" s="118"/>
      <c r="AS20" s="2" t="str">
        <f t="shared" si="1"/>
        <v/>
      </c>
      <c r="AT20" s="2" t="str">
        <f t="shared" si="1"/>
        <v/>
      </c>
      <c r="AU20" s="2" t="str">
        <f t="shared" si="1"/>
        <v/>
      </c>
      <c r="AV20" s="2" t="str">
        <f t="shared" si="1"/>
        <v/>
      </c>
      <c r="AW20" s="2" t="str">
        <f t="shared" si="1"/>
        <v/>
      </c>
      <c r="AX20" s="2" t="str">
        <f t="shared" si="1"/>
        <v/>
      </c>
      <c r="AY20" s="121" t="str">
        <f t="shared" si="2"/>
        <v/>
      </c>
      <c r="AZ20" s="121" t="str">
        <f t="shared" si="2"/>
        <v/>
      </c>
      <c r="BA20" s="121" t="str">
        <f t="shared" si="2"/>
        <v/>
      </c>
      <c r="BB20" s="121" t="str">
        <f t="shared" si="2"/>
        <v/>
      </c>
      <c r="BC20" s="121" t="str">
        <f t="shared" si="2"/>
        <v/>
      </c>
      <c r="BD20" s="121" t="str">
        <f t="shared" si="2"/>
        <v/>
      </c>
      <c r="BE20" s="82" t="str">
        <f t="shared" si="3"/>
        <v/>
      </c>
      <c r="BF20" s="82" t="str">
        <f t="shared" si="3"/>
        <v/>
      </c>
      <c r="BG20" s="82" t="str">
        <f t="shared" si="3"/>
        <v/>
      </c>
      <c r="BH20" s="82" t="str">
        <f t="shared" si="3"/>
        <v/>
      </c>
      <c r="BI20" s="82" t="str">
        <f t="shared" si="3"/>
        <v/>
      </c>
      <c r="BJ20" s="82" t="str">
        <f t="shared" si="3"/>
        <v/>
      </c>
      <c r="BK20" s="82" t="str">
        <f t="shared" si="4"/>
        <v/>
      </c>
      <c r="BL20" s="82" t="str">
        <f t="shared" si="4"/>
        <v/>
      </c>
      <c r="BM20" s="82" t="str">
        <f t="shared" si="4"/>
        <v/>
      </c>
      <c r="BN20" s="82" t="str">
        <f t="shared" si="4"/>
        <v/>
      </c>
      <c r="BO20" s="82" t="str">
        <f t="shared" si="4"/>
        <v/>
      </c>
      <c r="BP20" s="82" t="str">
        <f t="shared" si="4"/>
        <v/>
      </c>
      <c r="BQ20" s="82" t="str">
        <f t="shared" si="5"/>
        <v/>
      </c>
      <c r="BR20" s="82" t="str">
        <f t="shared" si="5"/>
        <v/>
      </c>
      <c r="BS20" s="82" t="str">
        <f t="shared" si="5"/>
        <v/>
      </c>
      <c r="BT20" s="82" t="str">
        <f t="shared" si="5"/>
        <v/>
      </c>
      <c r="BU20" s="82" t="str">
        <f t="shared" si="5"/>
        <v/>
      </c>
      <c r="BV20" s="82" t="str">
        <f t="shared" si="5"/>
        <v/>
      </c>
      <c r="BW20" s="82" t="str">
        <f t="shared" si="6"/>
        <v/>
      </c>
      <c r="BX20" s="82" t="str">
        <f t="shared" si="6"/>
        <v/>
      </c>
      <c r="BY20" s="82" t="str">
        <f t="shared" si="6"/>
        <v/>
      </c>
      <c r="BZ20" s="82" t="str">
        <f t="shared" si="6"/>
        <v/>
      </c>
      <c r="CA20" s="82" t="str">
        <f t="shared" si="6"/>
        <v/>
      </c>
      <c r="CB20" s="82" t="str">
        <f t="shared" si="6"/>
        <v/>
      </c>
      <c r="CC20" s="82" t="str">
        <f t="shared" si="7"/>
        <v/>
      </c>
      <c r="CD20" s="82" t="str">
        <f t="shared" si="7"/>
        <v/>
      </c>
      <c r="CE20" s="82" t="str">
        <f t="shared" si="7"/>
        <v/>
      </c>
      <c r="CF20" s="82" t="str">
        <f t="shared" si="7"/>
        <v/>
      </c>
      <c r="CG20" s="82" t="str">
        <f t="shared" si="7"/>
        <v/>
      </c>
      <c r="CH20" s="82" t="str">
        <f t="shared" si="7"/>
        <v/>
      </c>
      <c r="CI20" s="82" t="str">
        <f t="shared" si="8"/>
        <v/>
      </c>
      <c r="CJ20" s="82" t="str">
        <f t="shared" si="8"/>
        <v/>
      </c>
      <c r="CK20" s="82" t="str">
        <f t="shared" si="8"/>
        <v/>
      </c>
      <c r="CL20" s="82" t="str">
        <f t="shared" si="8"/>
        <v/>
      </c>
      <c r="CM20" s="82" t="str">
        <f t="shared" si="8"/>
        <v/>
      </c>
      <c r="CN20" s="82" t="str">
        <f t="shared" si="8"/>
        <v/>
      </c>
      <c r="CO20" s="82" t="str">
        <f t="shared" si="9"/>
        <v/>
      </c>
      <c r="CP20" s="82" t="str">
        <f t="shared" si="9"/>
        <v/>
      </c>
      <c r="CQ20" s="82" t="str">
        <f t="shared" si="9"/>
        <v/>
      </c>
      <c r="CR20" s="82" t="str">
        <f t="shared" si="9"/>
        <v/>
      </c>
      <c r="CS20" s="82" t="str">
        <f t="shared" si="9"/>
        <v/>
      </c>
      <c r="CT20" s="82" t="str">
        <f t="shared" si="9"/>
        <v/>
      </c>
      <c r="CU20" s="82" t="str">
        <f t="shared" si="10"/>
        <v/>
      </c>
      <c r="CV20" s="82" t="str">
        <f t="shared" si="10"/>
        <v/>
      </c>
      <c r="CW20" s="82" t="str">
        <f t="shared" si="10"/>
        <v/>
      </c>
      <c r="CX20" s="82" t="str">
        <f t="shared" si="10"/>
        <v/>
      </c>
      <c r="CY20" s="82" t="str">
        <f t="shared" si="10"/>
        <v/>
      </c>
      <c r="CZ20" s="82" t="str">
        <f t="shared" si="10"/>
        <v/>
      </c>
      <c r="DA20" s="82" t="str">
        <f t="shared" si="11"/>
        <v>tdrsn502@ybb.ne.jp</v>
      </c>
      <c r="DB20" s="82" t="str">
        <f t="shared" si="11"/>
        <v/>
      </c>
      <c r="DC20" s="82" t="str">
        <f t="shared" si="11"/>
        <v/>
      </c>
      <c r="DD20" s="82" t="str">
        <f t="shared" si="11"/>
        <v/>
      </c>
      <c r="DE20" s="82" t="str">
        <f t="shared" si="11"/>
        <v/>
      </c>
      <c r="DF20" s="82" t="str">
        <f t="shared" si="11"/>
        <v/>
      </c>
      <c r="DG20" s="82" t="str">
        <f t="shared" si="12"/>
        <v>tdrsn502@ybb.ne.jp</v>
      </c>
      <c r="DH20" s="82" t="str">
        <f t="shared" si="12"/>
        <v/>
      </c>
      <c r="DI20" s="82" t="str">
        <f t="shared" si="12"/>
        <v/>
      </c>
      <c r="DJ20" s="82" t="str">
        <f t="shared" si="12"/>
        <v/>
      </c>
      <c r="DK20" s="82" t="str">
        <f t="shared" si="12"/>
        <v/>
      </c>
      <c r="DL20" s="82" t="str">
        <f t="shared" si="12"/>
        <v/>
      </c>
      <c r="DM20" s="82" t="str">
        <f t="shared" si="13"/>
        <v/>
      </c>
      <c r="DN20" s="82" t="str">
        <f t="shared" si="13"/>
        <v/>
      </c>
      <c r="DO20" s="82" t="str">
        <f t="shared" si="13"/>
        <v/>
      </c>
      <c r="DP20" s="82" t="str">
        <f t="shared" si="13"/>
        <v/>
      </c>
      <c r="DQ20" s="82" t="str">
        <f t="shared" si="13"/>
        <v/>
      </c>
      <c r="DR20" s="82" t="str">
        <f t="shared" si="13"/>
        <v/>
      </c>
      <c r="DS20" s="82" t="str">
        <f t="shared" si="14"/>
        <v/>
      </c>
      <c r="DT20" s="82" t="str">
        <f t="shared" si="14"/>
        <v/>
      </c>
      <c r="DU20" s="82" t="str">
        <f t="shared" si="14"/>
        <v/>
      </c>
      <c r="DV20" s="82" t="str">
        <f t="shared" si="14"/>
        <v/>
      </c>
      <c r="DW20" s="82" t="str">
        <f t="shared" si="14"/>
        <v/>
      </c>
      <c r="DX20" s="82" t="str">
        <f t="shared" si="14"/>
        <v/>
      </c>
      <c r="DY20" s="82" t="str">
        <f t="shared" si="15"/>
        <v/>
      </c>
      <c r="DZ20" s="82" t="str">
        <f t="shared" si="15"/>
        <v/>
      </c>
      <c r="EA20" s="82" t="str">
        <f t="shared" si="15"/>
        <v/>
      </c>
      <c r="EB20" s="82" t="str">
        <f t="shared" si="15"/>
        <v/>
      </c>
      <c r="EC20" s="82" t="str">
        <f t="shared" si="15"/>
        <v/>
      </c>
      <c r="ED20" s="82" t="str">
        <f t="shared" si="15"/>
        <v/>
      </c>
      <c r="EE20" s="82" t="str">
        <f t="shared" si="16"/>
        <v/>
      </c>
      <c r="EF20" s="82" t="str">
        <f t="shared" si="16"/>
        <v/>
      </c>
      <c r="EG20" s="82" t="str">
        <f t="shared" si="16"/>
        <v/>
      </c>
      <c r="EH20" s="82" t="str">
        <f t="shared" si="16"/>
        <v/>
      </c>
      <c r="EI20" s="82" t="str">
        <f t="shared" si="16"/>
        <v/>
      </c>
      <c r="EJ20" s="82" t="str">
        <f t="shared" si="16"/>
        <v/>
      </c>
      <c r="EK20" s="82" t="str">
        <f t="shared" si="17"/>
        <v/>
      </c>
      <c r="EL20" s="82" t="str">
        <f t="shared" si="17"/>
        <v/>
      </c>
      <c r="EM20" s="82" t="str">
        <f t="shared" si="17"/>
        <v/>
      </c>
      <c r="EN20" s="82" t="str">
        <f t="shared" si="17"/>
        <v/>
      </c>
      <c r="EO20" s="82" t="str">
        <f t="shared" si="17"/>
        <v/>
      </c>
      <c r="EP20" s="82" t="str">
        <f t="shared" si="17"/>
        <v/>
      </c>
      <c r="EQ20" s="82" t="str">
        <f t="shared" si="18"/>
        <v/>
      </c>
      <c r="ER20" s="82" t="str">
        <f t="shared" si="18"/>
        <v/>
      </c>
      <c r="ES20" s="82" t="str">
        <f t="shared" si="18"/>
        <v/>
      </c>
      <c r="ET20" s="82" t="str">
        <f t="shared" si="18"/>
        <v/>
      </c>
      <c r="EU20" s="82" t="str">
        <f t="shared" si="18"/>
        <v/>
      </c>
      <c r="EV20" s="82" t="str">
        <f t="shared" si="18"/>
        <v/>
      </c>
      <c r="EW20" s="82" t="str">
        <f t="shared" si="19"/>
        <v/>
      </c>
      <c r="EX20" s="82" t="str">
        <f t="shared" si="19"/>
        <v/>
      </c>
      <c r="EY20" s="82" t="str">
        <f t="shared" si="19"/>
        <v/>
      </c>
      <c r="EZ20" s="82" t="str">
        <f t="shared" si="19"/>
        <v/>
      </c>
      <c r="FA20" s="82" t="str">
        <f t="shared" si="19"/>
        <v/>
      </c>
      <c r="FB20" s="82" t="str">
        <f t="shared" si="19"/>
        <v/>
      </c>
      <c r="FC20" s="82" t="str">
        <f t="shared" si="20"/>
        <v/>
      </c>
      <c r="FD20" s="82" t="str">
        <f t="shared" si="20"/>
        <v/>
      </c>
      <c r="FE20" s="82" t="str">
        <f t="shared" si="20"/>
        <v/>
      </c>
      <c r="FF20" s="82" t="str">
        <f t="shared" si="20"/>
        <v/>
      </c>
      <c r="FG20" s="82" t="str">
        <f t="shared" si="20"/>
        <v/>
      </c>
      <c r="FH20" s="82" t="str">
        <f t="shared" si="20"/>
        <v/>
      </c>
      <c r="FI20" s="82" t="str">
        <f t="shared" si="21"/>
        <v/>
      </c>
      <c r="FJ20" s="82" t="str">
        <f t="shared" si="21"/>
        <v/>
      </c>
      <c r="FK20" s="82" t="str">
        <f t="shared" si="21"/>
        <v/>
      </c>
      <c r="FL20" s="82" t="str">
        <f t="shared" si="21"/>
        <v/>
      </c>
      <c r="FM20" s="82" t="str">
        <f t="shared" si="21"/>
        <v/>
      </c>
      <c r="FN20" s="82" t="str">
        <f t="shared" si="21"/>
        <v/>
      </c>
      <c r="FO20" s="82" t="str">
        <f t="shared" si="22"/>
        <v/>
      </c>
      <c r="FP20" s="82" t="str">
        <f t="shared" si="22"/>
        <v/>
      </c>
      <c r="FQ20" s="82" t="str">
        <f t="shared" si="22"/>
        <v/>
      </c>
      <c r="FR20" s="82" t="str">
        <f t="shared" si="22"/>
        <v/>
      </c>
      <c r="FS20" s="82" t="str">
        <f t="shared" si="22"/>
        <v/>
      </c>
      <c r="FT20" s="82" t="str">
        <f t="shared" si="22"/>
        <v/>
      </c>
      <c r="FU20" s="82" t="str">
        <f t="shared" si="23"/>
        <v/>
      </c>
      <c r="FV20" s="82" t="str">
        <f t="shared" si="23"/>
        <v/>
      </c>
      <c r="FW20" s="82" t="str">
        <f t="shared" si="23"/>
        <v/>
      </c>
      <c r="FX20" s="82" t="str">
        <f t="shared" si="23"/>
        <v/>
      </c>
      <c r="FY20" s="82" t="str">
        <f t="shared" si="23"/>
        <v/>
      </c>
      <c r="FZ20" s="82" t="str">
        <f t="shared" si="23"/>
        <v/>
      </c>
      <c r="GA20" s="82" t="str">
        <f t="shared" si="24"/>
        <v/>
      </c>
      <c r="GB20" s="82" t="str">
        <f t="shared" si="24"/>
        <v/>
      </c>
      <c r="GC20" s="82" t="str">
        <f t="shared" si="24"/>
        <v/>
      </c>
      <c r="GD20" s="82" t="str">
        <f t="shared" si="24"/>
        <v/>
      </c>
      <c r="GE20" s="82" t="str">
        <f t="shared" si="24"/>
        <v/>
      </c>
      <c r="GF20" s="82" t="str">
        <f t="shared" si="24"/>
        <v/>
      </c>
    </row>
    <row r="21" spans="1:188" ht="25.5" customHeight="1">
      <c r="A21" s="2" t="s">
        <v>805</v>
      </c>
      <c r="B21" s="2">
        <f>COUNTIF($H$4:H21,H21)</f>
        <v>1</v>
      </c>
      <c r="C21" s="2">
        <f>COUNTIF($J$4:J21,J21)</f>
        <v>1</v>
      </c>
      <c r="D21" s="2">
        <f>COUNTIF($K$4:K21,K21)</f>
        <v>1</v>
      </c>
      <c r="E21" s="89">
        <f t="shared" si="0"/>
        <v>18</v>
      </c>
      <c r="F21" s="89" t="s">
        <v>2532</v>
      </c>
      <c r="G21" s="79" t="s">
        <v>742</v>
      </c>
      <c r="H21" s="98" t="s">
        <v>4018</v>
      </c>
      <c r="I21" s="79" t="s">
        <v>1213</v>
      </c>
      <c r="J21" s="103" t="s">
        <v>3687</v>
      </c>
      <c r="K21" s="89" t="s">
        <v>1215</v>
      </c>
      <c r="L21" s="89" t="s">
        <v>1216</v>
      </c>
      <c r="M21" s="108" t="s">
        <v>2533</v>
      </c>
      <c r="N21" s="108" t="s">
        <v>141</v>
      </c>
      <c r="O21" s="108" t="s">
        <v>2686</v>
      </c>
      <c r="P21" s="108"/>
      <c r="Q21" s="108"/>
      <c r="R21" s="108"/>
      <c r="S21" s="89"/>
      <c r="T21" s="89"/>
      <c r="U21" s="89"/>
      <c r="V21" s="89"/>
      <c r="W21" s="89"/>
      <c r="X21" s="89"/>
      <c r="Y21" s="89"/>
      <c r="Z21" s="89"/>
      <c r="AA21" s="89"/>
      <c r="AB21" s="89"/>
      <c r="AC21" s="89"/>
      <c r="AD21" s="89"/>
      <c r="AE21" s="89"/>
      <c r="AF21" s="89"/>
      <c r="AG21" s="89"/>
      <c r="AH21" s="89"/>
      <c r="AI21" s="89"/>
      <c r="AJ21" s="89">
        <v>2</v>
      </c>
      <c r="AK21" s="89">
        <v>2</v>
      </c>
      <c r="AL21" s="89"/>
      <c r="AM21" s="89"/>
      <c r="AN21" s="89">
        <v>2</v>
      </c>
      <c r="AO21" s="89">
        <v>1</v>
      </c>
      <c r="AP21" s="89">
        <v>1</v>
      </c>
      <c r="AQ21" s="111" t="s">
        <v>1045</v>
      </c>
      <c r="AR21" s="118"/>
      <c r="AS21" s="2" t="str">
        <f t="shared" si="1"/>
        <v/>
      </c>
      <c r="AT21" s="2" t="str">
        <f t="shared" si="1"/>
        <v/>
      </c>
      <c r="AU21" s="2" t="str">
        <f t="shared" si="1"/>
        <v/>
      </c>
      <c r="AV21" s="2" t="str">
        <f t="shared" si="1"/>
        <v/>
      </c>
      <c r="AW21" s="2" t="str">
        <f t="shared" si="1"/>
        <v/>
      </c>
      <c r="AX21" s="2" t="str">
        <f t="shared" si="1"/>
        <v/>
      </c>
      <c r="AY21" s="121" t="str">
        <f t="shared" si="2"/>
        <v/>
      </c>
      <c r="AZ21" s="121" t="str">
        <f t="shared" si="2"/>
        <v/>
      </c>
      <c r="BA21" s="121" t="str">
        <f t="shared" si="2"/>
        <v/>
      </c>
      <c r="BB21" s="121" t="str">
        <f t="shared" si="2"/>
        <v/>
      </c>
      <c r="BC21" s="121" t="str">
        <f t="shared" si="2"/>
        <v/>
      </c>
      <c r="BD21" s="121" t="str">
        <f t="shared" si="2"/>
        <v/>
      </c>
      <c r="BE21" s="82" t="str">
        <f t="shared" si="3"/>
        <v/>
      </c>
      <c r="BF21" s="82" t="str">
        <f t="shared" si="3"/>
        <v/>
      </c>
      <c r="BG21" s="82" t="str">
        <f t="shared" si="3"/>
        <v/>
      </c>
      <c r="BH21" s="82" t="str">
        <f t="shared" si="3"/>
        <v/>
      </c>
      <c r="BI21" s="82" t="str">
        <f t="shared" si="3"/>
        <v/>
      </c>
      <c r="BJ21" s="82" t="str">
        <f t="shared" si="3"/>
        <v/>
      </c>
      <c r="BK21" s="82" t="str">
        <f t="shared" si="4"/>
        <v/>
      </c>
      <c r="BL21" s="82" t="str">
        <f t="shared" si="4"/>
        <v/>
      </c>
      <c r="BM21" s="82" t="str">
        <f t="shared" si="4"/>
        <v/>
      </c>
      <c r="BN21" s="82" t="str">
        <f t="shared" si="4"/>
        <v/>
      </c>
      <c r="BO21" s="82" t="str">
        <f t="shared" si="4"/>
        <v/>
      </c>
      <c r="BP21" s="82" t="str">
        <f t="shared" si="4"/>
        <v/>
      </c>
      <c r="BQ21" s="82" t="str">
        <f t="shared" si="5"/>
        <v/>
      </c>
      <c r="BR21" s="82" t="str">
        <f t="shared" si="5"/>
        <v/>
      </c>
      <c r="BS21" s="82" t="str">
        <f t="shared" si="5"/>
        <v/>
      </c>
      <c r="BT21" s="82" t="str">
        <f t="shared" si="5"/>
        <v/>
      </c>
      <c r="BU21" s="82" t="str">
        <f t="shared" si="5"/>
        <v/>
      </c>
      <c r="BV21" s="82" t="str">
        <f t="shared" si="5"/>
        <v/>
      </c>
      <c r="BW21" s="82" t="str">
        <f t="shared" si="6"/>
        <v/>
      </c>
      <c r="BX21" s="82" t="str">
        <f t="shared" si="6"/>
        <v/>
      </c>
      <c r="BY21" s="82" t="str">
        <f t="shared" si="6"/>
        <v/>
      </c>
      <c r="BZ21" s="82" t="str">
        <f t="shared" si="6"/>
        <v/>
      </c>
      <c r="CA21" s="82" t="str">
        <f t="shared" si="6"/>
        <v/>
      </c>
      <c r="CB21" s="82" t="str">
        <f t="shared" si="6"/>
        <v/>
      </c>
      <c r="CC21" s="82" t="str">
        <f t="shared" si="7"/>
        <v/>
      </c>
      <c r="CD21" s="82" t="str">
        <f t="shared" si="7"/>
        <v/>
      </c>
      <c r="CE21" s="82" t="str">
        <f t="shared" si="7"/>
        <v/>
      </c>
      <c r="CF21" s="82" t="str">
        <f t="shared" si="7"/>
        <v/>
      </c>
      <c r="CG21" s="82" t="str">
        <f t="shared" si="7"/>
        <v/>
      </c>
      <c r="CH21" s="82" t="str">
        <f t="shared" si="7"/>
        <v/>
      </c>
      <c r="CI21" s="82" t="str">
        <f t="shared" si="8"/>
        <v/>
      </c>
      <c r="CJ21" s="82" t="str">
        <f t="shared" si="8"/>
        <v/>
      </c>
      <c r="CK21" s="82" t="str">
        <f t="shared" si="8"/>
        <v/>
      </c>
      <c r="CL21" s="82" t="str">
        <f t="shared" si="8"/>
        <v/>
      </c>
      <c r="CM21" s="82" t="str">
        <f t="shared" si="8"/>
        <v/>
      </c>
      <c r="CN21" s="82" t="str">
        <f t="shared" si="8"/>
        <v/>
      </c>
      <c r="CO21" s="82" t="str">
        <f t="shared" si="9"/>
        <v/>
      </c>
      <c r="CP21" s="82" t="str">
        <f t="shared" si="9"/>
        <v/>
      </c>
      <c r="CQ21" s="82" t="str">
        <f t="shared" si="9"/>
        <v/>
      </c>
      <c r="CR21" s="82" t="str">
        <f t="shared" si="9"/>
        <v/>
      </c>
      <c r="CS21" s="82" t="str">
        <f t="shared" si="9"/>
        <v/>
      </c>
      <c r="CT21" s="82" t="str">
        <f t="shared" si="9"/>
        <v/>
      </c>
      <c r="CU21" s="82" t="str">
        <f t="shared" si="10"/>
        <v/>
      </c>
      <c r="CV21" s="82" t="str">
        <f t="shared" si="10"/>
        <v/>
      </c>
      <c r="CW21" s="82" t="str">
        <f t="shared" si="10"/>
        <v/>
      </c>
      <c r="CX21" s="82" t="str">
        <f t="shared" si="10"/>
        <v/>
      </c>
      <c r="CY21" s="82" t="str">
        <f t="shared" si="10"/>
        <v/>
      </c>
      <c r="CZ21" s="82" t="str">
        <f t="shared" si="10"/>
        <v/>
      </c>
      <c r="DA21" s="82" t="str">
        <f t="shared" si="11"/>
        <v/>
      </c>
      <c r="DB21" s="82" t="str">
        <f t="shared" si="11"/>
        <v/>
      </c>
      <c r="DC21" s="82" t="str">
        <f t="shared" si="11"/>
        <v/>
      </c>
      <c r="DD21" s="82" t="str">
        <f t="shared" si="11"/>
        <v/>
      </c>
      <c r="DE21" s="82" t="str">
        <f t="shared" si="11"/>
        <v/>
      </c>
      <c r="DF21" s="82" t="str">
        <f t="shared" si="11"/>
        <v/>
      </c>
      <c r="DG21" s="82" t="str">
        <f t="shared" si="12"/>
        <v/>
      </c>
      <c r="DH21" s="82" t="str">
        <f t="shared" si="12"/>
        <v/>
      </c>
      <c r="DI21" s="82" t="str">
        <f t="shared" si="12"/>
        <v/>
      </c>
      <c r="DJ21" s="82" t="str">
        <f t="shared" si="12"/>
        <v/>
      </c>
      <c r="DK21" s="82" t="str">
        <f t="shared" si="12"/>
        <v/>
      </c>
      <c r="DL21" s="82" t="str">
        <f t="shared" si="12"/>
        <v/>
      </c>
      <c r="DM21" s="82" t="str">
        <f t="shared" si="13"/>
        <v/>
      </c>
      <c r="DN21" s="82" t="str">
        <f t="shared" si="13"/>
        <v/>
      </c>
      <c r="DO21" s="82" t="str">
        <f t="shared" si="13"/>
        <v/>
      </c>
      <c r="DP21" s="82" t="str">
        <f t="shared" si="13"/>
        <v/>
      </c>
      <c r="DQ21" s="82" t="str">
        <f t="shared" si="13"/>
        <v/>
      </c>
      <c r="DR21" s="82" t="str">
        <f t="shared" si="13"/>
        <v/>
      </c>
      <c r="DS21" s="82" t="str">
        <f t="shared" si="14"/>
        <v/>
      </c>
      <c r="DT21" s="82" t="str">
        <f t="shared" si="14"/>
        <v/>
      </c>
      <c r="DU21" s="82" t="str">
        <f t="shared" si="14"/>
        <v/>
      </c>
      <c r="DV21" s="82" t="str">
        <f t="shared" si="14"/>
        <v/>
      </c>
      <c r="DW21" s="82" t="str">
        <f t="shared" si="14"/>
        <v/>
      </c>
      <c r="DX21" s="82" t="str">
        <f t="shared" si="14"/>
        <v/>
      </c>
      <c r="DY21" s="82" t="str">
        <f t="shared" si="15"/>
        <v/>
      </c>
      <c r="DZ21" s="82" t="str">
        <f t="shared" si="15"/>
        <v/>
      </c>
      <c r="EA21" s="82" t="str">
        <f t="shared" si="15"/>
        <v/>
      </c>
      <c r="EB21" s="82" t="str">
        <f t="shared" si="15"/>
        <v/>
      </c>
      <c r="EC21" s="82" t="str">
        <f t="shared" si="15"/>
        <v/>
      </c>
      <c r="ED21" s="82" t="str">
        <f t="shared" si="15"/>
        <v/>
      </c>
      <c r="EE21" s="82" t="str">
        <f t="shared" si="16"/>
        <v/>
      </c>
      <c r="EF21" s="82" t="str">
        <f t="shared" si="16"/>
        <v/>
      </c>
      <c r="EG21" s="82" t="str">
        <f t="shared" si="16"/>
        <v/>
      </c>
      <c r="EH21" s="82" t="str">
        <f t="shared" si="16"/>
        <v/>
      </c>
      <c r="EI21" s="82" t="str">
        <f t="shared" si="16"/>
        <v/>
      </c>
      <c r="EJ21" s="82" t="str">
        <f t="shared" si="16"/>
        <v/>
      </c>
      <c r="EK21" s="82" t="str">
        <f t="shared" si="17"/>
        <v/>
      </c>
      <c r="EL21" s="82" t="str">
        <f t="shared" si="17"/>
        <v/>
      </c>
      <c r="EM21" s="82" t="str">
        <f t="shared" si="17"/>
        <v/>
      </c>
      <c r="EN21" s="82" t="str">
        <f t="shared" si="17"/>
        <v/>
      </c>
      <c r="EO21" s="82" t="str">
        <f t="shared" si="17"/>
        <v/>
      </c>
      <c r="EP21" s="82" t="str">
        <f t="shared" si="17"/>
        <v/>
      </c>
      <c r="EQ21" s="82" t="str">
        <f t="shared" si="18"/>
        <v>info@keikou-toyama.or.jp</v>
      </c>
      <c r="ER21" s="82" t="str">
        <f t="shared" si="18"/>
        <v>jimu@keikou-toyama.or.jp</v>
      </c>
      <c r="ES21" s="82" t="str">
        <f t="shared" si="18"/>
        <v>jimu2@keikou-toyama.or.jp</v>
      </c>
      <c r="ET21" s="82" t="str">
        <f t="shared" si="18"/>
        <v/>
      </c>
      <c r="EU21" s="82" t="str">
        <f t="shared" si="18"/>
        <v/>
      </c>
      <c r="EV21" s="82" t="str">
        <f t="shared" si="18"/>
        <v/>
      </c>
      <c r="EW21" s="82" t="str">
        <f t="shared" si="19"/>
        <v>info@keikou-toyama.or.jp</v>
      </c>
      <c r="EX21" s="82" t="str">
        <f t="shared" si="19"/>
        <v>jimu@keikou-toyama.or.jp</v>
      </c>
      <c r="EY21" s="82" t="str">
        <f t="shared" si="19"/>
        <v>jimu2@keikou-toyama.or.jp</v>
      </c>
      <c r="EZ21" s="82" t="str">
        <f t="shared" si="19"/>
        <v/>
      </c>
      <c r="FA21" s="82" t="str">
        <f t="shared" si="19"/>
        <v/>
      </c>
      <c r="FB21" s="82" t="str">
        <f t="shared" si="19"/>
        <v/>
      </c>
      <c r="FC21" s="82" t="str">
        <f t="shared" si="20"/>
        <v/>
      </c>
      <c r="FD21" s="82" t="str">
        <f t="shared" si="20"/>
        <v/>
      </c>
      <c r="FE21" s="82" t="str">
        <f t="shared" si="20"/>
        <v/>
      </c>
      <c r="FF21" s="82" t="str">
        <f t="shared" si="20"/>
        <v/>
      </c>
      <c r="FG21" s="82" t="str">
        <f t="shared" si="20"/>
        <v/>
      </c>
      <c r="FH21" s="82" t="str">
        <f t="shared" si="20"/>
        <v/>
      </c>
      <c r="FI21" s="82" t="str">
        <f t="shared" si="21"/>
        <v/>
      </c>
      <c r="FJ21" s="82" t="str">
        <f t="shared" si="21"/>
        <v/>
      </c>
      <c r="FK21" s="82" t="str">
        <f t="shared" si="21"/>
        <v/>
      </c>
      <c r="FL21" s="82" t="str">
        <f t="shared" si="21"/>
        <v/>
      </c>
      <c r="FM21" s="82" t="str">
        <f t="shared" si="21"/>
        <v/>
      </c>
      <c r="FN21" s="82" t="str">
        <f t="shared" si="21"/>
        <v/>
      </c>
      <c r="FO21" s="82" t="str">
        <f t="shared" si="22"/>
        <v>info@keikou-toyama.or.jp</v>
      </c>
      <c r="FP21" s="82" t="str">
        <f t="shared" si="22"/>
        <v>jimu@keikou-toyama.or.jp</v>
      </c>
      <c r="FQ21" s="82" t="str">
        <f t="shared" si="22"/>
        <v>jimu2@keikou-toyama.or.jp</v>
      </c>
      <c r="FR21" s="82" t="str">
        <f t="shared" si="22"/>
        <v/>
      </c>
      <c r="FS21" s="82" t="str">
        <f t="shared" si="22"/>
        <v/>
      </c>
      <c r="FT21" s="82" t="str">
        <f t="shared" si="22"/>
        <v/>
      </c>
      <c r="FU21" s="82" t="str">
        <f t="shared" si="23"/>
        <v>info@keikou-toyama.or.jp</v>
      </c>
      <c r="FV21" s="82" t="str">
        <f t="shared" si="23"/>
        <v>jimu@keikou-toyama.or.jp</v>
      </c>
      <c r="FW21" s="82" t="str">
        <f t="shared" si="23"/>
        <v>jimu2@keikou-toyama.or.jp</v>
      </c>
      <c r="FX21" s="82" t="str">
        <f t="shared" si="23"/>
        <v/>
      </c>
      <c r="FY21" s="82" t="str">
        <f t="shared" si="23"/>
        <v/>
      </c>
      <c r="FZ21" s="82" t="str">
        <f t="shared" si="23"/>
        <v/>
      </c>
      <c r="GA21" s="82" t="str">
        <f t="shared" si="24"/>
        <v>info@keikou-toyama.or.jp</v>
      </c>
      <c r="GB21" s="82" t="str">
        <f t="shared" si="24"/>
        <v>jimu@keikou-toyama.or.jp</v>
      </c>
      <c r="GC21" s="82" t="str">
        <f t="shared" si="24"/>
        <v>jimu2@keikou-toyama.or.jp</v>
      </c>
      <c r="GD21" s="82" t="str">
        <f t="shared" si="24"/>
        <v/>
      </c>
      <c r="GE21" s="82" t="str">
        <f t="shared" si="24"/>
        <v/>
      </c>
      <c r="GF21" s="82" t="str">
        <f t="shared" si="24"/>
        <v/>
      </c>
    </row>
    <row r="22" spans="1:188" ht="25.5" customHeight="1">
      <c r="A22" s="2" t="s">
        <v>4605</v>
      </c>
      <c r="B22" s="2">
        <f>COUNTIF($H$4:H22,H22)</f>
        <v>1</v>
      </c>
      <c r="C22" s="2">
        <f>COUNTIF($J$4:J22,J22)</f>
        <v>1</v>
      </c>
      <c r="D22" s="2">
        <f>COUNTIF($K$4:K22,K22)</f>
        <v>1</v>
      </c>
      <c r="E22" s="89">
        <f t="shared" si="0"/>
        <v>19</v>
      </c>
      <c r="F22" s="89" t="s">
        <v>2532</v>
      </c>
      <c r="G22" s="79" t="s">
        <v>742</v>
      </c>
      <c r="H22" s="99" t="s">
        <v>1857</v>
      </c>
      <c r="I22" s="79" t="s">
        <v>667</v>
      </c>
      <c r="J22" s="79" t="s">
        <v>2765</v>
      </c>
      <c r="K22" s="89" t="s">
        <v>1906</v>
      </c>
      <c r="L22" s="89" t="s">
        <v>2072</v>
      </c>
      <c r="M22" s="108" t="s">
        <v>4019</v>
      </c>
      <c r="N22" s="108"/>
      <c r="O22" s="108"/>
      <c r="P22" s="108"/>
      <c r="Q22" s="108"/>
      <c r="R22" s="108"/>
      <c r="S22" s="89"/>
      <c r="T22" s="89"/>
      <c r="U22" s="89"/>
      <c r="V22" s="89"/>
      <c r="W22" s="89"/>
      <c r="X22" s="89"/>
      <c r="Y22" s="89">
        <v>1</v>
      </c>
      <c r="Z22" s="89"/>
      <c r="AA22" s="89"/>
      <c r="AB22" s="89"/>
      <c r="AC22" s="89"/>
      <c r="AD22" s="89"/>
      <c r="AE22" s="89"/>
      <c r="AF22" s="89"/>
      <c r="AG22" s="89"/>
      <c r="AH22" s="89"/>
      <c r="AI22" s="89"/>
      <c r="AJ22" s="89"/>
      <c r="AK22" s="89"/>
      <c r="AL22" s="89">
        <v>1</v>
      </c>
      <c r="AM22" s="89"/>
      <c r="AN22" s="89"/>
      <c r="AO22" s="89"/>
      <c r="AP22" s="89"/>
      <c r="AQ22" s="111"/>
      <c r="AR22" s="118"/>
      <c r="AS22" s="2" t="str">
        <f t="shared" si="1"/>
        <v/>
      </c>
      <c r="AT22" s="2" t="str">
        <f t="shared" si="1"/>
        <v/>
      </c>
      <c r="AU22" s="2" t="str">
        <f t="shared" si="1"/>
        <v/>
      </c>
      <c r="AV22" s="2" t="str">
        <f t="shared" si="1"/>
        <v/>
      </c>
      <c r="AW22" s="2" t="str">
        <f t="shared" si="1"/>
        <v/>
      </c>
      <c r="AX22" s="2" t="str">
        <f t="shared" si="1"/>
        <v/>
      </c>
      <c r="AY22" s="121" t="str">
        <f t="shared" si="2"/>
        <v/>
      </c>
      <c r="AZ22" s="121" t="str">
        <f t="shared" si="2"/>
        <v/>
      </c>
      <c r="BA22" s="121" t="str">
        <f t="shared" si="2"/>
        <v/>
      </c>
      <c r="BB22" s="121" t="str">
        <f t="shared" si="2"/>
        <v/>
      </c>
      <c r="BC22" s="121" t="str">
        <f t="shared" si="2"/>
        <v/>
      </c>
      <c r="BD22" s="121" t="str">
        <f t="shared" si="2"/>
        <v/>
      </c>
      <c r="BE22" s="82" t="str">
        <f t="shared" si="3"/>
        <v/>
      </c>
      <c r="BF22" s="82" t="str">
        <f t="shared" si="3"/>
        <v/>
      </c>
      <c r="BG22" s="82" t="str">
        <f t="shared" si="3"/>
        <v/>
      </c>
      <c r="BH22" s="82" t="str">
        <f t="shared" si="3"/>
        <v/>
      </c>
      <c r="BI22" s="82" t="str">
        <f t="shared" si="3"/>
        <v/>
      </c>
      <c r="BJ22" s="82" t="str">
        <f t="shared" si="3"/>
        <v/>
      </c>
      <c r="BK22" s="82" t="str">
        <f t="shared" si="4"/>
        <v/>
      </c>
      <c r="BL22" s="82" t="str">
        <f t="shared" si="4"/>
        <v/>
      </c>
      <c r="BM22" s="82" t="str">
        <f t="shared" si="4"/>
        <v/>
      </c>
      <c r="BN22" s="82" t="str">
        <f t="shared" si="4"/>
        <v/>
      </c>
      <c r="BO22" s="82" t="str">
        <f t="shared" si="4"/>
        <v/>
      </c>
      <c r="BP22" s="82" t="str">
        <f t="shared" si="4"/>
        <v/>
      </c>
      <c r="BQ22" s="82" t="str">
        <f t="shared" si="5"/>
        <v/>
      </c>
      <c r="BR22" s="82" t="str">
        <f t="shared" si="5"/>
        <v/>
      </c>
      <c r="BS22" s="82" t="str">
        <f t="shared" si="5"/>
        <v/>
      </c>
      <c r="BT22" s="82" t="str">
        <f t="shared" si="5"/>
        <v/>
      </c>
      <c r="BU22" s="82" t="str">
        <f t="shared" si="5"/>
        <v/>
      </c>
      <c r="BV22" s="82" t="str">
        <f t="shared" si="5"/>
        <v/>
      </c>
      <c r="BW22" s="82" t="str">
        <f t="shared" si="6"/>
        <v/>
      </c>
      <c r="BX22" s="82" t="str">
        <f t="shared" si="6"/>
        <v/>
      </c>
      <c r="BY22" s="82" t="str">
        <f t="shared" si="6"/>
        <v/>
      </c>
      <c r="BZ22" s="82" t="str">
        <f t="shared" si="6"/>
        <v/>
      </c>
      <c r="CA22" s="82" t="str">
        <f t="shared" si="6"/>
        <v/>
      </c>
      <c r="CB22" s="82" t="str">
        <f t="shared" si="6"/>
        <v/>
      </c>
      <c r="CC22" s="82" t="str">
        <f t="shared" si="7"/>
        <v>seisin@jeans.ocn.ne.jp</v>
      </c>
      <c r="CD22" s="82" t="str">
        <f t="shared" si="7"/>
        <v/>
      </c>
      <c r="CE22" s="82" t="str">
        <f t="shared" si="7"/>
        <v/>
      </c>
      <c r="CF22" s="82" t="str">
        <f t="shared" si="7"/>
        <v/>
      </c>
      <c r="CG22" s="82" t="str">
        <f t="shared" si="7"/>
        <v/>
      </c>
      <c r="CH22" s="82" t="str">
        <f t="shared" si="7"/>
        <v/>
      </c>
      <c r="CI22" s="82" t="str">
        <f t="shared" si="8"/>
        <v/>
      </c>
      <c r="CJ22" s="82" t="str">
        <f t="shared" si="8"/>
        <v/>
      </c>
      <c r="CK22" s="82" t="str">
        <f t="shared" si="8"/>
        <v/>
      </c>
      <c r="CL22" s="82" t="str">
        <f t="shared" si="8"/>
        <v/>
      </c>
      <c r="CM22" s="82" t="str">
        <f t="shared" si="8"/>
        <v/>
      </c>
      <c r="CN22" s="82" t="str">
        <f t="shared" si="8"/>
        <v/>
      </c>
      <c r="CO22" s="82" t="str">
        <f t="shared" si="9"/>
        <v/>
      </c>
      <c r="CP22" s="82" t="str">
        <f t="shared" si="9"/>
        <v/>
      </c>
      <c r="CQ22" s="82" t="str">
        <f t="shared" si="9"/>
        <v/>
      </c>
      <c r="CR22" s="82" t="str">
        <f t="shared" si="9"/>
        <v/>
      </c>
      <c r="CS22" s="82" t="str">
        <f t="shared" si="9"/>
        <v/>
      </c>
      <c r="CT22" s="82" t="str">
        <f t="shared" si="9"/>
        <v/>
      </c>
      <c r="CU22" s="82" t="str">
        <f t="shared" si="10"/>
        <v/>
      </c>
      <c r="CV22" s="82" t="str">
        <f t="shared" si="10"/>
        <v/>
      </c>
      <c r="CW22" s="82" t="str">
        <f t="shared" si="10"/>
        <v/>
      </c>
      <c r="CX22" s="82" t="str">
        <f t="shared" si="10"/>
        <v/>
      </c>
      <c r="CY22" s="82" t="str">
        <f t="shared" si="10"/>
        <v/>
      </c>
      <c r="CZ22" s="82" t="str">
        <f t="shared" si="10"/>
        <v/>
      </c>
      <c r="DA22" s="82" t="str">
        <f t="shared" si="11"/>
        <v/>
      </c>
      <c r="DB22" s="82" t="str">
        <f t="shared" si="11"/>
        <v/>
      </c>
      <c r="DC22" s="82" t="str">
        <f t="shared" si="11"/>
        <v/>
      </c>
      <c r="DD22" s="82" t="str">
        <f t="shared" si="11"/>
        <v/>
      </c>
      <c r="DE22" s="82" t="str">
        <f t="shared" si="11"/>
        <v/>
      </c>
      <c r="DF22" s="82" t="str">
        <f t="shared" si="11"/>
        <v/>
      </c>
      <c r="DG22" s="82" t="str">
        <f t="shared" si="12"/>
        <v/>
      </c>
      <c r="DH22" s="82" t="str">
        <f t="shared" si="12"/>
        <v/>
      </c>
      <c r="DI22" s="82" t="str">
        <f t="shared" si="12"/>
        <v/>
      </c>
      <c r="DJ22" s="82" t="str">
        <f t="shared" si="12"/>
        <v/>
      </c>
      <c r="DK22" s="82" t="str">
        <f t="shared" si="12"/>
        <v/>
      </c>
      <c r="DL22" s="82" t="str">
        <f t="shared" si="12"/>
        <v/>
      </c>
      <c r="DM22" s="82" t="str">
        <f t="shared" si="13"/>
        <v/>
      </c>
      <c r="DN22" s="82" t="str">
        <f t="shared" si="13"/>
        <v/>
      </c>
      <c r="DO22" s="82" t="str">
        <f t="shared" si="13"/>
        <v/>
      </c>
      <c r="DP22" s="82" t="str">
        <f t="shared" si="13"/>
        <v/>
      </c>
      <c r="DQ22" s="82" t="str">
        <f t="shared" si="13"/>
        <v/>
      </c>
      <c r="DR22" s="82" t="str">
        <f t="shared" si="13"/>
        <v/>
      </c>
      <c r="DS22" s="82" t="str">
        <f t="shared" si="14"/>
        <v/>
      </c>
      <c r="DT22" s="82" t="str">
        <f t="shared" si="14"/>
        <v/>
      </c>
      <c r="DU22" s="82" t="str">
        <f t="shared" si="14"/>
        <v/>
      </c>
      <c r="DV22" s="82" t="str">
        <f t="shared" si="14"/>
        <v/>
      </c>
      <c r="DW22" s="82" t="str">
        <f t="shared" si="14"/>
        <v/>
      </c>
      <c r="DX22" s="82" t="str">
        <f t="shared" si="14"/>
        <v/>
      </c>
      <c r="DY22" s="82" t="str">
        <f t="shared" si="15"/>
        <v/>
      </c>
      <c r="DZ22" s="82" t="str">
        <f t="shared" si="15"/>
        <v/>
      </c>
      <c r="EA22" s="82" t="str">
        <f t="shared" si="15"/>
        <v/>
      </c>
      <c r="EB22" s="82" t="str">
        <f t="shared" si="15"/>
        <v/>
      </c>
      <c r="EC22" s="82" t="str">
        <f t="shared" si="15"/>
        <v/>
      </c>
      <c r="ED22" s="82" t="str">
        <f t="shared" si="15"/>
        <v/>
      </c>
      <c r="EE22" s="82" t="str">
        <f t="shared" si="16"/>
        <v/>
      </c>
      <c r="EF22" s="82" t="str">
        <f t="shared" si="16"/>
        <v/>
      </c>
      <c r="EG22" s="82" t="str">
        <f t="shared" si="16"/>
        <v/>
      </c>
      <c r="EH22" s="82" t="str">
        <f t="shared" si="16"/>
        <v/>
      </c>
      <c r="EI22" s="82" t="str">
        <f t="shared" si="16"/>
        <v/>
      </c>
      <c r="EJ22" s="82" t="str">
        <f t="shared" si="16"/>
        <v/>
      </c>
      <c r="EK22" s="82" t="str">
        <f t="shared" si="17"/>
        <v/>
      </c>
      <c r="EL22" s="82" t="str">
        <f t="shared" si="17"/>
        <v/>
      </c>
      <c r="EM22" s="82" t="str">
        <f t="shared" si="17"/>
        <v/>
      </c>
      <c r="EN22" s="82" t="str">
        <f t="shared" si="17"/>
        <v/>
      </c>
      <c r="EO22" s="82" t="str">
        <f t="shared" si="17"/>
        <v/>
      </c>
      <c r="EP22" s="82" t="str">
        <f t="shared" si="17"/>
        <v/>
      </c>
      <c r="EQ22" s="82" t="str">
        <f t="shared" si="18"/>
        <v/>
      </c>
      <c r="ER22" s="82" t="str">
        <f t="shared" si="18"/>
        <v/>
      </c>
      <c r="ES22" s="82" t="str">
        <f t="shared" si="18"/>
        <v/>
      </c>
      <c r="ET22" s="82" t="str">
        <f t="shared" si="18"/>
        <v/>
      </c>
      <c r="EU22" s="82" t="str">
        <f t="shared" si="18"/>
        <v/>
      </c>
      <c r="EV22" s="82" t="str">
        <f t="shared" si="18"/>
        <v/>
      </c>
      <c r="EW22" s="82" t="str">
        <f t="shared" si="19"/>
        <v/>
      </c>
      <c r="EX22" s="82" t="str">
        <f t="shared" si="19"/>
        <v/>
      </c>
      <c r="EY22" s="82" t="str">
        <f t="shared" si="19"/>
        <v/>
      </c>
      <c r="EZ22" s="82" t="str">
        <f t="shared" si="19"/>
        <v/>
      </c>
      <c r="FA22" s="82" t="str">
        <f t="shared" si="19"/>
        <v/>
      </c>
      <c r="FB22" s="82" t="str">
        <f t="shared" si="19"/>
        <v/>
      </c>
      <c r="FC22" s="82" t="str">
        <f t="shared" si="20"/>
        <v>seisin@jeans.ocn.ne.jp</v>
      </c>
      <c r="FD22" s="82" t="str">
        <f t="shared" si="20"/>
        <v/>
      </c>
      <c r="FE22" s="82" t="str">
        <f t="shared" si="20"/>
        <v/>
      </c>
      <c r="FF22" s="82" t="str">
        <f t="shared" si="20"/>
        <v/>
      </c>
      <c r="FG22" s="82" t="str">
        <f t="shared" si="20"/>
        <v/>
      </c>
      <c r="FH22" s="82" t="str">
        <f t="shared" si="20"/>
        <v/>
      </c>
      <c r="FI22" s="82" t="str">
        <f t="shared" si="21"/>
        <v/>
      </c>
      <c r="FJ22" s="82" t="str">
        <f t="shared" si="21"/>
        <v/>
      </c>
      <c r="FK22" s="82" t="str">
        <f t="shared" si="21"/>
        <v/>
      </c>
      <c r="FL22" s="82" t="str">
        <f t="shared" si="21"/>
        <v/>
      </c>
      <c r="FM22" s="82" t="str">
        <f t="shared" si="21"/>
        <v/>
      </c>
      <c r="FN22" s="82" t="str">
        <f t="shared" si="21"/>
        <v/>
      </c>
      <c r="FO22" s="82" t="str">
        <f t="shared" si="22"/>
        <v/>
      </c>
      <c r="FP22" s="82" t="str">
        <f t="shared" si="22"/>
        <v/>
      </c>
      <c r="FQ22" s="82" t="str">
        <f t="shared" si="22"/>
        <v/>
      </c>
      <c r="FR22" s="82" t="str">
        <f t="shared" si="22"/>
        <v/>
      </c>
      <c r="FS22" s="82" t="str">
        <f t="shared" si="22"/>
        <v/>
      </c>
      <c r="FT22" s="82" t="str">
        <f t="shared" si="22"/>
        <v/>
      </c>
      <c r="FU22" s="82" t="str">
        <f t="shared" si="23"/>
        <v/>
      </c>
      <c r="FV22" s="82" t="str">
        <f t="shared" si="23"/>
        <v/>
      </c>
      <c r="FW22" s="82" t="str">
        <f t="shared" si="23"/>
        <v/>
      </c>
      <c r="FX22" s="82" t="str">
        <f t="shared" si="23"/>
        <v/>
      </c>
      <c r="FY22" s="82" t="str">
        <f t="shared" si="23"/>
        <v/>
      </c>
      <c r="FZ22" s="82" t="str">
        <f t="shared" si="23"/>
        <v/>
      </c>
      <c r="GA22" s="82" t="str">
        <f t="shared" si="24"/>
        <v/>
      </c>
      <c r="GB22" s="82" t="str">
        <f t="shared" si="24"/>
        <v/>
      </c>
      <c r="GC22" s="82" t="str">
        <f t="shared" si="24"/>
        <v/>
      </c>
      <c r="GD22" s="82" t="str">
        <f t="shared" si="24"/>
        <v/>
      </c>
      <c r="GE22" s="82" t="str">
        <f t="shared" si="24"/>
        <v/>
      </c>
      <c r="GF22" s="82" t="str">
        <f t="shared" si="24"/>
        <v/>
      </c>
    </row>
    <row r="23" spans="1:188" ht="25.5" customHeight="1">
      <c r="A23" s="2" t="s">
        <v>4606</v>
      </c>
      <c r="B23" s="2">
        <f>COUNTIF($H$4:H23,H23)</f>
        <v>1</v>
      </c>
      <c r="C23" s="2">
        <f>COUNTIF($J$4:J23,J23)</f>
        <v>1</v>
      </c>
      <c r="D23" s="2">
        <f>COUNTIF($K$4:K23,K23)</f>
        <v>1</v>
      </c>
      <c r="E23" s="89">
        <f t="shared" si="0"/>
        <v>20</v>
      </c>
      <c r="F23" s="89" t="s">
        <v>2532</v>
      </c>
      <c r="G23" s="79" t="s">
        <v>742</v>
      </c>
      <c r="H23" s="97" t="s">
        <v>1191</v>
      </c>
      <c r="I23" s="79" t="s">
        <v>271</v>
      </c>
      <c r="J23" s="79" t="s">
        <v>2731</v>
      </c>
      <c r="K23" s="89" t="s">
        <v>1487</v>
      </c>
      <c r="L23" s="89" t="s">
        <v>474</v>
      </c>
      <c r="M23" s="108" t="s">
        <v>4022</v>
      </c>
      <c r="N23" s="108"/>
      <c r="O23" s="108"/>
      <c r="P23" s="108"/>
      <c r="Q23" s="108"/>
      <c r="R23" s="108"/>
      <c r="S23" s="89">
        <v>1</v>
      </c>
      <c r="T23" s="89">
        <v>1</v>
      </c>
      <c r="U23" s="89"/>
      <c r="V23" s="89"/>
      <c r="W23" s="89"/>
      <c r="X23" s="89"/>
      <c r="Y23" s="89"/>
      <c r="Z23" s="89"/>
      <c r="AA23" s="89"/>
      <c r="AB23" s="89"/>
      <c r="AC23" s="89"/>
      <c r="AD23" s="89"/>
      <c r="AE23" s="89"/>
      <c r="AF23" s="89"/>
      <c r="AG23" s="89"/>
      <c r="AH23" s="89"/>
      <c r="AI23" s="89"/>
      <c r="AJ23" s="89"/>
      <c r="AK23" s="89"/>
      <c r="AL23" s="89"/>
      <c r="AM23" s="89"/>
      <c r="AN23" s="89"/>
      <c r="AO23" s="89"/>
      <c r="AP23" s="89"/>
      <c r="AQ23" s="111"/>
      <c r="AR23" s="118"/>
      <c r="AS23" s="2" t="str">
        <f t="shared" si="1"/>
        <v>wagou@giga.ocn.ne.jp</v>
      </c>
      <c r="AT23" s="2" t="str">
        <f t="shared" si="1"/>
        <v/>
      </c>
      <c r="AU23" s="2" t="str">
        <f t="shared" si="1"/>
        <v/>
      </c>
      <c r="AV23" s="2" t="str">
        <f t="shared" si="1"/>
        <v/>
      </c>
      <c r="AW23" s="2" t="str">
        <f t="shared" si="1"/>
        <v/>
      </c>
      <c r="AX23" s="2" t="str">
        <f t="shared" si="1"/>
        <v/>
      </c>
      <c r="AY23" s="121" t="str">
        <f t="shared" si="2"/>
        <v>wagou@giga.ocn.ne.jp</v>
      </c>
      <c r="AZ23" s="121" t="str">
        <f t="shared" si="2"/>
        <v/>
      </c>
      <c r="BA23" s="121" t="str">
        <f t="shared" si="2"/>
        <v/>
      </c>
      <c r="BB23" s="121" t="str">
        <f t="shared" si="2"/>
        <v/>
      </c>
      <c r="BC23" s="121" t="str">
        <f t="shared" si="2"/>
        <v/>
      </c>
      <c r="BD23" s="121" t="str">
        <f t="shared" si="2"/>
        <v/>
      </c>
      <c r="BE23" s="82" t="str">
        <f t="shared" si="3"/>
        <v/>
      </c>
      <c r="BF23" s="82" t="str">
        <f t="shared" si="3"/>
        <v/>
      </c>
      <c r="BG23" s="82" t="str">
        <f t="shared" si="3"/>
        <v/>
      </c>
      <c r="BH23" s="82" t="str">
        <f t="shared" si="3"/>
        <v/>
      </c>
      <c r="BI23" s="82" t="str">
        <f t="shared" si="3"/>
        <v/>
      </c>
      <c r="BJ23" s="82" t="str">
        <f t="shared" si="3"/>
        <v/>
      </c>
      <c r="BK23" s="82" t="str">
        <f t="shared" si="4"/>
        <v/>
      </c>
      <c r="BL23" s="82" t="str">
        <f t="shared" si="4"/>
        <v/>
      </c>
      <c r="BM23" s="82" t="str">
        <f t="shared" si="4"/>
        <v/>
      </c>
      <c r="BN23" s="82" t="str">
        <f t="shared" si="4"/>
        <v/>
      </c>
      <c r="BO23" s="82" t="str">
        <f t="shared" si="4"/>
        <v/>
      </c>
      <c r="BP23" s="82" t="str">
        <f t="shared" si="4"/>
        <v/>
      </c>
      <c r="BQ23" s="82" t="str">
        <f t="shared" si="5"/>
        <v/>
      </c>
      <c r="BR23" s="82" t="str">
        <f t="shared" si="5"/>
        <v/>
      </c>
      <c r="BS23" s="82" t="str">
        <f t="shared" si="5"/>
        <v/>
      </c>
      <c r="BT23" s="82" t="str">
        <f t="shared" si="5"/>
        <v/>
      </c>
      <c r="BU23" s="82" t="str">
        <f t="shared" si="5"/>
        <v/>
      </c>
      <c r="BV23" s="82" t="str">
        <f t="shared" si="5"/>
        <v/>
      </c>
      <c r="BW23" s="82" t="str">
        <f t="shared" si="6"/>
        <v/>
      </c>
      <c r="BX23" s="82" t="str">
        <f t="shared" si="6"/>
        <v/>
      </c>
      <c r="BY23" s="82" t="str">
        <f t="shared" si="6"/>
        <v/>
      </c>
      <c r="BZ23" s="82" t="str">
        <f t="shared" si="6"/>
        <v/>
      </c>
      <c r="CA23" s="82" t="str">
        <f t="shared" si="6"/>
        <v/>
      </c>
      <c r="CB23" s="82" t="str">
        <f t="shared" si="6"/>
        <v/>
      </c>
      <c r="CC23" s="82" t="str">
        <f t="shared" si="7"/>
        <v/>
      </c>
      <c r="CD23" s="82" t="str">
        <f t="shared" si="7"/>
        <v/>
      </c>
      <c r="CE23" s="82" t="str">
        <f t="shared" si="7"/>
        <v/>
      </c>
      <c r="CF23" s="82" t="str">
        <f t="shared" si="7"/>
        <v/>
      </c>
      <c r="CG23" s="82" t="str">
        <f t="shared" si="7"/>
        <v/>
      </c>
      <c r="CH23" s="82" t="str">
        <f t="shared" si="7"/>
        <v/>
      </c>
      <c r="CI23" s="82" t="str">
        <f t="shared" si="8"/>
        <v/>
      </c>
      <c r="CJ23" s="82" t="str">
        <f t="shared" si="8"/>
        <v/>
      </c>
      <c r="CK23" s="82" t="str">
        <f t="shared" si="8"/>
        <v/>
      </c>
      <c r="CL23" s="82" t="str">
        <f t="shared" si="8"/>
        <v/>
      </c>
      <c r="CM23" s="82" t="str">
        <f t="shared" si="8"/>
        <v/>
      </c>
      <c r="CN23" s="82" t="str">
        <f t="shared" si="8"/>
        <v/>
      </c>
      <c r="CO23" s="82" t="str">
        <f t="shared" si="9"/>
        <v/>
      </c>
      <c r="CP23" s="82" t="str">
        <f t="shared" si="9"/>
        <v/>
      </c>
      <c r="CQ23" s="82" t="str">
        <f t="shared" si="9"/>
        <v/>
      </c>
      <c r="CR23" s="82" t="str">
        <f t="shared" si="9"/>
        <v/>
      </c>
      <c r="CS23" s="82" t="str">
        <f t="shared" si="9"/>
        <v/>
      </c>
      <c r="CT23" s="82" t="str">
        <f t="shared" si="9"/>
        <v/>
      </c>
      <c r="CU23" s="82" t="str">
        <f t="shared" si="10"/>
        <v/>
      </c>
      <c r="CV23" s="82" t="str">
        <f t="shared" si="10"/>
        <v/>
      </c>
      <c r="CW23" s="82" t="str">
        <f t="shared" si="10"/>
        <v/>
      </c>
      <c r="CX23" s="82" t="str">
        <f t="shared" si="10"/>
        <v/>
      </c>
      <c r="CY23" s="82" t="str">
        <f t="shared" si="10"/>
        <v/>
      </c>
      <c r="CZ23" s="82" t="str">
        <f t="shared" si="10"/>
        <v/>
      </c>
      <c r="DA23" s="82" t="str">
        <f t="shared" si="11"/>
        <v/>
      </c>
      <c r="DB23" s="82" t="str">
        <f t="shared" si="11"/>
        <v/>
      </c>
      <c r="DC23" s="82" t="str">
        <f t="shared" si="11"/>
        <v/>
      </c>
      <c r="DD23" s="82" t="str">
        <f t="shared" si="11"/>
        <v/>
      </c>
      <c r="DE23" s="82" t="str">
        <f t="shared" si="11"/>
        <v/>
      </c>
      <c r="DF23" s="82" t="str">
        <f t="shared" si="11"/>
        <v/>
      </c>
      <c r="DG23" s="82" t="str">
        <f t="shared" si="12"/>
        <v/>
      </c>
      <c r="DH23" s="82" t="str">
        <f t="shared" si="12"/>
        <v/>
      </c>
      <c r="DI23" s="82" t="str">
        <f t="shared" si="12"/>
        <v/>
      </c>
      <c r="DJ23" s="82" t="str">
        <f t="shared" si="12"/>
        <v/>
      </c>
      <c r="DK23" s="82" t="str">
        <f t="shared" si="12"/>
        <v/>
      </c>
      <c r="DL23" s="82" t="str">
        <f t="shared" si="12"/>
        <v/>
      </c>
      <c r="DM23" s="82" t="str">
        <f t="shared" si="13"/>
        <v/>
      </c>
      <c r="DN23" s="82" t="str">
        <f t="shared" si="13"/>
        <v/>
      </c>
      <c r="DO23" s="82" t="str">
        <f t="shared" si="13"/>
        <v/>
      </c>
      <c r="DP23" s="82" t="str">
        <f t="shared" si="13"/>
        <v/>
      </c>
      <c r="DQ23" s="82" t="str">
        <f t="shared" si="13"/>
        <v/>
      </c>
      <c r="DR23" s="82" t="str">
        <f t="shared" si="13"/>
        <v/>
      </c>
      <c r="DS23" s="82" t="str">
        <f t="shared" si="14"/>
        <v/>
      </c>
      <c r="DT23" s="82" t="str">
        <f t="shared" si="14"/>
        <v/>
      </c>
      <c r="DU23" s="82" t="str">
        <f t="shared" si="14"/>
        <v/>
      </c>
      <c r="DV23" s="82" t="str">
        <f t="shared" si="14"/>
        <v/>
      </c>
      <c r="DW23" s="82" t="str">
        <f t="shared" si="14"/>
        <v/>
      </c>
      <c r="DX23" s="82" t="str">
        <f t="shared" si="14"/>
        <v/>
      </c>
      <c r="DY23" s="82" t="str">
        <f t="shared" si="15"/>
        <v/>
      </c>
      <c r="DZ23" s="82" t="str">
        <f t="shared" si="15"/>
        <v/>
      </c>
      <c r="EA23" s="82" t="str">
        <f t="shared" si="15"/>
        <v/>
      </c>
      <c r="EB23" s="82" t="str">
        <f t="shared" si="15"/>
        <v/>
      </c>
      <c r="EC23" s="82" t="str">
        <f t="shared" si="15"/>
        <v/>
      </c>
      <c r="ED23" s="82" t="str">
        <f t="shared" si="15"/>
        <v/>
      </c>
      <c r="EE23" s="82" t="str">
        <f t="shared" si="16"/>
        <v/>
      </c>
      <c r="EF23" s="82" t="str">
        <f t="shared" si="16"/>
        <v/>
      </c>
      <c r="EG23" s="82" t="str">
        <f t="shared" si="16"/>
        <v/>
      </c>
      <c r="EH23" s="82" t="str">
        <f t="shared" si="16"/>
        <v/>
      </c>
      <c r="EI23" s="82" t="str">
        <f t="shared" si="16"/>
        <v/>
      </c>
      <c r="EJ23" s="82" t="str">
        <f t="shared" si="16"/>
        <v/>
      </c>
      <c r="EK23" s="82" t="str">
        <f t="shared" si="17"/>
        <v/>
      </c>
      <c r="EL23" s="82" t="str">
        <f t="shared" si="17"/>
        <v/>
      </c>
      <c r="EM23" s="82" t="str">
        <f t="shared" si="17"/>
        <v/>
      </c>
      <c r="EN23" s="82" t="str">
        <f t="shared" si="17"/>
        <v/>
      </c>
      <c r="EO23" s="82" t="str">
        <f t="shared" si="17"/>
        <v/>
      </c>
      <c r="EP23" s="82" t="str">
        <f t="shared" si="17"/>
        <v/>
      </c>
      <c r="EQ23" s="82" t="str">
        <f t="shared" si="18"/>
        <v/>
      </c>
      <c r="ER23" s="82" t="str">
        <f t="shared" si="18"/>
        <v/>
      </c>
      <c r="ES23" s="82" t="str">
        <f t="shared" si="18"/>
        <v/>
      </c>
      <c r="ET23" s="82" t="str">
        <f t="shared" si="18"/>
        <v/>
      </c>
      <c r="EU23" s="82" t="str">
        <f t="shared" si="18"/>
        <v/>
      </c>
      <c r="EV23" s="82" t="str">
        <f t="shared" si="18"/>
        <v/>
      </c>
      <c r="EW23" s="82" t="str">
        <f t="shared" si="19"/>
        <v/>
      </c>
      <c r="EX23" s="82" t="str">
        <f t="shared" si="19"/>
        <v/>
      </c>
      <c r="EY23" s="82" t="str">
        <f t="shared" si="19"/>
        <v/>
      </c>
      <c r="EZ23" s="82" t="str">
        <f t="shared" si="19"/>
        <v/>
      </c>
      <c r="FA23" s="82" t="str">
        <f t="shared" si="19"/>
        <v/>
      </c>
      <c r="FB23" s="82" t="str">
        <f t="shared" si="19"/>
        <v/>
      </c>
      <c r="FC23" s="82" t="str">
        <f t="shared" si="20"/>
        <v/>
      </c>
      <c r="FD23" s="82" t="str">
        <f t="shared" si="20"/>
        <v/>
      </c>
      <c r="FE23" s="82" t="str">
        <f t="shared" si="20"/>
        <v/>
      </c>
      <c r="FF23" s="82" t="str">
        <f t="shared" si="20"/>
        <v/>
      </c>
      <c r="FG23" s="82" t="str">
        <f t="shared" si="20"/>
        <v/>
      </c>
      <c r="FH23" s="82" t="str">
        <f t="shared" si="20"/>
        <v/>
      </c>
      <c r="FI23" s="82" t="str">
        <f t="shared" si="21"/>
        <v/>
      </c>
      <c r="FJ23" s="82" t="str">
        <f t="shared" si="21"/>
        <v/>
      </c>
      <c r="FK23" s="82" t="str">
        <f t="shared" si="21"/>
        <v/>
      </c>
      <c r="FL23" s="82" t="str">
        <f t="shared" si="21"/>
        <v/>
      </c>
      <c r="FM23" s="82" t="str">
        <f t="shared" si="21"/>
        <v/>
      </c>
      <c r="FN23" s="82" t="str">
        <f t="shared" si="21"/>
        <v/>
      </c>
      <c r="FO23" s="82" t="str">
        <f t="shared" si="22"/>
        <v/>
      </c>
      <c r="FP23" s="82" t="str">
        <f t="shared" si="22"/>
        <v/>
      </c>
      <c r="FQ23" s="82" t="str">
        <f t="shared" si="22"/>
        <v/>
      </c>
      <c r="FR23" s="82" t="str">
        <f t="shared" si="22"/>
        <v/>
      </c>
      <c r="FS23" s="82" t="str">
        <f t="shared" si="22"/>
        <v/>
      </c>
      <c r="FT23" s="82" t="str">
        <f t="shared" si="22"/>
        <v/>
      </c>
      <c r="FU23" s="82" t="str">
        <f t="shared" si="23"/>
        <v/>
      </c>
      <c r="FV23" s="82" t="str">
        <f t="shared" si="23"/>
        <v/>
      </c>
      <c r="FW23" s="82" t="str">
        <f t="shared" si="23"/>
        <v/>
      </c>
      <c r="FX23" s="82" t="str">
        <f t="shared" si="23"/>
        <v/>
      </c>
      <c r="FY23" s="82" t="str">
        <f t="shared" si="23"/>
        <v/>
      </c>
      <c r="FZ23" s="82" t="str">
        <f t="shared" si="23"/>
        <v/>
      </c>
      <c r="GA23" s="82" t="str">
        <f t="shared" si="24"/>
        <v/>
      </c>
      <c r="GB23" s="82" t="str">
        <f t="shared" si="24"/>
        <v/>
      </c>
      <c r="GC23" s="82" t="str">
        <f t="shared" si="24"/>
        <v/>
      </c>
      <c r="GD23" s="82" t="str">
        <f t="shared" si="24"/>
        <v/>
      </c>
      <c r="GE23" s="82" t="str">
        <f t="shared" si="24"/>
        <v/>
      </c>
      <c r="GF23" s="82" t="str">
        <f t="shared" si="24"/>
        <v/>
      </c>
    </row>
    <row r="24" spans="1:188" ht="25.5" customHeight="1">
      <c r="A24" s="2" t="s">
        <v>1776</v>
      </c>
      <c r="B24" s="2">
        <f>COUNTIF($H$4:H24,H24)</f>
        <v>1</v>
      </c>
      <c r="C24" s="2">
        <f>COUNTIF($J$4:J24,J24)</f>
        <v>1</v>
      </c>
      <c r="D24" s="2">
        <f>COUNTIF($K$4:K24,K24)</f>
        <v>1</v>
      </c>
      <c r="E24" s="89">
        <f t="shared" si="0"/>
        <v>21</v>
      </c>
      <c r="F24" s="89" t="s">
        <v>2532</v>
      </c>
      <c r="G24" s="79" t="s">
        <v>742</v>
      </c>
      <c r="H24" s="96" t="s">
        <v>929</v>
      </c>
      <c r="I24" s="79" t="s">
        <v>267</v>
      </c>
      <c r="J24" s="79" t="s">
        <v>2395</v>
      </c>
      <c r="K24" s="89" t="s">
        <v>633</v>
      </c>
      <c r="L24" s="89" t="s">
        <v>636</v>
      </c>
      <c r="M24" s="108" t="s">
        <v>4023</v>
      </c>
      <c r="N24" s="108"/>
      <c r="O24" s="108"/>
      <c r="P24" s="108"/>
      <c r="Q24" s="108"/>
      <c r="R24" s="108"/>
      <c r="S24" s="89"/>
      <c r="T24" s="89"/>
      <c r="U24" s="89"/>
      <c r="V24" s="89"/>
      <c r="W24" s="89"/>
      <c r="X24" s="89">
        <v>5</v>
      </c>
      <c r="Y24" s="89">
        <v>1</v>
      </c>
      <c r="Z24" s="89"/>
      <c r="AA24" s="89"/>
      <c r="AB24" s="89"/>
      <c r="AC24" s="89"/>
      <c r="AD24" s="89">
        <v>2</v>
      </c>
      <c r="AE24" s="89"/>
      <c r="AF24" s="89">
        <v>1</v>
      </c>
      <c r="AG24" s="89">
        <v>1</v>
      </c>
      <c r="AH24" s="89"/>
      <c r="AI24" s="89"/>
      <c r="AJ24" s="89">
        <v>1</v>
      </c>
      <c r="AK24" s="89"/>
      <c r="AL24" s="89"/>
      <c r="AM24" s="89"/>
      <c r="AN24" s="89"/>
      <c r="AO24" s="89">
        <v>1</v>
      </c>
      <c r="AP24" s="89"/>
      <c r="AQ24" s="111"/>
      <c r="AR24" s="118"/>
      <c r="AS24" s="2" t="str">
        <f t="shared" si="1"/>
        <v/>
      </c>
      <c r="AT24" s="2" t="str">
        <f t="shared" si="1"/>
        <v/>
      </c>
      <c r="AU24" s="2" t="str">
        <f t="shared" si="1"/>
        <v/>
      </c>
      <c r="AV24" s="2" t="str">
        <f t="shared" si="1"/>
        <v/>
      </c>
      <c r="AW24" s="2" t="str">
        <f t="shared" si="1"/>
        <v/>
      </c>
      <c r="AX24" s="2" t="str">
        <f t="shared" si="1"/>
        <v/>
      </c>
      <c r="AY24" s="121" t="str">
        <f t="shared" si="2"/>
        <v/>
      </c>
      <c r="AZ24" s="121" t="str">
        <f t="shared" si="2"/>
        <v/>
      </c>
      <c r="BA24" s="121" t="str">
        <f t="shared" si="2"/>
        <v/>
      </c>
      <c r="BB24" s="121" t="str">
        <f t="shared" si="2"/>
        <v/>
      </c>
      <c r="BC24" s="121" t="str">
        <f t="shared" si="2"/>
        <v/>
      </c>
      <c r="BD24" s="121" t="str">
        <f t="shared" si="2"/>
        <v/>
      </c>
      <c r="BE24" s="82" t="str">
        <f t="shared" si="3"/>
        <v/>
      </c>
      <c r="BF24" s="82" t="str">
        <f t="shared" si="3"/>
        <v/>
      </c>
      <c r="BG24" s="82" t="str">
        <f t="shared" si="3"/>
        <v/>
      </c>
      <c r="BH24" s="82" t="str">
        <f t="shared" si="3"/>
        <v/>
      </c>
      <c r="BI24" s="82" t="str">
        <f t="shared" si="3"/>
        <v/>
      </c>
      <c r="BJ24" s="82" t="str">
        <f t="shared" si="3"/>
        <v/>
      </c>
      <c r="BK24" s="82" t="str">
        <f t="shared" si="4"/>
        <v/>
      </c>
      <c r="BL24" s="82" t="str">
        <f t="shared" si="4"/>
        <v/>
      </c>
      <c r="BM24" s="82" t="str">
        <f t="shared" si="4"/>
        <v/>
      </c>
      <c r="BN24" s="82" t="str">
        <f t="shared" si="4"/>
        <v/>
      </c>
      <c r="BO24" s="82" t="str">
        <f t="shared" si="4"/>
        <v/>
      </c>
      <c r="BP24" s="82" t="str">
        <f t="shared" si="4"/>
        <v/>
      </c>
      <c r="BQ24" s="82" t="str">
        <f t="shared" si="5"/>
        <v/>
      </c>
      <c r="BR24" s="82" t="str">
        <f t="shared" si="5"/>
        <v/>
      </c>
      <c r="BS24" s="82" t="str">
        <f t="shared" si="5"/>
        <v/>
      </c>
      <c r="BT24" s="82" t="str">
        <f t="shared" si="5"/>
        <v/>
      </c>
      <c r="BU24" s="82" t="str">
        <f t="shared" si="5"/>
        <v/>
      </c>
      <c r="BV24" s="82" t="str">
        <f t="shared" si="5"/>
        <v/>
      </c>
      <c r="BW24" s="82" t="str">
        <f t="shared" si="6"/>
        <v>azamien@knei.jp</v>
      </c>
      <c r="BX24" s="82" t="str">
        <f t="shared" si="6"/>
        <v/>
      </c>
      <c r="BY24" s="82" t="str">
        <f t="shared" si="6"/>
        <v/>
      </c>
      <c r="BZ24" s="82" t="str">
        <f t="shared" si="6"/>
        <v/>
      </c>
      <c r="CA24" s="82" t="str">
        <f t="shared" si="6"/>
        <v/>
      </c>
      <c r="CB24" s="82" t="str">
        <f t="shared" si="6"/>
        <v/>
      </c>
      <c r="CC24" s="82" t="str">
        <f t="shared" si="7"/>
        <v>azamien@knei.jp</v>
      </c>
      <c r="CD24" s="82" t="str">
        <f t="shared" si="7"/>
        <v/>
      </c>
      <c r="CE24" s="82" t="str">
        <f t="shared" si="7"/>
        <v/>
      </c>
      <c r="CF24" s="82" t="str">
        <f t="shared" si="7"/>
        <v/>
      </c>
      <c r="CG24" s="82" t="str">
        <f t="shared" si="7"/>
        <v/>
      </c>
      <c r="CH24" s="82" t="str">
        <f t="shared" si="7"/>
        <v/>
      </c>
      <c r="CI24" s="82" t="str">
        <f t="shared" si="8"/>
        <v/>
      </c>
      <c r="CJ24" s="82" t="str">
        <f t="shared" si="8"/>
        <v/>
      </c>
      <c r="CK24" s="82" t="str">
        <f t="shared" si="8"/>
        <v/>
      </c>
      <c r="CL24" s="82" t="str">
        <f t="shared" si="8"/>
        <v/>
      </c>
      <c r="CM24" s="82" t="str">
        <f t="shared" si="8"/>
        <v/>
      </c>
      <c r="CN24" s="82" t="str">
        <f t="shared" si="8"/>
        <v/>
      </c>
      <c r="CO24" s="82" t="str">
        <f t="shared" si="9"/>
        <v/>
      </c>
      <c r="CP24" s="82" t="str">
        <f t="shared" si="9"/>
        <v/>
      </c>
      <c r="CQ24" s="82" t="str">
        <f t="shared" si="9"/>
        <v/>
      </c>
      <c r="CR24" s="82" t="str">
        <f t="shared" si="9"/>
        <v/>
      </c>
      <c r="CS24" s="82" t="str">
        <f t="shared" si="9"/>
        <v/>
      </c>
      <c r="CT24" s="82" t="str">
        <f t="shared" si="9"/>
        <v/>
      </c>
      <c r="CU24" s="82" t="str">
        <f t="shared" si="10"/>
        <v/>
      </c>
      <c r="CV24" s="82" t="str">
        <f t="shared" si="10"/>
        <v/>
      </c>
      <c r="CW24" s="82" t="str">
        <f t="shared" si="10"/>
        <v/>
      </c>
      <c r="CX24" s="82" t="str">
        <f t="shared" si="10"/>
        <v/>
      </c>
      <c r="CY24" s="82" t="str">
        <f t="shared" si="10"/>
        <v/>
      </c>
      <c r="CZ24" s="82" t="str">
        <f t="shared" si="10"/>
        <v/>
      </c>
      <c r="DA24" s="82" t="str">
        <f t="shared" si="11"/>
        <v/>
      </c>
      <c r="DB24" s="82" t="str">
        <f t="shared" si="11"/>
        <v/>
      </c>
      <c r="DC24" s="82" t="str">
        <f t="shared" si="11"/>
        <v/>
      </c>
      <c r="DD24" s="82" t="str">
        <f t="shared" si="11"/>
        <v/>
      </c>
      <c r="DE24" s="82" t="str">
        <f t="shared" si="11"/>
        <v/>
      </c>
      <c r="DF24" s="82" t="str">
        <f t="shared" si="11"/>
        <v/>
      </c>
      <c r="DG24" s="82" t="str">
        <f t="shared" si="12"/>
        <v>azamien@knei.jp</v>
      </c>
      <c r="DH24" s="82" t="str">
        <f t="shared" si="12"/>
        <v/>
      </c>
      <c r="DI24" s="82" t="str">
        <f t="shared" si="12"/>
        <v/>
      </c>
      <c r="DJ24" s="82" t="str">
        <f t="shared" si="12"/>
        <v/>
      </c>
      <c r="DK24" s="82" t="str">
        <f t="shared" si="12"/>
        <v/>
      </c>
      <c r="DL24" s="82" t="str">
        <f t="shared" si="12"/>
        <v/>
      </c>
      <c r="DM24" s="82" t="str">
        <f t="shared" si="13"/>
        <v/>
      </c>
      <c r="DN24" s="82" t="str">
        <f t="shared" si="13"/>
        <v/>
      </c>
      <c r="DO24" s="82" t="str">
        <f t="shared" si="13"/>
        <v/>
      </c>
      <c r="DP24" s="82" t="str">
        <f t="shared" si="13"/>
        <v/>
      </c>
      <c r="DQ24" s="82" t="str">
        <f t="shared" si="13"/>
        <v/>
      </c>
      <c r="DR24" s="82" t="str">
        <f t="shared" si="13"/>
        <v/>
      </c>
      <c r="DS24" s="82" t="str">
        <f t="shared" si="14"/>
        <v>azamien@knei.jp</v>
      </c>
      <c r="DT24" s="82" t="str">
        <f t="shared" si="14"/>
        <v/>
      </c>
      <c r="DU24" s="82" t="str">
        <f t="shared" si="14"/>
        <v/>
      </c>
      <c r="DV24" s="82" t="str">
        <f t="shared" si="14"/>
        <v/>
      </c>
      <c r="DW24" s="82" t="str">
        <f t="shared" si="14"/>
        <v/>
      </c>
      <c r="DX24" s="82" t="str">
        <f t="shared" si="14"/>
        <v/>
      </c>
      <c r="DY24" s="82" t="str">
        <f t="shared" si="15"/>
        <v>azamien@knei.jp</v>
      </c>
      <c r="DZ24" s="82" t="str">
        <f t="shared" si="15"/>
        <v/>
      </c>
      <c r="EA24" s="82" t="str">
        <f t="shared" si="15"/>
        <v/>
      </c>
      <c r="EB24" s="82" t="str">
        <f t="shared" si="15"/>
        <v/>
      </c>
      <c r="EC24" s="82" t="str">
        <f t="shared" si="15"/>
        <v/>
      </c>
      <c r="ED24" s="82" t="str">
        <f t="shared" si="15"/>
        <v/>
      </c>
      <c r="EE24" s="82" t="str">
        <f t="shared" si="16"/>
        <v/>
      </c>
      <c r="EF24" s="82" t="str">
        <f t="shared" si="16"/>
        <v/>
      </c>
      <c r="EG24" s="82" t="str">
        <f t="shared" si="16"/>
        <v/>
      </c>
      <c r="EH24" s="82" t="str">
        <f t="shared" si="16"/>
        <v/>
      </c>
      <c r="EI24" s="82" t="str">
        <f t="shared" si="16"/>
        <v/>
      </c>
      <c r="EJ24" s="82" t="str">
        <f t="shared" si="16"/>
        <v/>
      </c>
      <c r="EK24" s="82" t="str">
        <f t="shared" si="17"/>
        <v/>
      </c>
      <c r="EL24" s="82" t="str">
        <f t="shared" si="17"/>
        <v/>
      </c>
      <c r="EM24" s="82" t="str">
        <f t="shared" si="17"/>
        <v/>
      </c>
      <c r="EN24" s="82" t="str">
        <f t="shared" si="17"/>
        <v/>
      </c>
      <c r="EO24" s="82" t="str">
        <f t="shared" si="17"/>
        <v/>
      </c>
      <c r="EP24" s="82" t="str">
        <f t="shared" si="17"/>
        <v/>
      </c>
      <c r="EQ24" s="82" t="str">
        <f t="shared" si="18"/>
        <v>azamien@knei.jp</v>
      </c>
      <c r="ER24" s="82" t="str">
        <f t="shared" si="18"/>
        <v/>
      </c>
      <c r="ES24" s="82" t="str">
        <f t="shared" si="18"/>
        <v/>
      </c>
      <c r="ET24" s="82" t="str">
        <f t="shared" si="18"/>
        <v/>
      </c>
      <c r="EU24" s="82" t="str">
        <f t="shared" si="18"/>
        <v/>
      </c>
      <c r="EV24" s="82" t="str">
        <f t="shared" si="18"/>
        <v/>
      </c>
      <c r="EW24" s="82" t="str">
        <f t="shared" si="19"/>
        <v/>
      </c>
      <c r="EX24" s="82" t="str">
        <f t="shared" si="19"/>
        <v/>
      </c>
      <c r="EY24" s="82" t="str">
        <f t="shared" si="19"/>
        <v/>
      </c>
      <c r="EZ24" s="82" t="str">
        <f t="shared" si="19"/>
        <v/>
      </c>
      <c r="FA24" s="82" t="str">
        <f t="shared" si="19"/>
        <v/>
      </c>
      <c r="FB24" s="82" t="str">
        <f t="shared" si="19"/>
        <v/>
      </c>
      <c r="FC24" s="82" t="str">
        <f t="shared" si="20"/>
        <v/>
      </c>
      <c r="FD24" s="82" t="str">
        <f t="shared" si="20"/>
        <v/>
      </c>
      <c r="FE24" s="82" t="str">
        <f t="shared" si="20"/>
        <v/>
      </c>
      <c r="FF24" s="82" t="str">
        <f t="shared" si="20"/>
        <v/>
      </c>
      <c r="FG24" s="82" t="str">
        <f t="shared" si="20"/>
        <v/>
      </c>
      <c r="FH24" s="82" t="str">
        <f t="shared" si="20"/>
        <v/>
      </c>
      <c r="FI24" s="82" t="str">
        <f t="shared" si="21"/>
        <v/>
      </c>
      <c r="FJ24" s="82" t="str">
        <f t="shared" si="21"/>
        <v/>
      </c>
      <c r="FK24" s="82" t="str">
        <f t="shared" si="21"/>
        <v/>
      </c>
      <c r="FL24" s="82" t="str">
        <f t="shared" si="21"/>
        <v/>
      </c>
      <c r="FM24" s="82" t="str">
        <f t="shared" si="21"/>
        <v/>
      </c>
      <c r="FN24" s="82" t="str">
        <f t="shared" si="21"/>
        <v/>
      </c>
      <c r="FO24" s="82" t="str">
        <f t="shared" si="22"/>
        <v/>
      </c>
      <c r="FP24" s="82" t="str">
        <f t="shared" si="22"/>
        <v/>
      </c>
      <c r="FQ24" s="82" t="str">
        <f t="shared" si="22"/>
        <v/>
      </c>
      <c r="FR24" s="82" t="str">
        <f t="shared" si="22"/>
        <v/>
      </c>
      <c r="FS24" s="82" t="str">
        <f t="shared" si="22"/>
        <v/>
      </c>
      <c r="FT24" s="82" t="str">
        <f t="shared" si="22"/>
        <v/>
      </c>
      <c r="FU24" s="82" t="str">
        <f t="shared" si="23"/>
        <v>azamien@knei.jp</v>
      </c>
      <c r="FV24" s="82" t="str">
        <f t="shared" si="23"/>
        <v/>
      </c>
      <c r="FW24" s="82" t="str">
        <f t="shared" si="23"/>
        <v/>
      </c>
      <c r="FX24" s="82" t="str">
        <f t="shared" si="23"/>
        <v/>
      </c>
      <c r="FY24" s="82" t="str">
        <f t="shared" si="23"/>
        <v/>
      </c>
      <c r="FZ24" s="82" t="str">
        <f t="shared" si="23"/>
        <v/>
      </c>
      <c r="GA24" s="82" t="str">
        <f t="shared" si="24"/>
        <v/>
      </c>
      <c r="GB24" s="82" t="str">
        <f t="shared" si="24"/>
        <v/>
      </c>
      <c r="GC24" s="82" t="str">
        <f t="shared" si="24"/>
        <v/>
      </c>
      <c r="GD24" s="82" t="str">
        <f t="shared" si="24"/>
        <v/>
      </c>
      <c r="GE24" s="82" t="str">
        <f t="shared" si="24"/>
        <v/>
      </c>
      <c r="GF24" s="82" t="str">
        <f t="shared" si="24"/>
        <v/>
      </c>
    </row>
    <row r="25" spans="1:188" ht="25.5" customHeight="1">
      <c r="A25" s="2" t="s">
        <v>2412</v>
      </c>
      <c r="B25" s="2">
        <f>COUNTIF($H$4:H25,H25)</f>
        <v>1</v>
      </c>
      <c r="C25" s="2">
        <f>COUNTIF($J$4:J25,J25)</f>
        <v>1</v>
      </c>
      <c r="D25" s="2">
        <f>COUNTIF($K$4:K25,K25)</f>
        <v>1</v>
      </c>
      <c r="E25" s="89">
        <f t="shared" si="0"/>
        <v>22</v>
      </c>
      <c r="F25" s="89" t="s">
        <v>2532</v>
      </c>
      <c r="G25" s="79" t="s">
        <v>4025</v>
      </c>
      <c r="H25" s="97" t="s">
        <v>2042</v>
      </c>
      <c r="I25" s="79" t="s">
        <v>2113</v>
      </c>
      <c r="J25" s="79" t="s">
        <v>4027</v>
      </c>
      <c r="K25" s="89" t="s">
        <v>533</v>
      </c>
      <c r="L25" s="89" t="s">
        <v>1053</v>
      </c>
      <c r="M25" s="108" t="s">
        <v>1284</v>
      </c>
      <c r="N25" s="108"/>
      <c r="O25" s="108"/>
      <c r="P25" s="108"/>
      <c r="Q25" s="108"/>
      <c r="R25" s="108"/>
      <c r="S25" s="89"/>
      <c r="T25" s="89"/>
      <c r="U25" s="89"/>
      <c r="V25" s="89"/>
      <c r="W25" s="89"/>
      <c r="X25" s="89"/>
      <c r="Y25" s="89"/>
      <c r="Z25" s="89"/>
      <c r="AA25" s="89"/>
      <c r="AB25" s="89"/>
      <c r="AC25" s="89"/>
      <c r="AD25" s="89"/>
      <c r="AE25" s="89"/>
      <c r="AF25" s="89"/>
      <c r="AG25" s="89"/>
      <c r="AH25" s="89"/>
      <c r="AI25" s="89"/>
      <c r="AJ25" s="89"/>
      <c r="AK25" s="89"/>
      <c r="AL25" s="89">
        <v>2</v>
      </c>
      <c r="AM25" s="89"/>
      <c r="AN25" s="89"/>
      <c r="AO25" s="89"/>
      <c r="AP25" s="89"/>
      <c r="AQ25" s="111"/>
      <c r="AR25" s="118"/>
      <c r="AS25" s="2" t="str">
        <f t="shared" si="1"/>
        <v/>
      </c>
      <c r="AT25" s="2" t="str">
        <f t="shared" si="1"/>
        <v/>
      </c>
      <c r="AU25" s="2" t="str">
        <f t="shared" si="1"/>
        <v/>
      </c>
      <c r="AV25" s="2" t="str">
        <f t="shared" si="1"/>
        <v/>
      </c>
      <c r="AW25" s="2" t="str">
        <f t="shared" si="1"/>
        <v/>
      </c>
      <c r="AX25" s="2" t="str">
        <f t="shared" si="1"/>
        <v/>
      </c>
      <c r="AY25" s="121" t="str">
        <f t="shared" si="2"/>
        <v/>
      </c>
      <c r="AZ25" s="121" t="str">
        <f t="shared" si="2"/>
        <v/>
      </c>
      <c r="BA25" s="121" t="str">
        <f t="shared" si="2"/>
        <v/>
      </c>
      <c r="BB25" s="121" t="str">
        <f t="shared" si="2"/>
        <v/>
      </c>
      <c r="BC25" s="121" t="str">
        <f t="shared" si="2"/>
        <v/>
      </c>
      <c r="BD25" s="121" t="str">
        <f t="shared" si="2"/>
        <v/>
      </c>
      <c r="BE25" s="82" t="str">
        <f t="shared" si="3"/>
        <v/>
      </c>
      <c r="BF25" s="82" t="str">
        <f t="shared" si="3"/>
        <v/>
      </c>
      <c r="BG25" s="82" t="str">
        <f t="shared" si="3"/>
        <v/>
      </c>
      <c r="BH25" s="82" t="str">
        <f t="shared" si="3"/>
        <v/>
      </c>
      <c r="BI25" s="82" t="str">
        <f t="shared" si="3"/>
        <v/>
      </c>
      <c r="BJ25" s="82" t="str">
        <f t="shared" si="3"/>
        <v/>
      </c>
      <c r="BK25" s="82" t="str">
        <f t="shared" si="4"/>
        <v/>
      </c>
      <c r="BL25" s="82" t="str">
        <f t="shared" si="4"/>
        <v/>
      </c>
      <c r="BM25" s="82" t="str">
        <f t="shared" si="4"/>
        <v/>
      </c>
      <c r="BN25" s="82" t="str">
        <f t="shared" si="4"/>
        <v/>
      </c>
      <c r="BO25" s="82" t="str">
        <f t="shared" si="4"/>
        <v/>
      </c>
      <c r="BP25" s="82" t="str">
        <f t="shared" si="4"/>
        <v/>
      </c>
      <c r="BQ25" s="82" t="str">
        <f t="shared" si="5"/>
        <v/>
      </c>
      <c r="BR25" s="82" t="str">
        <f t="shared" si="5"/>
        <v/>
      </c>
      <c r="BS25" s="82" t="str">
        <f t="shared" si="5"/>
        <v/>
      </c>
      <c r="BT25" s="82" t="str">
        <f t="shared" si="5"/>
        <v/>
      </c>
      <c r="BU25" s="82" t="str">
        <f t="shared" si="5"/>
        <v/>
      </c>
      <c r="BV25" s="82" t="str">
        <f t="shared" si="5"/>
        <v/>
      </c>
      <c r="BW25" s="82" t="str">
        <f t="shared" si="6"/>
        <v/>
      </c>
      <c r="BX25" s="82" t="str">
        <f t="shared" si="6"/>
        <v/>
      </c>
      <c r="BY25" s="82" t="str">
        <f t="shared" si="6"/>
        <v/>
      </c>
      <c r="BZ25" s="82" t="str">
        <f t="shared" si="6"/>
        <v/>
      </c>
      <c r="CA25" s="82" t="str">
        <f t="shared" si="6"/>
        <v/>
      </c>
      <c r="CB25" s="82" t="str">
        <f t="shared" si="6"/>
        <v/>
      </c>
      <c r="CC25" s="82" t="str">
        <f t="shared" si="7"/>
        <v/>
      </c>
      <c r="CD25" s="82" t="str">
        <f t="shared" si="7"/>
        <v/>
      </c>
      <c r="CE25" s="82" t="str">
        <f t="shared" si="7"/>
        <v/>
      </c>
      <c r="CF25" s="82" t="str">
        <f t="shared" si="7"/>
        <v/>
      </c>
      <c r="CG25" s="82" t="str">
        <f t="shared" si="7"/>
        <v/>
      </c>
      <c r="CH25" s="82" t="str">
        <f t="shared" si="7"/>
        <v/>
      </c>
      <c r="CI25" s="82" t="str">
        <f t="shared" si="8"/>
        <v/>
      </c>
      <c r="CJ25" s="82" t="str">
        <f t="shared" si="8"/>
        <v/>
      </c>
      <c r="CK25" s="82" t="str">
        <f t="shared" si="8"/>
        <v/>
      </c>
      <c r="CL25" s="82" t="str">
        <f t="shared" si="8"/>
        <v/>
      </c>
      <c r="CM25" s="82" t="str">
        <f t="shared" si="8"/>
        <v/>
      </c>
      <c r="CN25" s="82" t="str">
        <f t="shared" si="8"/>
        <v/>
      </c>
      <c r="CO25" s="82" t="str">
        <f t="shared" si="9"/>
        <v/>
      </c>
      <c r="CP25" s="82" t="str">
        <f t="shared" si="9"/>
        <v/>
      </c>
      <c r="CQ25" s="82" t="str">
        <f t="shared" si="9"/>
        <v/>
      </c>
      <c r="CR25" s="82" t="str">
        <f t="shared" si="9"/>
        <v/>
      </c>
      <c r="CS25" s="82" t="str">
        <f t="shared" si="9"/>
        <v/>
      </c>
      <c r="CT25" s="82" t="str">
        <f t="shared" si="9"/>
        <v/>
      </c>
      <c r="CU25" s="82" t="str">
        <f t="shared" si="10"/>
        <v/>
      </c>
      <c r="CV25" s="82" t="str">
        <f t="shared" si="10"/>
        <v/>
      </c>
      <c r="CW25" s="82" t="str">
        <f t="shared" si="10"/>
        <v/>
      </c>
      <c r="CX25" s="82" t="str">
        <f t="shared" si="10"/>
        <v/>
      </c>
      <c r="CY25" s="82" t="str">
        <f t="shared" si="10"/>
        <v/>
      </c>
      <c r="CZ25" s="82" t="str">
        <f t="shared" si="10"/>
        <v/>
      </c>
      <c r="DA25" s="82" t="str">
        <f t="shared" si="11"/>
        <v/>
      </c>
      <c r="DB25" s="82" t="str">
        <f t="shared" si="11"/>
        <v/>
      </c>
      <c r="DC25" s="82" t="str">
        <f t="shared" si="11"/>
        <v/>
      </c>
      <c r="DD25" s="82" t="str">
        <f t="shared" si="11"/>
        <v/>
      </c>
      <c r="DE25" s="82" t="str">
        <f t="shared" si="11"/>
        <v/>
      </c>
      <c r="DF25" s="82" t="str">
        <f t="shared" si="11"/>
        <v/>
      </c>
      <c r="DG25" s="82" t="str">
        <f t="shared" si="12"/>
        <v/>
      </c>
      <c r="DH25" s="82" t="str">
        <f t="shared" si="12"/>
        <v/>
      </c>
      <c r="DI25" s="82" t="str">
        <f t="shared" si="12"/>
        <v/>
      </c>
      <c r="DJ25" s="82" t="str">
        <f t="shared" si="12"/>
        <v/>
      </c>
      <c r="DK25" s="82" t="str">
        <f t="shared" si="12"/>
        <v/>
      </c>
      <c r="DL25" s="82" t="str">
        <f t="shared" si="12"/>
        <v/>
      </c>
      <c r="DM25" s="82" t="str">
        <f t="shared" si="13"/>
        <v/>
      </c>
      <c r="DN25" s="82" t="str">
        <f t="shared" si="13"/>
        <v/>
      </c>
      <c r="DO25" s="82" t="str">
        <f t="shared" si="13"/>
        <v/>
      </c>
      <c r="DP25" s="82" t="str">
        <f t="shared" si="13"/>
        <v/>
      </c>
      <c r="DQ25" s="82" t="str">
        <f t="shared" si="13"/>
        <v/>
      </c>
      <c r="DR25" s="82" t="str">
        <f t="shared" si="13"/>
        <v/>
      </c>
      <c r="DS25" s="82" t="str">
        <f t="shared" si="14"/>
        <v/>
      </c>
      <c r="DT25" s="82" t="str">
        <f t="shared" si="14"/>
        <v/>
      </c>
      <c r="DU25" s="82" t="str">
        <f t="shared" si="14"/>
        <v/>
      </c>
      <c r="DV25" s="82" t="str">
        <f t="shared" si="14"/>
        <v/>
      </c>
      <c r="DW25" s="82" t="str">
        <f t="shared" si="14"/>
        <v/>
      </c>
      <c r="DX25" s="82" t="str">
        <f t="shared" si="14"/>
        <v/>
      </c>
      <c r="DY25" s="82" t="str">
        <f t="shared" si="15"/>
        <v/>
      </c>
      <c r="DZ25" s="82" t="str">
        <f t="shared" si="15"/>
        <v/>
      </c>
      <c r="EA25" s="82" t="str">
        <f t="shared" si="15"/>
        <v/>
      </c>
      <c r="EB25" s="82" t="str">
        <f t="shared" si="15"/>
        <v/>
      </c>
      <c r="EC25" s="82" t="str">
        <f t="shared" si="15"/>
        <v/>
      </c>
      <c r="ED25" s="82" t="str">
        <f t="shared" si="15"/>
        <v/>
      </c>
      <c r="EE25" s="82" t="str">
        <f t="shared" si="16"/>
        <v/>
      </c>
      <c r="EF25" s="82" t="str">
        <f t="shared" si="16"/>
        <v/>
      </c>
      <c r="EG25" s="82" t="str">
        <f t="shared" si="16"/>
        <v/>
      </c>
      <c r="EH25" s="82" t="str">
        <f t="shared" si="16"/>
        <v/>
      </c>
      <c r="EI25" s="82" t="str">
        <f t="shared" si="16"/>
        <v/>
      </c>
      <c r="EJ25" s="82" t="str">
        <f t="shared" si="16"/>
        <v/>
      </c>
      <c r="EK25" s="82" t="str">
        <f t="shared" si="17"/>
        <v/>
      </c>
      <c r="EL25" s="82" t="str">
        <f t="shared" si="17"/>
        <v/>
      </c>
      <c r="EM25" s="82" t="str">
        <f t="shared" si="17"/>
        <v/>
      </c>
      <c r="EN25" s="82" t="str">
        <f t="shared" si="17"/>
        <v/>
      </c>
      <c r="EO25" s="82" t="str">
        <f t="shared" si="17"/>
        <v/>
      </c>
      <c r="EP25" s="82" t="str">
        <f t="shared" si="17"/>
        <v/>
      </c>
      <c r="EQ25" s="82" t="str">
        <f t="shared" si="18"/>
        <v/>
      </c>
      <c r="ER25" s="82" t="str">
        <f t="shared" si="18"/>
        <v/>
      </c>
      <c r="ES25" s="82" t="str">
        <f t="shared" si="18"/>
        <v/>
      </c>
      <c r="ET25" s="82" t="str">
        <f t="shared" si="18"/>
        <v/>
      </c>
      <c r="EU25" s="82" t="str">
        <f t="shared" si="18"/>
        <v/>
      </c>
      <c r="EV25" s="82" t="str">
        <f t="shared" si="18"/>
        <v/>
      </c>
      <c r="EW25" s="82" t="str">
        <f t="shared" si="19"/>
        <v/>
      </c>
      <c r="EX25" s="82" t="str">
        <f t="shared" si="19"/>
        <v/>
      </c>
      <c r="EY25" s="82" t="str">
        <f t="shared" si="19"/>
        <v/>
      </c>
      <c r="EZ25" s="82" t="str">
        <f t="shared" si="19"/>
        <v/>
      </c>
      <c r="FA25" s="82" t="str">
        <f t="shared" si="19"/>
        <v/>
      </c>
      <c r="FB25" s="82" t="str">
        <f t="shared" si="19"/>
        <v/>
      </c>
      <c r="FC25" s="82" t="str">
        <f t="shared" si="20"/>
        <v>info@oratoko.com</v>
      </c>
      <c r="FD25" s="82" t="str">
        <f t="shared" si="20"/>
        <v/>
      </c>
      <c r="FE25" s="82" t="str">
        <f t="shared" si="20"/>
        <v/>
      </c>
      <c r="FF25" s="82" t="str">
        <f t="shared" si="20"/>
        <v/>
      </c>
      <c r="FG25" s="82" t="str">
        <f t="shared" si="20"/>
        <v/>
      </c>
      <c r="FH25" s="82" t="str">
        <f t="shared" si="20"/>
        <v/>
      </c>
      <c r="FI25" s="82" t="str">
        <f t="shared" si="21"/>
        <v/>
      </c>
      <c r="FJ25" s="82" t="str">
        <f t="shared" si="21"/>
        <v/>
      </c>
      <c r="FK25" s="82" t="str">
        <f t="shared" si="21"/>
        <v/>
      </c>
      <c r="FL25" s="82" t="str">
        <f t="shared" si="21"/>
        <v/>
      </c>
      <c r="FM25" s="82" t="str">
        <f t="shared" si="21"/>
        <v/>
      </c>
      <c r="FN25" s="82" t="str">
        <f t="shared" si="21"/>
        <v/>
      </c>
      <c r="FO25" s="82" t="str">
        <f t="shared" si="22"/>
        <v/>
      </c>
      <c r="FP25" s="82" t="str">
        <f t="shared" si="22"/>
        <v/>
      </c>
      <c r="FQ25" s="82" t="str">
        <f t="shared" si="22"/>
        <v/>
      </c>
      <c r="FR25" s="82" t="str">
        <f t="shared" si="22"/>
        <v/>
      </c>
      <c r="FS25" s="82" t="str">
        <f t="shared" si="22"/>
        <v/>
      </c>
      <c r="FT25" s="82" t="str">
        <f t="shared" si="22"/>
        <v/>
      </c>
      <c r="FU25" s="82" t="str">
        <f t="shared" si="23"/>
        <v/>
      </c>
      <c r="FV25" s="82" t="str">
        <f t="shared" si="23"/>
        <v/>
      </c>
      <c r="FW25" s="82" t="str">
        <f t="shared" si="23"/>
        <v/>
      </c>
      <c r="FX25" s="82" t="str">
        <f t="shared" si="23"/>
        <v/>
      </c>
      <c r="FY25" s="82" t="str">
        <f t="shared" si="23"/>
        <v/>
      </c>
      <c r="FZ25" s="82" t="str">
        <f t="shared" si="23"/>
        <v/>
      </c>
      <c r="GA25" s="82" t="str">
        <f t="shared" si="24"/>
        <v/>
      </c>
      <c r="GB25" s="82" t="str">
        <f t="shared" si="24"/>
        <v/>
      </c>
      <c r="GC25" s="82" t="str">
        <f t="shared" si="24"/>
        <v/>
      </c>
      <c r="GD25" s="82" t="str">
        <f t="shared" si="24"/>
        <v/>
      </c>
      <c r="GE25" s="82" t="str">
        <f t="shared" si="24"/>
        <v/>
      </c>
      <c r="GF25" s="82" t="str">
        <f t="shared" si="24"/>
        <v/>
      </c>
    </row>
    <row r="26" spans="1:188" ht="25.5" customHeight="1">
      <c r="A26" s="2" t="s">
        <v>3133</v>
      </c>
      <c r="B26" s="2">
        <f>COUNTIF($H$4:H26,H26)</f>
        <v>1</v>
      </c>
      <c r="C26" s="2">
        <f>COUNTIF($J$4:J26,J26)</f>
        <v>1</v>
      </c>
      <c r="D26" s="2">
        <f>COUNTIF($K$4:K26,K26)</f>
        <v>1</v>
      </c>
      <c r="E26" s="89">
        <f t="shared" si="0"/>
        <v>23</v>
      </c>
      <c r="F26" s="89" t="s">
        <v>2532</v>
      </c>
      <c r="G26" s="79" t="s">
        <v>4025</v>
      </c>
      <c r="H26" s="97" t="s">
        <v>2306</v>
      </c>
      <c r="I26" s="79" t="s">
        <v>932</v>
      </c>
      <c r="J26" s="79" t="s">
        <v>4028</v>
      </c>
      <c r="K26" s="89" t="s">
        <v>1555</v>
      </c>
      <c r="L26" s="89" t="s">
        <v>1555</v>
      </c>
      <c r="M26" s="108" t="s">
        <v>4029</v>
      </c>
      <c r="N26" s="108"/>
      <c r="O26" s="108"/>
      <c r="P26" s="108"/>
      <c r="Q26" s="108"/>
      <c r="R26" s="108"/>
      <c r="S26" s="89">
        <v>1</v>
      </c>
      <c r="T26" s="89">
        <v>1</v>
      </c>
      <c r="U26" s="89">
        <v>1</v>
      </c>
      <c r="V26" s="89">
        <v>1</v>
      </c>
      <c r="W26" s="89"/>
      <c r="X26" s="89"/>
      <c r="Y26" s="89"/>
      <c r="Z26" s="89"/>
      <c r="AA26" s="89"/>
      <c r="AB26" s="89"/>
      <c r="AC26" s="89"/>
      <c r="AD26" s="89"/>
      <c r="AE26" s="89"/>
      <c r="AF26" s="89"/>
      <c r="AG26" s="89"/>
      <c r="AH26" s="89"/>
      <c r="AI26" s="89"/>
      <c r="AJ26" s="89">
        <v>1</v>
      </c>
      <c r="AK26" s="89">
        <v>1</v>
      </c>
      <c r="AL26" s="89"/>
      <c r="AM26" s="89"/>
      <c r="AN26" s="89"/>
      <c r="AO26" s="89"/>
      <c r="AP26" s="89"/>
      <c r="AQ26" s="111"/>
      <c r="AR26" s="118"/>
      <c r="AS26" s="2" t="str">
        <f t="shared" si="1"/>
        <v>kamomenote@gmail.com</v>
      </c>
      <c r="AT26" s="2" t="str">
        <f t="shared" si="1"/>
        <v/>
      </c>
      <c r="AU26" s="2" t="str">
        <f t="shared" si="1"/>
        <v/>
      </c>
      <c r="AV26" s="2" t="str">
        <f t="shared" si="1"/>
        <v/>
      </c>
      <c r="AW26" s="2" t="str">
        <f t="shared" si="1"/>
        <v/>
      </c>
      <c r="AX26" s="2" t="str">
        <f t="shared" si="1"/>
        <v/>
      </c>
      <c r="AY26" s="121" t="str">
        <f t="shared" si="2"/>
        <v>kamomenote@gmail.com</v>
      </c>
      <c r="AZ26" s="121" t="str">
        <f t="shared" si="2"/>
        <v/>
      </c>
      <c r="BA26" s="121" t="str">
        <f t="shared" si="2"/>
        <v/>
      </c>
      <c r="BB26" s="121" t="str">
        <f t="shared" si="2"/>
        <v/>
      </c>
      <c r="BC26" s="121" t="str">
        <f t="shared" si="2"/>
        <v/>
      </c>
      <c r="BD26" s="121" t="str">
        <f t="shared" si="2"/>
        <v/>
      </c>
      <c r="BE26" s="82" t="str">
        <f t="shared" si="3"/>
        <v>kamomenote@gmail.com</v>
      </c>
      <c r="BF26" s="82" t="str">
        <f t="shared" si="3"/>
        <v/>
      </c>
      <c r="BG26" s="82" t="str">
        <f t="shared" si="3"/>
        <v/>
      </c>
      <c r="BH26" s="82" t="str">
        <f t="shared" si="3"/>
        <v/>
      </c>
      <c r="BI26" s="82" t="str">
        <f t="shared" si="3"/>
        <v/>
      </c>
      <c r="BJ26" s="82" t="str">
        <f t="shared" si="3"/>
        <v/>
      </c>
      <c r="BK26" s="82" t="str">
        <f t="shared" si="4"/>
        <v>kamomenote@gmail.com</v>
      </c>
      <c r="BL26" s="82" t="str">
        <f t="shared" si="4"/>
        <v/>
      </c>
      <c r="BM26" s="82" t="str">
        <f t="shared" si="4"/>
        <v/>
      </c>
      <c r="BN26" s="82" t="str">
        <f t="shared" si="4"/>
        <v/>
      </c>
      <c r="BO26" s="82" t="str">
        <f t="shared" si="4"/>
        <v/>
      </c>
      <c r="BP26" s="82" t="str">
        <f t="shared" si="4"/>
        <v/>
      </c>
      <c r="BQ26" s="82" t="str">
        <f t="shared" si="5"/>
        <v/>
      </c>
      <c r="BR26" s="82" t="str">
        <f t="shared" si="5"/>
        <v/>
      </c>
      <c r="BS26" s="82" t="str">
        <f t="shared" si="5"/>
        <v/>
      </c>
      <c r="BT26" s="82" t="str">
        <f t="shared" si="5"/>
        <v/>
      </c>
      <c r="BU26" s="82" t="str">
        <f t="shared" si="5"/>
        <v/>
      </c>
      <c r="BV26" s="82" t="str">
        <f t="shared" si="5"/>
        <v/>
      </c>
      <c r="BW26" s="82" t="str">
        <f t="shared" si="6"/>
        <v/>
      </c>
      <c r="BX26" s="82" t="str">
        <f t="shared" si="6"/>
        <v/>
      </c>
      <c r="BY26" s="82" t="str">
        <f t="shared" si="6"/>
        <v/>
      </c>
      <c r="BZ26" s="82" t="str">
        <f t="shared" si="6"/>
        <v/>
      </c>
      <c r="CA26" s="82" t="str">
        <f t="shared" si="6"/>
        <v/>
      </c>
      <c r="CB26" s="82" t="str">
        <f t="shared" si="6"/>
        <v/>
      </c>
      <c r="CC26" s="82" t="str">
        <f t="shared" si="7"/>
        <v/>
      </c>
      <c r="CD26" s="82" t="str">
        <f t="shared" si="7"/>
        <v/>
      </c>
      <c r="CE26" s="82" t="str">
        <f t="shared" si="7"/>
        <v/>
      </c>
      <c r="CF26" s="82" t="str">
        <f t="shared" si="7"/>
        <v/>
      </c>
      <c r="CG26" s="82" t="str">
        <f t="shared" si="7"/>
        <v/>
      </c>
      <c r="CH26" s="82" t="str">
        <f t="shared" si="7"/>
        <v/>
      </c>
      <c r="CI26" s="82" t="str">
        <f t="shared" si="8"/>
        <v/>
      </c>
      <c r="CJ26" s="82" t="str">
        <f t="shared" si="8"/>
        <v/>
      </c>
      <c r="CK26" s="82" t="str">
        <f t="shared" si="8"/>
        <v/>
      </c>
      <c r="CL26" s="82" t="str">
        <f t="shared" si="8"/>
        <v/>
      </c>
      <c r="CM26" s="82" t="str">
        <f t="shared" si="8"/>
        <v/>
      </c>
      <c r="CN26" s="82" t="str">
        <f t="shared" si="8"/>
        <v/>
      </c>
      <c r="CO26" s="82" t="str">
        <f t="shared" si="9"/>
        <v/>
      </c>
      <c r="CP26" s="82" t="str">
        <f t="shared" si="9"/>
        <v/>
      </c>
      <c r="CQ26" s="82" t="str">
        <f t="shared" si="9"/>
        <v/>
      </c>
      <c r="CR26" s="82" t="str">
        <f t="shared" si="9"/>
        <v/>
      </c>
      <c r="CS26" s="82" t="str">
        <f t="shared" si="9"/>
        <v/>
      </c>
      <c r="CT26" s="82" t="str">
        <f t="shared" si="9"/>
        <v/>
      </c>
      <c r="CU26" s="82" t="str">
        <f t="shared" si="10"/>
        <v/>
      </c>
      <c r="CV26" s="82" t="str">
        <f t="shared" si="10"/>
        <v/>
      </c>
      <c r="CW26" s="82" t="str">
        <f t="shared" si="10"/>
        <v/>
      </c>
      <c r="CX26" s="82" t="str">
        <f t="shared" si="10"/>
        <v/>
      </c>
      <c r="CY26" s="82" t="str">
        <f t="shared" si="10"/>
        <v/>
      </c>
      <c r="CZ26" s="82" t="str">
        <f t="shared" si="10"/>
        <v/>
      </c>
      <c r="DA26" s="82" t="str">
        <f t="shared" si="11"/>
        <v/>
      </c>
      <c r="DB26" s="82" t="str">
        <f t="shared" si="11"/>
        <v/>
      </c>
      <c r="DC26" s="82" t="str">
        <f t="shared" si="11"/>
        <v/>
      </c>
      <c r="DD26" s="82" t="str">
        <f t="shared" si="11"/>
        <v/>
      </c>
      <c r="DE26" s="82" t="str">
        <f t="shared" si="11"/>
        <v/>
      </c>
      <c r="DF26" s="82" t="str">
        <f t="shared" si="11"/>
        <v/>
      </c>
      <c r="DG26" s="82" t="str">
        <f t="shared" si="12"/>
        <v/>
      </c>
      <c r="DH26" s="82" t="str">
        <f t="shared" si="12"/>
        <v/>
      </c>
      <c r="DI26" s="82" t="str">
        <f t="shared" si="12"/>
        <v/>
      </c>
      <c r="DJ26" s="82" t="str">
        <f t="shared" si="12"/>
        <v/>
      </c>
      <c r="DK26" s="82" t="str">
        <f t="shared" si="12"/>
        <v/>
      </c>
      <c r="DL26" s="82" t="str">
        <f t="shared" si="12"/>
        <v/>
      </c>
      <c r="DM26" s="82" t="str">
        <f t="shared" si="13"/>
        <v/>
      </c>
      <c r="DN26" s="82" t="str">
        <f t="shared" si="13"/>
        <v/>
      </c>
      <c r="DO26" s="82" t="str">
        <f t="shared" si="13"/>
        <v/>
      </c>
      <c r="DP26" s="82" t="str">
        <f t="shared" si="13"/>
        <v/>
      </c>
      <c r="DQ26" s="82" t="str">
        <f t="shared" si="13"/>
        <v/>
      </c>
      <c r="DR26" s="82" t="str">
        <f t="shared" si="13"/>
        <v/>
      </c>
      <c r="DS26" s="82" t="str">
        <f t="shared" si="14"/>
        <v/>
      </c>
      <c r="DT26" s="82" t="str">
        <f t="shared" si="14"/>
        <v/>
      </c>
      <c r="DU26" s="82" t="str">
        <f t="shared" si="14"/>
        <v/>
      </c>
      <c r="DV26" s="82" t="str">
        <f t="shared" si="14"/>
        <v/>
      </c>
      <c r="DW26" s="82" t="str">
        <f t="shared" si="14"/>
        <v/>
      </c>
      <c r="DX26" s="82" t="str">
        <f t="shared" si="14"/>
        <v/>
      </c>
      <c r="DY26" s="82" t="str">
        <f t="shared" si="15"/>
        <v/>
      </c>
      <c r="DZ26" s="82" t="str">
        <f t="shared" si="15"/>
        <v/>
      </c>
      <c r="EA26" s="82" t="str">
        <f t="shared" si="15"/>
        <v/>
      </c>
      <c r="EB26" s="82" t="str">
        <f t="shared" si="15"/>
        <v/>
      </c>
      <c r="EC26" s="82" t="str">
        <f t="shared" si="15"/>
        <v/>
      </c>
      <c r="ED26" s="82" t="str">
        <f t="shared" si="15"/>
        <v/>
      </c>
      <c r="EE26" s="82" t="str">
        <f t="shared" si="16"/>
        <v/>
      </c>
      <c r="EF26" s="82" t="str">
        <f t="shared" si="16"/>
        <v/>
      </c>
      <c r="EG26" s="82" t="str">
        <f t="shared" si="16"/>
        <v/>
      </c>
      <c r="EH26" s="82" t="str">
        <f t="shared" si="16"/>
        <v/>
      </c>
      <c r="EI26" s="82" t="str">
        <f t="shared" si="16"/>
        <v/>
      </c>
      <c r="EJ26" s="82" t="str">
        <f t="shared" si="16"/>
        <v/>
      </c>
      <c r="EK26" s="82" t="str">
        <f t="shared" si="17"/>
        <v/>
      </c>
      <c r="EL26" s="82" t="str">
        <f t="shared" si="17"/>
        <v/>
      </c>
      <c r="EM26" s="82" t="str">
        <f t="shared" si="17"/>
        <v/>
      </c>
      <c r="EN26" s="82" t="str">
        <f t="shared" si="17"/>
        <v/>
      </c>
      <c r="EO26" s="82" t="str">
        <f t="shared" si="17"/>
        <v/>
      </c>
      <c r="EP26" s="82" t="str">
        <f t="shared" si="17"/>
        <v/>
      </c>
      <c r="EQ26" s="82" t="str">
        <f t="shared" si="18"/>
        <v>kamomenote@gmail.com</v>
      </c>
      <c r="ER26" s="82" t="str">
        <f t="shared" si="18"/>
        <v/>
      </c>
      <c r="ES26" s="82" t="str">
        <f t="shared" si="18"/>
        <v/>
      </c>
      <c r="ET26" s="82" t="str">
        <f t="shared" si="18"/>
        <v/>
      </c>
      <c r="EU26" s="82" t="str">
        <f t="shared" si="18"/>
        <v/>
      </c>
      <c r="EV26" s="82" t="str">
        <f t="shared" si="18"/>
        <v/>
      </c>
      <c r="EW26" s="82" t="str">
        <f t="shared" si="19"/>
        <v>kamomenote@gmail.com</v>
      </c>
      <c r="EX26" s="82" t="str">
        <f t="shared" si="19"/>
        <v/>
      </c>
      <c r="EY26" s="82" t="str">
        <f t="shared" si="19"/>
        <v/>
      </c>
      <c r="EZ26" s="82" t="str">
        <f t="shared" si="19"/>
        <v/>
      </c>
      <c r="FA26" s="82" t="str">
        <f t="shared" si="19"/>
        <v/>
      </c>
      <c r="FB26" s="82" t="str">
        <f t="shared" si="19"/>
        <v/>
      </c>
      <c r="FC26" s="82" t="str">
        <f t="shared" si="20"/>
        <v/>
      </c>
      <c r="FD26" s="82" t="str">
        <f t="shared" si="20"/>
        <v/>
      </c>
      <c r="FE26" s="82" t="str">
        <f t="shared" si="20"/>
        <v/>
      </c>
      <c r="FF26" s="82" t="str">
        <f t="shared" si="20"/>
        <v/>
      </c>
      <c r="FG26" s="82" t="str">
        <f t="shared" si="20"/>
        <v/>
      </c>
      <c r="FH26" s="82" t="str">
        <f t="shared" si="20"/>
        <v/>
      </c>
      <c r="FI26" s="82" t="str">
        <f t="shared" si="21"/>
        <v/>
      </c>
      <c r="FJ26" s="82" t="str">
        <f t="shared" si="21"/>
        <v/>
      </c>
      <c r="FK26" s="82" t="str">
        <f t="shared" si="21"/>
        <v/>
      </c>
      <c r="FL26" s="82" t="str">
        <f t="shared" si="21"/>
        <v/>
      </c>
      <c r="FM26" s="82" t="str">
        <f t="shared" si="21"/>
        <v/>
      </c>
      <c r="FN26" s="82" t="str">
        <f t="shared" si="21"/>
        <v/>
      </c>
      <c r="FO26" s="82" t="str">
        <f t="shared" si="22"/>
        <v/>
      </c>
      <c r="FP26" s="82" t="str">
        <f t="shared" si="22"/>
        <v/>
      </c>
      <c r="FQ26" s="82" t="str">
        <f t="shared" si="22"/>
        <v/>
      </c>
      <c r="FR26" s="82" t="str">
        <f t="shared" si="22"/>
        <v/>
      </c>
      <c r="FS26" s="82" t="str">
        <f t="shared" si="22"/>
        <v/>
      </c>
      <c r="FT26" s="82" t="str">
        <f t="shared" si="22"/>
        <v/>
      </c>
      <c r="FU26" s="82" t="str">
        <f t="shared" si="23"/>
        <v/>
      </c>
      <c r="FV26" s="82" t="str">
        <f t="shared" si="23"/>
        <v/>
      </c>
      <c r="FW26" s="82" t="str">
        <f t="shared" si="23"/>
        <v/>
      </c>
      <c r="FX26" s="82" t="str">
        <f t="shared" si="23"/>
        <v/>
      </c>
      <c r="FY26" s="82" t="str">
        <f t="shared" si="23"/>
        <v/>
      </c>
      <c r="FZ26" s="82" t="str">
        <f t="shared" si="23"/>
        <v/>
      </c>
      <c r="GA26" s="82" t="str">
        <f t="shared" si="24"/>
        <v/>
      </c>
      <c r="GB26" s="82" t="str">
        <f t="shared" si="24"/>
        <v/>
      </c>
      <c r="GC26" s="82" t="str">
        <f t="shared" si="24"/>
        <v/>
      </c>
      <c r="GD26" s="82" t="str">
        <f t="shared" si="24"/>
        <v/>
      </c>
      <c r="GE26" s="82" t="str">
        <f t="shared" si="24"/>
        <v/>
      </c>
      <c r="GF26" s="82" t="str">
        <f t="shared" si="24"/>
        <v/>
      </c>
    </row>
    <row r="27" spans="1:188" ht="25.5" customHeight="1">
      <c r="A27" s="2" t="s">
        <v>4612</v>
      </c>
      <c r="B27" s="2">
        <f>COUNTIF($H$4:H27,H27)</f>
        <v>1</v>
      </c>
      <c r="C27" s="2">
        <f>COUNTIF($J$4:J27,J27)</f>
        <v>1</v>
      </c>
      <c r="D27" s="2">
        <f>COUNTIF($K$4:K27,K27)</f>
        <v>1</v>
      </c>
      <c r="E27" s="89">
        <f t="shared" si="0"/>
        <v>24</v>
      </c>
      <c r="F27" s="89" t="s">
        <v>2532</v>
      </c>
      <c r="G27" s="79" t="s">
        <v>4025</v>
      </c>
      <c r="H27" s="97" t="s">
        <v>210</v>
      </c>
      <c r="I27" s="79" t="s">
        <v>2447</v>
      </c>
      <c r="J27" s="79" t="s">
        <v>3459</v>
      </c>
      <c r="K27" s="89" t="s">
        <v>1552</v>
      </c>
      <c r="L27" s="89" t="s">
        <v>1552</v>
      </c>
      <c r="M27" s="108" t="s">
        <v>4030</v>
      </c>
      <c r="N27" s="108"/>
      <c r="O27" s="108"/>
      <c r="P27" s="108"/>
      <c r="Q27" s="108"/>
      <c r="R27" s="108"/>
      <c r="S27" s="89"/>
      <c r="T27" s="89"/>
      <c r="U27" s="89"/>
      <c r="V27" s="89"/>
      <c r="W27" s="89"/>
      <c r="X27" s="89"/>
      <c r="Y27" s="89"/>
      <c r="Z27" s="89"/>
      <c r="AA27" s="89"/>
      <c r="AB27" s="89"/>
      <c r="AC27" s="89"/>
      <c r="AD27" s="89">
        <v>1</v>
      </c>
      <c r="AE27" s="89"/>
      <c r="AF27" s="89"/>
      <c r="AG27" s="89"/>
      <c r="AH27" s="89"/>
      <c r="AI27" s="89"/>
      <c r="AJ27" s="89"/>
      <c r="AK27" s="89"/>
      <c r="AL27" s="89"/>
      <c r="AM27" s="89"/>
      <c r="AN27" s="89"/>
      <c r="AO27" s="89"/>
      <c r="AP27" s="89"/>
      <c r="AQ27" s="111"/>
      <c r="AR27" s="118"/>
      <c r="AS27" s="2" t="str">
        <f t="shared" si="1"/>
        <v/>
      </c>
      <c r="AT27" s="2" t="str">
        <f t="shared" si="1"/>
        <v/>
      </c>
      <c r="AU27" s="2" t="str">
        <f t="shared" si="1"/>
        <v/>
      </c>
      <c r="AV27" s="2" t="str">
        <f t="shared" si="1"/>
        <v/>
      </c>
      <c r="AW27" s="2" t="str">
        <f t="shared" si="1"/>
        <v/>
      </c>
      <c r="AX27" s="2" t="str">
        <f t="shared" si="1"/>
        <v/>
      </c>
      <c r="AY27" s="121" t="str">
        <f t="shared" si="2"/>
        <v/>
      </c>
      <c r="AZ27" s="121" t="str">
        <f t="shared" si="2"/>
        <v/>
      </c>
      <c r="BA27" s="121" t="str">
        <f t="shared" si="2"/>
        <v/>
      </c>
      <c r="BB27" s="121" t="str">
        <f t="shared" si="2"/>
        <v/>
      </c>
      <c r="BC27" s="121" t="str">
        <f t="shared" si="2"/>
        <v/>
      </c>
      <c r="BD27" s="121" t="str">
        <f t="shared" si="2"/>
        <v/>
      </c>
      <c r="BE27" s="82" t="str">
        <f t="shared" si="3"/>
        <v/>
      </c>
      <c r="BF27" s="82" t="str">
        <f t="shared" si="3"/>
        <v/>
      </c>
      <c r="BG27" s="82" t="str">
        <f t="shared" si="3"/>
        <v/>
      </c>
      <c r="BH27" s="82" t="str">
        <f t="shared" si="3"/>
        <v/>
      </c>
      <c r="BI27" s="82" t="str">
        <f t="shared" si="3"/>
        <v/>
      </c>
      <c r="BJ27" s="82" t="str">
        <f t="shared" si="3"/>
        <v/>
      </c>
      <c r="BK27" s="82" t="str">
        <f t="shared" si="4"/>
        <v/>
      </c>
      <c r="BL27" s="82" t="str">
        <f t="shared" si="4"/>
        <v/>
      </c>
      <c r="BM27" s="82" t="str">
        <f t="shared" si="4"/>
        <v/>
      </c>
      <c r="BN27" s="82" t="str">
        <f t="shared" si="4"/>
        <v/>
      </c>
      <c r="BO27" s="82" t="str">
        <f t="shared" si="4"/>
        <v/>
      </c>
      <c r="BP27" s="82" t="str">
        <f t="shared" si="4"/>
        <v/>
      </c>
      <c r="BQ27" s="82" t="str">
        <f t="shared" si="5"/>
        <v/>
      </c>
      <c r="BR27" s="82" t="str">
        <f t="shared" si="5"/>
        <v/>
      </c>
      <c r="BS27" s="82" t="str">
        <f t="shared" si="5"/>
        <v/>
      </c>
      <c r="BT27" s="82" t="str">
        <f t="shared" si="5"/>
        <v/>
      </c>
      <c r="BU27" s="82" t="str">
        <f t="shared" si="5"/>
        <v/>
      </c>
      <c r="BV27" s="82" t="str">
        <f t="shared" si="5"/>
        <v/>
      </c>
      <c r="BW27" s="82" t="str">
        <f t="shared" si="6"/>
        <v/>
      </c>
      <c r="BX27" s="82" t="str">
        <f t="shared" si="6"/>
        <v/>
      </c>
      <c r="BY27" s="82" t="str">
        <f t="shared" si="6"/>
        <v/>
      </c>
      <c r="BZ27" s="82" t="str">
        <f t="shared" si="6"/>
        <v/>
      </c>
      <c r="CA27" s="82" t="str">
        <f t="shared" si="6"/>
        <v/>
      </c>
      <c r="CB27" s="82" t="str">
        <f t="shared" si="6"/>
        <v/>
      </c>
      <c r="CC27" s="82" t="str">
        <f t="shared" si="7"/>
        <v/>
      </c>
      <c r="CD27" s="82" t="str">
        <f t="shared" si="7"/>
        <v/>
      </c>
      <c r="CE27" s="82" t="str">
        <f t="shared" si="7"/>
        <v/>
      </c>
      <c r="CF27" s="82" t="str">
        <f t="shared" si="7"/>
        <v/>
      </c>
      <c r="CG27" s="82" t="str">
        <f t="shared" si="7"/>
        <v/>
      </c>
      <c r="CH27" s="82" t="str">
        <f t="shared" si="7"/>
        <v/>
      </c>
      <c r="CI27" s="82" t="str">
        <f t="shared" si="8"/>
        <v/>
      </c>
      <c r="CJ27" s="82" t="str">
        <f t="shared" si="8"/>
        <v/>
      </c>
      <c r="CK27" s="82" t="str">
        <f t="shared" si="8"/>
        <v/>
      </c>
      <c r="CL27" s="82" t="str">
        <f t="shared" si="8"/>
        <v/>
      </c>
      <c r="CM27" s="82" t="str">
        <f t="shared" si="8"/>
        <v/>
      </c>
      <c r="CN27" s="82" t="str">
        <f t="shared" si="8"/>
        <v/>
      </c>
      <c r="CO27" s="82" t="str">
        <f t="shared" si="9"/>
        <v/>
      </c>
      <c r="CP27" s="82" t="str">
        <f t="shared" si="9"/>
        <v/>
      </c>
      <c r="CQ27" s="82" t="str">
        <f t="shared" si="9"/>
        <v/>
      </c>
      <c r="CR27" s="82" t="str">
        <f t="shared" si="9"/>
        <v/>
      </c>
      <c r="CS27" s="82" t="str">
        <f t="shared" si="9"/>
        <v/>
      </c>
      <c r="CT27" s="82" t="str">
        <f t="shared" si="9"/>
        <v/>
      </c>
      <c r="CU27" s="82" t="str">
        <f t="shared" si="10"/>
        <v/>
      </c>
      <c r="CV27" s="82" t="str">
        <f t="shared" si="10"/>
        <v/>
      </c>
      <c r="CW27" s="82" t="str">
        <f t="shared" si="10"/>
        <v/>
      </c>
      <c r="CX27" s="82" t="str">
        <f t="shared" si="10"/>
        <v/>
      </c>
      <c r="CY27" s="82" t="str">
        <f t="shared" si="10"/>
        <v/>
      </c>
      <c r="CZ27" s="82" t="str">
        <f t="shared" si="10"/>
        <v/>
      </c>
      <c r="DA27" s="82" t="str">
        <f t="shared" si="11"/>
        <v/>
      </c>
      <c r="DB27" s="82" t="str">
        <f t="shared" si="11"/>
        <v/>
      </c>
      <c r="DC27" s="82" t="str">
        <f t="shared" si="11"/>
        <v/>
      </c>
      <c r="DD27" s="82" t="str">
        <f t="shared" si="11"/>
        <v/>
      </c>
      <c r="DE27" s="82" t="str">
        <f t="shared" si="11"/>
        <v/>
      </c>
      <c r="DF27" s="82" t="str">
        <f t="shared" si="11"/>
        <v/>
      </c>
      <c r="DG27" s="82" t="str">
        <f t="shared" si="12"/>
        <v>kokoromi2@outlook.jp</v>
      </c>
      <c r="DH27" s="82" t="str">
        <f t="shared" si="12"/>
        <v/>
      </c>
      <c r="DI27" s="82" t="str">
        <f t="shared" si="12"/>
        <v/>
      </c>
      <c r="DJ27" s="82" t="str">
        <f t="shared" si="12"/>
        <v/>
      </c>
      <c r="DK27" s="82" t="str">
        <f t="shared" si="12"/>
        <v/>
      </c>
      <c r="DL27" s="82" t="str">
        <f t="shared" si="12"/>
        <v/>
      </c>
      <c r="DM27" s="82" t="str">
        <f t="shared" si="13"/>
        <v/>
      </c>
      <c r="DN27" s="82" t="str">
        <f t="shared" si="13"/>
        <v/>
      </c>
      <c r="DO27" s="82" t="str">
        <f t="shared" si="13"/>
        <v/>
      </c>
      <c r="DP27" s="82" t="str">
        <f t="shared" si="13"/>
        <v/>
      </c>
      <c r="DQ27" s="82" t="str">
        <f t="shared" si="13"/>
        <v/>
      </c>
      <c r="DR27" s="82" t="str">
        <f t="shared" si="13"/>
        <v/>
      </c>
      <c r="DS27" s="82" t="str">
        <f t="shared" si="14"/>
        <v/>
      </c>
      <c r="DT27" s="82" t="str">
        <f t="shared" si="14"/>
        <v/>
      </c>
      <c r="DU27" s="82" t="str">
        <f t="shared" si="14"/>
        <v/>
      </c>
      <c r="DV27" s="82" t="str">
        <f t="shared" si="14"/>
        <v/>
      </c>
      <c r="DW27" s="82" t="str">
        <f t="shared" si="14"/>
        <v/>
      </c>
      <c r="DX27" s="82" t="str">
        <f t="shared" si="14"/>
        <v/>
      </c>
      <c r="DY27" s="82" t="str">
        <f t="shared" si="15"/>
        <v/>
      </c>
      <c r="DZ27" s="82" t="str">
        <f t="shared" si="15"/>
        <v/>
      </c>
      <c r="EA27" s="82" t="str">
        <f t="shared" si="15"/>
        <v/>
      </c>
      <c r="EB27" s="82" t="str">
        <f t="shared" si="15"/>
        <v/>
      </c>
      <c r="EC27" s="82" t="str">
        <f t="shared" si="15"/>
        <v/>
      </c>
      <c r="ED27" s="82" t="str">
        <f t="shared" si="15"/>
        <v/>
      </c>
      <c r="EE27" s="82" t="str">
        <f t="shared" si="16"/>
        <v/>
      </c>
      <c r="EF27" s="82" t="str">
        <f t="shared" si="16"/>
        <v/>
      </c>
      <c r="EG27" s="82" t="str">
        <f t="shared" si="16"/>
        <v/>
      </c>
      <c r="EH27" s="82" t="str">
        <f t="shared" si="16"/>
        <v/>
      </c>
      <c r="EI27" s="82" t="str">
        <f t="shared" si="16"/>
        <v/>
      </c>
      <c r="EJ27" s="82" t="str">
        <f t="shared" si="16"/>
        <v/>
      </c>
      <c r="EK27" s="82" t="str">
        <f t="shared" si="17"/>
        <v/>
      </c>
      <c r="EL27" s="82" t="str">
        <f t="shared" si="17"/>
        <v/>
      </c>
      <c r="EM27" s="82" t="str">
        <f t="shared" si="17"/>
        <v/>
      </c>
      <c r="EN27" s="82" t="str">
        <f t="shared" si="17"/>
        <v/>
      </c>
      <c r="EO27" s="82" t="str">
        <f t="shared" si="17"/>
        <v/>
      </c>
      <c r="EP27" s="82" t="str">
        <f t="shared" si="17"/>
        <v/>
      </c>
      <c r="EQ27" s="82" t="str">
        <f t="shared" si="18"/>
        <v/>
      </c>
      <c r="ER27" s="82" t="str">
        <f t="shared" si="18"/>
        <v/>
      </c>
      <c r="ES27" s="82" t="str">
        <f t="shared" si="18"/>
        <v/>
      </c>
      <c r="ET27" s="82" t="str">
        <f t="shared" si="18"/>
        <v/>
      </c>
      <c r="EU27" s="82" t="str">
        <f t="shared" si="18"/>
        <v/>
      </c>
      <c r="EV27" s="82" t="str">
        <f t="shared" si="18"/>
        <v/>
      </c>
      <c r="EW27" s="82" t="str">
        <f t="shared" si="19"/>
        <v/>
      </c>
      <c r="EX27" s="82" t="str">
        <f t="shared" si="19"/>
        <v/>
      </c>
      <c r="EY27" s="82" t="str">
        <f t="shared" si="19"/>
        <v/>
      </c>
      <c r="EZ27" s="82" t="str">
        <f t="shared" si="19"/>
        <v/>
      </c>
      <c r="FA27" s="82" t="str">
        <f t="shared" si="19"/>
        <v/>
      </c>
      <c r="FB27" s="82" t="str">
        <f t="shared" si="19"/>
        <v/>
      </c>
      <c r="FC27" s="82" t="str">
        <f t="shared" si="20"/>
        <v/>
      </c>
      <c r="FD27" s="82" t="str">
        <f t="shared" si="20"/>
        <v/>
      </c>
      <c r="FE27" s="82" t="str">
        <f t="shared" si="20"/>
        <v/>
      </c>
      <c r="FF27" s="82" t="str">
        <f t="shared" si="20"/>
        <v/>
      </c>
      <c r="FG27" s="82" t="str">
        <f t="shared" si="20"/>
        <v/>
      </c>
      <c r="FH27" s="82" t="str">
        <f t="shared" si="20"/>
        <v/>
      </c>
      <c r="FI27" s="82" t="str">
        <f t="shared" si="21"/>
        <v/>
      </c>
      <c r="FJ27" s="82" t="str">
        <f t="shared" si="21"/>
        <v/>
      </c>
      <c r="FK27" s="82" t="str">
        <f t="shared" si="21"/>
        <v/>
      </c>
      <c r="FL27" s="82" t="str">
        <f t="shared" si="21"/>
        <v/>
      </c>
      <c r="FM27" s="82" t="str">
        <f t="shared" si="21"/>
        <v/>
      </c>
      <c r="FN27" s="82" t="str">
        <f t="shared" si="21"/>
        <v/>
      </c>
      <c r="FO27" s="82" t="str">
        <f t="shared" si="22"/>
        <v/>
      </c>
      <c r="FP27" s="82" t="str">
        <f t="shared" si="22"/>
        <v/>
      </c>
      <c r="FQ27" s="82" t="str">
        <f t="shared" si="22"/>
        <v/>
      </c>
      <c r="FR27" s="82" t="str">
        <f t="shared" si="22"/>
        <v/>
      </c>
      <c r="FS27" s="82" t="str">
        <f t="shared" si="22"/>
        <v/>
      </c>
      <c r="FT27" s="82" t="str">
        <f t="shared" si="22"/>
        <v/>
      </c>
      <c r="FU27" s="82" t="str">
        <f t="shared" si="23"/>
        <v/>
      </c>
      <c r="FV27" s="82" t="str">
        <f t="shared" si="23"/>
        <v/>
      </c>
      <c r="FW27" s="82" t="str">
        <f t="shared" si="23"/>
        <v/>
      </c>
      <c r="FX27" s="82" t="str">
        <f t="shared" si="23"/>
        <v/>
      </c>
      <c r="FY27" s="82" t="str">
        <f t="shared" si="23"/>
        <v/>
      </c>
      <c r="FZ27" s="82" t="str">
        <f t="shared" si="23"/>
        <v/>
      </c>
      <c r="GA27" s="82" t="str">
        <f t="shared" si="24"/>
        <v/>
      </c>
      <c r="GB27" s="82" t="str">
        <f t="shared" si="24"/>
        <v/>
      </c>
      <c r="GC27" s="82" t="str">
        <f t="shared" si="24"/>
        <v/>
      </c>
      <c r="GD27" s="82" t="str">
        <f t="shared" si="24"/>
        <v/>
      </c>
      <c r="GE27" s="82" t="str">
        <f t="shared" si="24"/>
        <v/>
      </c>
      <c r="GF27" s="82" t="str">
        <f t="shared" si="24"/>
        <v/>
      </c>
    </row>
    <row r="28" spans="1:188" ht="25.5" customHeight="1">
      <c r="A28" s="2" t="s">
        <v>4333</v>
      </c>
      <c r="B28" s="2">
        <f>COUNTIF($H$4:H28,H28)</f>
        <v>1</v>
      </c>
      <c r="C28" s="2">
        <f>COUNTIF($J$4:J28,J28)</f>
        <v>1</v>
      </c>
      <c r="D28" s="2">
        <f>COUNTIF($K$4:K28,K28)</f>
        <v>1</v>
      </c>
      <c r="E28" s="89">
        <f t="shared" si="0"/>
        <v>25</v>
      </c>
      <c r="F28" s="89" t="s">
        <v>2532</v>
      </c>
      <c r="G28" s="79" t="s">
        <v>4025</v>
      </c>
      <c r="H28" s="97" t="s">
        <v>2338</v>
      </c>
      <c r="I28" s="79" t="s">
        <v>145</v>
      </c>
      <c r="J28" s="79" t="s">
        <v>2830</v>
      </c>
      <c r="K28" s="89" t="s">
        <v>174</v>
      </c>
      <c r="L28" s="89" t="s">
        <v>174</v>
      </c>
      <c r="M28" s="108" t="s">
        <v>4031</v>
      </c>
      <c r="N28" s="108"/>
      <c r="O28" s="108"/>
      <c r="P28" s="108"/>
      <c r="Q28" s="108"/>
      <c r="R28" s="108"/>
      <c r="S28" s="89"/>
      <c r="T28" s="89"/>
      <c r="U28" s="89"/>
      <c r="V28" s="89"/>
      <c r="W28" s="89"/>
      <c r="X28" s="89"/>
      <c r="Y28" s="89"/>
      <c r="Z28" s="89"/>
      <c r="AA28" s="89"/>
      <c r="AB28" s="89"/>
      <c r="AC28" s="89"/>
      <c r="AD28" s="89">
        <v>1</v>
      </c>
      <c r="AE28" s="89"/>
      <c r="AF28" s="89"/>
      <c r="AG28" s="89"/>
      <c r="AH28" s="89"/>
      <c r="AI28" s="89"/>
      <c r="AJ28" s="89"/>
      <c r="AK28" s="89"/>
      <c r="AL28" s="89"/>
      <c r="AM28" s="89"/>
      <c r="AN28" s="89"/>
      <c r="AO28" s="89"/>
      <c r="AP28" s="89"/>
      <c r="AQ28" s="111"/>
      <c r="AR28" s="118"/>
      <c r="AS28" s="2" t="str">
        <f t="shared" si="1"/>
        <v/>
      </c>
      <c r="AT28" s="2" t="str">
        <f t="shared" si="1"/>
        <v/>
      </c>
      <c r="AU28" s="2" t="str">
        <f t="shared" si="1"/>
        <v/>
      </c>
      <c r="AV28" s="2" t="str">
        <f t="shared" si="1"/>
        <v/>
      </c>
      <c r="AW28" s="2" t="str">
        <f t="shared" si="1"/>
        <v/>
      </c>
      <c r="AX28" s="2" t="str">
        <f t="shared" si="1"/>
        <v/>
      </c>
      <c r="AY28" s="121" t="str">
        <f t="shared" si="2"/>
        <v/>
      </c>
      <c r="AZ28" s="121" t="str">
        <f t="shared" si="2"/>
        <v/>
      </c>
      <c r="BA28" s="121" t="str">
        <f t="shared" si="2"/>
        <v/>
      </c>
      <c r="BB28" s="121" t="str">
        <f t="shared" si="2"/>
        <v/>
      </c>
      <c r="BC28" s="121" t="str">
        <f t="shared" si="2"/>
        <v/>
      </c>
      <c r="BD28" s="121" t="str">
        <f t="shared" si="2"/>
        <v/>
      </c>
      <c r="BE28" s="82" t="str">
        <f t="shared" si="3"/>
        <v/>
      </c>
      <c r="BF28" s="82" t="str">
        <f t="shared" si="3"/>
        <v/>
      </c>
      <c r="BG28" s="82" t="str">
        <f t="shared" si="3"/>
        <v/>
      </c>
      <c r="BH28" s="82" t="str">
        <f t="shared" si="3"/>
        <v/>
      </c>
      <c r="BI28" s="82" t="str">
        <f t="shared" si="3"/>
        <v/>
      </c>
      <c r="BJ28" s="82" t="str">
        <f t="shared" si="3"/>
        <v/>
      </c>
      <c r="BK28" s="82" t="str">
        <f t="shared" si="4"/>
        <v/>
      </c>
      <c r="BL28" s="82" t="str">
        <f t="shared" si="4"/>
        <v/>
      </c>
      <c r="BM28" s="82" t="str">
        <f t="shared" si="4"/>
        <v/>
      </c>
      <c r="BN28" s="82" t="str">
        <f t="shared" si="4"/>
        <v/>
      </c>
      <c r="BO28" s="82" t="str">
        <f t="shared" si="4"/>
        <v/>
      </c>
      <c r="BP28" s="82" t="str">
        <f t="shared" si="4"/>
        <v/>
      </c>
      <c r="BQ28" s="82" t="str">
        <f t="shared" si="5"/>
        <v/>
      </c>
      <c r="BR28" s="82" t="str">
        <f t="shared" si="5"/>
        <v/>
      </c>
      <c r="BS28" s="82" t="str">
        <f t="shared" si="5"/>
        <v/>
      </c>
      <c r="BT28" s="82" t="str">
        <f t="shared" si="5"/>
        <v/>
      </c>
      <c r="BU28" s="82" t="str">
        <f t="shared" si="5"/>
        <v/>
      </c>
      <c r="BV28" s="82" t="str">
        <f t="shared" si="5"/>
        <v/>
      </c>
      <c r="BW28" s="82" t="str">
        <f t="shared" si="6"/>
        <v/>
      </c>
      <c r="BX28" s="82" t="str">
        <f t="shared" si="6"/>
        <v/>
      </c>
      <c r="BY28" s="82" t="str">
        <f t="shared" si="6"/>
        <v/>
      </c>
      <c r="BZ28" s="82" t="str">
        <f t="shared" si="6"/>
        <v/>
      </c>
      <c r="CA28" s="82" t="str">
        <f t="shared" si="6"/>
        <v/>
      </c>
      <c r="CB28" s="82" t="str">
        <f t="shared" si="6"/>
        <v/>
      </c>
      <c r="CC28" s="82" t="str">
        <f t="shared" si="7"/>
        <v/>
      </c>
      <c r="CD28" s="82" t="str">
        <f t="shared" si="7"/>
        <v/>
      </c>
      <c r="CE28" s="82" t="str">
        <f t="shared" si="7"/>
        <v/>
      </c>
      <c r="CF28" s="82" t="str">
        <f t="shared" si="7"/>
        <v/>
      </c>
      <c r="CG28" s="82" t="str">
        <f t="shared" si="7"/>
        <v/>
      </c>
      <c r="CH28" s="82" t="str">
        <f t="shared" si="7"/>
        <v/>
      </c>
      <c r="CI28" s="82" t="str">
        <f t="shared" si="8"/>
        <v/>
      </c>
      <c r="CJ28" s="82" t="str">
        <f t="shared" si="8"/>
        <v/>
      </c>
      <c r="CK28" s="82" t="str">
        <f t="shared" si="8"/>
        <v/>
      </c>
      <c r="CL28" s="82" t="str">
        <f t="shared" si="8"/>
        <v/>
      </c>
      <c r="CM28" s="82" t="str">
        <f t="shared" si="8"/>
        <v/>
      </c>
      <c r="CN28" s="82" t="str">
        <f t="shared" si="8"/>
        <v/>
      </c>
      <c r="CO28" s="82" t="str">
        <f t="shared" si="9"/>
        <v/>
      </c>
      <c r="CP28" s="82" t="str">
        <f t="shared" si="9"/>
        <v/>
      </c>
      <c r="CQ28" s="82" t="str">
        <f t="shared" si="9"/>
        <v/>
      </c>
      <c r="CR28" s="82" t="str">
        <f t="shared" si="9"/>
        <v/>
      </c>
      <c r="CS28" s="82" t="str">
        <f t="shared" si="9"/>
        <v/>
      </c>
      <c r="CT28" s="82" t="str">
        <f t="shared" si="9"/>
        <v/>
      </c>
      <c r="CU28" s="82" t="str">
        <f t="shared" si="10"/>
        <v/>
      </c>
      <c r="CV28" s="82" t="str">
        <f t="shared" si="10"/>
        <v/>
      </c>
      <c r="CW28" s="82" t="str">
        <f t="shared" si="10"/>
        <v/>
      </c>
      <c r="CX28" s="82" t="str">
        <f t="shared" si="10"/>
        <v/>
      </c>
      <c r="CY28" s="82" t="str">
        <f t="shared" si="10"/>
        <v/>
      </c>
      <c r="CZ28" s="82" t="str">
        <f t="shared" si="10"/>
        <v/>
      </c>
      <c r="DA28" s="82" t="str">
        <f t="shared" si="11"/>
        <v/>
      </c>
      <c r="DB28" s="82" t="str">
        <f t="shared" si="11"/>
        <v/>
      </c>
      <c r="DC28" s="82" t="str">
        <f t="shared" si="11"/>
        <v/>
      </c>
      <c r="DD28" s="82" t="str">
        <f t="shared" si="11"/>
        <v/>
      </c>
      <c r="DE28" s="82" t="str">
        <f t="shared" si="11"/>
        <v/>
      </c>
      <c r="DF28" s="82" t="str">
        <f t="shared" si="11"/>
        <v/>
      </c>
      <c r="DG28" s="82" t="str">
        <f t="shared" si="12"/>
        <v>suzukaze-soap@kih.biglobe.ne.jp</v>
      </c>
      <c r="DH28" s="82" t="str">
        <f t="shared" si="12"/>
        <v/>
      </c>
      <c r="DI28" s="82" t="str">
        <f t="shared" si="12"/>
        <v/>
      </c>
      <c r="DJ28" s="82" t="str">
        <f t="shared" si="12"/>
        <v/>
      </c>
      <c r="DK28" s="82" t="str">
        <f t="shared" si="12"/>
        <v/>
      </c>
      <c r="DL28" s="82" t="str">
        <f t="shared" si="12"/>
        <v/>
      </c>
      <c r="DM28" s="82" t="str">
        <f t="shared" si="13"/>
        <v/>
      </c>
      <c r="DN28" s="82" t="str">
        <f t="shared" si="13"/>
        <v/>
      </c>
      <c r="DO28" s="82" t="str">
        <f t="shared" si="13"/>
        <v/>
      </c>
      <c r="DP28" s="82" t="str">
        <f t="shared" si="13"/>
        <v/>
      </c>
      <c r="DQ28" s="82" t="str">
        <f t="shared" si="13"/>
        <v/>
      </c>
      <c r="DR28" s="82" t="str">
        <f t="shared" si="13"/>
        <v/>
      </c>
      <c r="DS28" s="82" t="str">
        <f t="shared" si="14"/>
        <v/>
      </c>
      <c r="DT28" s="82" t="str">
        <f t="shared" si="14"/>
        <v/>
      </c>
      <c r="DU28" s="82" t="str">
        <f t="shared" si="14"/>
        <v/>
      </c>
      <c r="DV28" s="82" t="str">
        <f t="shared" si="14"/>
        <v/>
      </c>
      <c r="DW28" s="82" t="str">
        <f t="shared" si="14"/>
        <v/>
      </c>
      <c r="DX28" s="82" t="str">
        <f t="shared" si="14"/>
        <v/>
      </c>
      <c r="DY28" s="82" t="str">
        <f t="shared" si="15"/>
        <v/>
      </c>
      <c r="DZ28" s="82" t="str">
        <f t="shared" si="15"/>
        <v/>
      </c>
      <c r="EA28" s="82" t="str">
        <f t="shared" si="15"/>
        <v/>
      </c>
      <c r="EB28" s="82" t="str">
        <f t="shared" si="15"/>
        <v/>
      </c>
      <c r="EC28" s="82" t="str">
        <f t="shared" si="15"/>
        <v/>
      </c>
      <c r="ED28" s="82" t="str">
        <f t="shared" si="15"/>
        <v/>
      </c>
      <c r="EE28" s="82" t="str">
        <f t="shared" si="16"/>
        <v/>
      </c>
      <c r="EF28" s="82" t="str">
        <f t="shared" si="16"/>
        <v/>
      </c>
      <c r="EG28" s="82" t="str">
        <f t="shared" si="16"/>
        <v/>
      </c>
      <c r="EH28" s="82" t="str">
        <f t="shared" si="16"/>
        <v/>
      </c>
      <c r="EI28" s="82" t="str">
        <f t="shared" si="16"/>
        <v/>
      </c>
      <c r="EJ28" s="82" t="str">
        <f t="shared" si="16"/>
        <v/>
      </c>
      <c r="EK28" s="82" t="str">
        <f t="shared" si="17"/>
        <v/>
      </c>
      <c r="EL28" s="82" t="str">
        <f t="shared" si="17"/>
        <v/>
      </c>
      <c r="EM28" s="82" t="str">
        <f t="shared" si="17"/>
        <v/>
      </c>
      <c r="EN28" s="82" t="str">
        <f t="shared" si="17"/>
        <v/>
      </c>
      <c r="EO28" s="82" t="str">
        <f t="shared" si="17"/>
        <v/>
      </c>
      <c r="EP28" s="82" t="str">
        <f t="shared" si="17"/>
        <v/>
      </c>
      <c r="EQ28" s="82" t="str">
        <f t="shared" si="18"/>
        <v/>
      </c>
      <c r="ER28" s="82" t="str">
        <f t="shared" si="18"/>
        <v/>
      </c>
      <c r="ES28" s="82" t="str">
        <f t="shared" si="18"/>
        <v/>
      </c>
      <c r="ET28" s="82" t="str">
        <f t="shared" si="18"/>
        <v/>
      </c>
      <c r="EU28" s="82" t="str">
        <f t="shared" si="18"/>
        <v/>
      </c>
      <c r="EV28" s="82" t="str">
        <f t="shared" si="18"/>
        <v/>
      </c>
      <c r="EW28" s="82" t="str">
        <f t="shared" si="19"/>
        <v/>
      </c>
      <c r="EX28" s="82" t="str">
        <f t="shared" si="19"/>
        <v/>
      </c>
      <c r="EY28" s="82" t="str">
        <f t="shared" si="19"/>
        <v/>
      </c>
      <c r="EZ28" s="82" t="str">
        <f t="shared" si="19"/>
        <v/>
      </c>
      <c r="FA28" s="82" t="str">
        <f t="shared" si="19"/>
        <v/>
      </c>
      <c r="FB28" s="82" t="str">
        <f t="shared" si="19"/>
        <v/>
      </c>
      <c r="FC28" s="82" t="str">
        <f t="shared" si="20"/>
        <v/>
      </c>
      <c r="FD28" s="82" t="str">
        <f t="shared" si="20"/>
        <v/>
      </c>
      <c r="FE28" s="82" t="str">
        <f t="shared" si="20"/>
        <v/>
      </c>
      <c r="FF28" s="82" t="str">
        <f t="shared" si="20"/>
        <v/>
      </c>
      <c r="FG28" s="82" t="str">
        <f t="shared" si="20"/>
        <v/>
      </c>
      <c r="FH28" s="82" t="str">
        <f t="shared" si="20"/>
        <v/>
      </c>
      <c r="FI28" s="82" t="str">
        <f t="shared" si="21"/>
        <v/>
      </c>
      <c r="FJ28" s="82" t="str">
        <f t="shared" si="21"/>
        <v/>
      </c>
      <c r="FK28" s="82" t="str">
        <f t="shared" si="21"/>
        <v/>
      </c>
      <c r="FL28" s="82" t="str">
        <f t="shared" si="21"/>
        <v/>
      </c>
      <c r="FM28" s="82" t="str">
        <f t="shared" si="21"/>
        <v/>
      </c>
      <c r="FN28" s="82" t="str">
        <f t="shared" si="21"/>
        <v/>
      </c>
      <c r="FO28" s="82" t="str">
        <f t="shared" si="22"/>
        <v/>
      </c>
      <c r="FP28" s="82" t="str">
        <f t="shared" si="22"/>
        <v/>
      </c>
      <c r="FQ28" s="82" t="str">
        <f t="shared" si="22"/>
        <v/>
      </c>
      <c r="FR28" s="82" t="str">
        <f t="shared" si="22"/>
        <v/>
      </c>
      <c r="FS28" s="82" t="str">
        <f t="shared" si="22"/>
        <v/>
      </c>
      <c r="FT28" s="82" t="str">
        <f t="shared" si="22"/>
        <v/>
      </c>
      <c r="FU28" s="82" t="str">
        <f t="shared" si="23"/>
        <v/>
      </c>
      <c r="FV28" s="82" t="str">
        <f t="shared" si="23"/>
        <v/>
      </c>
      <c r="FW28" s="82" t="str">
        <f t="shared" si="23"/>
        <v/>
      </c>
      <c r="FX28" s="82" t="str">
        <f t="shared" si="23"/>
        <v/>
      </c>
      <c r="FY28" s="82" t="str">
        <f t="shared" si="23"/>
        <v/>
      </c>
      <c r="FZ28" s="82" t="str">
        <f t="shared" si="23"/>
        <v/>
      </c>
      <c r="GA28" s="82" t="str">
        <f t="shared" si="24"/>
        <v/>
      </c>
      <c r="GB28" s="82" t="str">
        <f t="shared" si="24"/>
        <v/>
      </c>
      <c r="GC28" s="82" t="str">
        <f t="shared" si="24"/>
        <v/>
      </c>
      <c r="GD28" s="82" t="str">
        <f t="shared" si="24"/>
        <v/>
      </c>
      <c r="GE28" s="82" t="str">
        <f t="shared" si="24"/>
        <v/>
      </c>
      <c r="GF28" s="82" t="str">
        <f t="shared" si="24"/>
        <v/>
      </c>
    </row>
    <row r="29" spans="1:188" ht="25.5" customHeight="1">
      <c r="A29" s="2" t="s">
        <v>3793</v>
      </c>
      <c r="B29" s="2">
        <f>COUNTIF($H$4:H29,H29)</f>
        <v>1</v>
      </c>
      <c r="C29" s="2">
        <f>COUNTIF($J$4:J29,J29)</f>
        <v>1</v>
      </c>
      <c r="D29" s="2">
        <f>COUNTIF($K$4:K29,K29)</f>
        <v>1</v>
      </c>
      <c r="E29" s="89">
        <f t="shared" si="0"/>
        <v>26</v>
      </c>
      <c r="F29" s="89" t="s">
        <v>2532</v>
      </c>
      <c r="G29" s="79" t="s">
        <v>4025</v>
      </c>
      <c r="H29" s="68" t="s">
        <v>1131</v>
      </c>
      <c r="I29" s="79" t="s">
        <v>440</v>
      </c>
      <c r="J29" s="79" t="s">
        <v>2762</v>
      </c>
      <c r="K29" s="89" t="s">
        <v>1399</v>
      </c>
      <c r="L29" s="89" t="s">
        <v>1399</v>
      </c>
      <c r="M29" s="108" t="s">
        <v>819</v>
      </c>
      <c r="N29" s="108"/>
      <c r="O29" s="108"/>
      <c r="P29" s="108"/>
      <c r="Q29" s="108"/>
      <c r="R29" s="108"/>
      <c r="S29" s="89"/>
      <c r="T29" s="89"/>
      <c r="U29" s="89"/>
      <c r="V29" s="89"/>
      <c r="W29" s="89"/>
      <c r="X29" s="89">
        <v>3</v>
      </c>
      <c r="Y29" s="89">
        <v>2</v>
      </c>
      <c r="Z29" s="89"/>
      <c r="AA29" s="89"/>
      <c r="AB29" s="89"/>
      <c r="AC29" s="89"/>
      <c r="AD29" s="89">
        <v>1</v>
      </c>
      <c r="AE29" s="89"/>
      <c r="AF29" s="89"/>
      <c r="AG29" s="89"/>
      <c r="AH29" s="89"/>
      <c r="AI29" s="89"/>
      <c r="AJ29" s="89">
        <v>1</v>
      </c>
      <c r="AK29" s="89">
        <v>1</v>
      </c>
      <c r="AL29" s="89">
        <v>3</v>
      </c>
      <c r="AM29" s="89">
        <v>6</v>
      </c>
      <c r="AN29" s="89">
        <v>3</v>
      </c>
      <c r="AO29" s="89">
        <v>3</v>
      </c>
      <c r="AP29" s="89"/>
      <c r="AQ29" s="111" t="s">
        <v>4032</v>
      </c>
      <c r="AR29" s="118"/>
      <c r="AS29" s="2" t="str">
        <f t="shared" si="1"/>
        <v/>
      </c>
      <c r="AT29" s="2" t="str">
        <f t="shared" si="1"/>
        <v/>
      </c>
      <c r="AU29" s="2" t="str">
        <f t="shared" si="1"/>
        <v/>
      </c>
      <c r="AV29" s="2" t="str">
        <f t="shared" si="1"/>
        <v/>
      </c>
      <c r="AW29" s="2" t="str">
        <f t="shared" si="1"/>
        <v/>
      </c>
      <c r="AX29" s="2" t="str">
        <f t="shared" si="1"/>
        <v/>
      </c>
      <c r="AY29" s="121" t="str">
        <f t="shared" si="2"/>
        <v/>
      </c>
      <c r="AZ29" s="121" t="str">
        <f t="shared" si="2"/>
        <v/>
      </c>
      <c r="BA29" s="121" t="str">
        <f t="shared" si="2"/>
        <v/>
      </c>
      <c r="BB29" s="121" t="str">
        <f t="shared" si="2"/>
        <v/>
      </c>
      <c r="BC29" s="121" t="str">
        <f t="shared" si="2"/>
        <v/>
      </c>
      <c r="BD29" s="121" t="str">
        <f t="shared" si="2"/>
        <v/>
      </c>
      <c r="BE29" s="82" t="str">
        <f t="shared" si="3"/>
        <v/>
      </c>
      <c r="BF29" s="82" t="str">
        <f t="shared" si="3"/>
        <v/>
      </c>
      <c r="BG29" s="82" t="str">
        <f t="shared" si="3"/>
        <v/>
      </c>
      <c r="BH29" s="82" t="str">
        <f t="shared" si="3"/>
        <v/>
      </c>
      <c r="BI29" s="82" t="str">
        <f t="shared" si="3"/>
        <v/>
      </c>
      <c r="BJ29" s="82" t="str">
        <f t="shared" si="3"/>
        <v/>
      </c>
      <c r="BK29" s="82" t="str">
        <f t="shared" si="4"/>
        <v/>
      </c>
      <c r="BL29" s="82" t="str">
        <f t="shared" si="4"/>
        <v/>
      </c>
      <c r="BM29" s="82" t="str">
        <f t="shared" si="4"/>
        <v/>
      </c>
      <c r="BN29" s="82" t="str">
        <f t="shared" si="4"/>
        <v/>
      </c>
      <c r="BO29" s="82" t="str">
        <f t="shared" si="4"/>
        <v/>
      </c>
      <c r="BP29" s="82" t="str">
        <f t="shared" si="4"/>
        <v/>
      </c>
      <c r="BQ29" s="82" t="str">
        <f t="shared" si="5"/>
        <v/>
      </c>
      <c r="BR29" s="82" t="str">
        <f t="shared" si="5"/>
        <v/>
      </c>
      <c r="BS29" s="82" t="str">
        <f t="shared" si="5"/>
        <v/>
      </c>
      <c r="BT29" s="82" t="str">
        <f t="shared" si="5"/>
        <v/>
      </c>
      <c r="BU29" s="82" t="str">
        <f t="shared" si="5"/>
        <v/>
      </c>
      <c r="BV29" s="82" t="str">
        <f t="shared" si="5"/>
        <v/>
      </c>
      <c r="BW29" s="82" t="str">
        <f t="shared" si="6"/>
        <v>konoyubi@r9.dion.ne.jp</v>
      </c>
      <c r="BX29" s="82" t="str">
        <f t="shared" si="6"/>
        <v/>
      </c>
      <c r="BY29" s="82" t="str">
        <f t="shared" si="6"/>
        <v/>
      </c>
      <c r="BZ29" s="82" t="str">
        <f t="shared" si="6"/>
        <v/>
      </c>
      <c r="CA29" s="82" t="str">
        <f t="shared" si="6"/>
        <v/>
      </c>
      <c r="CB29" s="82" t="str">
        <f t="shared" si="6"/>
        <v/>
      </c>
      <c r="CC29" s="82" t="str">
        <f t="shared" si="7"/>
        <v>konoyubi@r9.dion.ne.jp</v>
      </c>
      <c r="CD29" s="82" t="str">
        <f t="shared" si="7"/>
        <v/>
      </c>
      <c r="CE29" s="82" t="str">
        <f t="shared" si="7"/>
        <v/>
      </c>
      <c r="CF29" s="82" t="str">
        <f t="shared" si="7"/>
        <v/>
      </c>
      <c r="CG29" s="82" t="str">
        <f t="shared" si="7"/>
        <v/>
      </c>
      <c r="CH29" s="82" t="str">
        <f t="shared" si="7"/>
        <v/>
      </c>
      <c r="CI29" s="82" t="str">
        <f t="shared" si="8"/>
        <v/>
      </c>
      <c r="CJ29" s="82" t="str">
        <f t="shared" si="8"/>
        <v/>
      </c>
      <c r="CK29" s="82" t="str">
        <f t="shared" si="8"/>
        <v/>
      </c>
      <c r="CL29" s="82" t="str">
        <f t="shared" si="8"/>
        <v/>
      </c>
      <c r="CM29" s="82" t="str">
        <f t="shared" si="8"/>
        <v/>
      </c>
      <c r="CN29" s="82" t="str">
        <f t="shared" si="8"/>
        <v/>
      </c>
      <c r="CO29" s="82" t="str">
        <f t="shared" si="9"/>
        <v/>
      </c>
      <c r="CP29" s="82" t="str">
        <f t="shared" si="9"/>
        <v/>
      </c>
      <c r="CQ29" s="82" t="str">
        <f t="shared" si="9"/>
        <v/>
      </c>
      <c r="CR29" s="82" t="str">
        <f t="shared" si="9"/>
        <v/>
      </c>
      <c r="CS29" s="82" t="str">
        <f t="shared" si="9"/>
        <v/>
      </c>
      <c r="CT29" s="82" t="str">
        <f t="shared" si="9"/>
        <v/>
      </c>
      <c r="CU29" s="82" t="str">
        <f t="shared" si="10"/>
        <v/>
      </c>
      <c r="CV29" s="82" t="str">
        <f t="shared" si="10"/>
        <v/>
      </c>
      <c r="CW29" s="82" t="str">
        <f t="shared" si="10"/>
        <v/>
      </c>
      <c r="CX29" s="82" t="str">
        <f t="shared" si="10"/>
        <v/>
      </c>
      <c r="CY29" s="82" t="str">
        <f t="shared" si="10"/>
        <v/>
      </c>
      <c r="CZ29" s="82" t="str">
        <f t="shared" si="10"/>
        <v/>
      </c>
      <c r="DA29" s="82" t="str">
        <f t="shared" si="11"/>
        <v/>
      </c>
      <c r="DB29" s="82" t="str">
        <f t="shared" si="11"/>
        <v/>
      </c>
      <c r="DC29" s="82" t="str">
        <f t="shared" si="11"/>
        <v/>
      </c>
      <c r="DD29" s="82" t="str">
        <f t="shared" si="11"/>
        <v/>
      </c>
      <c r="DE29" s="82" t="str">
        <f t="shared" si="11"/>
        <v/>
      </c>
      <c r="DF29" s="82" t="str">
        <f t="shared" si="11"/>
        <v/>
      </c>
      <c r="DG29" s="82" t="str">
        <f t="shared" si="12"/>
        <v>konoyubi@r9.dion.ne.jp</v>
      </c>
      <c r="DH29" s="82" t="str">
        <f t="shared" si="12"/>
        <v/>
      </c>
      <c r="DI29" s="82" t="str">
        <f t="shared" si="12"/>
        <v/>
      </c>
      <c r="DJ29" s="82" t="str">
        <f t="shared" si="12"/>
        <v/>
      </c>
      <c r="DK29" s="82" t="str">
        <f t="shared" si="12"/>
        <v/>
      </c>
      <c r="DL29" s="82" t="str">
        <f t="shared" si="12"/>
        <v/>
      </c>
      <c r="DM29" s="82" t="str">
        <f t="shared" si="13"/>
        <v/>
      </c>
      <c r="DN29" s="82" t="str">
        <f t="shared" si="13"/>
        <v/>
      </c>
      <c r="DO29" s="82" t="str">
        <f t="shared" si="13"/>
        <v/>
      </c>
      <c r="DP29" s="82" t="str">
        <f t="shared" si="13"/>
        <v/>
      </c>
      <c r="DQ29" s="82" t="str">
        <f t="shared" si="13"/>
        <v/>
      </c>
      <c r="DR29" s="82" t="str">
        <f t="shared" si="13"/>
        <v/>
      </c>
      <c r="DS29" s="82" t="str">
        <f t="shared" si="14"/>
        <v/>
      </c>
      <c r="DT29" s="82" t="str">
        <f t="shared" si="14"/>
        <v/>
      </c>
      <c r="DU29" s="82" t="str">
        <f t="shared" si="14"/>
        <v/>
      </c>
      <c r="DV29" s="82" t="str">
        <f t="shared" si="14"/>
        <v/>
      </c>
      <c r="DW29" s="82" t="str">
        <f t="shared" si="14"/>
        <v/>
      </c>
      <c r="DX29" s="82" t="str">
        <f t="shared" si="14"/>
        <v/>
      </c>
      <c r="DY29" s="82" t="str">
        <f t="shared" si="15"/>
        <v/>
      </c>
      <c r="DZ29" s="82" t="str">
        <f t="shared" si="15"/>
        <v/>
      </c>
      <c r="EA29" s="82" t="str">
        <f t="shared" si="15"/>
        <v/>
      </c>
      <c r="EB29" s="82" t="str">
        <f t="shared" si="15"/>
        <v/>
      </c>
      <c r="EC29" s="82" t="str">
        <f t="shared" si="15"/>
        <v/>
      </c>
      <c r="ED29" s="82" t="str">
        <f t="shared" si="15"/>
        <v/>
      </c>
      <c r="EE29" s="82" t="str">
        <f t="shared" si="16"/>
        <v/>
      </c>
      <c r="EF29" s="82" t="str">
        <f t="shared" si="16"/>
        <v/>
      </c>
      <c r="EG29" s="82" t="str">
        <f t="shared" si="16"/>
        <v/>
      </c>
      <c r="EH29" s="82" t="str">
        <f t="shared" si="16"/>
        <v/>
      </c>
      <c r="EI29" s="82" t="str">
        <f t="shared" si="16"/>
        <v/>
      </c>
      <c r="EJ29" s="82" t="str">
        <f t="shared" si="16"/>
        <v/>
      </c>
      <c r="EK29" s="82" t="str">
        <f t="shared" si="17"/>
        <v/>
      </c>
      <c r="EL29" s="82" t="str">
        <f t="shared" si="17"/>
        <v/>
      </c>
      <c r="EM29" s="82" t="str">
        <f t="shared" si="17"/>
        <v/>
      </c>
      <c r="EN29" s="82" t="str">
        <f t="shared" si="17"/>
        <v/>
      </c>
      <c r="EO29" s="82" t="str">
        <f t="shared" si="17"/>
        <v/>
      </c>
      <c r="EP29" s="82" t="str">
        <f t="shared" si="17"/>
        <v/>
      </c>
      <c r="EQ29" s="82" t="str">
        <f t="shared" si="18"/>
        <v>konoyubi@r9.dion.ne.jp</v>
      </c>
      <c r="ER29" s="82" t="str">
        <f t="shared" si="18"/>
        <v/>
      </c>
      <c r="ES29" s="82" t="str">
        <f t="shared" si="18"/>
        <v/>
      </c>
      <c r="ET29" s="82" t="str">
        <f t="shared" si="18"/>
        <v/>
      </c>
      <c r="EU29" s="82" t="str">
        <f t="shared" si="18"/>
        <v/>
      </c>
      <c r="EV29" s="82" t="str">
        <f t="shared" si="18"/>
        <v/>
      </c>
      <c r="EW29" s="82" t="str">
        <f t="shared" si="19"/>
        <v>konoyubi@r9.dion.ne.jp</v>
      </c>
      <c r="EX29" s="82" t="str">
        <f t="shared" si="19"/>
        <v/>
      </c>
      <c r="EY29" s="82" t="str">
        <f t="shared" si="19"/>
        <v/>
      </c>
      <c r="EZ29" s="82" t="str">
        <f t="shared" si="19"/>
        <v/>
      </c>
      <c r="FA29" s="82" t="str">
        <f t="shared" si="19"/>
        <v/>
      </c>
      <c r="FB29" s="82" t="str">
        <f t="shared" si="19"/>
        <v/>
      </c>
      <c r="FC29" s="82" t="str">
        <f t="shared" si="20"/>
        <v>konoyubi@r9.dion.ne.jp</v>
      </c>
      <c r="FD29" s="82" t="str">
        <f t="shared" si="20"/>
        <v/>
      </c>
      <c r="FE29" s="82" t="str">
        <f t="shared" si="20"/>
        <v/>
      </c>
      <c r="FF29" s="82" t="str">
        <f t="shared" si="20"/>
        <v/>
      </c>
      <c r="FG29" s="82" t="str">
        <f t="shared" si="20"/>
        <v/>
      </c>
      <c r="FH29" s="82" t="str">
        <f t="shared" si="20"/>
        <v/>
      </c>
      <c r="FI29" s="82" t="str">
        <f t="shared" si="21"/>
        <v>konoyubi@r9.dion.ne.jp</v>
      </c>
      <c r="FJ29" s="82" t="str">
        <f t="shared" si="21"/>
        <v/>
      </c>
      <c r="FK29" s="82" t="str">
        <f t="shared" si="21"/>
        <v/>
      </c>
      <c r="FL29" s="82" t="str">
        <f t="shared" si="21"/>
        <v/>
      </c>
      <c r="FM29" s="82" t="str">
        <f t="shared" si="21"/>
        <v/>
      </c>
      <c r="FN29" s="82" t="str">
        <f t="shared" si="21"/>
        <v/>
      </c>
      <c r="FO29" s="82" t="str">
        <f t="shared" si="22"/>
        <v>konoyubi@r9.dion.ne.jp</v>
      </c>
      <c r="FP29" s="82" t="str">
        <f t="shared" si="22"/>
        <v/>
      </c>
      <c r="FQ29" s="82" t="str">
        <f t="shared" si="22"/>
        <v/>
      </c>
      <c r="FR29" s="82" t="str">
        <f t="shared" si="22"/>
        <v/>
      </c>
      <c r="FS29" s="82" t="str">
        <f t="shared" si="22"/>
        <v/>
      </c>
      <c r="FT29" s="82" t="str">
        <f t="shared" si="22"/>
        <v/>
      </c>
      <c r="FU29" s="82" t="str">
        <f t="shared" si="23"/>
        <v>konoyubi@r9.dion.ne.jp</v>
      </c>
      <c r="FV29" s="82" t="str">
        <f t="shared" si="23"/>
        <v/>
      </c>
      <c r="FW29" s="82" t="str">
        <f t="shared" si="23"/>
        <v/>
      </c>
      <c r="FX29" s="82" t="str">
        <f t="shared" si="23"/>
        <v/>
      </c>
      <c r="FY29" s="82" t="str">
        <f t="shared" si="23"/>
        <v/>
      </c>
      <c r="FZ29" s="82" t="str">
        <f t="shared" si="23"/>
        <v/>
      </c>
      <c r="GA29" s="82" t="str">
        <f t="shared" si="24"/>
        <v/>
      </c>
      <c r="GB29" s="82" t="str">
        <f t="shared" si="24"/>
        <v/>
      </c>
      <c r="GC29" s="82" t="str">
        <f t="shared" si="24"/>
        <v/>
      </c>
      <c r="GD29" s="82" t="str">
        <f t="shared" si="24"/>
        <v/>
      </c>
      <c r="GE29" s="82" t="str">
        <f t="shared" si="24"/>
        <v/>
      </c>
      <c r="GF29" s="82" t="str">
        <f t="shared" si="24"/>
        <v/>
      </c>
    </row>
    <row r="30" spans="1:188" ht="25.5" customHeight="1">
      <c r="A30" s="2" t="s">
        <v>4115</v>
      </c>
      <c r="B30" s="2">
        <f>COUNTIF($H$4:H30,H30)</f>
        <v>1</v>
      </c>
      <c r="C30" s="2">
        <f>COUNTIF($J$4:J30,J30)</f>
        <v>1</v>
      </c>
      <c r="D30" s="2">
        <f>COUNTIF($K$4:K30,K30)</f>
        <v>1</v>
      </c>
      <c r="E30" s="89">
        <f t="shared" si="0"/>
        <v>27</v>
      </c>
      <c r="F30" s="89" t="s">
        <v>2532</v>
      </c>
      <c r="G30" s="79" t="s">
        <v>4025</v>
      </c>
      <c r="H30" s="97" t="s">
        <v>1866</v>
      </c>
      <c r="I30" s="79" t="s">
        <v>238</v>
      </c>
      <c r="J30" s="79" t="s">
        <v>1376</v>
      </c>
      <c r="K30" s="89" t="s">
        <v>45</v>
      </c>
      <c r="L30" s="89" t="s">
        <v>45</v>
      </c>
      <c r="M30" s="108" t="s">
        <v>4036</v>
      </c>
      <c r="N30" s="108"/>
      <c r="O30" s="108"/>
      <c r="P30" s="108"/>
      <c r="Q30" s="108"/>
      <c r="R30" s="108"/>
      <c r="S30" s="89">
        <v>1</v>
      </c>
      <c r="T30" s="89">
        <v>1</v>
      </c>
      <c r="U30" s="89">
        <v>1</v>
      </c>
      <c r="V30" s="89"/>
      <c r="W30" s="89"/>
      <c r="X30" s="89">
        <v>1</v>
      </c>
      <c r="Y30" s="89"/>
      <c r="Z30" s="89"/>
      <c r="AA30" s="89"/>
      <c r="AB30" s="89"/>
      <c r="AC30" s="89"/>
      <c r="AD30" s="89"/>
      <c r="AE30" s="89"/>
      <c r="AF30" s="89"/>
      <c r="AG30" s="89"/>
      <c r="AH30" s="89"/>
      <c r="AI30" s="89"/>
      <c r="AJ30" s="89"/>
      <c r="AK30" s="89"/>
      <c r="AL30" s="89"/>
      <c r="AM30" s="89"/>
      <c r="AN30" s="89"/>
      <c r="AO30" s="89"/>
      <c r="AP30" s="89"/>
      <c r="AQ30" s="111"/>
      <c r="AR30" s="118"/>
      <c r="AS30" s="2" t="str">
        <f t="shared" si="1"/>
        <v>ponko-dapon-@goo.jp</v>
      </c>
      <c r="AT30" s="2" t="str">
        <f t="shared" si="1"/>
        <v/>
      </c>
      <c r="AU30" s="2" t="str">
        <f t="shared" si="1"/>
        <v/>
      </c>
      <c r="AV30" s="2" t="str">
        <f t="shared" si="1"/>
        <v/>
      </c>
      <c r="AW30" s="2" t="str">
        <f t="shared" si="1"/>
        <v/>
      </c>
      <c r="AX30" s="2" t="str">
        <f t="shared" si="1"/>
        <v/>
      </c>
      <c r="AY30" s="121" t="str">
        <f t="shared" si="2"/>
        <v>ponko-dapon-@goo.jp</v>
      </c>
      <c r="AZ30" s="121" t="str">
        <f t="shared" si="2"/>
        <v/>
      </c>
      <c r="BA30" s="121" t="str">
        <f t="shared" si="2"/>
        <v/>
      </c>
      <c r="BB30" s="121" t="str">
        <f t="shared" si="2"/>
        <v/>
      </c>
      <c r="BC30" s="121" t="str">
        <f t="shared" si="2"/>
        <v/>
      </c>
      <c r="BD30" s="121" t="str">
        <f t="shared" si="2"/>
        <v/>
      </c>
      <c r="BE30" s="82" t="str">
        <f t="shared" si="3"/>
        <v>ponko-dapon-@goo.jp</v>
      </c>
      <c r="BF30" s="82" t="str">
        <f t="shared" si="3"/>
        <v/>
      </c>
      <c r="BG30" s="82" t="str">
        <f t="shared" si="3"/>
        <v/>
      </c>
      <c r="BH30" s="82" t="str">
        <f t="shared" si="3"/>
        <v/>
      </c>
      <c r="BI30" s="82" t="str">
        <f t="shared" si="3"/>
        <v/>
      </c>
      <c r="BJ30" s="82" t="str">
        <f t="shared" si="3"/>
        <v/>
      </c>
      <c r="BK30" s="82" t="str">
        <f t="shared" si="4"/>
        <v/>
      </c>
      <c r="BL30" s="82" t="str">
        <f t="shared" si="4"/>
        <v/>
      </c>
      <c r="BM30" s="82" t="str">
        <f t="shared" si="4"/>
        <v/>
      </c>
      <c r="BN30" s="82" t="str">
        <f t="shared" si="4"/>
        <v/>
      </c>
      <c r="BO30" s="82" t="str">
        <f t="shared" si="4"/>
        <v/>
      </c>
      <c r="BP30" s="82" t="str">
        <f t="shared" si="4"/>
        <v/>
      </c>
      <c r="BQ30" s="82" t="str">
        <f t="shared" si="5"/>
        <v/>
      </c>
      <c r="BR30" s="82" t="str">
        <f t="shared" si="5"/>
        <v/>
      </c>
      <c r="BS30" s="82" t="str">
        <f t="shared" si="5"/>
        <v/>
      </c>
      <c r="BT30" s="82" t="str">
        <f t="shared" si="5"/>
        <v/>
      </c>
      <c r="BU30" s="82" t="str">
        <f t="shared" si="5"/>
        <v/>
      </c>
      <c r="BV30" s="82" t="str">
        <f t="shared" si="5"/>
        <v/>
      </c>
      <c r="BW30" s="82" t="str">
        <f t="shared" si="6"/>
        <v>ponko-dapon-@goo.jp</v>
      </c>
      <c r="BX30" s="82" t="str">
        <f t="shared" si="6"/>
        <v/>
      </c>
      <c r="BY30" s="82" t="str">
        <f t="shared" si="6"/>
        <v/>
      </c>
      <c r="BZ30" s="82" t="str">
        <f t="shared" si="6"/>
        <v/>
      </c>
      <c r="CA30" s="82" t="str">
        <f t="shared" si="6"/>
        <v/>
      </c>
      <c r="CB30" s="82" t="str">
        <f t="shared" si="6"/>
        <v/>
      </c>
      <c r="CC30" s="82" t="str">
        <f t="shared" si="7"/>
        <v/>
      </c>
      <c r="CD30" s="82" t="str">
        <f t="shared" si="7"/>
        <v/>
      </c>
      <c r="CE30" s="82" t="str">
        <f t="shared" si="7"/>
        <v/>
      </c>
      <c r="CF30" s="82" t="str">
        <f t="shared" si="7"/>
        <v/>
      </c>
      <c r="CG30" s="82" t="str">
        <f t="shared" si="7"/>
        <v/>
      </c>
      <c r="CH30" s="82" t="str">
        <f t="shared" si="7"/>
        <v/>
      </c>
      <c r="CI30" s="82" t="str">
        <f t="shared" si="8"/>
        <v/>
      </c>
      <c r="CJ30" s="82" t="str">
        <f t="shared" si="8"/>
        <v/>
      </c>
      <c r="CK30" s="82" t="str">
        <f t="shared" si="8"/>
        <v/>
      </c>
      <c r="CL30" s="82" t="str">
        <f t="shared" si="8"/>
        <v/>
      </c>
      <c r="CM30" s="82" t="str">
        <f t="shared" si="8"/>
        <v/>
      </c>
      <c r="CN30" s="82" t="str">
        <f t="shared" si="8"/>
        <v/>
      </c>
      <c r="CO30" s="82" t="str">
        <f t="shared" si="9"/>
        <v/>
      </c>
      <c r="CP30" s="82" t="str">
        <f t="shared" si="9"/>
        <v/>
      </c>
      <c r="CQ30" s="82" t="str">
        <f t="shared" si="9"/>
        <v/>
      </c>
      <c r="CR30" s="82" t="str">
        <f t="shared" si="9"/>
        <v/>
      </c>
      <c r="CS30" s="82" t="str">
        <f t="shared" si="9"/>
        <v/>
      </c>
      <c r="CT30" s="82" t="str">
        <f t="shared" si="9"/>
        <v/>
      </c>
      <c r="CU30" s="82" t="str">
        <f t="shared" si="10"/>
        <v/>
      </c>
      <c r="CV30" s="82" t="str">
        <f t="shared" si="10"/>
        <v/>
      </c>
      <c r="CW30" s="82" t="str">
        <f t="shared" si="10"/>
        <v/>
      </c>
      <c r="CX30" s="82" t="str">
        <f t="shared" si="10"/>
        <v/>
      </c>
      <c r="CY30" s="82" t="str">
        <f t="shared" si="10"/>
        <v/>
      </c>
      <c r="CZ30" s="82" t="str">
        <f t="shared" si="10"/>
        <v/>
      </c>
      <c r="DA30" s="82" t="str">
        <f t="shared" si="11"/>
        <v/>
      </c>
      <c r="DB30" s="82" t="str">
        <f t="shared" si="11"/>
        <v/>
      </c>
      <c r="DC30" s="82" t="str">
        <f t="shared" si="11"/>
        <v/>
      </c>
      <c r="DD30" s="82" t="str">
        <f t="shared" si="11"/>
        <v/>
      </c>
      <c r="DE30" s="82" t="str">
        <f t="shared" si="11"/>
        <v/>
      </c>
      <c r="DF30" s="82" t="str">
        <f t="shared" si="11"/>
        <v/>
      </c>
      <c r="DG30" s="82" t="str">
        <f t="shared" si="12"/>
        <v/>
      </c>
      <c r="DH30" s="82" t="str">
        <f t="shared" si="12"/>
        <v/>
      </c>
      <c r="DI30" s="82" t="str">
        <f t="shared" si="12"/>
        <v/>
      </c>
      <c r="DJ30" s="82" t="str">
        <f t="shared" si="12"/>
        <v/>
      </c>
      <c r="DK30" s="82" t="str">
        <f t="shared" si="12"/>
        <v/>
      </c>
      <c r="DL30" s="82" t="str">
        <f t="shared" si="12"/>
        <v/>
      </c>
      <c r="DM30" s="82" t="str">
        <f t="shared" si="13"/>
        <v/>
      </c>
      <c r="DN30" s="82" t="str">
        <f t="shared" si="13"/>
        <v/>
      </c>
      <c r="DO30" s="82" t="str">
        <f t="shared" si="13"/>
        <v/>
      </c>
      <c r="DP30" s="82" t="str">
        <f t="shared" si="13"/>
        <v/>
      </c>
      <c r="DQ30" s="82" t="str">
        <f t="shared" si="13"/>
        <v/>
      </c>
      <c r="DR30" s="82" t="str">
        <f t="shared" si="13"/>
        <v/>
      </c>
      <c r="DS30" s="82" t="str">
        <f t="shared" si="14"/>
        <v/>
      </c>
      <c r="DT30" s="82" t="str">
        <f t="shared" si="14"/>
        <v/>
      </c>
      <c r="DU30" s="82" t="str">
        <f t="shared" si="14"/>
        <v/>
      </c>
      <c r="DV30" s="82" t="str">
        <f t="shared" si="14"/>
        <v/>
      </c>
      <c r="DW30" s="82" t="str">
        <f t="shared" si="14"/>
        <v/>
      </c>
      <c r="DX30" s="82" t="str">
        <f t="shared" si="14"/>
        <v/>
      </c>
      <c r="DY30" s="82" t="str">
        <f t="shared" si="15"/>
        <v/>
      </c>
      <c r="DZ30" s="82" t="str">
        <f t="shared" si="15"/>
        <v/>
      </c>
      <c r="EA30" s="82" t="str">
        <f t="shared" si="15"/>
        <v/>
      </c>
      <c r="EB30" s="82" t="str">
        <f t="shared" si="15"/>
        <v/>
      </c>
      <c r="EC30" s="82" t="str">
        <f t="shared" si="15"/>
        <v/>
      </c>
      <c r="ED30" s="82" t="str">
        <f t="shared" si="15"/>
        <v/>
      </c>
      <c r="EE30" s="82" t="str">
        <f t="shared" si="16"/>
        <v/>
      </c>
      <c r="EF30" s="82" t="str">
        <f t="shared" si="16"/>
        <v/>
      </c>
      <c r="EG30" s="82" t="str">
        <f t="shared" si="16"/>
        <v/>
      </c>
      <c r="EH30" s="82" t="str">
        <f t="shared" si="16"/>
        <v/>
      </c>
      <c r="EI30" s="82" t="str">
        <f t="shared" si="16"/>
        <v/>
      </c>
      <c r="EJ30" s="82" t="str">
        <f t="shared" si="16"/>
        <v/>
      </c>
      <c r="EK30" s="82" t="str">
        <f t="shared" si="17"/>
        <v/>
      </c>
      <c r="EL30" s="82" t="str">
        <f t="shared" si="17"/>
        <v/>
      </c>
      <c r="EM30" s="82" t="str">
        <f t="shared" si="17"/>
        <v/>
      </c>
      <c r="EN30" s="82" t="str">
        <f t="shared" si="17"/>
        <v/>
      </c>
      <c r="EO30" s="82" t="str">
        <f t="shared" si="17"/>
        <v/>
      </c>
      <c r="EP30" s="82" t="str">
        <f t="shared" si="17"/>
        <v/>
      </c>
      <c r="EQ30" s="82" t="str">
        <f t="shared" si="18"/>
        <v/>
      </c>
      <c r="ER30" s="82" t="str">
        <f t="shared" si="18"/>
        <v/>
      </c>
      <c r="ES30" s="82" t="str">
        <f t="shared" si="18"/>
        <v/>
      </c>
      <c r="ET30" s="82" t="str">
        <f t="shared" si="18"/>
        <v/>
      </c>
      <c r="EU30" s="82" t="str">
        <f t="shared" si="18"/>
        <v/>
      </c>
      <c r="EV30" s="82" t="str">
        <f t="shared" si="18"/>
        <v/>
      </c>
      <c r="EW30" s="82" t="str">
        <f t="shared" si="19"/>
        <v/>
      </c>
      <c r="EX30" s="82" t="str">
        <f t="shared" si="19"/>
        <v/>
      </c>
      <c r="EY30" s="82" t="str">
        <f t="shared" si="19"/>
        <v/>
      </c>
      <c r="EZ30" s="82" t="str">
        <f t="shared" si="19"/>
        <v/>
      </c>
      <c r="FA30" s="82" t="str">
        <f t="shared" si="19"/>
        <v/>
      </c>
      <c r="FB30" s="82" t="str">
        <f t="shared" si="19"/>
        <v/>
      </c>
      <c r="FC30" s="82" t="str">
        <f t="shared" si="20"/>
        <v/>
      </c>
      <c r="FD30" s="82" t="str">
        <f t="shared" si="20"/>
        <v/>
      </c>
      <c r="FE30" s="82" t="str">
        <f t="shared" si="20"/>
        <v/>
      </c>
      <c r="FF30" s="82" t="str">
        <f t="shared" si="20"/>
        <v/>
      </c>
      <c r="FG30" s="82" t="str">
        <f t="shared" si="20"/>
        <v/>
      </c>
      <c r="FH30" s="82" t="str">
        <f t="shared" si="20"/>
        <v/>
      </c>
      <c r="FI30" s="82" t="str">
        <f t="shared" si="21"/>
        <v/>
      </c>
      <c r="FJ30" s="82" t="str">
        <f t="shared" si="21"/>
        <v/>
      </c>
      <c r="FK30" s="82" t="str">
        <f t="shared" si="21"/>
        <v/>
      </c>
      <c r="FL30" s="82" t="str">
        <f t="shared" si="21"/>
        <v/>
      </c>
      <c r="FM30" s="82" t="str">
        <f t="shared" si="21"/>
        <v/>
      </c>
      <c r="FN30" s="82" t="str">
        <f t="shared" si="21"/>
        <v/>
      </c>
      <c r="FO30" s="82" t="str">
        <f t="shared" si="22"/>
        <v/>
      </c>
      <c r="FP30" s="82" t="str">
        <f t="shared" si="22"/>
        <v/>
      </c>
      <c r="FQ30" s="82" t="str">
        <f t="shared" si="22"/>
        <v/>
      </c>
      <c r="FR30" s="82" t="str">
        <f t="shared" si="22"/>
        <v/>
      </c>
      <c r="FS30" s="82" t="str">
        <f t="shared" si="22"/>
        <v/>
      </c>
      <c r="FT30" s="82" t="str">
        <f t="shared" si="22"/>
        <v/>
      </c>
      <c r="FU30" s="82" t="str">
        <f t="shared" si="23"/>
        <v/>
      </c>
      <c r="FV30" s="82" t="str">
        <f t="shared" si="23"/>
        <v/>
      </c>
      <c r="FW30" s="82" t="str">
        <f t="shared" si="23"/>
        <v/>
      </c>
      <c r="FX30" s="82" t="str">
        <f t="shared" si="23"/>
        <v/>
      </c>
      <c r="FY30" s="82" t="str">
        <f t="shared" si="23"/>
        <v/>
      </c>
      <c r="FZ30" s="82" t="str">
        <f t="shared" si="23"/>
        <v/>
      </c>
      <c r="GA30" s="82" t="str">
        <f t="shared" si="24"/>
        <v/>
      </c>
      <c r="GB30" s="82" t="str">
        <f t="shared" si="24"/>
        <v/>
      </c>
      <c r="GC30" s="82" t="str">
        <f t="shared" si="24"/>
        <v/>
      </c>
      <c r="GD30" s="82" t="str">
        <f t="shared" si="24"/>
        <v/>
      </c>
      <c r="GE30" s="82" t="str">
        <f t="shared" si="24"/>
        <v/>
      </c>
      <c r="GF30" s="82" t="str">
        <f t="shared" si="24"/>
        <v/>
      </c>
    </row>
    <row r="31" spans="1:188" ht="25.5" customHeight="1">
      <c r="A31" s="2" t="s">
        <v>4482</v>
      </c>
      <c r="B31" s="2">
        <f>COUNTIF($H$4:H31,H31)</f>
        <v>1</v>
      </c>
      <c r="C31" s="2">
        <f>COUNTIF($J$4:J31,J31)</f>
        <v>1</v>
      </c>
      <c r="D31" s="2">
        <f>COUNTIF($K$4:K31,K31)</f>
        <v>1</v>
      </c>
      <c r="E31" s="89">
        <f t="shared" si="0"/>
        <v>28</v>
      </c>
      <c r="F31" s="89" t="s">
        <v>2532</v>
      </c>
      <c r="G31" s="79" t="s">
        <v>4025</v>
      </c>
      <c r="H31" s="99" t="s">
        <v>2300</v>
      </c>
      <c r="I31" s="79" t="s">
        <v>1397</v>
      </c>
      <c r="J31" s="79" t="s">
        <v>1505</v>
      </c>
      <c r="K31" s="89" t="s">
        <v>300</v>
      </c>
      <c r="L31" s="89" t="s">
        <v>300</v>
      </c>
      <c r="M31" s="108" t="s">
        <v>4041</v>
      </c>
      <c r="N31" s="108"/>
      <c r="O31" s="108"/>
      <c r="P31" s="108"/>
      <c r="Q31" s="108"/>
      <c r="R31" s="108"/>
      <c r="S31" s="89"/>
      <c r="T31" s="89"/>
      <c r="U31" s="89"/>
      <c r="V31" s="89"/>
      <c r="W31" s="89"/>
      <c r="X31" s="89"/>
      <c r="Y31" s="89"/>
      <c r="Z31" s="89"/>
      <c r="AA31" s="89"/>
      <c r="AB31" s="89"/>
      <c r="AC31" s="89"/>
      <c r="AD31" s="89">
        <v>1</v>
      </c>
      <c r="AE31" s="89"/>
      <c r="AF31" s="89"/>
      <c r="AG31" s="89"/>
      <c r="AH31" s="89"/>
      <c r="AI31" s="89"/>
      <c r="AJ31" s="89"/>
      <c r="AK31" s="89"/>
      <c r="AL31" s="89"/>
      <c r="AM31" s="89"/>
      <c r="AN31" s="89"/>
      <c r="AO31" s="89"/>
      <c r="AP31" s="89"/>
      <c r="AQ31" s="111"/>
      <c r="AR31" s="118"/>
      <c r="AS31" s="2" t="str">
        <f t="shared" si="1"/>
        <v/>
      </c>
      <c r="AT31" s="2" t="str">
        <f t="shared" si="1"/>
        <v/>
      </c>
      <c r="AU31" s="2" t="str">
        <f t="shared" si="1"/>
        <v/>
      </c>
      <c r="AV31" s="2" t="str">
        <f t="shared" si="1"/>
        <v/>
      </c>
      <c r="AW31" s="2" t="str">
        <f t="shared" si="1"/>
        <v/>
      </c>
      <c r="AX31" s="2" t="str">
        <f t="shared" si="1"/>
        <v/>
      </c>
      <c r="AY31" s="121" t="str">
        <f t="shared" si="2"/>
        <v/>
      </c>
      <c r="AZ31" s="121" t="str">
        <f t="shared" si="2"/>
        <v/>
      </c>
      <c r="BA31" s="121" t="str">
        <f t="shared" si="2"/>
        <v/>
      </c>
      <c r="BB31" s="121" t="str">
        <f t="shared" si="2"/>
        <v/>
      </c>
      <c r="BC31" s="121" t="str">
        <f t="shared" si="2"/>
        <v/>
      </c>
      <c r="BD31" s="121" t="str">
        <f t="shared" si="2"/>
        <v/>
      </c>
      <c r="BE31" s="82" t="str">
        <f t="shared" si="3"/>
        <v/>
      </c>
      <c r="BF31" s="82" t="str">
        <f t="shared" si="3"/>
        <v/>
      </c>
      <c r="BG31" s="82" t="str">
        <f t="shared" si="3"/>
        <v/>
      </c>
      <c r="BH31" s="82" t="str">
        <f t="shared" si="3"/>
        <v/>
      </c>
      <c r="BI31" s="82" t="str">
        <f t="shared" si="3"/>
        <v/>
      </c>
      <c r="BJ31" s="82" t="str">
        <f t="shared" si="3"/>
        <v/>
      </c>
      <c r="BK31" s="82" t="str">
        <f t="shared" si="4"/>
        <v/>
      </c>
      <c r="BL31" s="82" t="str">
        <f t="shared" si="4"/>
        <v/>
      </c>
      <c r="BM31" s="82" t="str">
        <f t="shared" si="4"/>
        <v/>
      </c>
      <c r="BN31" s="82" t="str">
        <f t="shared" si="4"/>
        <v/>
      </c>
      <c r="BO31" s="82" t="str">
        <f t="shared" si="4"/>
        <v/>
      </c>
      <c r="BP31" s="82" t="str">
        <f t="shared" si="4"/>
        <v/>
      </c>
      <c r="BQ31" s="82" t="str">
        <f t="shared" si="5"/>
        <v/>
      </c>
      <c r="BR31" s="82" t="str">
        <f t="shared" si="5"/>
        <v/>
      </c>
      <c r="BS31" s="82" t="str">
        <f t="shared" si="5"/>
        <v/>
      </c>
      <c r="BT31" s="82" t="str">
        <f t="shared" si="5"/>
        <v/>
      </c>
      <c r="BU31" s="82" t="str">
        <f t="shared" si="5"/>
        <v/>
      </c>
      <c r="BV31" s="82" t="str">
        <f t="shared" si="5"/>
        <v/>
      </c>
      <c r="BW31" s="82" t="str">
        <f t="shared" si="6"/>
        <v/>
      </c>
      <c r="BX31" s="82" t="str">
        <f t="shared" si="6"/>
        <v/>
      </c>
      <c r="BY31" s="82" t="str">
        <f t="shared" si="6"/>
        <v/>
      </c>
      <c r="BZ31" s="82" t="str">
        <f t="shared" si="6"/>
        <v/>
      </c>
      <c r="CA31" s="82" t="str">
        <f t="shared" si="6"/>
        <v/>
      </c>
      <c r="CB31" s="82" t="str">
        <f t="shared" si="6"/>
        <v/>
      </c>
      <c r="CC31" s="82" t="str">
        <f t="shared" si="7"/>
        <v/>
      </c>
      <c r="CD31" s="82" t="str">
        <f t="shared" si="7"/>
        <v/>
      </c>
      <c r="CE31" s="82" t="str">
        <f t="shared" si="7"/>
        <v/>
      </c>
      <c r="CF31" s="82" t="str">
        <f t="shared" si="7"/>
        <v/>
      </c>
      <c r="CG31" s="82" t="str">
        <f t="shared" si="7"/>
        <v/>
      </c>
      <c r="CH31" s="82" t="str">
        <f t="shared" si="7"/>
        <v/>
      </c>
      <c r="CI31" s="82" t="str">
        <f t="shared" si="8"/>
        <v/>
      </c>
      <c r="CJ31" s="82" t="str">
        <f t="shared" si="8"/>
        <v/>
      </c>
      <c r="CK31" s="82" t="str">
        <f t="shared" si="8"/>
        <v/>
      </c>
      <c r="CL31" s="82" t="str">
        <f t="shared" si="8"/>
        <v/>
      </c>
      <c r="CM31" s="82" t="str">
        <f t="shared" si="8"/>
        <v/>
      </c>
      <c r="CN31" s="82" t="str">
        <f t="shared" si="8"/>
        <v/>
      </c>
      <c r="CO31" s="82" t="str">
        <f t="shared" si="9"/>
        <v/>
      </c>
      <c r="CP31" s="82" t="str">
        <f t="shared" si="9"/>
        <v/>
      </c>
      <c r="CQ31" s="82" t="str">
        <f t="shared" si="9"/>
        <v/>
      </c>
      <c r="CR31" s="82" t="str">
        <f t="shared" si="9"/>
        <v/>
      </c>
      <c r="CS31" s="82" t="str">
        <f t="shared" si="9"/>
        <v/>
      </c>
      <c r="CT31" s="82" t="str">
        <f t="shared" si="9"/>
        <v/>
      </c>
      <c r="CU31" s="82" t="str">
        <f t="shared" si="10"/>
        <v/>
      </c>
      <c r="CV31" s="82" t="str">
        <f t="shared" si="10"/>
        <v/>
      </c>
      <c r="CW31" s="82" t="str">
        <f t="shared" si="10"/>
        <v/>
      </c>
      <c r="CX31" s="82" t="str">
        <f t="shared" si="10"/>
        <v/>
      </c>
      <c r="CY31" s="82" t="str">
        <f t="shared" si="10"/>
        <v/>
      </c>
      <c r="CZ31" s="82" t="str">
        <f t="shared" si="10"/>
        <v/>
      </c>
      <c r="DA31" s="82" t="str">
        <f t="shared" si="11"/>
        <v/>
      </c>
      <c r="DB31" s="82" t="str">
        <f t="shared" si="11"/>
        <v/>
      </c>
      <c r="DC31" s="82" t="str">
        <f t="shared" si="11"/>
        <v/>
      </c>
      <c r="DD31" s="82" t="str">
        <f t="shared" si="11"/>
        <v/>
      </c>
      <c r="DE31" s="82" t="str">
        <f t="shared" si="11"/>
        <v/>
      </c>
      <c r="DF31" s="82" t="str">
        <f t="shared" si="11"/>
        <v/>
      </c>
      <c r="DG31" s="82" t="str">
        <f t="shared" si="12"/>
        <v>takasan5008@yahoo.co.jp</v>
      </c>
      <c r="DH31" s="82" t="str">
        <f t="shared" si="12"/>
        <v/>
      </c>
      <c r="DI31" s="82" t="str">
        <f t="shared" si="12"/>
        <v/>
      </c>
      <c r="DJ31" s="82" t="str">
        <f t="shared" si="12"/>
        <v/>
      </c>
      <c r="DK31" s="82" t="str">
        <f t="shared" si="12"/>
        <v/>
      </c>
      <c r="DL31" s="82" t="str">
        <f t="shared" si="12"/>
        <v/>
      </c>
      <c r="DM31" s="82" t="str">
        <f t="shared" si="13"/>
        <v/>
      </c>
      <c r="DN31" s="82" t="str">
        <f t="shared" si="13"/>
        <v/>
      </c>
      <c r="DO31" s="82" t="str">
        <f t="shared" si="13"/>
        <v/>
      </c>
      <c r="DP31" s="82" t="str">
        <f t="shared" si="13"/>
        <v/>
      </c>
      <c r="DQ31" s="82" t="str">
        <f t="shared" si="13"/>
        <v/>
      </c>
      <c r="DR31" s="82" t="str">
        <f t="shared" si="13"/>
        <v/>
      </c>
      <c r="DS31" s="82" t="str">
        <f t="shared" si="14"/>
        <v/>
      </c>
      <c r="DT31" s="82" t="str">
        <f t="shared" si="14"/>
        <v/>
      </c>
      <c r="DU31" s="82" t="str">
        <f t="shared" si="14"/>
        <v/>
      </c>
      <c r="DV31" s="82" t="str">
        <f t="shared" si="14"/>
        <v/>
      </c>
      <c r="DW31" s="82" t="str">
        <f t="shared" si="14"/>
        <v/>
      </c>
      <c r="DX31" s="82" t="str">
        <f t="shared" si="14"/>
        <v/>
      </c>
      <c r="DY31" s="82" t="str">
        <f t="shared" si="15"/>
        <v/>
      </c>
      <c r="DZ31" s="82" t="str">
        <f t="shared" si="15"/>
        <v/>
      </c>
      <c r="EA31" s="82" t="str">
        <f t="shared" si="15"/>
        <v/>
      </c>
      <c r="EB31" s="82" t="str">
        <f t="shared" si="15"/>
        <v/>
      </c>
      <c r="EC31" s="82" t="str">
        <f t="shared" si="15"/>
        <v/>
      </c>
      <c r="ED31" s="82" t="str">
        <f t="shared" si="15"/>
        <v/>
      </c>
      <c r="EE31" s="82" t="str">
        <f t="shared" si="16"/>
        <v/>
      </c>
      <c r="EF31" s="82" t="str">
        <f t="shared" si="16"/>
        <v/>
      </c>
      <c r="EG31" s="82" t="str">
        <f t="shared" si="16"/>
        <v/>
      </c>
      <c r="EH31" s="82" t="str">
        <f t="shared" si="16"/>
        <v/>
      </c>
      <c r="EI31" s="82" t="str">
        <f t="shared" si="16"/>
        <v/>
      </c>
      <c r="EJ31" s="82" t="str">
        <f t="shared" si="16"/>
        <v/>
      </c>
      <c r="EK31" s="82" t="str">
        <f t="shared" si="17"/>
        <v/>
      </c>
      <c r="EL31" s="82" t="str">
        <f t="shared" si="17"/>
        <v/>
      </c>
      <c r="EM31" s="82" t="str">
        <f t="shared" si="17"/>
        <v/>
      </c>
      <c r="EN31" s="82" t="str">
        <f t="shared" si="17"/>
        <v/>
      </c>
      <c r="EO31" s="82" t="str">
        <f t="shared" si="17"/>
        <v/>
      </c>
      <c r="EP31" s="82" t="str">
        <f t="shared" si="17"/>
        <v/>
      </c>
      <c r="EQ31" s="82" t="str">
        <f t="shared" si="18"/>
        <v/>
      </c>
      <c r="ER31" s="82" t="str">
        <f t="shared" si="18"/>
        <v/>
      </c>
      <c r="ES31" s="82" t="str">
        <f t="shared" si="18"/>
        <v/>
      </c>
      <c r="ET31" s="82" t="str">
        <f t="shared" si="18"/>
        <v/>
      </c>
      <c r="EU31" s="82" t="str">
        <f t="shared" si="18"/>
        <v/>
      </c>
      <c r="EV31" s="82" t="str">
        <f t="shared" si="18"/>
        <v/>
      </c>
      <c r="EW31" s="82" t="str">
        <f t="shared" si="19"/>
        <v/>
      </c>
      <c r="EX31" s="82" t="str">
        <f t="shared" si="19"/>
        <v/>
      </c>
      <c r="EY31" s="82" t="str">
        <f t="shared" si="19"/>
        <v/>
      </c>
      <c r="EZ31" s="82" t="str">
        <f t="shared" si="19"/>
        <v/>
      </c>
      <c r="FA31" s="82" t="str">
        <f t="shared" si="19"/>
        <v/>
      </c>
      <c r="FB31" s="82" t="str">
        <f t="shared" si="19"/>
        <v/>
      </c>
      <c r="FC31" s="82" t="str">
        <f t="shared" si="20"/>
        <v/>
      </c>
      <c r="FD31" s="82" t="str">
        <f t="shared" si="20"/>
        <v/>
      </c>
      <c r="FE31" s="82" t="str">
        <f t="shared" si="20"/>
        <v/>
      </c>
      <c r="FF31" s="82" t="str">
        <f t="shared" si="20"/>
        <v/>
      </c>
      <c r="FG31" s="82" t="str">
        <f t="shared" si="20"/>
        <v/>
      </c>
      <c r="FH31" s="82" t="str">
        <f t="shared" si="20"/>
        <v/>
      </c>
      <c r="FI31" s="82" t="str">
        <f t="shared" si="21"/>
        <v/>
      </c>
      <c r="FJ31" s="82" t="str">
        <f t="shared" si="21"/>
        <v/>
      </c>
      <c r="FK31" s="82" t="str">
        <f t="shared" si="21"/>
        <v/>
      </c>
      <c r="FL31" s="82" t="str">
        <f t="shared" si="21"/>
        <v/>
      </c>
      <c r="FM31" s="82" t="str">
        <f t="shared" si="21"/>
        <v/>
      </c>
      <c r="FN31" s="82" t="str">
        <f t="shared" si="21"/>
        <v/>
      </c>
      <c r="FO31" s="82" t="str">
        <f t="shared" si="22"/>
        <v/>
      </c>
      <c r="FP31" s="82" t="str">
        <f t="shared" si="22"/>
        <v/>
      </c>
      <c r="FQ31" s="82" t="str">
        <f t="shared" si="22"/>
        <v/>
      </c>
      <c r="FR31" s="82" t="str">
        <f t="shared" si="22"/>
        <v/>
      </c>
      <c r="FS31" s="82" t="str">
        <f t="shared" si="22"/>
        <v/>
      </c>
      <c r="FT31" s="82" t="str">
        <f t="shared" si="22"/>
        <v/>
      </c>
      <c r="FU31" s="82" t="str">
        <f t="shared" si="23"/>
        <v/>
      </c>
      <c r="FV31" s="82" t="str">
        <f t="shared" si="23"/>
        <v/>
      </c>
      <c r="FW31" s="82" t="str">
        <f t="shared" si="23"/>
        <v/>
      </c>
      <c r="FX31" s="82" t="str">
        <f t="shared" si="23"/>
        <v/>
      </c>
      <c r="FY31" s="82" t="str">
        <f t="shared" si="23"/>
        <v/>
      </c>
      <c r="FZ31" s="82" t="str">
        <f t="shared" si="23"/>
        <v/>
      </c>
      <c r="GA31" s="82" t="str">
        <f t="shared" si="24"/>
        <v/>
      </c>
      <c r="GB31" s="82" t="str">
        <f t="shared" si="24"/>
        <v/>
      </c>
      <c r="GC31" s="82" t="str">
        <f t="shared" si="24"/>
        <v/>
      </c>
      <c r="GD31" s="82" t="str">
        <f t="shared" si="24"/>
        <v/>
      </c>
      <c r="GE31" s="82" t="str">
        <f t="shared" si="24"/>
        <v/>
      </c>
      <c r="GF31" s="82" t="str">
        <f t="shared" si="24"/>
        <v/>
      </c>
    </row>
    <row r="32" spans="1:188" ht="25.5" customHeight="1">
      <c r="A32" s="2" t="s">
        <v>4614</v>
      </c>
      <c r="B32" s="2">
        <f>COUNTIF($H$4:H32,H32)</f>
        <v>1</v>
      </c>
      <c r="C32" s="2">
        <f>COUNTIF($J$4:J32,J32)</f>
        <v>1</v>
      </c>
      <c r="D32" s="2">
        <f>COUNTIF($K$4:K32,K32)</f>
        <v>1</v>
      </c>
      <c r="E32" s="89">
        <f t="shared" si="0"/>
        <v>29</v>
      </c>
      <c r="F32" s="89" t="s">
        <v>2532</v>
      </c>
      <c r="G32" s="79" t="s">
        <v>3917</v>
      </c>
      <c r="H32" s="97" t="s">
        <v>2354</v>
      </c>
      <c r="I32" s="79" t="s">
        <v>555</v>
      </c>
      <c r="J32" s="79" t="s">
        <v>4042</v>
      </c>
      <c r="K32" s="89" t="s">
        <v>427</v>
      </c>
      <c r="L32" s="89" t="s">
        <v>4044</v>
      </c>
      <c r="M32" s="108" t="s">
        <v>1109</v>
      </c>
      <c r="N32" s="108"/>
      <c r="O32" s="108"/>
      <c r="P32" s="108"/>
      <c r="Q32" s="108"/>
      <c r="R32" s="108"/>
      <c r="S32" s="89"/>
      <c r="T32" s="89"/>
      <c r="U32" s="89"/>
      <c r="V32" s="89"/>
      <c r="W32" s="89"/>
      <c r="X32" s="89"/>
      <c r="Y32" s="89"/>
      <c r="Z32" s="89"/>
      <c r="AA32" s="89"/>
      <c r="AB32" s="89"/>
      <c r="AC32" s="89">
        <v>1</v>
      </c>
      <c r="AD32" s="89">
        <v>1</v>
      </c>
      <c r="AE32" s="89"/>
      <c r="AF32" s="89"/>
      <c r="AG32" s="89"/>
      <c r="AH32" s="89"/>
      <c r="AI32" s="89"/>
      <c r="AJ32" s="89"/>
      <c r="AK32" s="89"/>
      <c r="AL32" s="89"/>
      <c r="AM32" s="89"/>
      <c r="AN32" s="89"/>
      <c r="AO32" s="89"/>
      <c r="AP32" s="89"/>
      <c r="AQ32" s="111"/>
      <c r="AR32" s="118"/>
      <c r="AS32" s="2" t="str">
        <f t="shared" si="1"/>
        <v/>
      </c>
      <c r="AT32" s="2" t="str">
        <f t="shared" si="1"/>
        <v/>
      </c>
      <c r="AU32" s="2" t="str">
        <f t="shared" si="1"/>
        <v/>
      </c>
      <c r="AV32" s="2" t="str">
        <f t="shared" si="1"/>
        <v/>
      </c>
      <c r="AW32" s="2" t="str">
        <f t="shared" si="1"/>
        <v/>
      </c>
      <c r="AX32" s="2" t="str">
        <f t="shared" si="1"/>
        <v/>
      </c>
      <c r="AY32" s="121" t="str">
        <f t="shared" si="2"/>
        <v/>
      </c>
      <c r="AZ32" s="121" t="str">
        <f t="shared" si="2"/>
        <v/>
      </c>
      <c r="BA32" s="121" t="str">
        <f t="shared" si="2"/>
        <v/>
      </c>
      <c r="BB32" s="121" t="str">
        <f t="shared" si="2"/>
        <v/>
      </c>
      <c r="BC32" s="121" t="str">
        <f t="shared" si="2"/>
        <v/>
      </c>
      <c r="BD32" s="121" t="str">
        <f t="shared" si="2"/>
        <v/>
      </c>
      <c r="BE32" s="82" t="str">
        <f t="shared" si="3"/>
        <v/>
      </c>
      <c r="BF32" s="82" t="str">
        <f t="shared" si="3"/>
        <v/>
      </c>
      <c r="BG32" s="82" t="str">
        <f t="shared" si="3"/>
        <v/>
      </c>
      <c r="BH32" s="82" t="str">
        <f t="shared" si="3"/>
        <v/>
      </c>
      <c r="BI32" s="82" t="str">
        <f t="shared" si="3"/>
        <v/>
      </c>
      <c r="BJ32" s="82" t="str">
        <f t="shared" si="3"/>
        <v/>
      </c>
      <c r="BK32" s="82" t="str">
        <f t="shared" si="4"/>
        <v/>
      </c>
      <c r="BL32" s="82" t="str">
        <f t="shared" si="4"/>
        <v/>
      </c>
      <c r="BM32" s="82" t="str">
        <f t="shared" si="4"/>
        <v/>
      </c>
      <c r="BN32" s="82" t="str">
        <f t="shared" si="4"/>
        <v/>
      </c>
      <c r="BO32" s="82" t="str">
        <f t="shared" si="4"/>
        <v/>
      </c>
      <c r="BP32" s="82" t="str">
        <f t="shared" si="4"/>
        <v/>
      </c>
      <c r="BQ32" s="82" t="str">
        <f t="shared" si="5"/>
        <v/>
      </c>
      <c r="BR32" s="82" t="str">
        <f t="shared" si="5"/>
        <v/>
      </c>
      <c r="BS32" s="82" t="str">
        <f t="shared" si="5"/>
        <v/>
      </c>
      <c r="BT32" s="82" t="str">
        <f t="shared" si="5"/>
        <v/>
      </c>
      <c r="BU32" s="82" t="str">
        <f t="shared" si="5"/>
        <v/>
      </c>
      <c r="BV32" s="82" t="str">
        <f t="shared" si="5"/>
        <v/>
      </c>
      <c r="BW32" s="82" t="str">
        <f t="shared" si="6"/>
        <v/>
      </c>
      <c r="BX32" s="82" t="str">
        <f t="shared" si="6"/>
        <v/>
      </c>
      <c r="BY32" s="82" t="str">
        <f t="shared" si="6"/>
        <v/>
      </c>
      <c r="BZ32" s="82" t="str">
        <f t="shared" si="6"/>
        <v/>
      </c>
      <c r="CA32" s="82" t="str">
        <f t="shared" si="6"/>
        <v/>
      </c>
      <c r="CB32" s="82" t="str">
        <f t="shared" si="6"/>
        <v/>
      </c>
      <c r="CC32" s="82" t="str">
        <f t="shared" si="7"/>
        <v/>
      </c>
      <c r="CD32" s="82" t="str">
        <f t="shared" si="7"/>
        <v/>
      </c>
      <c r="CE32" s="82" t="str">
        <f t="shared" si="7"/>
        <v/>
      </c>
      <c r="CF32" s="82" t="str">
        <f t="shared" si="7"/>
        <v/>
      </c>
      <c r="CG32" s="82" t="str">
        <f t="shared" si="7"/>
        <v/>
      </c>
      <c r="CH32" s="82" t="str">
        <f t="shared" si="7"/>
        <v/>
      </c>
      <c r="CI32" s="82" t="str">
        <f t="shared" si="8"/>
        <v/>
      </c>
      <c r="CJ32" s="82" t="str">
        <f t="shared" si="8"/>
        <v/>
      </c>
      <c r="CK32" s="82" t="str">
        <f t="shared" si="8"/>
        <v/>
      </c>
      <c r="CL32" s="82" t="str">
        <f t="shared" si="8"/>
        <v/>
      </c>
      <c r="CM32" s="82" t="str">
        <f t="shared" si="8"/>
        <v/>
      </c>
      <c r="CN32" s="82" t="str">
        <f t="shared" si="8"/>
        <v/>
      </c>
      <c r="CO32" s="82" t="str">
        <f t="shared" si="9"/>
        <v/>
      </c>
      <c r="CP32" s="82" t="str">
        <f t="shared" si="9"/>
        <v/>
      </c>
      <c r="CQ32" s="82" t="str">
        <f t="shared" si="9"/>
        <v/>
      </c>
      <c r="CR32" s="82" t="str">
        <f t="shared" si="9"/>
        <v/>
      </c>
      <c r="CS32" s="82" t="str">
        <f t="shared" si="9"/>
        <v/>
      </c>
      <c r="CT32" s="82" t="str">
        <f t="shared" si="9"/>
        <v/>
      </c>
      <c r="CU32" s="82" t="str">
        <f t="shared" si="10"/>
        <v/>
      </c>
      <c r="CV32" s="82" t="str">
        <f t="shared" si="10"/>
        <v/>
      </c>
      <c r="CW32" s="82" t="str">
        <f t="shared" si="10"/>
        <v/>
      </c>
      <c r="CX32" s="82" t="str">
        <f t="shared" si="10"/>
        <v/>
      </c>
      <c r="CY32" s="82" t="str">
        <f t="shared" si="10"/>
        <v/>
      </c>
      <c r="CZ32" s="82" t="str">
        <f t="shared" si="10"/>
        <v/>
      </c>
      <c r="DA32" s="82" t="str">
        <f t="shared" si="11"/>
        <v>info@nsdc.vivian.jp</v>
      </c>
      <c r="DB32" s="82" t="str">
        <f t="shared" si="11"/>
        <v/>
      </c>
      <c r="DC32" s="82" t="str">
        <f t="shared" si="11"/>
        <v/>
      </c>
      <c r="DD32" s="82" t="str">
        <f t="shared" si="11"/>
        <v/>
      </c>
      <c r="DE32" s="82" t="str">
        <f t="shared" si="11"/>
        <v/>
      </c>
      <c r="DF32" s="82" t="str">
        <f t="shared" si="11"/>
        <v/>
      </c>
      <c r="DG32" s="82" t="str">
        <f t="shared" si="12"/>
        <v>info@nsdc.vivian.jp</v>
      </c>
      <c r="DH32" s="82" t="str">
        <f t="shared" si="12"/>
        <v/>
      </c>
      <c r="DI32" s="82" t="str">
        <f t="shared" si="12"/>
        <v/>
      </c>
      <c r="DJ32" s="82" t="str">
        <f t="shared" si="12"/>
        <v/>
      </c>
      <c r="DK32" s="82" t="str">
        <f t="shared" si="12"/>
        <v/>
      </c>
      <c r="DL32" s="82" t="str">
        <f t="shared" si="12"/>
        <v/>
      </c>
      <c r="DM32" s="82" t="str">
        <f t="shared" si="13"/>
        <v/>
      </c>
      <c r="DN32" s="82" t="str">
        <f t="shared" si="13"/>
        <v/>
      </c>
      <c r="DO32" s="82" t="str">
        <f t="shared" si="13"/>
        <v/>
      </c>
      <c r="DP32" s="82" t="str">
        <f t="shared" si="13"/>
        <v/>
      </c>
      <c r="DQ32" s="82" t="str">
        <f t="shared" si="13"/>
        <v/>
      </c>
      <c r="DR32" s="82" t="str">
        <f t="shared" si="13"/>
        <v/>
      </c>
      <c r="DS32" s="82" t="str">
        <f t="shared" si="14"/>
        <v/>
      </c>
      <c r="DT32" s="82" t="str">
        <f t="shared" si="14"/>
        <v/>
      </c>
      <c r="DU32" s="82" t="str">
        <f t="shared" si="14"/>
        <v/>
      </c>
      <c r="DV32" s="82" t="str">
        <f t="shared" si="14"/>
        <v/>
      </c>
      <c r="DW32" s="82" t="str">
        <f t="shared" si="14"/>
        <v/>
      </c>
      <c r="DX32" s="82" t="str">
        <f t="shared" si="14"/>
        <v/>
      </c>
      <c r="DY32" s="82" t="str">
        <f t="shared" si="15"/>
        <v/>
      </c>
      <c r="DZ32" s="82" t="str">
        <f t="shared" si="15"/>
        <v/>
      </c>
      <c r="EA32" s="82" t="str">
        <f t="shared" si="15"/>
        <v/>
      </c>
      <c r="EB32" s="82" t="str">
        <f t="shared" si="15"/>
        <v/>
      </c>
      <c r="EC32" s="82" t="str">
        <f t="shared" si="15"/>
        <v/>
      </c>
      <c r="ED32" s="82" t="str">
        <f t="shared" si="15"/>
        <v/>
      </c>
      <c r="EE32" s="82" t="str">
        <f t="shared" si="16"/>
        <v/>
      </c>
      <c r="EF32" s="82" t="str">
        <f t="shared" si="16"/>
        <v/>
      </c>
      <c r="EG32" s="82" t="str">
        <f t="shared" si="16"/>
        <v/>
      </c>
      <c r="EH32" s="82" t="str">
        <f t="shared" si="16"/>
        <v/>
      </c>
      <c r="EI32" s="82" t="str">
        <f t="shared" si="16"/>
        <v/>
      </c>
      <c r="EJ32" s="82" t="str">
        <f t="shared" si="16"/>
        <v/>
      </c>
      <c r="EK32" s="82" t="str">
        <f t="shared" si="17"/>
        <v/>
      </c>
      <c r="EL32" s="82" t="str">
        <f t="shared" si="17"/>
        <v/>
      </c>
      <c r="EM32" s="82" t="str">
        <f t="shared" si="17"/>
        <v/>
      </c>
      <c r="EN32" s="82" t="str">
        <f t="shared" si="17"/>
        <v/>
      </c>
      <c r="EO32" s="82" t="str">
        <f t="shared" si="17"/>
        <v/>
      </c>
      <c r="EP32" s="82" t="str">
        <f t="shared" si="17"/>
        <v/>
      </c>
      <c r="EQ32" s="82" t="str">
        <f t="shared" si="18"/>
        <v/>
      </c>
      <c r="ER32" s="82" t="str">
        <f t="shared" si="18"/>
        <v/>
      </c>
      <c r="ES32" s="82" t="str">
        <f t="shared" si="18"/>
        <v/>
      </c>
      <c r="ET32" s="82" t="str">
        <f t="shared" si="18"/>
        <v/>
      </c>
      <c r="EU32" s="82" t="str">
        <f t="shared" si="18"/>
        <v/>
      </c>
      <c r="EV32" s="82" t="str">
        <f t="shared" si="18"/>
        <v/>
      </c>
      <c r="EW32" s="82" t="str">
        <f t="shared" si="19"/>
        <v/>
      </c>
      <c r="EX32" s="82" t="str">
        <f t="shared" si="19"/>
        <v/>
      </c>
      <c r="EY32" s="82" t="str">
        <f t="shared" si="19"/>
        <v/>
      </c>
      <c r="EZ32" s="82" t="str">
        <f t="shared" si="19"/>
        <v/>
      </c>
      <c r="FA32" s="82" t="str">
        <f t="shared" si="19"/>
        <v/>
      </c>
      <c r="FB32" s="82" t="str">
        <f t="shared" si="19"/>
        <v/>
      </c>
      <c r="FC32" s="82" t="str">
        <f t="shared" si="20"/>
        <v/>
      </c>
      <c r="FD32" s="82" t="str">
        <f t="shared" si="20"/>
        <v/>
      </c>
      <c r="FE32" s="82" t="str">
        <f t="shared" si="20"/>
        <v/>
      </c>
      <c r="FF32" s="82" t="str">
        <f t="shared" si="20"/>
        <v/>
      </c>
      <c r="FG32" s="82" t="str">
        <f t="shared" si="20"/>
        <v/>
      </c>
      <c r="FH32" s="82" t="str">
        <f t="shared" si="20"/>
        <v/>
      </c>
      <c r="FI32" s="82" t="str">
        <f t="shared" si="21"/>
        <v/>
      </c>
      <c r="FJ32" s="82" t="str">
        <f t="shared" si="21"/>
        <v/>
      </c>
      <c r="FK32" s="82" t="str">
        <f t="shared" si="21"/>
        <v/>
      </c>
      <c r="FL32" s="82" t="str">
        <f t="shared" si="21"/>
        <v/>
      </c>
      <c r="FM32" s="82" t="str">
        <f t="shared" si="21"/>
        <v/>
      </c>
      <c r="FN32" s="82" t="str">
        <f t="shared" si="21"/>
        <v/>
      </c>
      <c r="FO32" s="82" t="str">
        <f t="shared" si="22"/>
        <v/>
      </c>
      <c r="FP32" s="82" t="str">
        <f t="shared" si="22"/>
        <v/>
      </c>
      <c r="FQ32" s="82" t="str">
        <f t="shared" si="22"/>
        <v/>
      </c>
      <c r="FR32" s="82" t="str">
        <f t="shared" si="22"/>
        <v/>
      </c>
      <c r="FS32" s="82" t="str">
        <f t="shared" si="22"/>
        <v/>
      </c>
      <c r="FT32" s="82" t="str">
        <f t="shared" si="22"/>
        <v/>
      </c>
      <c r="FU32" s="82" t="str">
        <f t="shared" si="23"/>
        <v/>
      </c>
      <c r="FV32" s="82" t="str">
        <f t="shared" si="23"/>
        <v/>
      </c>
      <c r="FW32" s="82" t="str">
        <f t="shared" si="23"/>
        <v/>
      </c>
      <c r="FX32" s="82" t="str">
        <f t="shared" si="23"/>
        <v/>
      </c>
      <c r="FY32" s="82" t="str">
        <f t="shared" si="23"/>
        <v/>
      </c>
      <c r="FZ32" s="82" t="str">
        <f t="shared" si="23"/>
        <v/>
      </c>
      <c r="GA32" s="82" t="str">
        <f t="shared" si="24"/>
        <v/>
      </c>
      <c r="GB32" s="82" t="str">
        <f t="shared" si="24"/>
        <v/>
      </c>
      <c r="GC32" s="82" t="str">
        <f t="shared" si="24"/>
        <v/>
      </c>
      <c r="GD32" s="82" t="str">
        <f t="shared" si="24"/>
        <v/>
      </c>
      <c r="GE32" s="82" t="str">
        <f t="shared" si="24"/>
        <v/>
      </c>
      <c r="GF32" s="82" t="str">
        <f t="shared" si="24"/>
        <v/>
      </c>
    </row>
    <row r="33" spans="1:188" ht="25.5" customHeight="1">
      <c r="A33" s="2" t="s">
        <v>2069</v>
      </c>
      <c r="B33" s="2">
        <f>COUNTIF($H$4:H33,H33)</f>
        <v>1</v>
      </c>
      <c r="C33" s="2">
        <f>COUNTIF($J$4:J33,J33)</f>
        <v>1</v>
      </c>
      <c r="D33" s="2">
        <f>COUNTIF($K$4:K33,K33)</f>
        <v>1</v>
      </c>
      <c r="E33" s="89">
        <f t="shared" si="0"/>
        <v>30</v>
      </c>
      <c r="F33" s="89" t="s">
        <v>2532</v>
      </c>
      <c r="G33" s="79" t="s">
        <v>3917</v>
      </c>
      <c r="H33" s="100" t="s">
        <v>1259</v>
      </c>
      <c r="I33" s="79" t="s">
        <v>1159</v>
      </c>
      <c r="J33" s="79" t="s">
        <v>4046</v>
      </c>
      <c r="K33" s="89" t="s">
        <v>2980</v>
      </c>
      <c r="L33" s="89" t="s">
        <v>2703</v>
      </c>
      <c r="M33" s="108" t="s">
        <v>3485</v>
      </c>
      <c r="N33" s="108"/>
      <c r="O33" s="108"/>
      <c r="P33" s="108"/>
      <c r="Q33" s="108"/>
      <c r="R33" s="108"/>
      <c r="S33" s="89">
        <v>1</v>
      </c>
      <c r="T33" s="89">
        <v>1</v>
      </c>
      <c r="U33" s="89">
        <v>1</v>
      </c>
      <c r="V33" s="89"/>
      <c r="W33" s="89"/>
      <c r="X33" s="89"/>
      <c r="Y33" s="89"/>
      <c r="Z33" s="89"/>
      <c r="AA33" s="89"/>
      <c r="AB33" s="89"/>
      <c r="AC33" s="89"/>
      <c r="AD33" s="89"/>
      <c r="AE33" s="89"/>
      <c r="AF33" s="89"/>
      <c r="AG33" s="89"/>
      <c r="AH33" s="89"/>
      <c r="AI33" s="89"/>
      <c r="AJ33" s="89"/>
      <c r="AK33" s="89"/>
      <c r="AL33" s="89"/>
      <c r="AM33" s="89"/>
      <c r="AN33" s="89"/>
      <c r="AO33" s="89"/>
      <c r="AP33" s="89"/>
      <c r="AQ33" s="111"/>
      <c r="AR33" s="118"/>
      <c r="AS33" s="2" t="str">
        <f t="shared" si="1"/>
        <v>heart@hokuriku-medical.co.jp</v>
      </c>
      <c r="AT33" s="2" t="str">
        <f t="shared" si="1"/>
        <v/>
      </c>
      <c r="AU33" s="2" t="str">
        <f t="shared" si="1"/>
        <v/>
      </c>
      <c r="AV33" s="2" t="str">
        <f t="shared" si="1"/>
        <v/>
      </c>
      <c r="AW33" s="2" t="str">
        <f t="shared" si="1"/>
        <v/>
      </c>
      <c r="AX33" s="2" t="str">
        <f t="shared" si="1"/>
        <v/>
      </c>
      <c r="AY33" s="121" t="str">
        <f t="shared" si="2"/>
        <v>heart@hokuriku-medical.co.jp</v>
      </c>
      <c r="AZ33" s="121" t="str">
        <f t="shared" si="2"/>
        <v/>
      </c>
      <c r="BA33" s="121" t="str">
        <f t="shared" si="2"/>
        <v/>
      </c>
      <c r="BB33" s="121" t="str">
        <f t="shared" si="2"/>
        <v/>
      </c>
      <c r="BC33" s="121" t="str">
        <f t="shared" si="2"/>
        <v/>
      </c>
      <c r="BD33" s="121" t="str">
        <f t="shared" si="2"/>
        <v/>
      </c>
      <c r="BE33" s="82" t="str">
        <f t="shared" si="3"/>
        <v>heart@hokuriku-medical.co.jp</v>
      </c>
      <c r="BF33" s="82" t="str">
        <f t="shared" si="3"/>
        <v/>
      </c>
      <c r="BG33" s="82" t="str">
        <f t="shared" si="3"/>
        <v/>
      </c>
      <c r="BH33" s="82" t="str">
        <f t="shared" si="3"/>
        <v/>
      </c>
      <c r="BI33" s="82" t="str">
        <f t="shared" si="3"/>
        <v/>
      </c>
      <c r="BJ33" s="82" t="str">
        <f t="shared" si="3"/>
        <v/>
      </c>
      <c r="BK33" s="82" t="str">
        <f t="shared" si="4"/>
        <v/>
      </c>
      <c r="BL33" s="82" t="str">
        <f t="shared" si="4"/>
        <v/>
      </c>
      <c r="BM33" s="82" t="str">
        <f t="shared" si="4"/>
        <v/>
      </c>
      <c r="BN33" s="82" t="str">
        <f t="shared" si="4"/>
        <v/>
      </c>
      <c r="BO33" s="82" t="str">
        <f t="shared" si="4"/>
        <v/>
      </c>
      <c r="BP33" s="82" t="str">
        <f t="shared" si="4"/>
        <v/>
      </c>
      <c r="BQ33" s="82" t="str">
        <f t="shared" si="5"/>
        <v/>
      </c>
      <c r="BR33" s="82" t="str">
        <f t="shared" si="5"/>
        <v/>
      </c>
      <c r="BS33" s="82" t="str">
        <f t="shared" si="5"/>
        <v/>
      </c>
      <c r="BT33" s="82" t="str">
        <f t="shared" si="5"/>
        <v/>
      </c>
      <c r="BU33" s="82" t="str">
        <f t="shared" si="5"/>
        <v/>
      </c>
      <c r="BV33" s="82" t="str">
        <f t="shared" si="5"/>
        <v/>
      </c>
      <c r="BW33" s="82" t="str">
        <f t="shared" si="6"/>
        <v/>
      </c>
      <c r="BX33" s="82" t="str">
        <f t="shared" si="6"/>
        <v/>
      </c>
      <c r="BY33" s="82" t="str">
        <f t="shared" si="6"/>
        <v/>
      </c>
      <c r="BZ33" s="82" t="str">
        <f t="shared" si="6"/>
        <v/>
      </c>
      <c r="CA33" s="82" t="str">
        <f t="shared" si="6"/>
        <v/>
      </c>
      <c r="CB33" s="82" t="str">
        <f t="shared" si="6"/>
        <v/>
      </c>
      <c r="CC33" s="82" t="str">
        <f t="shared" si="7"/>
        <v/>
      </c>
      <c r="CD33" s="82" t="str">
        <f t="shared" si="7"/>
        <v/>
      </c>
      <c r="CE33" s="82" t="str">
        <f t="shared" si="7"/>
        <v/>
      </c>
      <c r="CF33" s="82" t="str">
        <f t="shared" si="7"/>
        <v/>
      </c>
      <c r="CG33" s="82" t="str">
        <f t="shared" si="7"/>
        <v/>
      </c>
      <c r="CH33" s="82" t="str">
        <f t="shared" si="7"/>
        <v/>
      </c>
      <c r="CI33" s="82" t="str">
        <f t="shared" si="8"/>
        <v/>
      </c>
      <c r="CJ33" s="82" t="str">
        <f t="shared" si="8"/>
        <v/>
      </c>
      <c r="CK33" s="82" t="str">
        <f t="shared" si="8"/>
        <v/>
      </c>
      <c r="CL33" s="82" t="str">
        <f t="shared" si="8"/>
        <v/>
      </c>
      <c r="CM33" s="82" t="str">
        <f t="shared" si="8"/>
        <v/>
      </c>
      <c r="CN33" s="82" t="str">
        <f t="shared" si="8"/>
        <v/>
      </c>
      <c r="CO33" s="82" t="str">
        <f t="shared" si="9"/>
        <v/>
      </c>
      <c r="CP33" s="82" t="str">
        <f t="shared" si="9"/>
        <v/>
      </c>
      <c r="CQ33" s="82" t="str">
        <f t="shared" si="9"/>
        <v/>
      </c>
      <c r="CR33" s="82" t="str">
        <f t="shared" si="9"/>
        <v/>
      </c>
      <c r="CS33" s="82" t="str">
        <f t="shared" si="9"/>
        <v/>
      </c>
      <c r="CT33" s="82" t="str">
        <f t="shared" si="9"/>
        <v/>
      </c>
      <c r="CU33" s="82" t="str">
        <f t="shared" si="10"/>
        <v/>
      </c>
      <c r="CV33" s="82" t="str">
        <f t="shared" si="10"/>
        <v/>
      </c>
      <c r="CW33" s="82" t="str">
        <f t="shared" si="10"/>
        <v/>
      </c>
      <c r="CX33" s="82" t="str">
        <f t="shared" si="10"/>
        <v/>
      </c>
      <c r="CY33" s="82" t="str">
        <f t="shared" si="10"/>
        <v/>
      </c>
      <c r="CZ33" s="82" t="str">
        <f t="shared" si="10"/>
        <v/>
      </c>
      <c r="DA33" s="82" t="str">
        <f t="shared" si="11"/>
        <v/>
      </c>
      <c r="DB33" s="82" t="str">
        <f t="shared" si="11"/>
        <v/>
      </c>
      <c r="DC33" s="82" t="str">
        <f t="shared" si="11"/>
        <v/>
      </c>
      <c r="DD33" s="82" t="str">
        <f t="shared" si="11"/>
        <v/>
      </c>
      <c r="DE33" s="82" t="str">
        <f t="shared" si="11"/>
        <v/>
      </c>
      <c r="DF33" s="82" t="str">
        <f t="shared" si="11"/>
        <v/>
      </c>
      <c r="DG33" s="82" t="str">
        <f t="shared" si="12"/>
        <v/>
      </c>
      <c r="DH33" s="82" t="str">
        <f t="shared" si="12"/>
        <v/>
      </c>
      <c r="DI33" s="82" t="str">
        <f t="shared" si="12"/>
        <v/>
      </c>
      <c r="DJ33" s="82" t="str">
        <f t="shared" si="12"/>
        <v/>
      </c>
      <c r="DK33" s="82" t="str">
        <f t="shared" si="12"/>
        <v/>
      </c>
      <c r="DL33" s="82" t="str">
        <f t="shared" si="12"/>
        <v/>
      </c>
      <c r="DM33" s="82" t="str">
        <f t="shared" si="13"/>
        <v/>
      </c>
      <c r="DN33" s="82" t="str">
        <f t="shared" si="13"/>
        <v/>
      </c>
      <c r="DO33" s="82" t="str">
        <f t="shared" si="13"/>
        <v/>
      </c>
      <c r="DP33" s="82" t="str">
        <f t="shared" si="13"/>
        <v/>
      </c>
      <c r="DQ33" s="82" t="str">
        <f t="shared" si="13"/>
        <v/>
      </c>
      <c r="DR33" s="82" t="str">
        <f t="shared" si="13"/>
        <v/>
      </c>
      <c r="DS33" s="82" t="str">
        <f t="shared" si="14"/>
        <v/>
      </c>
      <c r="DT33" s="82" t="str">
        <f t="shared" si="14"/>
        <v/>
      </c>
      <c r="DU33" s="82" t="str">
        <f t="shared" si="14"/>
        <v/>
      </c>
      <c r="DV33" s="82" t="str">
        <f t="shared" si="14"/>
        <v/>
      </c>
      <c r="DW33" s="82" t="str">
        <f t="shared" si="14"/>
        <v/>
      </c>
      <c r="DX33" s="82" t="str">
        <f t="shared" si="14"/>
        <v/>
      </c>
      <c r="DY33" s="82" t="str">
        <f t="shared" si="15"/>
        <v/>
      </c>
      <c r="DZ33" s="82" t="str">
        <f t="shared" si="15"/>
        <v/>
      </c>
      <c r="EA33" s="82" t="str">
        <f t="shared" si="15"/>
        <v/>
      </c>
      <c r="EB33" s="82" t="str">
        <f t="shared" si="15"/>
        <v/>
      </c>
      <c r="EC33" s="82" t="str">
        <f t="shared" si="15"/>
        <v/>
      </c>
      <c r="ED33" s="82" t="str">
        <f t="shared" si="15"/>
        <v/>
      </c>
      <c r="EE33" s="82" t="str">
        <f t="shared" si="16"/>
        <v/>
      </c>
      <c r="EF33" s="82" t="str">
        <f t="shared" si="16"/>
        <v/>
      </c>
      <c r="EG33" s="82" t="str">
        <f t="shared" si="16"/>
        <v/>
      </c>
      <c r="EH33" s="82" t="str">
        <f t="shared" si="16"/>
        <v/>
      </c>
      <c r="EI33" s="82" t="str">
        <f t="shared" si="16"/>
        <v/>
      </c>
      <c r="EJ33" s="82" t="str">
        <f t="shared" si="16"/>
        <v/>
      </c>
      <c r="EK33" s="82" t="str">
        <f t="shared" si="17"/>
        <v/>
      </c>
      <c r="EL33" s="82" t="str">
        <f t="shared" si="17"/>
        <v/>
      </c>
      <c r="EM33" s="82" t="str">
        <f t="shared" si="17"/>
        <v/>
      </c>
      <c r="EN33" s="82" t="str">
        <f t="shared" si="17"/>
        <v/>
      </c>
      <c r="EO33" s="82" t="str">
        <f t="shared" si="17"/>
        <v/>
      </c>
      <c r="EP33" s="82" t="str">
        <f t="shared" si="17"/>
        <v/>
      </c>
      <c r="EQ33" s="82" t="str">
        <f t="shared" si="18"/>
        <v/>
      </c>
      <c r="ER33" s="82" t="str">
        <f t="shared" si="18"/>
        <v/>
      </c>
      <c r="ES33" s="82" t="str">
        <f t="shared" si="18"/>
        <v/>
      </c>
      <c r="ET33" s="82" t="str">
        <f t="shared" si="18"/>
        <v/>
      </c>
      <c r="EU33" s="82" t="str">
        <f t="shared" si="18"/>
        <v/>
      </c>
      <c r="EV33" s="82" t="str">
        <f t="shared" si="18"/>
        <v/>
      </c>
      <c r="EW33" s="82" t="str">
        <f t="shared" si="19"/>
        <v/>
      </c>
      <c r="EX33" s="82" t="str">
        <f t="shared" si="19"/>
        <v/>
      </c>
      <c r="EY33" s="82" t="str">
        <f t="shared" si="19"/>
        <v/>
      </c>
      <c r="EZ33" s="82" t="str">
        <f t="shared" si="19"/>
        <v/>
      </c>
      <c r="FA33" s="82" t="str">
        <f t="shared" si="19"/>
        <v/>
      </c>
      <c r="FB33" s="82" t="str">
        <f t="shared" si="19"/>
        <v/>
      </c>
      <c r="FC33" s="82" t="str">
        <f t="shared" si="20"/>
        <v/>
      </c>
      <c r="FD33" s="82" t="str">
        <f t="shared" si="20"/>
        <v/>
      </c>
      <c r="FE33" s="82" t="str">
        <f t="shared" si="20"/>
        <v/>
      </c>
      <c r="FF33" s="82" t="str">
        <f t="shared" si="20"/>
        <v/>
      </c>
      <c r="FG33" s="82" t="str">
        <f t="shared" si="20"/>
        <v/>
      </c>
      <c r="FH33" s="82" t="str">
        <f t="shared" si="20"/>
        <v/>
      </c>
      <c r="FI33" s="82" t="str">
        <f t="shared" si="21"/>
        <v/>
      </c>
      <c r="FJ33" s="82" t="str">
        <f t="shared" si="21"/>
        <v/>
      </c>
      <c r="FK33" s="82" t="str">
        <f t="shared" si="21"/>
        <v/>
      </c>
      <c r="FL33" s="82" t="str">
        <f t="shared" si="21"/>
        <v/>
      </c>
      <c r="FM33" s="82" t="str">
        <f t="shared" si="21"/>
        <v/>
      </c>
      <c r="FN33" s="82" t="str">
        <f t="shared" si="21"/>
        <v/>
      </c>
      <c r="FO33" s="82" t="str">
        <f t="shared" si="22"/>
        <v/>
      </c>
      <c r="FP33" s="82" t="str">
        <f t="shared" si="22"/>
        <v/>
      </c>
      <c r="FQ33" s="82" t="str">
        <f t="shared" si="22"/>
        <v/>
      </c>
      <c r="FR33" s="82" t="str">
        <f t="shared" si="22"/>
        <v/>
      </c>
      <c r="FS33" s="82" t="str">
        <f t="shared" si="22"/>
        <v/>
      </c>
      <c r="FT33" s="82" t="str">
        <f t="shared" si="22"/>
        <v/>
      </c>
      <c r="FU33" s="82" t="str">
        <f t="shared" si="23"/>
        <v/>
      </c>
      <c r="FV33" s="82" t="str">
        <f t="shared" si="23"/>
        <v/>
      </c>
      <c r="FW33" s="82" t="str">
        <f t="shared" si="23"/>
        <v/>
      </c>
      <c r="FX33" s="82" t="str">
        <f t="shared" si="23"/>
        <v/>
      </c>
      <c r="FY33" s="82" t="str">
        <f t="shared" si="23"/>
        <v/>
      </c>
      <c r="FZ33" s="82" t="str">
        <f t="shared" si="23"/>
        <v/>
      </c>
      <c r="GA33" s="82" t="str">
        <f t="shared" si="24"/>
        <v/>
      </c>
      <c r="GB33" s="82" t="str">
        <f t="shared" si="24"/>
        <v/>
      </c>
      <c r="GC33" s="82" t="str">
        <f t="shared" si="24"/>
        <v/>
      </c>
      <c r="GD33" s="82" t="str">
        <f t="shared" si="24"/>
        <v/>
      </c>
      <c r="GE33" s="82" t="str">
        <f t="shared" si="24"/>
        <v/>
      </c>
      <c r="GF33" s="82" t="str">
        <f t="shared" si="24"/>
        <v/>
      </c>
    </row>
    <row r="34" spans="1:188" ht="25.5" customHeight="1">
      <c r="A34" s="2" t="s">
        <v>4615</v>
      </c>
      <c r="B34" s="2">
        <f>COUNTIF($H$4:H34,H34)</f>
        <v>1</v>
      </c>
      <c r="C34" s="2">
        <f>COUNTIF($J$4:J34,J34)</f>
        <v>1</v>
      </c>
      <c r="D34" s="2">
        <f>COUNTIF($K$4:K34,K34)</f>
        <v>1</v>
      </c>
      <c r="E34" s="89">
        <f t="shared" si="0"/>
        <v>31</v>
      </c>
      <c r="F34" s="89" t="s">
        <v>2532</v>
      </c>
      <c r="G34" s="79" t="s">
        <v>3917</v>
      </c>
      <c r="H34" s="96" t="s">
        <v>2285</v>
      </c>
      <c r="I34" s="79" t="s">
        <v>2987</v>
      </c>
      <c r="J34" s="79" t="s">
        <v>2322</v>
      </c>
      <c r="K34" s="89" t="s">
        <v>4047</v>
      </c>
      <c r="L34" s="89" t="s">
        <v>4050</v>
      </c>
      <c r="M34" s="108" t="s">
        <v>4052</v>
      </c>
      <c r="N34" s="108" t="s">
        <v>4054</v>
      </c>
      <c r="O34" s="108" t="s">
        <v>607</v>
      </c>
      <c r="P34" s="108" t="s">
        <v>1220</v>
      </c>
      <c r="Q34" s="108" t="s">
        <v>4059</v>
      </c>
      <c r="R34" s="108" t="s">
        <v>4060</v>
      </c>
      <c r="S34" s="89">
        <v>1</v>
      </c>
      <c r="T34" s="89">
        <v>1</v>
      </c>
      <c r="U34" s="89"/>
      <c r="V34" s="89"/>
      <c r="W34" s="89"/>
      <c r="X34" s="89"/>
      <c r="Y34" s="89"/>
      <c r="Z34" s="89"/>
      <c r="AA34" s="89"/>
      <c r="AB34" s="89"/>
      <c r="AC34" s="89"/>
      <c r="AD34" s="89"/>
      <c r="AE34" s="89"/>
      <c r="AF34" s="89">
        <v>1</v>
      </c>
      <c r="AG34" s="89"/>
      <c r="AH34" s="89">
        <v>1</v>
      </c>
      <c r="AI34" s="89">
        <v>1</v>
      </c>
      <c r="AJ34" s="89">
        <v>1</v>
      </c>
      <c r="AK34" s="89">
        <v>1</v>
      </c>
      <c r="AL34" s="89">
        <v>1</v>
      </c>
      <c r="AM34" s="89"/>
      <c r="AN34" s="89"/>
      <c r="AO34" s="89"/>
      <c r="AP34" s="89"/>
      <c r="AQ34" s="111"/>
      <c r="AR34" s="118"/>
      <c r="AS34" s="2" t="str">
        <f t="shared" si="1"/>
        <v>mail@chimugurisa.com</v>
      </c>
      <c r="AT34" s="2" t="str">
        <f t="shared" si="1"/>
        <v>shogai_day@chimugurisa.com</v>
      </c>
      <c r="AU34" s="2" t="str">
        <f t="shared" si="1"/>
        <v>shogai_helper@chimugurisa.com</v>
      </c>
      <c r="AV34" s="2" t="str">
        <f t="shared" si="1"/>
        <v>gh@chimugurisa.com</v>
      </c>
      <c r="AW34" s="2" t="str">
        <f t="shared" si="1"/>
        <v>sodanshien@chimugurisa.com</v>
      </c>
      <c r="AX34" s="2" t="str">
        <f t="shared" si="1"/>
        <v>jidosodan@chimugurisa.com</v>
      </c>
      <c r="AY34" s="121" t="str">
        <f t="shared" si="2"/>
        <v>mail@chimugurisa.com</v>
      </c>
      <c r="AZ34" s="121" t="str">
        <f t="shared" si="2"/>
        <v>shogai_day@chimugurisa.com</v>
      </c>
      <c r="BA34" s="121" t="str">
        <f t="shared" si="2"/>
        <v>shogai_helper@chimugurisa.com</v>
      </c>
      <c r="BB34" s="121" t="str">
        <f t="shared" si="2"/>
        <v>gh@chimugurisa.com</v>
      </c>
      <c r="BC34" s="121" t="str">
        <f t="shared" si="2"/>
        <v>sodanshien@chimugurisa.com</v>
      </c>
      <c r="BD34" s="121" t="str">
        <f t="shared" si="2"/>
        <v>jidosodan@chimugurisa.com</v>
      </c>
      <c r="BE34" s="82" t="str">
        <f t="shared" si="3"/>
        <v/>
      </c>
      <c r="BF34" s="82" t="str">
        <f t="shared" si="3"/>
        <v/>
      </c>
      <c r="BG34" s="82" t="str">
        <f t="shared" si="3"/>
        <v/>
      </c>
      <c r="BH34" s="82" t="str">
        <f t="shared" si="3"/>
        <v/>
      </c>
      <c r="BI34" s="82" t="str">
        <f t="shared" si="3"/>
        <v/>
      </c>
      <c r="BJ34" s="82" t="str">
        <f t="shared" si="3"/>
        <v/>
      </c>
      <c r="BK34" s="82" t="str">
        <f t="shared" si="4"/>
        <v/>
      </c>
      <c r="BL34" s="82" t="str">
        <f t="shared" si="4"/>
        <v/>
      </c>
      <c r="BM34" s="82" t="str">
        <f t="shared" si="4"/>
        <v/>
      </c>
      <c r="BN34" s="82" t="str">
        <f t="shared" si="4"/>
        <v/>
      </c>
      <c r="BO34" s="82" t="str">
        <f t="shared" si="4"/>
        <v/>
      </c>
      <c r="BP34" s="82" t="str">
        <f t="shared" si="4"/>
        <v/>
      </c>
      <c r="BQ34" s="82" t="str">
        <f t="shared" si="5"/>
        <v/>
      </c>
      <c r="BR34" s="82" t="str">
        <f t="shared" si="5"/>
        <v/>
      </c>
      <c r="BS34" s="82" t="str">
        <f t="shared" si="5"/>
        <v/>
      </c>
      <c r="BT34" s="82" t="str">
        <f t="shared" si="5"/>
        <v/>
      </c>
      <c r="BU34" s="82" t="str">
        <f t="shared" si="5"/>
        <v/>
      </c>
      <c r="BV34" s="82" t="str">
        <f t="shared" si="5"/>
        <v/>
      </c>
      <c r="BW34" s="82" t="str">
        <f t="shared" si="6"/>
        <v/>
      </c>
      <c r="BX34" s="82" t="str">
        <f t="shared" si="6"/>
        <v/>
      </c>
      <c r="BY34" s="82" t="str">
        <f t="shared" si="6"/>
        <v/>
      </c>
      <c r="BZ34" s="82" t="str">
        <f t="shared" si="6"/>
        <v/>
      </c>
      <c r="CA34" s="82" t="str">
        <f t="shared" si="6"/>
        <v/>
      </c>
      <c r="CB34" s="82" t="str">
        <f t="shared" si="6"/>
        <v/>
      </c>
      <c r="CC34" s="82" t="str">
        <f t="shared" si="7"/>
        <v/>
      </c>
      <c r="CD34" s="82" t="str">
        <f t="shared" si="7"/>
        <v/>
      </c>
      <c r="CE34" s="82" t="str">
        <f t="shared" si="7"/>
        <v/>
      </c>
      <c r="CF34" s="82" t="str">
        <f t="shared" si="7"/>
        <v/>
      </c>
      <c r="CG34" s="82" t="str">
        <f t="shared" si="7"/>
        <v/>
      </c>
      <c r="CH34" s="82" t="str">
        <f t="shared" si="7"/>
        <v/>
      </c>
      <c r="CI34" s="82" t="str">
        <f t="shared" si="8"/>
        <v/>
      </c>
      <c r="CJ34" s="82" t="str">
        <f t="shared" si="8"/>
        <v/>
      </c>
      <c r="CK34" s="82" t="str">
        <f t="shared" si="8"/>
        <v/>
      </c>
      <c r="CL34" s="82" t="str">
        <f t="shared" si="8"/>
        <v/>
      </c>
      <c r="CM34" s="82" t="str">
        <f t="shared" si="8"/>
        <v/>
      </c>
      <c r="CN34" s="82" t="str">
        <f t="shared" si="8"/>
        <v/>
      </c>
      <c r="CO34" s="82" t="str">
        <f t="shared" si="9"/>
        <v/>
      </c>
      <c r="CP34" s="82" t="str">
        <f t="shared" si="9"/>
        <v/>
      </c>
      <c r="CQ34" s="82" t="str">
        <f t="shared" si="9"/>
        <v/>
      </c>
      <c r="CR34" s="82" t="str">
        <f t="shared" si="9"/>
        <v/>
      </c>
      <c r="CS34" s="82" t="str">
        <f t="shared" si="9"/>
        <v/>
      </c>
      <c r="CT34" s="82" t="str">
        <f t="shared" si="9"/>
        <v/>
      </c>
      <c r="CU34" s="82" t="str">
        <f t="shared" si="10"/>
        <v/>
      </c>
      <c r="CV34" s="82" t="str">
        <f t="shared" si="10"/>
        <v/>
      </c>
      <c r="CW34" s="82" t="str">
        <f t="shared" si="10"/>
        <v/>
      </c>
      <c r="CX34" s="82" t="str">
        <f t="shared" si="10"/>
        <v/>
      </c>
      <c r="CY34" s="82" t="str">
        <f t="shared" si="10"/>
        <v/>
      </c>
      <c r="CZ34" s="82" t="str">
        <f t="shared" si="10"/>
        <v/>
      </c>
      <c r="DA34" s="82" t="str">
        <f t="shared" si="11"/>
        <v/>
      </c>
      <c r="DB34" s="82" t="str">
        <f t="shared" si="11"/>
        <v/>
      </c>
      <c r="DC34" s="82" t="str">
        <f t="shared" si="11"/>
        <v/>
      </c>
      <c r="DD34" s="82" t="str">
        <f t="shared" si="11"/>
        <v/>
      </c>
      <c r="DE34" s="82" t="str">
        <f t="shared" si="11"/>
        <v/>
      </c>
      <c r="DF34" s="82" t="str">
        <f t="shared" si="11"/>
        <v/>
      </c>
      <c r="DG34" s="82" t="str">
        <f t="shared" si="12"/>
        <v/>
      </c>
      <c r="DH34" s="82" t="str">
        <f t="shared" si="12"/>
        <v/>
      </c>
      <c r="DI34" s="82" t="str">
        <f t="shared" si="12"/>
        <v/>
      </c>
      <c r="DJ34" s="82" t="str">
        <f t="shared" si="12"/>
        <v/>
      </c>
      <c r="DK34" s="82" t="str">
        <f t="shared" si="12"/>
        <v/>
      </c>
      <c r="DL34" s="82" t="str">
        <f t="shared" si="12"/>
        <v/>
      </c>
      <c r="DM34" s="82" t="str">
        <f t="shared" si="13"/>
        <v/>
      </c>
      <c r="DN34" s="82" t="str">
        <f t="shared" si="13"/>
        <v/>
      </c>
      <c r="DO34" s="82" t="str">
        <f t="shared" si="13"/>
        <v/>
      </c>
      <c r="DP34" s="82" t="str">
        <f t="shared" si="13"/>
        <v/>
      </c>
      <c r="DQ34" s="82" t="str">
        <f t="shared" si="13"/>
        <v/>
      </c>
      <c r="DR34" s="82" t="str">
        <f t="shared" si="13"/>
        <v/>
      </c>
      <c r="DS34" s="82" t="str">
        <f t="shared" si="14"/>
        <v>mail@chimugurisa.com</v>
      </c>
      <c r="DT34" s="82" t="str">
        <f t="shared" si="14"/>
        <v>shogai_day@chimugurisa.com</v>
      </c>
      <c r="DU34" s="82" t="str">
        <f t="shared" si="14"/>
        <v>shogai_helper@chimugurisa.com</v>
      </c>
      <c r="DV34" s="82" t="str">
        <f t="shared" si="14"/>
        <v>gh@chimugurisa.com</v>
      </c>
      <c r="DW34" s="82" t="str">
        <f t="shared" si="14"/>
        <v>sodanshien@chimugurisa.com</v>
      </c>
      <c r="DX34" s="82" t="str">
        <f t="shared" si="14"/>
        <v>jidosodan@chimugurisa.com</v>
      </c>
      <c r="DY34" s="82" t="str">
        <f t="shared" si="15"/>
        <v/>
      </c>
      <c r="DZ34" s="82" t="str">
        <f t="shared" si="15"/>
        <v/>
      </c>
      <c r="EA34" s="82" t="str">
        <f t="shared" si="15"/>
        <v/>
      </c>
      <c r="EB34" s="82" t="str">
        <f t="shared" si="15"/>
        <v/>
      </c>
      <c r="EC34" s="82" t="str">
        <f t="shared" si="15"/>
        <v/>
      </c>
      <c r="ED34" s="82" t="str">
        <f t="shared" si="15"/>
        <v/>
      </c>
      <c r="EE34" s="82" t="str">
        <f t="shared" si="16"/>
        <v>mail@chimugurisa.com</v>
      </c>
      <c r="EF34" s="82" t="str">
        <f t="shared" si="16"/>
        <v>shogai_day@chimugurisa.com</v>
      </c>
      <c r="EG34" s="82" t="str">
        <f t="shared" si="16"/>
        <v>shogai_helper@chimugurisa.com</v>
      </c>
      <c r="EH34" s="82" t="str">
        <f t="shared" si="16"/>
        <v>gh@chimugurisa.com</v>
      </c>
      <c r="EI34" s="82" t="str">
        <f t="shared" si="16"/>
        <v>sodanshien@chimugurisa.com</v>
      </c>
      <c r="EJ34" s="82" t="str">
        <f t="shared" si="16"/>
        <v>jidosodan@chimugurisa.com</v>
      </c>
      <c r="EK34" s="82" t="str">
        <f t="shared" si="17"/>
        <v>mail@chimugurisa.com</v>
      </c>
      <c r="EL34" s="82" t="str">
        <f t="shared" si="17"/>
        <v>shogai_day@chimugurisa.com</v>
      </c>
      <c r="EM34" s="82" t="str">
        <f t="shared" si="17"/>
        <v>shogai_helper@chimugurisa.com</v>
      </c>
      <c r="EN34" s="82" t="str">
        <f t="shared" si="17"/>
        <v>gh@chimugurisa.com</v>
      </c>
      <c r="EO34" s="82" t="str">
        <f t="shared" si="17"/>
        <v>sodanshien@chimugurisa.com</v>
      </c>
      <c r="EP34" s="82" t="str">
        <f t="shared" si="17"/>
        <v>jidosodan@chimugurisa.com</v>
      </c>
      <c r="EQ34" s="82" t="str">
        <f t="shared" si="18"/>
        <v>mail@chimugurisa.com</v>
      </c>
      <c r="ER34" s="82" t="str">
        <f t="shared" si="18"/>
        <v>shogai_day@chimugurisa.com</v>
      </c>
      <c r="ES34" s="82" t="str">
        <f t="shared" si="18"/>
        <v>shogai_helper@chimugurisa.com</v>
      </c>
      <c r="ET34" s="82" t="str">
        <f t="shared" si="18"/>
        <v>gh@chimugurisa.com</v>
      </c>
      <c r="EU34" s="82" t="str">
        <f t="shared" si="18"/>
        <v>sodanshien@chimugurisa.com</v>
      </c>
      <c r="EV34" s="82" t="str">
        <f t="shared" si="18"/>
        <v>jidosodan@chimugurisa.com</v>
      </c>
      <c r="EW34" s="82" t="str">
        <f t="shared" si="19"/>
        <v>mail@chimugurisa.com</v>
      </c>
      <c r="EX34" s="82" t="str">
        <f t="shared" si="19"/>
        <v>shogai_day@chimugurisa.com</v>
      </c>
      <c r="EY34" s="82" t="str">
        <f t="shared" si="19"/>
        <v>shogai_helper@chimugurisa.com</v>
      </c>
      <c r="EZ34" s="82" t="str">
        <f t="shared" si="19"/>
        <v>gh@chimugurisa.com</v>
      </c>
      <c r="FA34" s="82" t="str">
        <f t="shared" si="19"/>
        <v>sodanshien@chimugurisa.com</v>
      </c>
      <c r="FB34" s="82" t="str">
        <f t="shared" si="19"/>
        <v>jidosodan@chimugurisa.com</v>
      </c>
      <c r="FC34" s="82" t="str">
        <f t="shared" si="20"/>
        <v>mail@chimugurisa.com</v>
      </c>
      <c r="FD34" s="82" t="str">
        <f t="shared" si="20"/>
        <v>shogai_day@chimugurisa.com</v>
      </c>
      <c r="FE34" s="82" t="str">
        <f t="shared" si="20"/>
        <v>shogai_helper@chimugurisa.com</v>
      </c>
      <c r="FF34" s="82" t="str">
        <f t="shared" si="20"/>
        <v>gh@chimugurisa.com</v>
      </c>
      <c r="FG34" s="82" t="str">
        <f t="shared" si="20"/>
        <v>sodanshien@chimugurisa.com</v>
      </c>
      <c r="FH34" s="82" t="str">
        <f t="shared" si="20"/>
        <v>jidosodan@chimugurisa.com</v>
      </c>
      <c r="FI34" s="82" t="str">
        <f t="shared" si="21"/>
        <v/>
      </c>
      <c r="FJ34" s="82" t="str">
        <f t="shared" si="21"/>
        <v/>
      </c>
      <c r="FK34" s="82" t="str">
        <f t="shared" si="21"/>
        <v/>
      </c>
      <c r="FL34" s="82" t="str">
        <f t="shared" si="21"/>
        <v/>
      </c>
      <c r="FM34" s="82" t="str">
        <f t="shared" si="21"/>
        <v/>
      </c>
      <c r="FN34" s="82" t="str">
        <f t="shared" si="21"/>
        <v/>
      </c>
      <c r="FO34" s="82" t="str">
        <f t="shared" si="22"/>
        <v/>
      </c>
      <c r="FP34" s="82" t="str">
        <f t="shared" si="22"/>
        <v/>
      </c>
      <c r="FQ34" s="82" t="str">
        <f t="shared" si="22"/>
        <v/>
      </c>
      <c r="FR34" s="82" t="str">
        <f t="shared" si="22"/>
        <v/>
      </c>
      <c r="FS34" s="82" t="str">
        <f t="shared" si="22"/>
        <v/>
      </c>
      <c r="FT34" s="82" t="str">
        <f t="shared" si="22"/>
        <v/>
      </c>
      <c r="FU34" s="82" t="str">
        <f t="shared" si="23"/>
        <v/>
      </c>
      <c r="FV34" s="82" t="str">
        <f t="shared" si="23"/>
        <v/>
      </c>
      <c r="FW34" s="82" t="str">
        <f t="shared" si="23"/>
        <v/>
      </c>
      <c r="FX34" s="82" t="str">
        <f t="shared" si="23"/>
        <v/>
      </c>
      <c r="FY34" s="82" t="str">
        <f t="shared" si="23"/>
        <v/>
      </c>
      <c r="FZ34" s="82" t="str">
        <f t="shared" si="23"/>
        <v/>
      </c>
      <c r="GA34" s="82" t="str">
        <f t="shared" si="24"/>
        <v/>
      </c>
      <c r="GB34" s="82" t="str">
        <f t="shared" si="24"/>
        <v/>
      </c>
      <c r="GC34" s="82" t="str">
        <f t="shared" si="24"/>
        <v/>
      </c>
      <c r="GD34" s="82" t="str">
        <f t="shared" si="24"/>
        <v/>
      </c>
      <c r="GE34" s="82" t="str">
        <f t="shared" si="24"/>
        <v/>
      </c>
      <c r="GF34" s="82" t="str">
        <f t="shared" si="24"/>
        <v/>
      </c>
    </row>
    <row r="35" spans="1:188" ht="25.5" customHeight="1">
      <c r="A35" s="2" t="s">
        <v>4618</v>
      </c>
      <c r="B35" s="2">
        <f>COUNTIF($H$4:H35,H35)</f>
        <v>1</v>
      </c>
      <c r="C35" s="2">
        <f>COUNTIF($J$4:J35,J35)</f>
        <v>1</v>
      </c>
      <c r="D35" s="2">
        <f>COUNTIF($K$4:K35,K35)</f>
        <v>1</v>
      </c>
      <c r="E35" s="89">
        <f t="shared" si="0"/>
        <v>32</v>
      </c>
      <c r="F35" s="89" t="s">
        <v>2532</v>
      </c>
      <c r="G35" s="79" t="s">
        <v>1171</v>
      </c>
      <c r="H35" s="96" t="s">
        <v>123</v>
      </c>
      <c r="I35" s="79" t="s">
        <v>389</v>
      </c>
      <c r="J35" s="79" t="s">
        <v>6</v>
      </c>
      <c r="K35" s="89" t="s">
        <v>2652</v>
      </c>
      <c r="L35" s="89" t="s">
        <v>571</v>
      </c>
      <c r="M35" s="108" t="s">
        <v>4063</v>
      </c>
      <c r="N35" s="108" t="s">
        <v>699</v>
      </c>
      <c r="O35" s="108"/>
      <c r="P35" s="108"/>
      <c r="Q35" s="108"/>
      <c r="R35" s="108"/>
      <c r="S35" s="89"/>
      <c r="T35" s="89"/>
      <c r="U35" s="89"/>
      <c r="V35" s="89"/>
      <c r="W35" s="89"/>
      <c r="X35" s="89"/>
      <c r="Y35" s="89"/>
      <c r="Z35" s="89"/>
      <c r="AA35" s="89"/>
      <c r="AB35" s="89"/>
      <c r="AC35" s="89"/>
      <c r="AD35" s="89"/>
      <c r="AE35" s="89"/>
      <c r="AF35" s="89"/>
      <c r="AG35" s="89"/>
      <c r="AH35" s="89"/>
      <c r="AI35" s="89"/>
      <c r="AJ35" s="89"/>
      <c r="AK35" s="89"/>
      <c r="AL35" s="89">
        <v>1</v>
      </c>
      <c r="AM35" s="89"/>
      <c r="AN35" s="89"/>
      <c r="AO35" s="89"/>
      <c r="AP35" s="89"/>
      <c r="AQ35" s="111"/>
      <c r="AR35" s="118"/>
      <c r="AS35" s="2" t="str">
        <f t="shared" si="1"/>
        <v/>
      </c>
      <c r="AT35" s="2" t="str">
        <f t="shared" si="1"/>
        <v/>
      </c>
      <c r="AU35" s="2" t="str">
        <f t="shared" si="1"/>
        <v/>
      </c>
      <c r="AV35" s="2" t="str">
        <f t="shared" si="1"/>
        <v/>
      </c>
      <c r="AW35" s="2" t="str">
        <f t="shared" si="1"/>
        <v/>
      </c>
      <c r="AX35" s="2" t="str">
        <f t="shared" si="1"/>
        <v/>
      </c>
      <c r="AY35" s="121" t="str">
        <f t="shared" si="2"/>
        <v/>
      </c>
      <c r="AZ35" s="121" t="str">
        <f t="shared" si="2"/>
        <v/>
      </c>
      <c r="BA35" s="121" t="str">
        <f t="shared" si="2"/>
        <v/>
      </c>
      <c r="BB35" s="121" t="str">
        <f t="shared" si="2"/>
        <v/>
      </c>
      <c r="BC35" s="121" t="str">
        <f t="shared" si="2"/>
        <v/>
      </c>
      <c r="BD35" s="121" t="str">
        <f t="shared" si="2"/>
        <v/>
      </c>
      <c r="BE35" s="82" t="str">
        <f t="shared" si="3"/>
        <v/>
      </c>
      <c r="BF35" s="82" t="str">
        <f t="shared" si="3"/>
        <v/>
      </c>
      <c r="BG35" s="82" t="str">
        <f t="shared" si="3"/>
        <v/>
      </c>
      <c r="BH35" s="82" t="str">
        <f t="shared" si="3"/>
        <v/>
      </c>
      <c r="BI35" s="82" t="str">
        <f t="shared" si="3"/>
        <v/>
      </c>
      <c r="BJ35" s="82" t="str">
        <f t="shared" si="3"/>
        <v/>
      </c>
      <c r="BK35" s="82" t="str">
        <f t="shared" si="4"/>
        <v/>
      </c>
      <c r="BL35" s="82" t="str">
        <f t="shared" si="4"/>
        <v/>
      </c>
      <c r="BM35" s="82" t="str">
        <f t="shared" si="4"/>
        <v/>
      </c>
      <c r="BN35" s="82" t="str">
        <f t="shared" si="4"/>
        <v/>
      </c>
      <c r="BO35" s="82" t="str">
        <f t="shared" si="4"/>
        <v/>
      </c>
      <c r="BP35" s="82" t="str">
        <f t="shared" si="4"/>
        <v/>
      </c>
      <c r="BQ35" s="82" t="str">
        <f t="shared" si="5"/>
        <v/>
      </c>
      <c r="BR35" s="82" t="str">
        <f t="shared" si="5"/>
        <v/>
      </c>
      <c r="BS35" s="82" t="str">
        <f t="shared" si="5"/>
        <v/>
      </c>
      <c r="BT35" s="82" t="str">
        <f t="shared" si="5"/>
        <v/>
      </c>
      <c r="BU35" s="82" t="str">
        <f t="shared" si="5"/>
        <v/>
      </c>
      <c r="BV35" s="82" t="str">
        <f t="shared" si="5"/>
        <v/>
      </c>
      <c r="BW35" s="82" t="str">
        <f t="shared" si="6"/>
        <v/>
      </c>
      <c r="BX35" s="82" t="str">
        <f t="shared" si="6"/>
        <v/>
      </c>
      <c r="BY35" s="82" t="str">
        <f t="shared" si="6"/>
        <v/>
      </c>
      <c r="BZ35" s="82" t="str">
        <f t="shared" si="6"/>
        <v/>
      </c>
      <c r="CA35" s="82" t="str">
        <f t="shared" si="6"/>
        <v/>
      </c>
      <c r="CB35" s="82" t="str">
        <f t="shared" si="6"/>
        <v/>
      </c>
      <c r="CC35" s="82" t="str">
        <f t="shared" si="7"/>
        <v/>
      </c>
      <c r="CD35" s="82" t="str">
        <f t="shared" si="7"/>
        <v/>
      </c>
      <c r="CE35" s="82" t="str">
        <f t="shared" si="7"/>
        <v/>
      </c>
      <c r="CF35" s="82" t="str">
        <f t="shared" si="7"/>
        <v/>
      </c>
      <c r="CG35" s="82" t="str">
        <f t="shared" si="7"/>
        <v/>
      </c>
      <c r="CH35" s="82" t="str">
        <f t="shared" si="7"/>
        <v/>
      </c>
      <c r="CI35" s="82" t="str">
        <f t="shared" si="8"/>
        <v/>
      </c>
      <c r="CJ35" s="82" t="str">
        <f t="shared" si="8"/>
        <v/>
      </c>
      <c r="CK35" s="82" t="str">
        <f t="shared" si="8"/>
        <v/>
      </c>
      <c r="CL35" s="82" t="str">
        <f t="shared" si="8"/>
        <v/>
      </c>
      <c r="CM35" s="82" t="str">
        <f t="shared" si="8"/>
        <v/>
      </c>
      <c r="CN35" s="82" t="str">
        <f t="shared" si="8"/>
        <v/>
      </c>
      <c r="CO35" s="82" t="str">
        <f t="shared" si="9"/>
        <v/>
      </c>
      <c r="CP35" s="82" t="str">
        <f t="shared" si="9"/>
        <v/>
      </c>
      <c r="CQ35" s="82" t="str">
        <f t="shared" si="9"/>
        <v/>
      </c>
      <c r="CR35" s="82" t="str">
        <f t="shared" si="9"/>
        <v/>
      </c>
      <c r="CS35" s="82" t="str">
        <f t="shared" si="9"/>
        <v/>
      </c>
      <c r="CT35" s="82" t="str">
        <f t="shared" si="9"/>
        <v/>
      </c>
      <c r="CU35" s="82" t="str">
        <f t="shared" si="10"/>
        <v/>
      </c>
      <c r="CV35" s="82" t="str">
        <f t="shared" si="10"/>
        <v/>
      </c>
      <c r="CW35" s="82" t="str">
        <f t="shared" si="10"/>
        <v/>
      </c>
      <c r="CX35" s="82" t="str">
        <f t="shared" si="10"/>
        <v/>
      </c>
      <c r="CY35" s="82" t="str">
        <f t="shared" si="10"/>
        <v/>
      </c>
      <c r="CZ35" s="82" t="str">
        <f t="shared" si="10"/>
        <v/>
      </c>
      <c r="DA35" s="82" t="str">
        <f t="shared" si="11"/>
        <v/>
      </c>
      <c r="DB35" s="82" t="str">
        <f t="shared" si="11"/>
        <v/>
      </c>
      <c r="DC35" s="82" t="str">
        <f t="shared" si="11"/>
        <v/>
      </c>
      <c r="DD35" s="82" t="str">
        <f t="shared" si="11"/>
        <v/>
      </c>
      <c r="DE35" s="82" t="str">
        <f t="shared" si="11"/>
        <v/>
      </c>
      <c r="DF35" s="82" t="str">
        <f t="shared" si="11"/>
        <v/>
      </c>
      <c r="DG35" s="82" t="str">
        <f t="shared" si="12"/>
        <v/>
      </c>
      <c r="DH35" s="82" t="str">
        <f t="shared" si="12"/>
        <v/>
      </c>
      <c r="DI35" s="82" t="str">
        <f t="shared" si="12"/>
        <v/>
      </c>
      <c r="DJ35" s="82" t="str">
        <f t="shared" si="12"/>
        <v/>
      </c>
      <c r="DK35" s="82" t="str">
        <f t="shared" si="12"/>
        <v/>
      </c>
      <c r="DL35" s="82" t="str">
        <f t="shared" si="12"/>
        <v/>
      </c>
      <c r="DM35" s="82" t="str">
        <f t="shared" si="13"/>
        <v/>
      </c>
      <c r="DN35" s="82" t="str">
        <f t="shared" si="13"/>
        <v/>
      </c>
      <c r="DO35" s="82" t="str">
        <f t="shared" si="13"/>
        <v/>
      </c>
      <c r="DP35" s="82" t="str">
        <f t="shared" si="13"/>
        <v/>
      </c>
      <c r="DQ35" s="82" t="str">
        <f t="shared" si="13"/>
        <v/>
      </c>
      <c r="DR35" s="82" t="str">
        <f t="shared" si="13"/>
        <v/>
      </c>
      <c r="DS35" s="82" t="str">
        <f t="shared" si="14"/>
        <v/>
      </c>
      <c r="DT35" s="82" t="str">
        <f t="shared" si="14"/>
        <v/>
      </c>
      <c r="DU35" s="82" t="str">
        <f t="shared" si="14"/>
        <v/>
      </c>
      <c r="DV35" s="82" t="str">
        <f t="shared" si="14"/>
        <v/>
      </c>
      <c r="DW35" s="82" t="str">
        <f t="shared" si="14"/>
        <v/>
      </c>
      <c r="DX35" s="82" t="str">
        <f t="shared" si="14"/>
        <v/>
      </c>
      <c r="DY35" s="82" t="str">
        <f t="shared" si="15"/>
        <v/>
      </c>
      <c r="DZ35" s="82" t="str">
        <f t="shared" si="15"/>
        <v/>
      </c>
      <c r="EA35" s="82" t="str">
        <f t="shared" si="15"/>
        <v/>
      </c>
      <c r="EB35" s="82" t="str">
        <f t="shared" si="15"/>
        <v/>
      </c>
      <c r="EC35" s="82" t="str">
        <f t="shared" si="15"/>
        <v/>
      </c>
      <c r="ED35" s="82" t="str">
        <f t="shared" si="15"/>
        <v/>
      </c>
      <c r="EE35" s="82" t="str">
        <f t="shared" si="16"/>
        <v/>
      </c>
      <c r="EF35" s="82" t="str">
        <f t="shared" si="16"/>
        <v/>
      </c>
      <c r="EG35" s="82" t="str">
        <f t="shared" si="16"/>
        <v/>
      </c>
      <c r="EH35" s="82" t="str">
        <f t="shared" si="16"/>
        <v/>
      </c>
      <c r="EI35" s="82" t="str">
        <f t="shared" si="16"/>
        <v/>
      </c>
      <c r="EJ35" s="82" t="str">
        <f t="shared" si="16"/>
        <v/>
      </c>
      <c r="EK35" s="82" t="str">
        <f t="shared" si="17"/>
        <v/>
      </c>
      <c r="EL35" s="82" t="str">
        <f t="shared" si="17"/>
        <v/>
      </c>
      <c r="EM35" s="82" t="str">
        <f t="shared" si="17"/>
        <v/>
      </c>
      <c r="EN35" s="82" t="str">
        <f t="shared" si="17"/>
        <v/>
      </c>
      <c r="EO35" s="82" t="str">
        <f t="shared" si="17"/>
        <v/>
      </c>
      <c r="EP35" s="82" t="str">
        <f t="shared" si="17"/>
        <v/>
      </c>
      <c r="EQ35" s="82" t="str">
        <f t="shared" si="18"/>
        <v/>
      </c>
      <c r="ER35" s="82" t="str">
        <f t="shared" si="18"/>
        <v/>
      </c>
      <c r="ES35" s="82" t="str">
        <f t="shared" si="18"/>
        <v/>
      </c>
      <c r="ET35" s="82" t="str">
        <f t="shared" si="18"/>
        <v/>
      </c>
      <c r="EU35" s="82" t="str">
        <f t="shared" si="18"/>
        <v/>
      </c>
      <c r="EV35" s="82" t="str">
        <f t="shared" si="18"/>
        <v/>
      </c>
      <c r="EW35" s="82" t="str">
        <f t="shared" si="19"/>
        <v/>
      </c>
      <c r="EX35" s="82" t="str">
        <f t="shared" si="19"/>
        <v/>
      </c>
      <c r="EY35" s="82" t="str">
        <f t="shared" si="19"/>
        <v/>
      </c>
      <c r="EZ35" s="82" t="str">
        <f t="shared" si="19"/>
        <v/>
      </c>
      <c r="FA35" s="82" t="str">
        <f t="shared" si="19"/>
        <v/>
      </c>
      <c r="FB35" s="82" t="str">
        <f t="shared" si="19"/>
        <v/>
      </c>
      <c r="FC35" s="82" t="str">
        <f t="shared" si="20"/>
        <v>hokuseiichigo@gmail.com</v>
      </c>
      <c r="FD35" s="82" t="str">
        <f t="shared" si="20"/>
        <v>hokuseihlp@gmail.com</v>
      </c>
      <c r="FE35" s="82" t="str">
        <f t="shared" si="20"/>
        <v/>
      </c>
      <c r="FF35" s="82" t="str">
        <f t="shared" si="20"/>
        <v/>
      </c>
      <c r="FG35" s="82" t="str">
        <f t="shared" si="20"/>
        <v/>
      </c>
      <c r="FH35" s="82" t="str">
        <f t="shared" si="20"/>
        <v/>
      </c>
      <c r="FI35" s="82" t="str">
        <f t="shared" si="21"/>
        <v/>
      </c>
      <c r="FJ35" s="82" t="str">
        <f t="shared" si="21"/>
        <v/>
      </c>
      <c r="FK35" s="82" t="str">
        <f t="shared" si="21"/>
        <v/>
      </c>
      <c r="FL35" s="82" t="str">
        <f t="shared" si="21"/>
        <v/>
      </c>
      <c r="FM35" s="82" t="str">
        <f t="shared" si="21"/>
        <v/>
      </c>
      <c r="FN35" s="82" t="str">
        <f t="shared" si="21"/>
        <v/>
      </c>
      <c r="FO35" s="82" t="str">
        <f t="shared" si="22"/>
        <v/>
      </c>
      <c r="FP35" s="82" t="str">
        <f t="shared" si="22"/>
        <v/>
      </c>
      <c r="FQ35" s="82" t="str">
        <f t="shared" si="22"/>
        <v/>
      </c>
      <c r="FR35" s="82" t="str">
        <f t="shared" si="22"/>
        <v/>
      </c>
      <c r="FS35" s="82" t="str">
        <f t="shared" si="22"/>
        <v/>
      </c>
      <c r="FT35" s="82" t="str">
        <f t="shared" si="22"/>
        <v/>
      </c>
      <c r="FU35" s="82" t="str">
        <f t="shared" si="23"/>
        <v/>
      </c>
      <c r="FV35" s="82" t="str">
        <f t="shared" si="23"/>
        <v/>
      </c>
      <c r="FW35" s="82" t="str">
        <f t="shared" si="23"/>
        <v/>
      </c>
      <c r="FX35" s="82" t="str">
        <f t="shared" si="23"/>
        <v/>
      </c>
      <c r="FY35" s="82" t="str">
        <f t="shared" si="23"/>
        <v/>
      </c>
      <c r="FZ35" s="82" t="str">
        <f t="shared" si="23"/>
        <v/>
      </c>
      <c r="GA35" s="82" t="str">
        <f t="shared" si="24"/>
        <v/>
      </c>
      <c r="GB35" s="82" t="str">
        <f t="shared" si="24"/>
        <v/>
      </c>
      <c r="GC35" s="82" t="str">
        <f t="shared" si="24"/>
        <v/>
      </c>
      <c r="GD35" s="82" t="str">
        <f t="shared" si="24"/>
        <v/>
      </c>
      <c r="GE35" s="82" t="str">
        <f t="shared" si="24"/>
        <v/>
      </c>
      <c r="GF35" s="82" t="str">
        <f t="shared" si="24"/>
        <v/>
      </c>
    </row>
    <row r="36" spans="1:188" ht="25.5" customHeight="1">
      <c r="A36" s="2" t="s">
        <v>2948</v>
      </c>
      <c r="B36" s="2">
        <f>COUNTIF($H$4:H36,H36)</f>
        <v>1</v>
      </c>
      <c r="C36" s="2">
        <f>COUNTIF($J$4:J36,J36)</f>
        <v>1</v>
      </c>
      <c r="D36" s="2">
        <f>COUNTIF($K$4:K36,K36)</f>
        <v>1</v>
      </c>
      <c r="E36" s="89">
        <f t="shared" si="0"/>
        <v>33</v>
      </c>
      <c r="F36" s="89" t="s">
        <v>2532</v>
      </c>
      <c r="G36" s="79" t="s">
        <v>1171</v>
      </c>
      <c r="H36" s="97" t="s">
        <v>254</v>
      </c>
      <c r="I36" s="79" t="s">
        <v>176</v>
      </c>
      <c r="J36" s="79" t="s">
        <v>972</v>
      </c>
      <c r="K36" s="89" t="s">
        <v>3161</v>
      </c>
      <c r="L36" s="89" t="s">
        <v>1044</v>
      </c>
      <c r="M36" s="108" t="s">
        <v>4066</v>
      </c>
      <c r="N36" s="108"/>
      <c r="O36" s="108"/>
      <c r="P36" s="108"/>
      <c r="Q36" s="108"/>
      <c r="R36" s="108"/>
      <c r="S36" s="89"/>
      <c r="T36" s="89"/>
      <c r="U36" s="89"/>
      <c r="V36" s="89"/>
      <c r="W36" s="89"/>
      <c r="X36" s="89"/>
      <c r="Y36" s="89"/>
      <c r="Z36" s="89"/>
      <c r="AA36" s="89"/>
      <c r="AB36" s="89"/>
      <c r="AC36" s="89"/>
      <c r="AD36" s="89"/>
      <c r="AE36" s="89"/>
      <c r="AF36" s="89">
        <v>2</v>
      </c>
      <c r="AG36" s="89"/>
      <c r="AH36" s="89"/>
      <c r="AI36" s="89"/>
      <c r="AJ36" s="89">
        <v>1</v>
      </c>
      <c r="AK36" s="89">
        <v>1</v>
      </c>
      <c r="AL36" s="89"/>
      <c r="AM36" s="89"/>
      <c r="AN36" s="89"/>
      <c r="AO36" s="89"/>
      <c r="AP36" s="89"/>
      <c r="AQ36" s="111"/>
      <c r="AR36" s="118"/>
      <c r="AS36" s="2" t="str">
        <f t="shared" si="1"/>
        <v/>
      </c>
      <c r="AT36" s="2" t="str">
        <f t="shared" si="1"/>
        <v/>
      </c>
      <c r="AU36" s="2" t="str">
        <f t="shared" si="1"/>
        <v/>
      </c>
      <c r="AV36" s="2" t="str">
        <f t="shared" si="1"/>
        <v/>
      </c>
      <c r="AW36" s="2" t="str">
        <f t="shared" si="1"/>
        <v/>
      </c>
      <c r="AX36" s="2" t="str">
        <f t="shared" si="1"/>
        <v/>
      </c>
      <c r="AY36" s="121" t="str">
        <f t="shared" si="2"/>
        <v/>
      </c>
      <c r="AZ36" s="121" t="str">
        <f t="shared" si="2"/>
        <v/>
      </c>
      <c r="BA36" s="121" t="str">
        <f t="shared" si="2"/>
        <v/>
      </c>
      <c r="BB36" s="121" t="str">
        <f t="shared" si="2"/>
        <v/>
      </c>
      <c r="BC36" s="121" t="str">
        <f t="shared" si="2"/>
        <v/>
      </c>
      <c r="BD36" s="121" t="str">
        <f t="shared" si="2"/>
        <v/>
      </c>
      <c r="BE36" s="82" t="str">
        <f t="shared" si="3"/>
        <v/>
      </c>
      <c r="BF36" s="82" t="str">
        <f t="shared" si="3"/>
        <v/>
      </c>
      <c r="BG36" s="82" t="str">
        <f t="shared" si="3"/>
        <v/>
      </c>
      <c r="BH36" s="82" t="str">
        <f t="shared" si="3"/>
        <v/>
      </c>
      <c r="BI36" s="82" t="str">
        <f t="shared" si="3"/>
        <v/>
      </c>
      <c r="BJ36" s="82" t="str">
        <f t="shared" si="3"/>
        <v/>
      </c>
      <c r="BK36" s="82" t="str">
        <f t="shared" si="4"/>
        <v/>
      </c>
      <c r="BL36" s="82" t="str">
        <f t="shared" si="4"/>
        <v/>
      </c>
      <c r="BM36" s="82" t="str">
        <f t="shared" si="4"/>
        <v/>
      </c>
      <c r="BN36" s="82" t="str">
        <f t="shared" si="4"/>
        <v/>
      </c>
      <c r="BO36" s="82" t="str">
        <f t="shared" si="4"/>
        <v/>
      </c>
      <c r="BP36" s="82" t="str">
        <f t="shared" si="4"/>
        <v/>
      </c>
      <c r="BQ36" s="82" t="str">
        <f t="shared" si="5"/>
        <v/>
      </c>
      <c r="BR36" s="82" t="str">
        <f t="shared" si="5"/>
        <v/>
      </c>
      <c r="BS36" s="82" t="str">
        <f t="shared" si="5"/>
        <v/>
      </c>
      <c r="BT36" s="82" t="str">
        <f t="shared" si="5"/>
        <v/>
      </c>
      <c r="BU36" s="82" t="str">
        <f t="shared" si="5"/>
        <v/>
      </c>
      <c r="BV36" s="82" t="str">
        <f t="shared" si="5"/>
        <v/>
      </c>
      <c r="BW36" s="82" t="str">
        <f t="shared" si="6"/>
        <v/>
      </c>
      <c r="BX36" s="82" t="str">
        <f t="shared" si="6"/>
        <v/>
      </c>
      <c r="BY36" s="82" t="str">
        <f t="shared" si="6"/>
        <v/>
      </c>
      <c r="BZ36" s="82" t="str">
        <f t="shared" si="6"/>
        <v/>
      </c>
      <c r="CA36" s="82" t="str">
        <f t="shared" si="6"/>
        <v/>
      </c>
      <c r="CB36" s="82" t="str">
        <f t="shared" si="6"/>
        <v/>
      </c>
      <c r="CC36" s="82" t="str">
        <f t="shared" si="7"/>
        <v/>
      </c>
      <c r="CD36" s="82" t="str">
        <f t="shared" si="7"/>
        <v/>
      </c>
      <c r="CE36" s="82" t="str">
        <f t="shared" si="7"/>
        <v/>
      </c>
      <c r="CF36" s="82" t="str">
        <f t="shared" si="7"/>
        <v/>
      </c>
      <c r="CG36" s="82" t="str">
        <f t="shared" si="7"/>
        <v/>
      </c>
      <c r="CH36" s="82" t="str">
        <f t="shared" si="7"/>
        <v/>
      </c>
      <c r="CI36" s="82" t="str">
        <f t="shared" si="8"/>
        <v/>
      </c>
      <c r="CJ36" s="82" t="str">
        <f t="shared" si="8"/>
        <v/>
      </c>
      <c r="CK36" s="82" t="str">
        <f t="shared" si="8"/>
        <v/>
      </c>
      <c r="CL36" s="82" t="str">
        <f t="shared" si="8"/>
        <v/>
      </c>
      <c r="CM36" s="82" t="str">
        <f t="shared" si="8"/>
        <v/>
      </c>
      <c r="CN36" s="82" t="str">
        <f t="shared" si="8"/>
        <v/>
      </c>
      <c r="CO36" s="82" t="str">
        <f t="shared" si="9"/>
        <v/>
      </c>
      <c r="CP36" s="82" t="str">
        <f t="shared" si="9"/>
        <v/>
      </c>
      <c r="CQ36" s="82" t="str">
        <f t="shared" si="9"/>
        <v/>
      </c>
      <c r="CR36" s="82" t="str">
        <f t="shared" si="9"/>
        <v/>
      </c>
      <c r="CS36" s="82" t="str">
        <f t="shared" si="9"/>
        <v/>
      </c>
      <c r="CT36" s="82" t="str">
        <f t="shared" si="9"/>
        <v/>
      </c>
      <c r="CU36" s="82" t="str">
        <f t="shared" si="10"/>
        <v/>
      </c>
      <c r="CV36" s="82" t="str">
        <f t="shared" si="10"/>
        <v/>
      </c>
      <c r="CW36" s="82" t="str">
        <f t="shared" si="10"/>
        <v/>
      </c>
      <c r="CX36" s="82" t="str">
        <f t="shared" si="10"/>
        <v/>
      </c>
      <c r="CY36" s="82" t="str">
        <f t="shared" si="10"/>
        <v/>
      </c>
      <c r="CZ36" s="82" t="str">
        <f t="shared" si="10"/>
        <v/>
      </c>
      <c r="DA36" s="82" t="str">
        <f t="shared" si="11"/>
        <v/>
      </c>
      <c r="DB36" s="82" t="str">
        <f t="shared" si="11"/>
        <v/>
      </c>
      <c r="DC36" s="82" t="str">
        <f t="shared" si="11"/>
        <v/>
      </c>
      <c r="DD36" s="82" t="str">
        <f t="shared" si="11"/>
        <v/>
      </c>
      <c r="DE36" s="82" t="str">
        <f t="shared" si="11"/>
        <v/>
      </c>
      <c r="DF36" s="82" t="str">
        <f t="shared" si="11"/>
        <v/>
      </c>
      <c r="DG36" s="82" t="str">
        <f t="shared" si="12"/>
        <v/>
      </c>
      <c r="DH36" s="82" t="str">
        <f t="shared" si="12"/>
        <v/>
      </c>
      <c r="DI36" s="82" t="str">
        <f t="shared" si="12"/>
        <v/>
      </c>
      <c r="DJ36" s="82" t="str">
        <f t="shared" si="12"/>
        <v/>
      </c>
      <c r="DK36" s="82" t="str">
        <f t="shared" si="12"/>
        <v/>
      </c>
      <c r="DL36" s="82" t="str">
        <f t="shared" si="12"/>
        <v/>
      </c>
      <c r="DM36" s="82" t="str">
        <f t="shared" si="13"/>
        <v/>
      </c>
      <c r="DN36" s="82" t="str">
        <f t="shared" si="13"/>
        <v/>
      </c>
      <c r="DO36" s="82" t="str">
        <f t="shared" si="13"/>
        <v/>
      </c>
      <c r="DP36" s="82" t="str">
        <f t="shared" si="13"/>
        <v/>
      </c>
      <c r="DQ36" s="82" t="str">
        <f t="shared" si="13"/>
        <v/>
      </c>
      <c r="DR36" s="82" t="str">
        <f t="shared" si="13"/>
        <v/>
      </c>
      <c r="DS36" s="82" t="str">
        <f t="shared" si="14"/>
        <v>info@tokiwa-toyama.jp</v>
      </c>
      <c r="DT36" s="82" t="str">
        <f t="shared" si="14"/>
        <v/>
      </c>
      <c r="DU36" s="82" t="str">
        <f t="shared" si="14"/>
        <v/>
      </c>
      <c r="DV36" s="82" t="str">
        <f t="shared" si="14"/>
        <v/>
      </c>
      <c r="DW36" s="82" t="str">
        <f t="shared" si="14"/>
        <v/>
      </c>
      <c r="DX36" s="82" t="str">
        <f t="shared" si="14"/>
        <v/>
      </c>
      <c r="DY36" s="82" t="str">
        <f t="shared" si="15"/>
        <v/>
      </c>
      <c r="DZ36" s="82" t="str">
        <f t="shared" si="15"/>
        <v/>
      </c>
      <c r="EA36" s="82" t="str">
        <f t="shared" si="15"/>
        <v/>
      </c>
      <c r="EB36" s="82" t="str">
        <f t="shared" si="15"/>
        <v/>
      </c>
      <c r="EC36" s="82" t="str">
        <f t="shared" si="15"/>
        <v/>
      </c>
      <c r="ED36" s="82" t="str">
        <f t="shared" si="15"/>
        <v/>
      </c>
      <c r="EE36" s="82" t="str">
        <f t="shared" si="16"/>
        <v/>
      </c>
      <c r="EF36" s="82" t="str">
        <f t="shared" si="16"/>
        <v/>
      </c>
      <c r="EG36" s="82" t="str">
        <f t="shared" si="16"/>
        <v/>
      </c>
      <c r="EH36" s="82" t="str">
        <f t="shared" si="16"/>
        <v/>
      </c>
      <c r="EI36" s="82" t="str">
        <f t="shared" si="16"/>
        <v/>
      </c>
      <c r="EJ36" s="82" t="str">
        <f t="shared" si="16"/>
        <v/>
      </c>
      <c r="EK36" s="82" t="str">
        <f t="shared" si="17"/>
        <v/>
      </c>
      <c r="EL36" s="82" t="str">
        <f t="shared" si="17"/>
        <v/>
      </c>
      <c r="EM36" s="82" t="str">
        <f t="shared" si="17"/>
        <v/>
      </c>
      <c r="EN36" s="82" t="str">
        <f t="shared" si="17"/>
        <v/>
      </c>
      <c r="EO36" s="82" t="str">
        <f t="shared" si="17"/>
        <v/>
      </c>
      <c r="EP36" s="82" t="str">
        <f t="shared" si="17"/>
        <v/>
      </c>
      <c r="EQ36" s="82" t="str">
        <f t="shared" si="18"/>
        <v>info@tokiwa-toyama.jp</v>
      </c>
      <c r="ER36" s="82" t="str">
        <f t="shared" si="18"/>
        <v/>
      </c>
      <c r="ES36" s="82" t="str">
        <f t="shared" si="18"/>
        <v/>
      </c>
      <c r="ET36" s="82" t="str">
        <f t="shared" si="18"/>
        <v/>
      </c>
      <c r="EU36" s="82" t="str">
        <f t="shared" si="18"/>
        <v/>
      </c>
      <c r="EV36" s="82" t="str">
        <f t="shared" si="18"/>
        <v/>
      </c>
      <c r="EW36" s="82" t="str">
        <f t="shared" si="19"/>
        <v>info@tokiwa-toyama.jp</v>
      </c>
      <c r="EX36" s="82" t="str">
        <f t="shared" si="19"/>
        <v/>
      </c>
      <c r="EY36" s="82" t="str">
        <f t="shared" si="19"/>
        <v/>
      </c>
      <c r="EZ36" s="82" t="str">
        <f t="shared" si="19"/>
        <v/>
      </c>
      <c r="FA36" s="82" t="str">
        <f t="shared" si="19"/>
        <v/>
      </c>
      <c r="FB36" s="82" t="str">
        <f t="shared" si="19"/>
        <v/>
      </c>
      <c r="FC36" s="82" t="str">
        <f t="shared" si="20"/>
        <v/>
      </c>
      <c r="FD36" s="82" t="str">
        <f t="shared" si="20"/>
        <v/>
      </c>
      <c r="FE36" s="82" t="str">
        <f t="shared" si="20"/>
        <v/>
      </c>
      <c r="FF36" s="82" t="str">
        <f t="shared" si="20"/>
        <v/>
      </c>
      <c r="FG36" s="82" t="str">
        <f t="shared" si="20"/>
        <v/>
      </c>
      <c r="FH36" s="82" t="str">
        <f t="shared" si="20"/>
        <v/>
      </c>
      <c r="FI36" s="82" t="str">
        <f t="shared" si="21"/>
        <v/>
      </c>
      <c r="FJ36" s="82" t="str">
        <f t="shared" si="21"/>
        <v/>
      </c>
      <c r="FK36" s="82" t="str">
        <f t="shared" si="21"/>
        <v/>
      </c>
      <c r="FL36" s="82" t="str">
        <f t="shared" si="21"/>
        <v/>
      </c>
      <c r="FM36" s="82" t="str">
        <f t="shared" si="21"/>
        <v/>
      </c>
      <c r="FN36" s="82" t="str">
        <f t="shared" si="21"/>
        <v/>
      </c>
      <c r="FO36" s="82" t="str">
        <f t="shared" si="22"/>
        <v/>
      </c>
      <c r="FP36" s="82" t="str">
        <f t="shared" si="22"/>
        <v/>
      </c>
      <c r="FQ36" s="82" t="str">
        <f t="shared" si="22"/>
        <v/>
      </c>
      <c r="FR36" s="82" t="str">
        <f t="shared" si="22"/>
        <v/>
      </c>
      <c r="FS36" s="82" t="str">
        <f t="shared" si="22"/>
        <v/>
      </c>
      <c r="FT36" s="82" t="str">
        <f t="shared" si="22"/>
        <v/>
      </c>
      <c r="FU36" s="82" t="str">
        <f t="shared" si="23"/>
        <v/>
      </c>
      <c r="FV36" s="82" t="str">
        <f t="shared" si="23"/>
        <v/>
      </c>
      <c r="FW36" s="82" t="str">
        <f t="shared" si="23"/>
        <v/>
      </c>
      <c r="FX36" s="82" t="str">
        <f t="shared" si="23"/>
        <v/>
      </c>
      <c r="FY36" s="82" t="str">
        <f t="shared" si="23"/>
        <v/>
      </c>
      <c r="FZ36" s="82" t="str">
        <f t="shared" si="23"/>
        <v/>
      </c>
      <c r="GA36" s="82" t="str">
        <f t="shared" si="24"/>
        <v/>
      </c>
      <c r="GB36" s="82" t="str">
        <f t="shared" si="24"/>
        <v/>
      </c>
      <c r="GC36" s="82" t="str">
        <f t="shared" si="24"/>
        <v/>
      </c>
      <c r="GD36" s="82" t="str">
        <f t="shared" si="24"/>
        <v/>
      </c>
      <c r="GE36" s="82" t="str">
        <f t="shared" si="24"/>
        <v/>
      </c>
      <c r="GF36" s="82" t="str">
        <f t="shared" si="24"/>
        <v/>
      </c>
    </row>
    <row r="37" spans="1:188" ht="25.5" customHeight="1">
      <c r="A37" s="2" t="s">
        <v>1023</v>
      </c>
      <c r="B37" s="2">
        <f>COUNTIF($H$4:H37,H37)</f>
        <v>1</v>
      </c>
      <c r="C37" s="2">
        <f>COUNTIF($J$4:J37,J37)</f>
        <v>1</v>
      </c>
      <c r="D37" s="2">
        <f>COUNTIF($K$4:K37,K37)</f>
        <v>1</v>
      </c>
      <c r="E37" s="89">
        <f t="shared" si="0"/>
        <v>34</v>
      </c>
      <c r="F37" s="89" t="s">
        <v>2532</v>
      </c>
      <c r="G37" s="79" t="s">
        <v>1171</v>
      </c>
      <c r="H37" s="97" t="s">
        <v>278</v>
      </c>
      <c r="I37" s="79" t="s">
        <v>58</v>
      </c>
      <c r="J37" s="79" t="s">
        <v>2840</v>
      </c>
      <c r="K37" s="89" t="s">
        <v>2628</v>
      </c>
      <c r="L37" s="89" t="s">
        <v>794</v>
      </c>
      <c r="M37" s="108" t="s">
        <v>2215</v>
      </c>
      <c r="N37" s="108"/>
      <c r="O37" s="108"/>
      <c r="P37" s="108"/>
      <c r="Q37" s="108"/>
      <c r="R37" s="108"/>
      <c r="S37" s="89"/>
      <c r="T37" s="89"/>
      <c r="U37" s="89"/>
      <c r="V37" s="89"/>
      <c r="W37" s="89"/>
      <c r="X37" s="89"/>
      <c r="Y37" s="89"/>
      <c r="Z37" s="89"/>
      <c r="AA37" s="89"/>
      <c r="AB37" s="89"/>
      <c r="AC37" s="89"/>
      <c r="AD37" s="89"/>
      <c r="AE37" s="89"/>
      <c r="AF37" s="89">
        <v>1</v>
      </c>
      <c r="AG37" s="89"/>
      <c r="AH37" s="89"/>
      <c r="AI37" s="89"/>
      <c r="AJ37" s="89"/>
      <c r="AK37" s="89"/>
      <c r="AL37" s="89"/>
      <c r="AM37" s="89"/>
      <c r="AN37" s="89"/>
      <c r="AO37" s="89"/>
      <c r="AP37" s="89"/>
      <c r="AQ37" s="111"/>
      <c r="AR37" s="118"/>
      <c r="AS37" s="2" t="str">
        <f t="shared" si="1"/>
        <v/>
      </c>
      <c r="AT37" s="2" t="str">
        <f t="shared" si="1"/>
        <v/>
      </c>
      <c r="AU37" s="2" t="str">
        <f t="shared" si="1"/>
        <v/>
      </c>
      <c r="AV37" s="2" t="str">
        <f t="shared" si="1"/>
        <v/>
      </c>
      <c r="AW37" s="2" t="str">
        <f t="shared" si="1"/>
        <v/>
      </c>
      <c r="AX37" s="2" t="str">
        <f t="shared" si="1"/>
        <v/>
      </c>
      <c r="AY37" s="121" t="str">
        <f t="shared" si="2"/>
        <v/>
      </c>
      <c r="AZ37" s="121" t="str">
        <f t="shared" si="2"/>
        <v/>
      </c>
      <c r="BA37" s="121" t="str">
        <f t="shared" si="2"/>
        <v/>
      </c>
      <c r="BB37" s="121" t="str">
        <f t="shared" si="2"/>
        <v/>
      </c>
      <c r="BC37" s="121" t="str">
        <f t="shared" si="2"/>
        <v/>
      </c>
      <c r="BD37" s="121" t="str">
        <f t="shared" si="2"/>
        <v/>
      </c>
      <c r="BE37" s="82" t="str">
        <f t="shared" si="3"/>
        <v/>
      </c>
      <c r="BF37" s="82" t="str">
        <f t="shared" si="3"/>
        <v/>
      </c>
      <c r="BG37" s="82" t="str">
        <f t="shared" si="3"/>
        <v/>
      </c>
      <c r="BH37" s="82" t="str">
        <f t="shared" si="3"/>
        <v/>
      </c>
      <c r="BI37" s="82" t="str">
        <f t="shared" si="3"/>
        <v/>
      </c>
      <c r="BJ37" s="82" t="str">
        <f t="shared" si="3"/>
        <v/>
      </c>
      <c r="BK37" s="82" t="str">
        <f t="shared" si="4"/>
        <v/>
      </c>
      <c r="BL37" s="82" t="str">
        <f t="shared" si="4"/>
        <v/>
      </c>
      <c r="BM37" s="82" t="str">
        <f t="shared" si="4"/>
        <v/>
      </c>
      <c r="BN37" s="82" t="str">
        <f t="shared" si="4"/>
        <v/>
      </c>
      <c r="BO37" s="82" t="str">
        <f t="shared" si="4"/>
        <v/>
      </c>
      <c r="BP37" s="82" t="str">
        <f t="shared" si="4"/>
        <v/>
      </c>
      <c r="BQ37" s="82" t="str">
        <f t="shared" si="5"/>
        <v/>
      </c>
      <c r="BR37" s="82" t="str">
        <f t="shared" si="5"/>
        <v/>
      </c>
      <c r="BS37" s="82" t="str">
        <f t="shared" si="5"/>
        <v/>
      </c>
      <c r="BT37" s="82" t="str">
        <f t="shared" si="5"/>
        <v/>
      </c>
      <c r="BU37" s="82" t="str">
        <f t="shared" si="5"/>
        <v/>
      </c>
      <c r="BV37" s="82" t="str">
        <f t="shared" si="5"/>
        <v/>
      </c>
      <c r="BW37" s="82" t="str">
        <f t="shared" si="6"/>
        <v/>
      </c>
      <c r="BX37" s="82" t="str">
        <f t="shared" si="6"/>
        <v/>
      </c>
      <c r="BY37" s="82" t="str">
        <f t="shared" si="6"/>
        <v/>
      </c>
      <c r="BZ37" s="82" t="str">
        <f t="shared" si="6"/>
        <v/>
      </c>
      <c r="CA37" s="82" t="str">
        <f t="shared" si="6"/>
        <v/>
      </c>
      <c r="CB37" s="82" t="str">
        <f t="shared" si="6"/>
        <v/>
      </c>
      <c r="CC37" s="82" t="str">
        <f t="shared" si="7"/>
        <v/>
      </c>
      <c r="CD37" s="82" t="str">
        <f t="shared" si="7"/>
        <v/>
      </c>
      <c r="CE37" s="82" t="str">
        <f t="shared" si="7"/>
        <v/>
      </c>
      <c r="CF37" s="82" t="str">
        <f t="shared" si="7"/>
        <v/>
      </c>
      <c r="CG37" s="82" t="str">
        <f t="shared" si="7"/>
        <v/>
      </c>
      <c r="CH37" s="82" t="str">
        <f t="shared" si="7"/>
        <v/>
      </c>
      <c r="CI37" s="82" t="str">
        <f t="shared" si="8"/>
        <v/>
      </c>
      <c r="CJ37" s="82" t="str">
        <f t="shared" si="8"/>
        <v/>
      </c>
      <c r="CK37" s="82" t="str">
        <f t="shared" si="8"/>
        <v/>
      </c>
      <c r="CL37" s="82" t="str">
        <f t="shared" si="8"/>
        <v/>
      </c>
      <c r="CM37" s="82" t="str">
        <f t="shared" si="8"/>
        <v/>
      </c>
      <c r="CN37" s="82" t="str">
        <f t="shared" si="8"/>
        <v/>
      </c>
      <c r="CO37" s="82" t="str">
        <f t="shared" si="9"/>
        <v/>
      </c>
      <c r="CP37" s="82" t="str">
        <f t="shared" si="9"/>
        <v/>
      </c>
      <c r="CQ37" s="82" t="str">
        <f t="shared" si="9"/>
        <v/>
      </c>
      <c r="CR37" s="82" t="str">
        <f t="shared" si="9"/>
        <v/>
      </c>
      <c r="CS37" s="82" t="str">
        <f t="shared" si="9"/>
        <v/>
      </c>
      <c r="CT37" s="82" t="str">
        <f t="shared" si="9"/>
        <v/>
      </c>
      <c r="CU37" s="82" t="str">
        <f t="shared" si="10"/>
        <v/>
      </c>
      <c r="CV37" s="82" t="str">
        <f t="shared" si="10"/>
        <v/>
      </c>
      <c r="CW37" s="82" t="str">
        <f t="shared" si="10"/>
        <v/>
      </c>
      <c r="CX37" s="82" t="str">
        <f t="shared" si="10"/>
        <v/>
      </c>
      <c r="CY37" s="82" t="str">
        <f t="shared" si="10"/>
        <v/>
      </c>
      <c r="CZ37" s="82" t="str">
        <f t="shared" si="10"/>
        <v/>
      </c>
      <c r="DA37" s="82" t="str">
        <f t="shared" si="11"/>
        <v/>
      </c>
      <c r="DB37" s="82" t="str">
        <f t="shared" si="11"/>
        <v/>
      </c>
      <c r="DC37" s="82" t="str">
        <f t="shared" si="11"/>
        <v/>
      </c>
      <c r="DD37" s="82" t="str">
        <f t="shared" si="11"/>
        <v/>
      </c>
      <c r="DE37" s="82" t="str">
        <f t="shared" si="11"/>
        <v/>
      </c>
      <c r="DF37" s="82" t="str">
        <f t="shared" si="11"/>
        <v/>
      </c>
      <c r="DG37" s="82" t="str">
        <f t="shared" si="12"/>
        <v/>
      </c>
      <c r="DH37" s="82" t="str">
        <f t="shared" si="12"/>
        <v/>
      </c>
      <c r="DI37" s="82" t="str">
        <f t="shared" si="12"/>
        <v/>
      </c>
      <c r="DJ37" s="82" t="str">
        <f t="shared" si="12"/>
        <v/>
      </c>
      <c r="DK37" s="82" t="str">
        <f t="shared" si="12"/>
        <v/>
      </c>
      <c r="DL37" s="82" t="str">
        <f t="shared" si="12"/>
        <v/>
      </c>
      <c r="DM37" s="82" t="str">
        <f t="shared" si="13"/>
        <v/>
      </c>
      <c r="DN37" s="82" t="str">
        <f t="shared" si="13"/>
        <v/>
      </c>
      <c r="DO37" s="82" t="str">
        <f t="shared" si="13"/>
        <v/>
      </c>
      <c r="DP37" s="82" t="str">
        <f t="shared" si="13"/>
        <v/>
      </c>
      <c r="DQ37" s="82" t="str">
        <f t="shared" si="13"/>
        <v/>
      </c>
      <c r="DR37" s="82" t="str">
        <f t="shared" si="13"/>
        <v/>
      </c>
      <c r="DS37" s="82" t="str">
        <f t="shared" si="14"/>
        <v>m-nakagawa@byouinnet.ne.jp</v>
      </c>
      <c r="DT37" s="82" t="str">
        <f t="shared" si="14"/>
        <v/>
      </c>
      <c r="DU37" s="82" t="str">
        <f t="shared" si="14"/>
        <v/>
      </c>
      <c r="DV37" s="82" t="str">
        <f t="shared" si="14"/>
        <v/>
      </c>
      <c r="DW37" s="82" t="str">
        <f t="shared" si="14"/>
        <v/>
      </c>
      <c r="DX37" s="82" t="str">
        <f t="shared" si="14"/>
        <v/>
      </c>
      <c r="DY37" s="82" t="str">
        <f t="shared" si="15"/>
        <v/>
      </c>
      <c r="DZ37" s="82" t="str">
        <f t="shared" si="15"/>
        <v/>
      </c>
      <c r="EA37" s="82" t="str">
        <f t="shared" si="15"/>
        <v/>
      </c>
      <c r="EB37" s="82" t="str">
        <f t="shared" si="15"/>
        <v/>
      </c>
      <c r="EC37" s="82" t="str">
        <f t="shared" si="15"/>
        <v/>
      </c>
      <c r="ED37" s="82" t="str">
        <f t="shared" si="15"/>
        <v/>
      </c>
      <c r="EE37" s="82" t="str">
        <f t="shared" si="16"/>
        <v/>
      </c>
      <c r="EF37" s="82" t="str">
        <f t="shared" si="16"/>
        <v/>
      </c>
      <c r="EG37" s="82" t="str">
        <f t="shared" si="16"/>
        <v/>
      </c>
      <c r="EH37" s="82" t="str">
        <f t="shared" si="16"/>
        <v/>
      </c>
      <c r="EI37" s="82" t="str">
        <f t="shared" si="16"/>
        <v/>
      </c>
      <c r="EJ37" s="82" t="str">
        <f t="shared" si="16"/>
        <v/>
      </c>
      <c r="EK37" s="82" t="str">
        <f t="shared" si="17"/>
        <v/>
      </c>
      <c r="EL37" s="82" t="str">
        <f t="shared" si="17"/>
        <v/>
      </c>
      <c r="EM37" s="82" t="str">
        <f t="shared" si="17"/>
        <v/>
      </c>
      <c r="EN37" s="82" t="str">
        <f t="shared" si="17"/>
        <v/>
      </c>
      <c r="EO37" s="82" t="str">
        <f t="shared" si="17"/>
        <v/>
      </c>
      <c r="EP37" s="82" t="str">
        <f t="shared" si="17"/>
        <v/>
      </c>
      <c r="EQ37" s="82" t="str">
        <f t="shared" si="18"/>
        <v/>
      </c>
      <c r="ER37" s="82" t="str">
        <f t="shared" si="18"/>
        <v/>
      </c>
      <c r="ES37" s="82" t="str">
        <f t="shared" si="18"/>
        <v/>
      </c>
      <c r="ET37" s="82" t="str">
        <f t="shared" si="18"/>
        <v/>
      </c>
      <c r="EU37" s="82" t="str">
        <f t="shared" si="18"/>
        <v/>
      </c>
      <c r="EV37" s="82" t="str">
        <f t="shared" si="18"/>
        <v/>
      </c>
      <c r="EW37" s="82" t="str">
        <f t="shared" si="19"/>
        <v/>
      </c>
      <c r="EX37" s="82" t="str">
        <f t="shared" si="19"/>
        <v/>
      </c>
      <c r="EY37" s="82" t="str">
        <f t="shared" si="19"/>
        <v/>
      </c>
      <c r="EZ37" s="82" t="str">
        <f t="shared" si="19"/>
        <v/>
      </c>
      <c r="FA37" s="82" t="str">
        <f t="shared" si="19"/>
        <v/>
      </c>
      <c r="FB37" s="82" t="str">
        <f t="shared" si="19"/>
        <v/>
      </c>
      <c r="FC37" s="82" t="str">
        <f t="shared" si="20"/>
        <v/>
      </c>
      <c r="FD37" s="82" t="str">
        <f t="shared" si="20"/>
        <v/>
      </c>
      <c r="FE37" s="82" t="str">
        <f t="shared" si="20"/>
        <v/>
      </c>
      <c r="FF37" s="82" t="str">
        <f t="shared" si="20"/>
        <v/>
      </c>
      <c r="FG37" s="82" t="str">
        <f t="shared" si="20"/>
        <v/>
      </c>
      <c r="FH37" s="82" t="str">
        <f t="shared" si="20"/>
        <v/>
      </c>
      <c r="FI37" s="82" t="str">
        <f t="shared" si="21"/>
        <v/>
      </c>
      <c r="FJ37" s="82" t="str">
        <f t="shared" si="21"/>
        <v/>
      </c>
      <c r="FK37" s="82" t="str">
        <f t="shared" si="21"/>
        <v/>
      </c>
      <c r="FL37" s="82" t="str">
        <f t="shared" si="21"/>
        <v/>
      </c>
      <c r="FM37" s="82" t="str">
        <f t="shared" si="21"/>
        <v/>
      </c>
      <c r="FN37" s="82" t="str">
        <f t="shared" si="21"/>
        <v/>
      </c>
      <c r="FO37" s="82" t="str">
        <f t="shared" si="22"/>
        <v/>
      </c>
      <c r="FP37" s="82" t="str">
        <f t="shared" si="22"/>
        <v/>
      </c>
      <c r="FQ37" s="82" t="str">
        <f t="shared" si="22"/>
        <v/>
      </c>
      <c r="FR37" s="82" t="str">
        <f t="shared" si="22"/>
        <v/>
      </c>
      <c r="FS37" s="82" t="str">
        <f t="shared" si="22"/>
        <v/>
      </c>
      <c r="FT37" s="82" t="str">
        <f t="shared" si="22"/>
        <v/>
      </c>
      <c r="FU37" s="82" t="str">
        <f t="shared" si="23"/>
        <v/>
      </c>
      <c r="FV37" s="82" t="str">
        <f t="shared" si="23"/>
        <v/>
      </c>
      <c r="FW37" s="82" t="str">
        <f t="shared" si="23"/>
        <v/>
      </c>
      <c r="FX37" s="82" t="str">
        <f t="shared" si="23"/>
        <v/>
      </c>
      <c r="FY37" s="82" t="str">
        <f t="shared" si="23"/>
        <v/>
      </c>
      <c r="FZ37" s="82" t="str">
        <f t="shared" si="23"/>
        <v/>
      </c>
      <c r="GA37" s="82" t="str">
        <f t="shared" si="24"/>
        <v/>
      </c>
      <c r="GB37" s="82" t="str">
        <f t="shared" si="24"/>
        <v/>
      </c>
      <c r="GC37" s="82" t="str">
        <f t="shared" si="24"/>
        <v/>
      </c>
      <c r="GD37" s="82" t="str">
        <f t="shared" si="24"/>
        <v/>
      </c>
      <c r="GE37" s="82" t="str">
        <f t="shared" si="24"/>
        <v/>
      </c>
      <c r="GF37" s="82" t="str">
        <f t="shared" si="24"/>
        <v/>
      </c>
    </row>
    <row r="38" spans="1:188" ht="25.5" customHeight="1">
      <c r="A38" s="2" t="s">
        <v>4619</v>
      </c>
      <c r="B38" s="2">
        <f>COUNTIF($H$4:H38,H38)</f>
        <v>1</v>
      </c>
      <c r="C38" s="2">
        <f>COUNTIF($J$4:J38,J38)</f>
        <v>1</v>
      </c>
      <c r="D38" s="2">
        <f>COUNTIF($K$4:K38,K38)</f>
        <v>1</v>
      </c>
      <c r="E38" s="89">
        <f t="shared" si="0"/>
        <v>35</v>
      </c>
      <c r="F38" s="89" t="s">
        <v>2532</v>
      </c>
      <c r="G38" s="79" t="s">
        <v>1171</v>
      </c>
      <c r="H38" s="97" t="s">
        <v>287</v>
      </c>
      <c r="I38" s="79" t="s">
        <v>151</v>
      </c>
      <c r="J38" s="79" t="s">
        <v>1222</v>
      </c>
      <c r="K38" s="89" t="s">
        <v>3163</v>
      </c>
      <c r="L38" s="89" t="s">
        <v>2400</v>
      </c>
      <c r="M38" s="108" t="s">
        <v>4068</v>
      </c>
      <c r="N38" s="108"/>
      <c r="O38" s="108"/>
      <c r="P38" s="108"/>
      <c r="Q38" s="108"/>
      <c r="R38" s="108"/>
      <c r="S38" s="89"/>
      <c r="T38" s="89"/>
      <c r="U38" s="89"/>
      <c r="V38" s="89"/>
      <c r="W38" s="89"/>
      <c r="X38" s="89"/>
      <c r="Y38" s="89"/>
      <c r="Z38" s="89"/>
      <c r="AA38" s="89"/>
      <c r="AB38" s="89"/>
      <c r="AC38" s="89"/>
      <c r="AD38" s="89"/>
      <c r="AE38" s="89"/>
      <c r="AF38" s="89">
        <v>1</v>
      </c>
      <c r="AG38" s="89"/>
      <c r="AH38" s="89"/>
      <c r="AI38" s="89"/>
      <c r="AJ38" s="89"/>
      <c r="AK38" s="89"/>
      <c r="AL38" s="89"/>
      <c r="AM38" s="89"/>
      <c r="AN38" s="89"/>
      <c r="AO38" s="89"/>
      <c r="AP38" s="89"/>
      <c r="AQ38" s="111"/>
      <c r="AR38" s="118"/>
      <c r="AS38" s="2" t="str">
        <f t="shared" si="1"/>
        <v/>
      </c>
      <c r="AT38" s="2" t="str">
        <f t="shared" si="1"/>
        <v/>
      </c>
      <c r="AU38" s="2" t="str">
        <f t="shared" si="1"/>
        <v/>
      </c>
      <c r="AV38" s="2" t="str">
        <f t="shared" si="1"/>
        <v/>
      </c>
      <c r="AW38" s="2" t="str">
        <f t="shared" si="1"/>
        <v/>
      </c>
      <c r="AX38" s="2" t="str">
        <f t="shared" si="1"/>
        <v/>
      </c>
      <c r="AY38" s="121" t="str">
        <f t="shared" si="2"/>
        <v/>
      </c>
      <c r="AZ38" s="121" t="str">
        <f t="shared" si="2"/>
        <v/>
      </c>
      <c r="BA38" s="121" t="str">
        <f t="shared" si="2"/>
        <v/>
      </c>
      <c r="BB38" s="121" t="str">
        <f t="shared" si="2"/>
        <v/>
      </c>
      <c r="BC38" s="121" t="str">
        <f t="shared" si="2"/>
        <v/>
      </c>
      <c r="BD38" s="121" t="str">
        <f t="shared" si="2"/>
        <v/>
      </c>
      <c r="BE38" s="82" t="str">
        <f t="shared" si="3"/>
        <v/>
      </c>
      <c r="BF38" s="82" t="str">
        <f t="shared" si="3"/>
        <v/>
      </c>
      <c r="BG38" s="82" t="str">
        <f t="shared" si="3"/>
        <v/>
      </c>
      <c r="BH38" s="82" t="str">
        <f t="shared" si="3"/>
        <v/>
      </c>
      <c r="BI38" s="82" t="str">
        <f t="shared" si="3"/>
        <v/>
      </c>
      <c r="BJ38" s="82" t="str">
        <f t="shared" si="3"/>
        <v/>
      </c>
      <c r="BK38" s="82" t="str">
        <f t="shared" si="4"/>
        <v/>
      </c>
      <c r="BL38" s="82" t="str">
        <f t="shared" si="4"/>
        <v/>
      </c>
      <c r="BM38" s="82" t="str">
        <f t="shared" si="4"/>
        <v/>
      </c>
      <c r="BN38" s="82" t="str">
        <f t="shared" si="4"/>
        <v/>
      </c>
      <c r="BO38" s="82" t="str">
        <f t="shared" si="4"/>
        <v/>
      </c>
      <c r="BP38" s="82" t="str">
        <f t="shared" si="4"/>
        <v/>
      </c>
      <c r="BQ38" s="82" t="str">
        <f t="shared" si="5"/>
        <v/>
      </c>
      <c r="BR38" s="82" t="str">
        <f t="shared" si="5"/>
        <v/>
      </c>
      <c r="BS38" s="82" t="str">
        <f t="shared" si="5"/>
        <v/>
      </c>
      <c r="BT38" s="82" t="str">
        <f t="shared" si="5"/>
        <v/>
      </c>
      <c r="BU38" s="82" t="str">
        <f t="shared" si="5"/>
        <v/>
      </c>
      <c r="BV38" s="82" t="str">
        <f t="shared" si="5"/>
        <v/>
      </c>
      <c r="BW38" s="82" t="str">
        <f t="shared" si="6"/>
        <v/>
      </c>
      <c r="BX38" s="82" t="str">
        <f t="shared" si="6"/>
        <v/>
      </c>
      <c r="BY38" s="82" t="str">
        <f t="shared" si="6"/>
        <v/>
      </c>
      <c r="BZ38" s="82" t="str">
        <f t="shared" si="6"/>
        <v/>
      </c>
      <c r="CA38" s="82" t="str">
        <f t="shared" si="6"/>
        <v/>
      </c>
      <c r="CB38" s="82" t="str">
        <f t="shared" si="6"/>
        <v/>
      </c>
      <c r="CC38" s="82" t="str">
        <f t="shared" si="7"/>
        <v/>
      </c>
      <c r="CD38" s="82" t="str">
        <f t="shared" si="7"/>
        <v/>
      </c>
      <c r="CE38" s="82" t="str">
        <f t="shared" si="7"/>
        <v/>
      </c>
      <c r="CF38" s="82" t="str">
        <f t="shared" si="7"/>
        <v/>
      </c>
      <c r="CG38" s="82" t="str">
        <f t="shared" si="7"/>
        <v/>
      </c>
      <c r="CH38" s="82" t="str">
        <f t="shared" si="7"/>
        <v/>
      </c>
      <c r="CI38" s="82" t="str">
        <f t="shared" si="8"/>
        <v/>
      </c>
      <c r="CJ38" s="82" t="str">
        <f t="shared" si="8"/>
        <v/>
      </c>
      <c r="CK38" s="82" t="str">
        <f t="shared" si="8"/>
        <v/>
      </c>
      <c r="CL38" s="82" t="str">
        <f t="shared" si="8"/>
        <v/>
      </c>
      <c r="CM38" s="82" t="str">
        <f t="shared" si="8"/>
        <v/>
      </c>
      <c r="CN38" s="82" t="str">
        <f t="shared" si="8"/>
        <v/>
      </c>
      <c r="CO38" s="82" t="str">
        <f t="shared" si="9"/>
        <v/>
      </c>
      <c r="CP38" s="82" t="str">
        <f t="shared" si="9"/>
        <v/>
      </c>
      <c r="CQ38" s="82" t="str">
        <f t="shared" si="9"/>
        <v/>
      </c>
      <c r="CR38" s="82" t="str">
        <f t="shared" si="9"/>
        <v/>
      </c>
      <c r="CS38" s="82" t="str">
        <f t="shared" si="9"/>
        <v/>
      </c>
      <c r="CT38" s="82" t="str">
        <f t="shared" si="9"/>
        <v/>
      </c>
      <c r="CU38" s="82" t="str">
        <f t="shared" si="10"/>
        <v/>
      </c>
      <c r="CV38" s="82" t="str">
        <f t="shared" si="10"/>
        <v/>
      </c>
      <c r="CW38" s="82" t="str">
        <f t="shared" si="10"/>
        <v/>
      </c>
      <c r="CX38" s="82" t="str">
        <f t="shared" si="10"/>
        <v/>
      </c>
      <c r="CY38" s="82" t="str">
        <f t="shared" si="10"/>
        <v/>
      </c>
      <c r="CZ38" s="82" t="str">
        <f t="shared" si="10"/>
        <v/>
      </c>
      <c r="DA38" s="82" t="str">
        <f t="shared" si="11"/>
        <v/>
      </c>
      <c r="DB38" s="82" t="str">
        <f t="shared" si="11"/>
        <v/>
      </c>
      <c r="DC38" s="82" t="str">
        <f t="shared" si="11"/>
        <v/>
      </c>
      <c r="DD38" s="82" t="str">
        <f t="shared" si="11"/>
        <v/>
      </c>
      <c r="DE38" s="82" t="str">
        <f t="shared" si="11"/>
        <v/>
      </c>
      <c r="DF38" s="82" t="str">
        <f t="shared" si="11"/>
        <v/>
      </c>
      <c r="DG38" s="82" t="str">
        <f t="shared" si="12"/>
        <v/>
      </c>
      <c r="DH38" s="82" t="str">
        <f t="shared" si="12"/>
        <v/>
      </c>
      <c r="DI38" s="82" t="str">
        <f t="shared" si="12"/>
        <v/>
      </c>
      <c r="DJ38" s="82" t="str">
        <f t="shared" si="12"/>
        <v/>
      </c>
      <c r="DK38" s="82" t="str">
        <f t="shared" si="12"/>
        <v/>
      </c>
      <c r="DL38" s="82" t="str">
        <f t="shared" si="12"/>
        <v/>
      </c>
      <c r="DM38" s="82" t="str">
        <f t="shared" si="13"/>
        <v/>
      </c>
      <c r="DN38" s="82" t="str">
        <f t="shared" si="13"/>
        <v/>
      </c>
      <c r="DO38" s="82" t="str">
        <f t="shared" si="13"/>
        <v/>
      </c>
      <c r="DP38" s="82" t="str">
        <f t="shared" si="13"/>
        <v/>
      </c>
      <c r="DQ38" s="82" t="str">
        <f t="shared" si="13"/>
        <v/>
      </c>
      <c r="DR38" s="82" t="str">
        <f t="shared" si="13"/>
        <v/>
      </c>
      <c r="DS38" s="82" t="str">
        <f t="shared" si="14"/>
        <v>hospital@toyamasakura.com</v>
      </c>
      <c r="DT38" s="82" t="str">
        <f t="shared" si="14"/>
        <v/>
      </c>
      <c r="DU38" s="82" t="str">
        <f t="shared" si="14"/>
        <v/>
      </c>
      <c r="DV38" s="82" t="str">
        <f t="shared" si="14"/>
        <v/>
      </c>
      <c r="DW38" s="82" t="str">
        <f t="shared" si="14"/>
        <v/>
      </c>
      <c r="DX38" s="82" t="str">
        <f t="shared" si="14"/>
        <v/>
      </c>
      <c r="DY38" s="82" t="str">
        <f t="shared" si="15"/>
        <v/>
      </c>
      <c r="DZ38" s="82" t="str">
        <f t="shared" si="15"/>
        <v/>
      </c>
      <c r="EA38" s="82" t="str">
        <f t="shared" si="15"/>
        <v/>
      </c>
      <c r="EB38" s="82" t="str">
        <f t="shared" si="15"/>
        <v/>
      </c>
      <c r="EC38" s="82" t="str">
        <f t="shared" si="15"/>
        <v/>
      </c>
      <c r="ED38" s="82" t="str">
        <f t="shared" si="15"/>
        <v/>
      </c>
      <c r="EE38" s="82" t="str">
        <f t="shared" si="16"/>
        <v/>
      </c>
      <c r="EF38" s="82" t="str">
        <f t="shared" si="16"/>
        <v/>
      </c>
      <c r="EG38" s="82" t="str">
        <f t="shared" si="16"/>
        <v/>
      </c>
      <c r="EH38" s="82" t="str">
        <f t="shared" si="16"/>
        <v/>
      </c>
      <c r="EI38" s="82" t="str">
        <f t="shared" si="16"/>
        <v/>
      </c>
      <c r="EJ38" s="82" t="str">
        <f t="shared" si="16"/>
        <v/>
      </c>
      <c r="EK38" s="82" t="str">
        <f t="shared" si="17"/>
        <v/>
      </c>
      <c r="EL38" s="82" t="str">
        <f t="shared" si="17"/>
        <v/>
      </c>
      <c r="EM38" s="82" t="str">
        <f t="shared" si="17"/>
        <v/>
      </c>
      <c r="EN38" s="82" t="str">
        <f t="shared" si="17"/>
        <v/>
      </c>
      <c r="EO38" s="82" t="str">
        <f t="shared" si="17"/>
        <v/>
      </c>
      <c r="EP38" s="82" t="str">
        <f t="shared" si="17"/>
        <v/>
      </c>
      <c r="EQ38" s="82" t="str">
        <f t="shared" si="18"/>
        <v/>
      </c>
      <c r="ER38" s="82" t="str">
        <f t="shared" si="18"/>
        <v/>
      </c>
      <c r="ES38" s="82" t="str">
        <f t="shared" si="18"/>
        <v/>
      </c>
      <c r="ET38" s="82" t="str">
        <f t="shared" si="18"/>
        <v/>
      </c>
      <c r="EU38" s="82" t="str">
        <f t="shared" si="18"/>
        <v/>
      </c>
      <c r="EV38" s="82" t="str">
        <f t="shared" si="18"/>
        <v/>
      </c>
      <c r="EW38" s="82" t="str">
        <f t="shared" si="19"/>
        <v/>
      </c>
      <c r="EX38" s="82" t="str">
        <f t="shared" si="19"/>
        <v/>
      </c>
      <c r="EY38" s="82" t="str">
        <f t="shared" si="19"/>
        <v/>
      </c>
      <c r="EZ38" s="82" t="str">
        <f t="shared" si="19"/>
        <v/>
      </c>
      <c r="FA38" s="82" t="str">
        <f t="shared" si="19"/>
        <v/>
      </c>
      <c r="FB38" s="82" t="str">
        <f t="shared" si="19"/>
        <v/>
      </c>
      <c r="FC38" s="82" t="str">
        <f t="shared" si="20"/>
        <v/>
      </c>
      <c r="FD38" s="82" t="str">
        <f t="shared" si="20"/>
        <v/>
      </c>
      <c r="FE38" s="82" t="str">
        <f t="shared" si="20"/>
        <v/>
      </c>
      <c r="FF38" s="82" t="str">
        <f t="shared" si="20"/>
        <v/>
      </c>
      <c r="FG38" s="82" t="str">
        <f t="shared" si="20"/>
        <v/>
      </c>
      <c r="FH38" s="82" t="str">
        <f t="shared" si="20"/>
        <v/>
      </c>
      <c r="FI38" s="82" t="str">
        <f t="shared" si="21"/>
        <v/>
      </c>
      <c r="FJ38" s="82" t="str">
        <f t="shared" si="21"/>
        <v/>
      </c>
      <c r="FK38" s="82" t="str">
        <f t="shared" si="21"/>
        <v/>
      </c>
      <c r="FL38" s="82" t="str">
        <f t="shared" si="21"/>
        <v/>
      </c>
      <c r="FM38" s="82" t="str">
        <f t="shared" si="21"/>
        <v/>
      </c>
      <c r="FN38" s="82" t="str">
        <f t="shared" si="21"/>
        <v/>
      </c>
      <c r="FO38" s="82" t="str">
        <f t="shared" si="22"/>
        <v/>
      </c>
      <c r="FP38" s="82" t="str">
        <f t="shared" si="22"/>
        <v/>
      </c>
      <c r="FQ38" s="82" t="str">
        <f t="shared" si="22"/>
        <v/>
      </c>
      <c r="FR38" s="82" t="str">
        <f t="shared" si="22"/>
        <v/>
      </c>
      <c r="FS38" s="82" t="str">
        <f t="shared" si="22"/>
        <v/>
      </c>
      <c r="FT38" s="82" t="str">
        <f t="shared" si="22"/>
        <v/>
      </c>
      <c r="FU38" s="82" t="str">
        <f t="shared" si="23"/>
        <v/>
      </c>
      <c r="FV38" s="82" t="str">
        <f t="shared" si="23"/>
        <v/>
      </c>
      <c r="FW38" s="82" t="str">
        <f t="shared" si="23"/>
        <v/>
      </c>
      <c r="FX38" s="82" t="str">
        <f t="shared" si="23"/>
        <v/>
      </c>
      <c r="FY38" s="82" t="str">
        <f t="shared" si="23"/>
        <v/>
      </c>
      <c r="FZ38" s="82" t="str">
        <f t="shared" si="23"/>
        <v/>
      </c>
      <c r="GA38" s="82" t="str">
        <f t="shared" si="24"/>
        <v/>
      </c>
      <c r="GB38" s="82" t="str">
        <f t="shared" si="24"/>
        <v/>
      </c>
      <c r="GC38" s="82" t="str">
        <f t="shared" si="24"/>
        <v/>
      </c>
      <c r="GD38" s="82" t="str">
        <f t="shared" si="24"/>
        <v/>
      </c>
      <c r="GE38" s="82" t="str">
        <f t="shared" si="24"/>
        <v/>
      </c>
      <c r="GF38" s="82" t="str">
        <f t="shared" si="24"/>
        <v/>
      </c>
    </row>
    <row r="39" spans="1:188" ht="25.5" customHeight="1">
      <c r="A39" s="2" t="s">
        <v>4620</v>
      </c>
      <c r="B39" s="2">
        <f>COUNTIF($H$4:H39,H39)</f>
        <v>1</v>
      </c>
      <c r="C39" s="2">
        <f>COUNTIF($J$4:J39,J39)</f>
        <v>1</v>
      </c>
      <c r="D39" s="2">
        <f>COUNTIF($K$4:K39,K39)</f>
        <v>1</v>
      </c>
      <c r="E39" s="89">
        <f t="shared" si="0"/>
        <v>36</v>
      </c>
      <c r="F39" s="89" t="s">
        <v>2532</v>
      </c>
      <c r="G39" s="79" t="s">
        <v>1171</v>
      </c>
      <c r="H39" s="97" t="s">
        <v>298</v>
      </c>
      <c r="I39" s="79" t="s">
        <v>303</v>
      </c>
      <c r="J39" s="79" t="s">
        <v>4069</v>
      </c>
      <c r="K39" s="89" t="s">
        <v>3147</v>
      </c>
      <c r="L39" s="89" t="s">
        <v>3149</v>
      </c>
      <c r="M39" s="108" t="s">
        <v>418</v>
      </c>
      <c r="N39" s="108"/>
      <c r="O39" s="108"/>
      <c r="P39" s="108"/>
      <c r="Q39" s="108"/>
      <c r="R39" s="108"/>
      <c r="S39" s="89"/>
      <c r="T39" s="89"/>
      <c r="U39" s="89"/>
      <c r="V39" s="89"/>
      <c r="W39" s="89"/>
      <c r="X39" s="89"/>
      <c r="Y39" s="89"/>
      <c r="Z39" s="89"/>
      <c r="AA39" s="89"/>
      <c r="AB39" s="89"/>
      <c r="AC39" s="89"/>
      <c r="AD39" s="89"/>
      <c r="AE39" s="89"/>
      <c r="AF39" s="89">
        <v>1</v>
      </c>
      <c r="AG39" s="89"/>
      <c r="AH39" s="89"/>
      <c r="AI39" s="89"/>
      <c r="AJ39" s="89"/>
      <c r="AK39" s="89"/>
      <c r="AL39" s="89"/>
      <c r="AM39" s="89"/>
      <c r="AN39" s="89"/>
      <c r="AO39" s="89"/>
      <c r="AP39" s="89"/>
      <c r="AQ39" s="111"/>
      <c r="AR39" s="118"/>
      <c r="AS39" s="2" t="str">
        <f t="shared" si="1"/>
        <v/>
      </c>
      <c r="AT39" s="2" t="str">
        <f t="shared" si="1"/>
        <v/>
      </c>
      <c r="AU39" s="2" t="str">
        <f t="shared" si="1"/>
        <v/>
      </c>
      <c r="AV39" s="2" t="str">
        <f t="shared" si="1"/>
        <v/>
      </c>
      <c r="AW39" s="2" t="str">
        <f t="shared" si="1"/>
        <v/>
      </c>
      <c r="AX39" s="2" t="str">
        <f t="shared" si="1"/>
        <v/>
      </c>
      <c r="AY39" s="121" t="str">
        <f t="shared" si="2"/>
        <v/>
      </c>
      <c r="AZ39" s="121" t="str">
        <f t="shared" si="2"/>
        <v/>
      </c>
      <c r="BA39" s="121" t="str">
        <f t="shared" si="2"/>
        <v/>
      </c>
      <c r="BB39" s="121" t="str">
        <f t="shared" si="2"/>
        <v/>
      </c>
      <c r="BC39" s="121" t="str">
        <f t="shared" si="2"/>
        <v/>
      </c>
      <c r="BD39" s="121" t="str">
        <f t="shared" si="2"/>
        <v/>
      </c>
      <c r="BE39" s="82" t="str">
        <f t="shared" si="3"/>
        <v/>
      </c>
      <c r="BF39" s="82" t="str">
        <f t="shared" si="3"/>
        <v/>
      </c>
      <c r="BG39" s="82" t="str">
        <f t="shared" si="3"/>
        <v/>
      </c>
      <c r="BH39" s="82" t="str">
        <f t="shared" si="3"/>
        <v/>
      </c>
      <c r="BI39" s="82" t="str">
        <f t="shared" si="3"/>
        <v/>
      </c>
      <c r="BJ39" s="82" t="str">
        <f t="shared" si="3"/>
        <v/>
      </c>
      <c r="BK39" s="82" t="str">
        <f t="shared" si="4"/>
        <v/>
      </c>
      <c r="BL39" s="82" t="str">
        <f t="shared" si="4"/>
        <v/>
      </c>
      <c r="BM39" s="82" t="str">
        <f t="shared" si="4"/>
        <v/>
      </c>
      <c r="BN39" s="82" t="str">
        <f t="shared" si="4"/>
        <v/>
      </c>
      <c r="BO39" s="82" t="str">
        <f t="shared" si="4"/>
        <v/>
      </c>
      <c r="BP39" s="82" t="str">
        <f t="shared" si="4"/>
        <v/>
      </c>
      <c r="BQ39" s="82" t="str">
        <f t="shared" si="5"/>
        <v/>
      </c>
      <c r="BR39" s="82" t="str">
        <f t="shared" si="5"/>
        <v/>
      </c>
      <c r="BS39" s="82" t="str">
        <f t="shared" si="5"/>
        <v/>
      </c>
      <c r="BT39" s="82" t="str">
        <f t="shared" si="5"/>
        <v/>
      </c>
      <c r="BU39" s="82" t="str">
        <f t="shared" si="5"/>
        <v/>
      </c>
      <c r="BV39" s="82" t="str">
        <f t="shared" si="5"/>
        <v/>
      </c>
      <c r="BW39" s="82" t="str">
        <f t="shared" si="6"/>
        <v/>
      </c>
      <c r="BX39" s="82" t="str">
        <f t="shared" si="6"/>
        <v/>
      </c>
      <c r="BY39" s="82" t="str">
        <f t="shared" si="6"/>
        <v/>
      </c>
      <c r="BZ39" s="82" t="str">
        <f t="shared" si="6"/>
        <v/>
      </c>
      <c r="CA39" s="82" t="str">
        <f t="shared" si="6"/>
        <v/>
      </c>
      <c r="CB39" s="82" t="str">
        <f t="shared" si="6"/>
        <v/>
      </c>
      <c r="CC39" s="82" t="str">
        <f t="shared" si="7"/>
        <v/>
      </c>
      <c r="CD39" s="82" t="str">
        <f t="shared" si="7"/>
        <v/>
      </c>
      <c r="CE39" s="82" t="str">
        <f t="shared" si="7"/>
        <v/>
      </c>
      <c r="CF39" s="82" t="str">
        <f t="shared" si="7"/>
        <v/>
      </c>
      <c r="CG39" s="82" t="str">
        <f t="shared" si="7"/>
        <v/>
      </c>
      <c r="CH39" s="82" t="str">
        <f t="shared" si="7"/>
        <v/>
      </c>
      <c r="CI39" s="82" t="str">
        <f t="shared" si="8"/>
        <v/>
      </c>
      <c r="CJ39" s="82" t="str">
        <f t="shared" si="8"/>
        <v/>
      </c>
      <c r="CK39" s="82" t="str">
        <f t="shared" si="8"/>
        <v/>
      </c>
      <c r="CL39" s="82" t="str">
        <f t="shared" si="8"/>
        <v/>
      </c>
      <c r="CM39" s="82" t="str">
        <f t="shared" si="8"/>
        <v/>
      </c>
      <c r="CN39" s="82" t="str">
        <f t="shared" si="8"/>
        <v/>
      </c>
      <c r="CO39" s="82" t="str">
        <f t="shared" si="9"/>
        <v/>
      </c>
      <c r="CP39" s="82" t="str">
        <f t="shared" si="9"/>
        <v/>
      </c>
      <c r="CQ39" s="82" t="str">
        <f t="shared" si="9"/>
        <v/>
      </c>
      <c r="CR39" s="82" t="str">
        <f t="shared" si="9"/>
        <v/>
      </c>
      <c r="CS39" s="82" t="str">
        <f t="shared" si="9"/>
        <v/>
      </c>
      <c r="CT39" s="82" t="str">
        <f t="shared" si="9"/>
        <v/>
      </c>
      <c r="CU39" s="82" t="str">
        <f t="shared" si="10"/>
        <v/>
      </c>
      <c r="CV39" s="82" t="str">
        <f t="shared" si="10"/>
        <v/>
      </c>
      <c r="CW39" s="82" t="str">
        <f t="shared" si="10"/>
        <v/>
      </c>
      <c r="CX39" s="82" t="str">
        <f t="shared" si="10"/>
        <v/>
      </c>
      <c r="CY39" s="82" t="str">
        <f t="shared" si="10"/>
        <v/>
      </c>
      <c r="CZ39" s="82" t="str">
        <f t="shared" si="10"/>
        <v/>
      </c>
      <c r="DA39" s="82" t="str">
        <f t="shared" si="11"/>
        <v/>
      </c>
      <c r="DB39" s="82" t="str">
        <f t="shared" si="11"/>
        <v/>
      </c>
      <c r="DC39" s="82" t="str">
        <f t="shared" si="11"/>
        <v/>
      </c>
      <c r="DD39" s="82" t="str">
        <f t="shared" si="11"/>
        <v/>
      </c>
      <c r="DE39" s="82" t="str">
        <f t="shared" si="11"/>
        <v/>
      </c>
      <c r="DF39" s="82" t="str">
        <f t="shared" si="11"/>
        <v/>
      </c>
      <c r="DG39" s="82" t="str">
        <f t="shared" si="12"/>
        <v/>
      </c>
      <c r="DH39" s="82" t="str">
        <f t="shared" si="12"/>
        <v/>
      </c>
      <c r="DI39" s="82" t="str">
        <f t="shared" si="12"/>
        <v/>
      </c>
      <c r="DJ39" s="82" t="str">
        <f t="shared" si="12"/>
        <v/>
      </c>
      <c r="DK39" s="82" t="str">
        <f t="shared" si="12"/>
        <v/>
      </c>
      <c r="DL39" s="82" t="str">
        <f t="shared" si="12"/>
        <v/>
      </c>
      <c r="DM39" s="82" t="str">
        <f t="shared" si="13"/>
        <v/>
      </c>
      <c r="DN39" s="82" t="str">
        <f t="shared" si="13"/>
        <v/>
      </c>
      <c r="DO39" s="82" t="str">
        <f t="shared" si="13"/>
        <v/>
      </c>
      <c r="DP39" s="82" t="str">
        <f t="shared" si="13"/>
        <v/>
      </c>
      <c r="DQ39" s="82" t="str">
        <f t="shared" si="13"/>
        <v/>
      </c>
      <c r="DR39" s="82" t="str">
        <f t="shared" si="13"/>
        <v/>
      </c>
      <c r="DS39" s="82" t="str">
        <f t="shared" si="14"/>
        <v>arisawa.h-cmd@fuga.ocn.ne.jp</v>
      </c>
      <c r="DT39" s="82" t="str">
        <f t="shared" si="14"/>
        <v/>
      </c>
      <c r="DU39" s="82" t="str">
        <f t="shared" si="14"/>
        <v/>
      </c>
      <c r="DV39" s="82" t="str">
        <f t="shared" si="14"/>
        <v/>
      </c>
      <c r="DW39" s="82" t="str">
        <f t="shared" si="14"/>
        <v/>
      </c>
      <c r="DX39" s="82" t="str">
        <f t="shared" si="14"/>
        <v/>
      </c>
      <c r="DY39" s="82" t="str">
        <f t="shared" si="15"/>
        <v/>
      </c>
      <c r="DZ39" s="82" t="str">
        <f t="shared" si="15"/>
        <v/>
      </c>
      <c r="EA39" s="82" t="str">
        <f t="shared" si="15"/>
        <v/>
      </c>
      <c r="EB39" s="82" t="str">
        <f t="shared" si="15"/>
        <v/>
      </c>
      <c r="EC39" s="82" t="str">
        <f t="shared" si="15"/>
        <v/>
      </c>
      <c r="ED39" s="82" t="str">
        <f t="shared" si="15"/>
        <v/>
      </c>
      <c r="EE39" s="82" t="str">
        <f t="shared" si="16"/>
        <v/>
      </c>
      <c r="EF39" s="82" t="str">
        <f t="shared" si="16"/>
        <v/>
      </c>
      <c r="EG39" s="82" t="str">
        <f t="shared" si="16"/>
        <v/>
      </c>
      <c r="EH39" s="82" t="str">
        <f t="shared" si="16"/>
        <v/>
      </c>
      <c r="EI39" s="82" t="str">
        <f t="shared" si="16"/>
        <v/>
      </c>
      <c r="EJ39" s="82" t="str">
        <f t="shared" si="16"/>
        <v/>
      </c>
      <c r="EK39" s="82" t="str">
        <f t="shared" si="17"/>
        <v/>
      </c>
      <c r="EL39" s="82" t="str">
        <f t="shared" si="17"/>
        <v/>
      </c>
      <c r="EM39" s="82" t="str">
        <f t="shared" si="17"/>
        <v/>
      </c>
      <c r="EN39" s="82" t="str">
        <f t="shared" si="17"/>
        <v/>
      </c>
      <c r="EO39" s="82" t="str">
        <f t="shared" si="17"/>
        <v/>
      </c>
      <c r="EP39" s="82" t="str">
        <f t="shared" si="17"/>
        <v/>
      </c>
      <c r="EQ39" s="82" t="str">
        <f t="shared" si="18"/>
        <v/>
      </c>
      <c r="ER39" s="82" t="str">
        <f t="shared" si="18"/>
        <v/>
      </c>
      <c r="ES39" s="82" t="str">
        <f t="shared" si="18"/>
        <v/>
      </c>
      <c r="ET39" s="82" t="str">
        <f t="shared" si="18"/>
        <v/>
      </c>
      <c r="EU39" s="82" t="str">
        <f t="shared" si="18"/>
        <v/>
      </c>
      <c r="EV39" s="82" t="str">
        <f t="shared" si="18"/>
        <v/>
      </c>
      <c r="EW39" s="82" t="str">
        <f t="shared" si="19"/>
        <v/>
      </c>
      <c r="EX39" s="82" t="str">
        <f t="shared" si="19"/>
        <v/>
      </c>
      <c r="EY39" s="82" t="str">
        <f t="shared" si="19"/>
        <v/>
      </c>
      <c r="EZ39" s="82" t="str">
        <f t="shared" si="19"/>
        <v/>
      </c>
      <c r="FA39" s="82" t="str">
        <f t="shared" si="19"/>
        <v/>
      </c>
      <c r="FB39" s="82" t="str">
        <f t="shared" si="19"/>
        <v/>
      </c>
      <c r="FC39" s="82" t="str">
        <f t="shared" si="20"/>
        <v/>
      </c>
      <c r="FD39" s="82" t="str">
        <f t="shared" si="20"/>
        <v/>
      </c>
      <c r="FE39" s="82" t="str">
        <f t="shared" si="20"/>
        <v/>
      </c>
      <c r="FF39" s="82" t="str">
        <f t="shared" si="20"/>
        <v/>
      </c>
      <c r="FG39" s="82" t="str">
        <f t="shared" si="20"/>
        <v/>
      </c>
      <c r="FH39" s="82" t="str">
        <f t="shared" si="20"/>
        <v/>
      </c>
      <c r="FI39" s="82" t="str">
        <f t="shared" si="21"/>
        <v/>
      </c>
      <c r="FJ39" s="82" t="str">
        <f t="shared" si="21"/>
        <v/>
      </c>
      <c r="FK39" s="82" t="str">
        <f t="shared" si="21"/>
        <v/>
      </c>
      <c r="FL39" s="82" t="str">
        <f t="shared" si="21"/>
        <v/>
      </c>
      <c r="FM39" s="82" t="str">
        <f t="shared" si="21"/>
        <v/>
      </c>
      <c r="FN39" s="82" t="str">
        <f t="shared" si="21"/>
        <v/>
      </c>
      <c r="FO39" s="82" t="str">
        <f t="shared" si="22"/>
        <v/>
      </c>
      <c r="FP39" s="82" t="str">
        <f t="shared" si="22"/>
        <v/>
      </c>
      <c r="FQ39" s="82" t="str">
        <f t="shared" si="22"/>
        <v/>
      </c>
      <c r="FR39" s="82" t="str">
        <f t="shared" si="22"/>
        <v/>
      </c>
      <c r="FS39" s="82" t="str">
        <f t="shared" si="22"/>
        <v/>
      </c>
      <c r="FT39" s="82" t="str">
        <f t="shared" si="22"/>
        <v/>
      </c>
      <c r="FU39" s="82" t="str">
        <f t="shared" si="23"/>
        <v/>
      </c>
      <c r="FV39" s="82" t="str">
        <f t="shared" si="23"/>
        <v/>
      </c>
      <c r="FW39" s="82" t="str">
        <f t="shared" si="23"/>
        <v/>
      </c>
      <c r="FX39" s="82" t="str">
        <f t="shared" si="23"/>
        <v/>
      </c>
      <c r="FY39" s="82" t="str">
        <f t="shared" si="23"/>
        <v/>
      </c>
      <c r="FZ39" s="82" t="str">
        <f t="shared" si="23"/>
        <v/>
      </c>
      <c r="GA39" s="82" t="str">
        <f t="shared" si="24"/>
        <v/>
      </c>
      <c r="GB39" s="82" t="str">
        <f t="shared" si="24"/>
        <v/>
      </c>
      <c r="GC39" s="82" t="str">
        <f t="shared" si="24"/>
        <v/>
      </c>
      <c r="GD39" s="82" t="str">
        <f t="shared" si="24"/>
        <v/>
      </c>
      <c r="GE39" s="82" t="str">
        <f t="shared" si="24"/>
        <v/>
      </c>
      <c r="GF39" s="82" t="str">
        <f t="shared" si="24"/>
        <v/>
      </c>
    </row>
    <row r="40" spans="1:188" ht="25.5" customHeight="1">
      <c r="A40" s="2" t="s">
        <v>2941</v>
      </c>
      <c r="B40" s="2">
        <f>COUNTIF($H$4:H40,H40)</f>
        <v>1</v>
      </c>
      <c r="C40" s="2">
        <f>COUNTIF($J$4:J40,J40)</f>
        <v>1</v>
      </c>
      <c r="D40" s="2">
        <f>COUNTIF($K$4:K40,K40)</f>
        <v>1</v>
      </c>
      <c r="E40" s="89">
        <f t="shared" si="0"/>
        <v>37</v>
      </c>
      <c r="F40" s="89" t="s">
        <v>2532</v>
      </c>
      <c r="G40" s="79" t="s">
        <v>1171</v>
      </c>
      <c r="H40" s="97" t="s">
        <v>4070</v>
      </c>
      <c r="I40" s="79" t="s">
        <v>58</v>
      </c>
      <c r="J40" s="79" t="s">
        <v>3045</v>
      </c>
      <c r="K40" s="89" t="s">
        <v>3971</v>
      </c>
      <c r="L40" s="89" t="s">
        <v>4073</v>
      </c>
      <c r="M40" s="108" t="s">
        <v>1774</v>
      </c>
      <c r="N40" s="108"/>
      <c r="O40" s="108"/>
      <c r="P40" s="108"/>
      <c r="Q40" s="108"/>
      <c r="R40" s="108"/>
      <c r="S40" s="89"/>
      <c r="T40" s="89"/>
      <c r="U40" s="89"/>
      <c r="V40" s="89"/>
      <c r="W40" s="89"/>
      <c r="X40" s="89"/>
      <c r="Y40" s="89"/>
      <c r="Z40" s="89"/>
      <c r="AA40" s="89"/>
      <c r="AB40" s="89"/>
      <c r="AC40" s="89"/>
      <c r="AD40" s="89">
        <v>1</v>
      </c>
      <c r="AE40" s="89"/>
      <c r="AF40" s="89"/>
      <c r="AG40" s="89"/>
      <c r="AH40" s="89">
        <v>1</v>
      </c>
      <c r="AI40" s="89">
        <v>1</v>
      </c>
      <c r="AJ40" s="89">
        <v>1</v>
      </c>
      <c r="AK40" s="89"/>
      <c r="AL40" s="89"/>
      <c r="AM40" s="89"/>
      <c r="AN40" s="89"/>
      <c r="AO40" s="89"/>
      <c r="AP40" s="89"/>
      <c r="AQ40" s="111" t="s">
        <v>4074</v>
      </c>
      <c r="AR40" s="118"/>
      <c r="AS40" s="2" t="str">
        <f t="shared" si="1"/>
        <v/>
      </c>
      <c r="AT40" s="2" t="str">
        <f t="shared" si="1"/>
        <v/>
      </c>
      <c r="AU40" s="2" t="str">
        <f t="shared" si="1"/>
        <v/>
      </c>
      <c r="AV40" s="2" t="str">
        <f t="shared" si="1"/>
        <v/>
      </c>
      <c r="AW40" s="2" t="str">
        <f t="shared" si="1"/>
        <v/>
      </c>
      <c r="AX40" s="2" t="str">
        <f t="shared" si="1"/>
        <v/>
      </c>
      <c r="AY40" s="121" t="str">
        <f t="shared" si="2"/>
        <v/>
      </c>
      <c r="AZ40" s="121" t="str">
        <f t="shared" si="2"/>
        <v/>
      </c>
      <c r="BA40" s="121" t="str">
        <f t="shared" si="2"/>
        <v/>
      </c>
      <c r="BB40" s="121" t="str">
        <f t="shared" si="2"/>
        <v/>
      </c>
      <c r="BC40" s="121" t="str">
        <f t="shared" si="2"/>
        <v/>
      </c>
      <c r="BD40" s="121" t="str">
        <f t="shared" si="2"/>
        <v/>
      </c>
      <c r="BE40" s="82" t="str">
        <f t="shared" si="3"/>
        <v/>
      </c>
      <c r="BF40" s="82" t="str">
        <f t="shared" si="3"/>
        <v/>
      </c>
      <c r="BG40" s="82" t="str">
        <f t="shared" si="3"/>
        <v/>
      </c>
      <c r="BH40" s="82" t="str">
        <f t="shared" si="3"/>
        <v/>
      </c>
      <c r="BI40" s="82" t="str">
        <f t="shared" si="3"/>
        <v/>
      </c>
      <c r="BJ40" s="82" t="str">
        <f t="shared" si="3"/>
        <v/>
      </c>
      <c r="BK40" s="82" t="str">
        <f t="shared" si="4"/>
        <v/>
      </c>
      <c r="BL40" s="82" t="str">
        <f t="shared" si="4"/>
        <v/>
      </c>
      <c r="BM40" s="82" t="str">
        <f t="shared" si="4"/>
        <v/>
      </c>
      <c r="BN40" s="82" t="str">
        <f t="shared" si="4"/>
        <v/>
      </c>
      <c r="BO40" s="82" t="str">
        <f t="shared" si="4"/>
        <v/>
      </c>
      <c r="BP40" s="82" t="str">
        <f t="shared" si="4"/>
        <v/>
      </c>
      <c r="BQ40" s="82" t="str">
        <f t="shared" si="5"/>
        <v/>
      </c>
      <c r="BR40" s="82" t="str">
        <f t="shared" si="5"/>
        <v/>
      </c>
      <c r="BS40" s="82" t="str">
        <f t="shared" si="5"/>
        <v/>
      </c>
      <c r="BT40" s="82" t="str">
        <f t="shared" si="5"/>
        <v/>
      </c>
      <c r="BU40" s="82" t="str">
        <f t="shared" si="5"/>
        <v/>
      </c>
      <c r="BV40" s="82" t="str">
        <f t="shared" si="5"/>
        <v/>
      </c>
      <c r="BW40" s="82" t="str">
        <f t="shared" si="6"/>
        <v/>
      </c>
      <c r="BX40" s="82" t="str">
        <f t="shared" si="6"/>
        <v/>
      </c>
      <c r="BY40" s="82" t="str">
        <f t="shared" si="6"/>
        <v/>
      </c>
      <c r="BZ40" s="82" t="str">
        <f t="shared" si="6"/>
        <v/>
      </c>
      <c r="CA40" s="82" t="str">
        <f t="shared" si="6"/>
        <v/>
      </c>
      <c r="CB40" s="82" t="str">
        <f t="shared" si="6"/>
        <v/>
      </c>
      <c r="CC40" s="82" t="str">
        <f t="shared" si="7"/>
        <v/>
      </c>
      <c r="CD40" s="82" t="str">
        <f t="shared" si="7"/>
        <v/>
      </c>
      <c r="CE40" s="82" t="str">
        <f t="shared" si="7"/>
        <v/>
      </c>
      <c r="CF40" s="82" t="str">
        <f t="shared" si="7"/>
        <v/>
      </c>
      <c r="CG40" s="82" t="str">
        <f t="shared" si="7"/>
        <v/>
      </c>
      <c r="CH40" s="82" t="str">
        <f t="shared" si="7"/>
        <v/>
      </c>
      <c r="CI40" s="82" t="str">
        <f t="shared" si="8"/>
        <v/>
      </c>
      <c r="CJ40" s="82" t="str">
        <f t="shared" si="8"/>
        <v/>
      </c>
      <c r="CK40" s="82" t="str">
        <f t="shared" si="8"/>
        <v/>
      </c>
      <c r="CL40" s="82" t="str">
        <f t="shared" si="8"/>
        <v/>
      </c>
      <c r="CM40" s="82" t="str">
        <f t="shared" si="8"/>
        <v/>
      </c>
      <c r="CN40" s="82" t="str">
        <f t="shared" si="8"/>
        <v/>
      </c>
      <c r="CO40" s="82" t="str">
        <f t="shared" si="9"/>
        <v/>
      </c>
      <c r="CP40" s="82" t="str">
        <f t="shared" si="9"/>
        <v/>
      </c>
      <c r="CQ40" s="82" t="str">
        <f t="shared" si="9"/>
        <v/>
      </c>
      <c r="CR40" s="82" t="str">
        <f t="shared" si="9"/>
        <v/>
      </c>
      <c r="CS40" s="82" t="str">
        <f t="shared" si="9"/>
        <v/>
      </c>
      <c r="CT40" s="82" t="str">
        <f t="shared" si="9"/>
        <v/>
      </c>
      <c r="CU40" s="82" t="str">
        <f t="shared" si="10"/>
        <v/>
      </c>
      <c r="CV40" s="82" t="str">
        <f t="shared" si="10"/>
        <v/>
      </c>
      <c r="CW40" s="82" t="str">
        <f t="shared" si="10"/>
        <v/>
      </c>
      <c r="CX40" s="82" t="str">
        <f t="shared" si="10"/>
        <v/>
      </c>
      <c r="CY40" s="82" t="str">
        <f t="shared" si="10"/>
        <v/>
      </c>
      <c r="CZ40" s="82" t="str">
        <f t="shared" si="10"/>
        <v/>
      </c>
      <c r="DA40" s="82" t="str">
        <f t="shared" si="11"/>
        <v/>
      </c>
      <c r="DB40" s="82" t="str">
        <f t="shared" si="11"/>
        <v/>
      </c>
      <c r="DC40" s="82" t="str">
        <f t="shared" si="11"/>
        <v/>
      </c>
      <c r="DD40" s="82" t="str">
        <f t="shared" si="11"/>
        <v/>
      </c>
      <c r="DE40" s="82" t="str">
        <f t="shared" si="11"/>
        <v/>
      </c>
      <c r="DF40" s="82" t="str">
        <f t="shared" si="11"/>
        <v/>
      </c>
      <c r="DG40" s="82" t="str">
        <f t="shared" si="12"/>
        <v>flave@kmd.biglobe.ne.jp</v>
      </c>
      <c r="DH40" s="82" t="str">
        <f t="shared" si="12"/>
        <v/>
      </c>
      <c r="DI40" s="82" t="str">
        <f t="shared" si="12"/>
        <v/>
      </c>
      <c r="DJ40" s="82" t="str">
        <f t="shared" si="12"/>
        <v/>
      </c>
      <c r="DK40" s="82" t="str">
        <f t="shared" si="12"/>
        <v/>
      </c>
      <c r="DL40" s="82" t="str">
        <f t="shared" si="12"/>
        <v/>
      </c>
      <c r="DM40" s="82" t="str">
        <f t="shared" si="13"/>
        <v/>
      </c>
      <c r="DN40" s="82" t="str">
        <f t="shared" si="13"/>
        <v/>
      </c>
      <c r="DO40" s="82" t="str">
        <f t="shared" si="13"/>
        <v/>
      </c>
      <c r="DP40" s="82" t="str">
        <f t="shared" si="13"/>
        <v/>
      </c>
      <c r="DQ40" s="82" t="str">
        <f t="shared" si="13"/>
        <v/>
      </c>
      <c r="DR40" s="82" t="str">
        <f t="shared" si="13"/>
        <v/>
      </c>
      <c r="DS40" s="82" t="str">
        <f t="shared" si="14"/>
        <v/>
      </c>
      <c r="DT40" s="82" t="str">
        <f t="shared" si="14"/>
        <v/>
      </c>
      <c r="DU40" s="82" t="str">
        <f t="shared" si="14"/>
        <v/>
      </c>
      <c r="DV40" s="82" t="str">
        <f t="shared" si="14"/>
        <v/>
      </c>
      <c r="DW40" s="82" t="str">
        <f t="shared" si="14"/>
        <v/>
      </c>
      <c r="DX40" s="82" t="str">
        <f t="shared" si="14"/>
        <v/>
      </c>
      <c r="DY40" s="82" t="str">
        <f t="shared" si="15"/>
        <v/>
      </c>
      <c r="DZ40" s="82" t="str">
        <f t="shared" si="15"/>
        <v/>
      </c>
      <c r="EA40" s="82" t="str">
        <f t="shared" si="15"/>
        <v/>
      </c>
      <c r="EB40" s="82" t="str">
        <f t="shared" si="15"/>
        <v/>
      </c>
      <c r="EC40" s="82" t="str">
        <f t="shared" si="15"/>
        <v/>
      </c>
      <c r="ED40" s="82" t="str">
        <f t="shared" si="15"/>
        <v/>
      </c>
      <c r="EE40" s="82" t="str">
        <f t="shared" si="16"/>
        <v>flave@kmd.biglobe.ne.jp</v>
      </c>
      <c r="EF40" s="82" t="str">
        <f t="shared" si="16"/>
        <v/>
      </c>
      <c r="EG40" s="82" t="str">
        <f t="shared" si="16"/>
        <v/>
      </c>
      <c r="EH40" s="82" t="str">
        <f t="shared" si="16"/>
        <v/>
      </c>
      <c r="EI40" s="82" t="str">
        <f t="shared" si="16"/>
        <v/>
      </c>
      <c r="EJ40" s="82" t="str">
        <f t="shared" si="16"/>
        <v/>
      </c>
      <c r="EK40" s="82" t="str">
        <f t="shared" si="17"/>
        <v>flave@kmd.biglobe.ne.jp</v>
      </c>
      <c r="EL40" s="82" t="str">
        <f t="shared" si="17"/>
        <v/>
      </c>
      <c r="EM40" s="82" t="str">
        <f t="shared" si="17"/>
        <v/>
      </c>
      <c r="EN40" s="82" t="str">
        <f t="shared" si="17"/>
        <v/>
      </c>
      <c r="EO40" s="82" t="str">
        <f t="shared" si="17"/>
        <v/>
      </c>
      <c r="EP40" s="82" t="str">
        <f t="shared" si="17"/>
        <v/>
      </c>
      <c r="EQ40" s="82" t="str">
        <f t="shared" si="18"/>
        <v>flave@kmd.biglobe.ne.jp</v>
      </c>
      <c r="ER40" s="82" t="str">
        <f t="shared" si="18"/>
        <v/>
      </c>
      <c r="ES40" s="82" t="str">
        <f t="shared" si="18"/>
        <v/>
      </c>
      <c r="ET40" s="82" t="str">
        <f t="shared" si="18"/>
        <v/>
      </c>
      <c r="EU40" s="82" t="str">
        <f t="shared" si="18"/>
        <v/>
      </c>
      <c r="EV40" s="82" t="str">
        <f t="shared" si="18"/>
        <v/>
      </c>
      <c r="EW40" s="82" t="str">
        <f t="shared" si="19"/>
        <v/>
      </c>
      <c r="EX40" s="82" t="str">
        <f t="shared" si="19"/>
        <v/>
      </c>
      <c r="EY40" s="82" t="str">
        <f t="shared" si="19"/>
        <v/>
      </c>
      <c r="EZ40" s="82" t="str">
        <f t="shared" si="19"/>
        <v/>
      </c>
      <c r="FA40" s="82" t="str">
        <f t="shared" si="19"/>
        <v/>
      </c>
      <c r="FB40" s="82" t="str">
        <f t="shared" si="19"/>
        <v/>
      </c>
      <c r="FC40" s="82" t="str">
        <f t="shared" si="20"/>
        <v/>
      </c>
      <c r="FD40" s="82" t="str">
        <f t="shared" si="20"/>
        <v/>
      </c>
      <c r="FE40" s="82" t="str">
        <f t="shared" si="20"/>
        <v/>
      </c>
      <c r="FF40" s="82" t="str">
        <f t="shared" si="20"/>
        <v/>
      </c>
      <c r="FG40" s="82" t="str">
        <f t="shared" si="20"/>
        <v/>
      </c>
      <c r="FH40" s="82" t="str">
        <f t="shared" si="20"/>
        <v/>
      </c>
      <c r="FI40" s="82" t="str">
        <f t="shared" si="21"/>
        <v/>
      </c>
      <c r="FJ40" s="82" t="str">
        <f t="shared" si="21"/>
        <v/>
      </c>
      <c r="FK40" s="82" t="str">
        <f t="shared" si="21"/>
        <v/>
      </c>
      <c r="FL40" s="82" t="str">
        <f t="shared" si="21"/>
        <v/>
      </c>
      <c r="FM40" s="82" t="str">
        <f t="shared" si="21"/>
        <v/>
      </c>
      <c r="FN40" s="82" t="str">
        <f t="shared" si="21"/>
        <v/>
      </c>
      <c r="FO40" s="82" t="str">
        <f t="shared" si="22"/>
        <v/>
      </c>
      <c r="FP40" s="82" t="str">
        <f t="shared" si="22"/>
        <v/>
      </c>
      <c r="FQ40" s="82" t="str">
        <f t="shared" si="22"/>
        <v/>
      </c>
      <c r="FR40" s="82" t="str">
        <f t="shared" si="22"/>
        <v/>
      </c>
      <c r="FS40" s="82" t="str">
        <f t="shared" si="22"/>
        <v/>
      </c>
      <c r="FT40" s="82" t="str">
        <f t="shared" si="22"/>
        <v/>
      </c>
      <c r="FU40" s="82" t="str">
        <f t="shared" si="23"/>
        <v/>
      </c>
      <c r="FV40" s="82" t="str">
        <f t="shared" si="23"/>
        <v/>
      </c>
      <c r="FW40" s="82" t="str">
        <f t="shared" si="23"/>
        <v/>
      </c>
      <c r="FX40" s="82" t="str">
        <f t="shared" si="23"/>
        <v/>
      </c>
      <c r="FY40" s="82" t="str">
        <f t="shared" si="23"/>
        <v/>
      </c>
      <c r="FZ40" s="82" t="str">
        <f t="shared" si="23"/>
        <v/>
      </c>
      <c r="GA40" s="82" t="str">
        <f t="shared" si="24"/>
        <v/>
      </c>
      <c r="GB40" s="82" t="str">
        <f t="shared" si="24"/>
        <v/>
      </c>
      <c r="GC40" s="82" t="str">
        <f t="shared" si="24"/>
        <v/>
      </c>
      <c r="GD40" s="82" t="str">
        <f t="shared" si="24"/>
        <v/>
      </c>
      <c r="GE40" s="82" t="str">
        <f t="shared" si="24"/>
        <v/>
      </c>
      <c r="GF40" s="82" t="str">
        <f t="shared" si="24"/>
        <v/>
      </c>
    </row>
    <row r="41" spans="1:188" ht="25.5" customHeight="1">
      <c r="A41" s="2" t="s">
        <v>4621</v>
      </c>
      <c r="B41" s="2">
        <f>COUNTIF($H$4:H41,H41)</f>
        <v>1</v>
      </c>
      <c r="C41" s="2">
        <f>COUNTIF($J$4:J41,J41)</f>
        <v>1</v>
      </c>
      <c r="D41" s="2">
        <f>COUNTIF($K$4:K41,K41)</f>
        <v>1</v>
      </c>
      <c r="E41" s="89">
        <f t="shared" si="0"/>
        <v>38</v>
      </c>
      <c r="F41" s="89" t="s">
        <v>2532</v>
      </c>
      <c r="G41" s="79" t="s">
        <v>1171</v>
      </c>
      <c r="H41" s="97" t="s">
        <v>307</v>
      </c>
      <c r="I41" s="79" t="s">
        <v>30</v>
      </c>
      <c r="J41" s="79" t="s">
        <v>823</v>
      </c>
      <c r="K41" s="89" t="s">
        <v>837</v>
      </c>
      <c r="L41" s="89" t="s">
        <v>3582</v>
      </c>
      <c r="M41" s="108" t="s">
        <v>1920</v>
      </c>
      <c r="N41" s="108" t="s">
        <v>4078</v>
      </c>
      <c r="O41" s="108"/>
      <c r="P41" s="108"/>
      <c r="Q41" s="108"/>
      <c r="R41" s="108"/>
      <c r="S41" s="89"/>
      <c r="T41" s="89"/>
      <c r="U41" s="89"/>
      <c r="V41" s="89"/>
      <c r="W41" s="89"/>
      <c r="X41" s="89"/>
      <c r="Y41" s="89"/>
      <c r="Z41" s="89"/>
      <c r="AA41" s="89"/>
      <c r="AB41" s="89"/>
      <c r="AC41" s="89"/>
      <c r="AD41" s="89">
        <v>1</v>
      </c>
      <c r="AE41" s="89"/>
      <c r="AF41" s="89"/>
      <c r="AG41" s="89"/>
      <c r="AH41" s="89">
        <v>1</v>
      </c>
      <c r="AI41" s="89">
        <v>1</v>
      </c>
      <c r="AJ41" s="89">
        <v>1</v>
      </c>
      <c r="AK41" s="89"/>
      <c r="AL41" s="89"/>
      <c r="AM41" s="89"/>
      <c r="AN41" s="89"/>
      <c r="AO41" s="89"/>
      <c r="AP41" s="89"/>
      <c r="AQ41" s="111"/>
      <c r="AR41" s="118"/>
      <c r="AS41" s="2" t="str">
        <f t="shared" si="1"/>
        <v/>
      </c>
      <c r="AT41" s="2" t="str">
        <f t="shared" si="1"/>
        <v/>
      </c>
      <c r="AU41" s="2" t="str">
        <f t="shared" si="1"/>
        <v/>
      </c>
      <c r="AV41" s="2" t="str">
        <f t="shared" si="1"/>
        <v/>
      </c>
      <c r="AW41" s="2" t="str">
        <f t="shared" si="1"/>
        <v/>
      </c>
      <c r="AX41" s="2" t="str">
        <f t="shared" si="1"/>
        <v/>
      </c>
      <c r="AY41" s="121" t="str">
        <f t="shared" si="2"/>
        <v/>
      </c>
      <c r="AZ41" s="121" t="str">
        <f t="shared" si="2"/>
        <v/>
      </c>
      <c r="BA41" s="121" t="str">
        <f t="shared" si="2"/>
        <v/>
      </c>
      <c r="BB41" s="121" t="str">
        <f t="shared" si="2"/>
        <v/>
      </c>
      <c r="BC41" s="121" t="str">
        <f t="shared" si="2"/>
        <v/>
      </c>
      <c r="BD41" s="121" t="str">
        <f t="shared" si="2"/>
        <v/>
      </c>
      <c r="BE41" s="82" t="str">
        <f t="shared" si="3"/>
        <v/>
      </c>
      <c r="BF41" s="82" t="str">
        <f t="shared" si="3"/>
        <v/>
      </c>
      <c r="BG41" s="82" t="str">
        <f t="shared" si="3"/>
        <v/>
      </c>
      <c r="BH41" s="82" t="str">
        <f t="shared" si="3"/>
        <v/>
      </c>
      <c r="BI41" s="82" t="str">
        <f t="shared" si="3"/>
        <v/>
      </c>
      <c r="BJ41" s="82" t="str">
        <f t="shared" si="3"/>
        <v/>
      </c>
      <c r="BK41" s="82" t="str">
        <f t="shared" si="4"/>
        <v/>
      </c>
      <c r="BL41" s="82" t="str">
        <f t="shared" si="4"/>
        <v/>
      </c>
      <c r="BM41" s="82" t="str">
        <f t="shared" si="4"/>
        <v/>
      </c>
      <c r="BN41" s="82" t="str">
        <f t="shared" si="4"/>
        <v/>
      </c>
      <c r="BO41" s="82" t="str">
        <f t="shared" si="4"/>
        <v/>
      </c>
      <c r="BP41" s="82" t="str">
        <f t="shared" si="4"/>
        <v/>
      </c>
      <c r="BQ41" s="82" t="str">
        <f t="shared" si="5"/>
        <v/>
      </c>
      <c r="BR41" s="82" t="str">
        <f t="shared" si="5"/>
        <v/>
      </c>
      <c r="BS41" s="82" t="str">
        <f t="shared" si="5"/>
        <v/>
      </c>
      <c r="BT41" s="82" t="str">
        <f t="shared" si="5"/>
        <v/>
      </c>
      <c r="BU41" s="82" t="str">
        <f t="shared" si="5"/>
        <v/>
      </c>
      <c r="BV41" s="82" t="str">
        <f t="shared" si="5"/>
        <v/>
      </c>
      <c r="BW41" s="82" t="str">
        <f t="shared" si="6"/>
        <v/>
      </c>
      <c r="BX41" s="82" t="str">
        <f t="shared" si="6"/>
        <v/>
      </c>
      <c r="BY41" s="82" t="str">
        <f t="shared" si="6"/>
        <v/>
      </c>
      <c r="BZ41" s="82" t="str">
        <f t="shared" si="6"/>
        <v/>
      </c>
      <c r="CA41" s="82" t="str">
        <f t="shared" si="6"/>
        <v/>
      </c>
      <c r="CB41" s="82" t="str">
        <f t="shared" si="6"/>
        <v/>
      </c>
      <c r="CC41" s="82" t="str">
        <f t="shared" si="7"/>
        <v/>
      </c>
      <c r="CD41" s="82" t="str">
        <f t="shared" si="7"/>
        <v/>
      </c>
      <c r="CE41" s="82" t="str">
        <f t="shared" si="7"/>
        <v/>
      </c>
      <c r="CF41" s="82" t="str">
        <f t="shared" si="7"/>
        <v/>
      </c>
      <c r="CG41" s="82" t="str">
        <f t="shared" si="7"/>
        <v/>
      </c>
      <c r="CH41" s="82" t="str">
        <f t="shared" si="7"/>
        <v/>
      </c>
      <c r="CI41" s="82" t="str">
        <f t="shared" si="8"/>
        <v/>
      </c>
      <c r="CJ41" s="82" t="str">
        <f t="shared" si="8"/>
        <v/>
      </c>
      <c r="CK41" s="82" t="str">
        <f t="shared" si="8"/>
        <v/>
      </c>
      <c r="CL41" s="82" t="str">
        <f t="shared" si="8"/>
        <v/>
      </c>
      <c r="CM41" s="82" t="str">
        <f t="shared" si="8"/>
        <v/>
      </c>
      <c r="CN41" s="82" t="str">
        <f t="shared" si="8"/>
        <v/>
      </c>
      <c r="CO41" s="82" t="str">
        <f t="shared" si="9"/>
        <v/>
      </c>
      <c r="CP41" s="82" t="str">
        <f t="shared" si="9"/>
        <v/>
      </c>
      <c r="CQ41" s="82" t="str">
        <f t="shared" si="9"/>
        <v/>
      </c>
      <c r="CR41" s="82" t="str">
        <f t="shared" si="9"/>
        <v/>
      </c>
      <c r="CS41" s="82" t="str">
        <f t="shared" si="9"/>
        <v/>
      </c>
      <c r="CT41" s="82" t="str">
        <f t="shared" si="9"/>
        <v/>
      </c>
      <c r="CU41" s="82" t="str">
        <f t="shared" si="10"/>
        <v/>
      </c>
      <c r="CV41" s="82" t="str">
        <f t="shared" si="10"/>
        <v/>
      </c>
      <c r="CW41" s="82" t="str">
        <f t="shared" si="10"/>
        <v/>
      </c>
      <c r="CX41" s="82" t="str">
        <f t="shared" si="10"/>
        <v/>
      </c>
      <c r="CY41" s="82" t="str">
        <f t="shared" si="10"/>
        <v/>
      </c>
      <c r="CZ41" s="82" t="str">
        <f t="shared" si="10"/>
        <v/>
      </c>
      <c r="DA41" s="82" t="str">
        <f t="shared" si="11"/>
        <v/>
      </c>
      <c r="DB41" s="82" t="str">
        <f t="shared" si="11"/>
        <v/>
      </c>
      <c r="DC41" s="82" t="str">
        <f t="shared" si="11"/>
        <v/>
      </c>
      <c r="DD41" s="82" t="str">
        <f t="shared" si="11"/>
        <v/>
      </c>
      <c r="DE41" s="82" t="str">
        <f t="shared" si="11"/>
        <v/>
      </c>
      <c r="DF41" s="82" t="str">
        <f t="shared" si="11"/>
        <v/>
      </c>
      <c r="DG41" s="82" t="str">
        <f t="shared" si="12"/>
        <v>hinoki@asunaro-center.or.jp</v>
      </c>
      <c r="DH41" s="82" t="str">
        <f t="shared" si="12"/>
        <v>yamamoto@asunaro-center.or.jp</v>
      </c>
      <c r="DI41" s="82" t="str">
        <f t="shared" si="12"/>
        <v/>
      </c>
      <c r="DJ41" s="82" t="str">
        <f t="shared" si="12"/>
        <v/>
      </c>
      <c r="DK41" s="82" t="str">
        <f t="shared" si="12"/>
        <v/>
      </c>
      <c r="DL41" s="82" t="str">
        <f t="shared" si="12"/>
        <v/>
      </c>
      <c r="DM41" s="82" t="str">
        <f t="shared" si="13"/>
        <v/>
      </c>
      <c r="DN41" s="82" t="str">
        <f t="shared" si="13"/>
        <v/>
      </c>
      <c r="DO41" s="82" t="str">
        <f t="shared" si="13"/>
        <v/>
      </c>
      <c r="DP41" s="82" t="str">
        <f t="shared" si="13"/>
        <v/>
      </c>
      <c r="DQ41" s="82" t="str">
        <f t="shared" si="13"/>
        <v/>
      </c>
      <c r="DR41" s="82" t="str">
        <f t="shared" si="13"/>
        <v/>
      </c>
      <c r="DS41" s="82" t="str">
        <f t="shared" si="14"/>
        <v/>
      </c>
      <c r="DT41" s="82" t="str">
        <f t="shared" si="14"/>
        <v/>
      </c>
      <c r="DU41" s="82" t="str">
        <f t="shared" si="14"/>
        <v/>
      </c>
      <c r="DV41" s="82" t="str">
        <f t="shared" si="14"/>
        <v/>
      </c>
      <c r="DW41" s="82" t="str">
        <f t="shared" si="14"/>
        <v/>
      </c>
      <c r="DX41" s="82" t="str">
        <f t="shared" si="14"/>
        <v/>
      </c>
      <c r="DY41" s="82" t="str">
        <f t="shared" si="15"/>
        <v/>
      </c>
      <c r="DZ41" s="82" t="str">
        <f t="shared" si="15"/>
        <v/>
      </c>
      <c r="EA41" s="82" t="str">
        <f t="shared" si="15"/>
        <v/>
      </c>
      <c r="EB41" s="82" t="str">
        <f t="shared" si="15"/>
        <v/>
      </c>
      <c r="EC41" s="82" t="str">
        <f t="shared" si="15"/>
        <v/>
      </c>
      <c r="ED41" s="82" t="str">
        <f t="shared" si="15"/>
        <v/>
      </c>
      <c r="EE41" s="82" t="str">
        <f t="shared" si="16"/>
        <v>hinoki@asunaro-center.or.jp</v>
      </c>
      <c r="EF41" s="82" t="str">
        <f t="shared" si="16"/>
        <v>yamamoto@asunaro-center.or.jp</v>
      </c>
      <c r="EG41" s="82" t="str">
        <f t="shared" si="16"/>
        <v/>
      </c>
      <c r="EH41" s="82" t="str">
        <f t="shared" si="16"/>
        <v/>
      </c>
      <c r="EI41" s="82" t="str">
        <f t="shared" si="16"/>
        <v/>
      </c>
      <c r="EJ41" s="82" t="str">
        <f t="shared" si="16"/>
        <v/>
      </c>
      <c r="EK41" s="82" t="str">
        <f t="shared" si="17"/>
        <v>hinoki@asunaro-center.or.jp</v>
      </c>
      <c r="EL41" s="82" t="str">
        <f t="shared" si="17"/>
        <v>yamamoto@asunaro-center.or.jp</v>
      </c>
      <c r="EM41" s="82" t="str">
        <f t="shared" si="17"/>
        <v/>
      </c>
      <c r="EN41" s="82" t="str">
        <f t="shared" si="17"/>
        <v/>
      </c>
      <c r="EO41" s="82" t="str">
        <f t="shared" si="17"/>
        <v/>
      </c>
      <c r="EP41" s="82" t="str">
        <f t="shared" si="17"/>
        <v/>
      </c>
      <c r="EQ41" s="82" t="str">
        <f t="shared" si="18"/>
        <v>hinoki@asunaro-center.or.jp</v>
      </c>
      <c r="ER41" s="82" t="str">
        <f t="shared" si="18"/>
        <v>yamamoto@asunaro-center.or.jp</v>
      </c>
      <c r="ES41" s="82" t="str">
        <f t="shared" si="18"/>
        <v/>
      </c>
      <c r="ET41" s="82" t="str">
        <f t="shared" si="18"/>
        <v/>
      </c>
      <c r="EU41" s="82" t="str">
        <f t="shared" si="18"/>
        <v/>
      </c>
      <c r="EV41" s="82" t="str">
        <f t="shared" si="18"/>
        <v/>
      </c>
      <c r="EW41" s="82" t="str">
        <f t="shared" si="19"/>
        <v/>
      </c>
      <c r="EX41" s="82" t="str">
        <f t="shared" si="19"/>
        <v/>
      </c>
      <c r="EY41" s="82" t="str">
        <f t="shared" si="19"/>
        <v/>
      </c>
      <c r="EZ41" s="82" t="str">
        <f t="shared" si="19"/>
        <v/>
      </c>
      <c r="FA41" s="82" t="str">
        <f t="shared" si="19"/>
        <v/>
      </c>
      <c r="FB41" s="82" t="str">
        <f t="shared" si="19"/>
        <v/>
      </c>
      <c r="FC41" s="82" t="str">
        <f t="shared" si="20"/>
        <v/>
      </c>
      <c r="FD41" s="82" t="str">
        <f t="shared" si="20"/>
        <v/>
      </c>
      <c r="FE41" s="82" t="str">
        <f t="shared" si="20"/>
        <v/>
      </c>
      <c r="FF41" s="82" t="str">
        <f t="shared" si="20"/>
        <v/>
      </c>
      <c r="FG41" s="82" t="str">
        <f t="shared" si="20"/>
        <v/>
      </c>
      <c r="FH41" s="82" t="str">
        <f t="shared" si="20"/>
        <v/>
      </c>
      <c r="FI41" s="82" t="str">
        <f t="shared" si="21"/>
        <v/>
      </c>
      <c r="FJ41" s="82" t="str">
        <f t="shared" si="21"/>
        <v/>
      </c>
      <c r="FK41" s="82" t="str">
        <f t="shared" si="21"/>
        <v/>
      </c>
      <c r="FL41" s="82" t="str">
        <f t="shared" si="21"/>
        <v/>
      </c>
      <c r="FM41" s="82" t="str">
        <f t="shared" si="21"/>
        <v/>
      </c>
      <c r="FN41" s="82" t="str">
        <f t="shared" si="21"/>
        <v/>
      </c>
      <c r="FO41" s="82" t="str">
        <f t="shared" si="22"/>
        <v/>
      </c>
      <c r="FP41" s="82" t="str">
        <f t="shared" si="22"/>
        <v/>
      </c>
      <c r="FQ41" s="82" t="str">
        <f t="shared" si="22"/>
        <v/>
      </c>
      <c r="FR41" s="82" t="str">
        <f t="shared" si="22"/>
        <v/>
      </c>
      <c r="FS41" s="82" t="str">
        <f t="shared" si="22"/>
        <v/>
      </c>
      <c r="FT41" s="82" t="str">
        <f t="shared" si="22"/>
        <v/>
      </c>
      <c r="FU41" s="82" t="str">
        <f t="shared" si="23"/>
        <v/>
      </c>
      <c r="FV41" s="82" t="str">
        <f t="shared" si="23"/>
        <v/>
      </c>
      <c r="FW41" s="82" t="str">
        <f t="shared" si="23"/>
        <v/>
      </c>
      <c r="FX41" s="82" t="str">
        <f t="shared" si="23"/>
        <v/>
      </c>
      <c r="FY41" s="82" t="str">
        <f t="shared" si="23"/>
        <v/>
      </c>
      <c r="FZ41" s="82" t="str">
        <f t="shared" si="23"/>
        <v/>
      </c>
      <c r="GA41" s="82" t="str">
        <f t="shared" si="24"/>
        <v/>
      </c>
      <c r="GB41" s="82" t="str">
        <f t="shared" si="24"/>
        <v/>
      </c>
      <c r="GC41" s="82" t="str">
        <f t="shared" si="24"/>
        <v/>
      </c>
      <c r="GD41" s="82" t="str">
        <f t="shared" si="24"/>
        <v/>
      </c>
      <c r="GE41" s="82" t="str">
        <f t="shared" si="24"/>
        <v/>
      </c>
      <c r="GF41" s="82" t="str">
        <f t="shared" si="24"/>
        <v/>
      </c>
    </row>
    <row r="42" spans="1:188" ht="25.5" customHeight="1">
      <c r="A42" s="2" t="s">
        <v>4574</v>
      </c>
      <c r="B42" s="2">
        <f>COUNTIF($H$4:H42,H42)</f>
        <v>1</v>
      </c>
      <c r="C42" s="2">
        <f>COUNTIF($J$4:J42,J42)</f>
        <v>1</v>
      </c>
      <c r="D42" s="2">
        <f>COUNTIF($K$4:K42,K42)</f>
        <v>1</v>
      </c>
      <c r="E42" s="89">
        <f t="shared" si="0"/>
        <v>39</v>
      </c>
      <c r="F42" s="89" t="s">
        <v>2532</v>
      </c>
      <c r="G42" s="79" t="s">
        <v>1171</v>
      </c>
      <c r="H42" s="96" t="s">
        <v>322</v>
      </c>
      <c r="I42" s="79" t="s">
        <v>200</v>
      </c>
      <c r="J42" s="79" t="s">
        <v>4080</v>
      </c>
      <c r="K42" s="89" t="s">
        <v>4081</v>
      </c>
      <c r="L42" s="89" t="s">
        <v>2701</v>
      </c>
      <c r="M42" s="108" t="s">
        <v>4083</v>
      </c>
      <c r="N42" s="108"/>
      <c r="O42" s="108"/>
      <c r="P42" s="108"/>
      <c r="Q42" s="108"/>
      <c r="R42" s="108"/>
      <c r="S42" s="89"/>
      <c r="T42" s="89"/>
      <c r="U42" s="89"/>
      <c r="V42" s="89"/>
      <c r="W42" s="89"/>
      <c r="X42" s="89"/>
      <c r="Y42" s="89"/>
      <c r="Z42" s="89"/>
      <c r="AA42" s="89"/>
      <c r="AB42" s="89"/>
      <c r="AC42" s="89"/>
      <c r="AD42" s="89">
        <v>1</v>
      </c>
      <c r="AE42" s="89"/>
      <c r="AF42" s="89">
        <v>2</v>
      </c>
      <c r="AG42" s="89"/>
      <c r="AH42" s="89">
        <v>1</v>
      </c>
      <c r="AI42" s="89">
        <v>1</v>
      </c>
      <c r="AJ42" s="89">
        <v>1</v>
      </c>
      <c r="AK42" s="89"/>
      <c r="AL42" s="89"/>
      <c r="AM42" s="89"/>
      <c r="AN42" s="89"/>
      <c r="AO42" s="89"/>
      <c r="AP42" s="89"/>
      <c r="AQ42" s="111"/>
      <c r="AR42" s="118"/>
      <c r="AS42" s="2" t="str">
        <f t="shared" si="1"/>
        <v/>
      </c>
      <c r="AT42" s="2" t="str">
        <f t="shared" si="1"/>
        <v/>
      </c>
      <c r="AU42" s="2" t="str">
        <f t="shared" si="1"/>
        <v/>
      </c>
      <c r="AV42" s="2" t="str">
        <f t="shared" si="1"/>
        <v/>
      </c>
      <c r="AW42" s="2" t="str">
        <f t="shared" si="1"/>
        <v/>
      </c>
      <c r="AX42" s="2" t="str">
        <f t="shared" si="1"/>
        <v/>
      </c>
      <c r="AY42" s="121" t="str">
        <f t="shared" si="2"/>
        <v/>
      </c>
      <c r="AZ42" s="121" t="str">
        <f t="shared" si="2"/>
        <v/>
      </c>
      <c r="BA42" s="121" t="str">
        <f t="shared" si="2"/>
        <v/>
      </c>
      <c r="BB42" s="121" t="str">
        <f t="shared" si="2"/>
        <v/>
      </c>
      <c r="BC42" s="121" t="str">
        <f t="shared" si="2"/>
        <v/>
      </c>
      <c r="BD42" s="121" t="str">
        <f t="shared" si="2"/>
        <v/>
      </c>
      <c r="BE42" s="82" t="str">
        <f t="shared" si="3"/>
        <v/>
      </c>
      <c r="BF42" s="82" t="str">
        <f t="shared" si="3"/>
        <v/>
      </c>
      <c r="BG42" s="82" t="str">
        <f t="shared" si="3"/>
        <v/>
      </c>
      <c r="BH42" s="82" t="str">
        <f t="shared" si="3"/>
        <v/>
      </c>
      <c r="BI42" s="82" t="str">
        <f t="shared" si="3"/>
        <v/>
      </c>
      <c r="BJ42" s="82" t="str">
        <f t="shared" si="3"/>
        <v/>
      </c>
      <c r="BK42" s="82" t="str">
        <f t="shared" si="4"/>
        <v/>
      </c>
      <c r="BL42" s="82" t="str">
        <f t="shared" si="4"/>
        <v/>
      </c>
      <c r="BM42" s="82" t="str">
        <f t="shared" si="4"/>
        <v/>
      </c>
      <c r="BN42" s="82" t="str">
        <f t="shared" si="4"/>
        <v/>
      </c>
      <c r="BO42" s="82" t="str">
        <f t="shared" si="4"/>
        <v/>
      </c>
      <c r="BP42" s="82" t="str">
        <f t="shared" si="4"/>
        <v/>
      </c>
      <c r="BQ42" s="82" t="str">
        <f t="shared" si="5"/>
        <v/>
      </c>
      <c r="BR42" s="82" t="str">
        <f t="shared" si="5"/>
        <v/>
      </c>
      <c r="BS42" s="82" t="str">
        <f t="shared" si="5"/>
        <v/>
      </c>
      <c r="BT42" s="82" t="str">
        <f t="shared" si="5"/>
        <v/>
      </c>
      <c r="BU42" s="82" t="str">
        <f t="shared" si="5"/>
        <v/>
      </c>
      <c r="BV42" s="82" t="str">
        <f t="shared" si="5"/>
        <v/>
      </c>
      <c r="BW42" s="82" t="str">
        <f t="shared" si="6"/>
        <v/>
      </c>
      <c r="BX42" s="82" t="str">
        <f t="shared" si="6"/>
        <v/>
      </c>
      <c r="BY42" s="82" t="str">
        <f t="shared" si="6"/>
        <v/>
      </c>
      <c r="BZ42" s="82" t="str">
        <f t="shared" si="6"/>
        <v/>
      </c>
      <c r="CA42" s="82" t="str">
        <f t="shared" si="6"/>
        <v/>
      </c>
      <c r="CB42" s="82" t="str">
        <f t="shared" si="6"/>
        <v/>
      </c>
      <c r="CC42" s="82" t="str">
        <f t="shared" si="7"/>
        <v/>
      </c>
      <c r="CD42" s="82" t="str">
        <f t="shared" si="7"/>
        <v/>
      </c>
      <c r="CE42" s="82" t="str">
        <f t="shared" si="7"/>
        <v/>
      </c>
      <c r="CF42" s="82" t="str">
        <f t="shared" si="7"/>
        <v/>
      </c>
      <c r="CG42" s="82" t="str">
        <f t="shared" si="7"/>
        <v/>
      </c>
      <c r="CH42" s="82" t="str">
        <f t="shared" si="7"/>
        <v/>
      </c>
      <c r="CI42" s="82" t="str">
        <f t="shared" si="8"/>
        <v/>
      </c>
      <c r="CJ42" s="82" t="str">
        <f t="shared" si="8"/>
        <v/>
      </c>
      <c r="CK42" s="82" t="str">
        <f t="shared" si="8"/>
        <v/>
      </c>
      <c r="CL42" s="82" t="str">
        <f t="shared" si="8"/>
        <v/>
      </c>
      <c r="CM42" s="82" t="str">
        <f t="shared" si="8"/>
        <v/>
      </c>
      <c r="CN42" s="82" t="str">
        <f t="shared" si="8"/>
        <v/>
      </c>
      <c r="CO42" s="82" t="str">
        <f t="shared" si="9"/>
        <v/>
      </c>
      <c r="CP42" s="82" t="str">
        <f t="shared" si="9"/>
        <v/>
      </c>
      <c r="CQ42" s="82" t="str">
        <f t="shared" si="9"/>
        <v/>
      </c>
      <c r="CR42" s="82" t="str">
        <f t="shared" si="9"/>
        <v/>
      </c>
      <c r="CS42" s="82" t="str">
        <f t="shared" si="9"/>
        <v/>
      </c>
      <c r="CT42" s="82" t="str">
        <f t="shared" si="9"/>
        <v/>
      </c>
      <c r="CU42" s="82" t="str">
        <f t="shared" si="10"/>
        <v/>
      </c>
      <c r="CV42" s="82" t="str">
        <f t="shared" si="10"/>
        <v/>
      </c>
      <c r="CW42" s="82" t="str">
        <f t="shared" si="10"/>
        <v/>
      </c>
      <c r="CX42" s="82" t="str">
        <f t="shared" si="10"/>
        <v/>
      </c>
      <c r="CY42" s="82" t="str">
        <f t="shared" si="10"/>
        <v/>
      </c>
      <c r="CZ42" s="82" t="str">
        <f t="shared" si="10"/>
        <v/>
      </c>
      <c r="DA42" s="82" t="str">
        <f t="shared" si="11"/>
        <v/>
      </c>
      <c r="DB42" s="82" t="str">
        <f t="shared" si="11"/>
        <v/>
      </c>
      <c r="DC42" s="82" t="str">
        <f t="shared" si="11"/>
        <v/>
      </c>
      <c r="DD42" s="82" t="str">
        <f t="shared" si="11"/>
        <v/>
      </c>
      <c r="DE42" s="82" t="str">
        <f t="shared" si="11"/>
        <v/>
      </c>
      <c r="DF42" s="82" t="str">
        <f t="shared" si="11"/>
        <v/>
      </c>
      <c r="DG42" s="82" t="str">
        <f t="shared" si="12"/>
        <v>center@wakeikai.com</v>
      </c>
      <c r="DH42" s="82" t="str">
        <f t="shared" si="12"/>
        <v/>
      </c>
      <c r="DI42" s="82" t="str">
        <f t="shared" si="12"/>
        <v/>
      </c>
      <c r="DJ42" s="82" t="str">
        <f t="shared" si="12"/>
        <v/>
      </c>
      <c r="DK42" s="82" t="str">
        <f t="shared" si="12"/>
        <v/>
      </c>
      <c r="DL42" s="82" t="str">
        <f t="shared" si="12"/>
        <v/>
      </c>
      <c r="DM42" s="82" t="str">
        <f t="shared" si="13"/>
        <v/>
      </c>
      <c r="DN42" s="82" t="str">
        <f t="shared" si="13"/>
        <v/>
      </c>
      <c r="DO42" s="82" t="str">
        <f t="shared" si="13"/>
        <v/>
      </c>
      <c r="DP42" s="82" t="str">
        <f t="shared" si="13"/>
        <v/>
      </c>
      <c r="DQ42" s="82" t="str">
        <f t="shared" si="13"/>
        <v/>
      </c>
      <c r="DR42" s="82" t="str">
        <f t="shared" si="13"/>
        <v/>
      </c>
      <c r="DS42" s="82" t="str">
        <f t="shared" si="14"/>
        <v>center@wakeikai.com</v>
      </c>
      <c r="DT42" s="82" t="str">
        <f t="shared" si="14"/>
        <v/>
      </c>
      <c r="DU42" s="82" t="str">
        <f t="shared" si="14"/>
        <v/>
      </c>
      <c r="DV42" s="82" t="str">
        <f t="shared" si="14"/>
        <v/>
      </c>
      <c r="DW42" s="82" t="str">
        <f t="shared" si="14"/>
        <v/>
      </c>
      <c r="DX42" s="82" t="str">
        <f t="shared" si="14"/>
        <v/>
      </c>
      <c r="DY42" s="82" t="str">
        <f t="shared" si="15"/>
        <v/>
      </c>
      <c r="DZ42" s="82" t="str">
        <f t="shared" si="15"/>
        <v/>
      </c>
      <c r="EA42" s="82" t="str">
        <f t="shared" si="15"/>
        <v/>
      </c>
      <c r="EB42" s="82" t="str">
        <f t="shared" si="15"/>
        <v/>
      </c>
      <c r="EC42" s="82" t="str">
        <f t="shared" si="15"/>
        <v/>
      </c>
      <c r="ED42" s="82" t="str">
        <f t="shared" si="15"/>
        <v/>
      </c>
      <c r="EE42" s="82" t="str">
        <f t="shared" si="16"/>
        <v>center@wakeikai.com</v>
      </c>
      <c r="EF42" s="82" t="str">
        <f t="shared" si="16"/>
        <v/>
      </c>
      <c r="EG42" s="82" t="str">
        <f t="shared" si="16"/>
        <v/>
      </c>
      <c r="EH42" s="82" t="str">
        <f t="shared" si="16"/>
        <v/>
      </c>
      <c r="EI42" s="82" t="str">
        <f t="shared" si="16"/>
        <v/>
      </c>
      <c r="EJ42" s="82" t="str">
        <f t="shared" si="16"/>
        <v/>
      </c>
      <c r="EK42" s="82" t="str">
        <f t="shared" si="17"/>
        <v>center@wakeikai.com</v>
      </c>
      <c r="EL42" s="82" t="str">
        <f t="shared" si="17"/>
        <v/>
      </c>
      <c r="EM42" s="82" t="str">
        <f t="shared" si="17"/>
        <v/>
      </c>
      <c r="EN42" s="82" t="str">
        <f t="shared" si="17"/>
        <v/>
      </c>
      <c r="EO42" s="82" t="str">
        <f t="shared" si="17"/>
        <v/>
      </c>
      <c r="EP42" s="82" t="str">
        <f t="shared" si="17"/>
        <v/>
      </c>
      <c r="EQ42" s="82" t="str">
        <f t="shared" si="18"/>
        <v>center@wakeikai.com</v>
      </c>
      <c r="ER42" s="82" t="str">
        <f t="shared" si="18"/>
        <v/>
      </c>
      <c r="ES42" s="82" t="str">
        <f t="shared" si="18"/>
        <v/>
      </c>
      <c r="ET42" s="82" t="str">
        <f t="shared" si="18"/>
        <v/>
      </c>
      <c r="EU42" s="82" t="str">
        <f t="shared" si="18"/>
        <v/>
      </c>
      <c r="EV42" s="82" t="str">
        <f t="shared" si="18"/>
        <v/>
      </c>
      <c r="EW42" s="82" t="str">
        <f t="shared" si="19"/>
        <v/>
      </c>
      <c r="EX42" s="82" t="str">
        <f t="shared" si="19"/>
        <v/>
      </c>
      <c r="EY42" s="82" t="str">
        <f t="shared" si="19"/>
        <v/>
      </c>
      <c r="EZ42" s="82" t="str">
        <f t="shared" si="19"/>
        <v/>
      </c>
      <c r="FA42" s="82" t="str">
        <f t="shared" si="19"/>
        <v/>
      </c>
      <c r="FB42" s="82" t="str">
        <f t="shared" si="19"/>
        <v/>
      </c>
      <c r="FC42" s="82" t="str">
        <f t="shared" si="20"/>
        <v/>
      </c>
      <c r="FD42" s="82" t="str">
        <f t="shared" si="20"/>
        <v/>
      </c>
      <c r="FE42" s="82" t="str">
        <f t="shared" si="20"/>
        <v/>
      </c>
      <c r="FF42" s="82" t="str">
        <f t="shared" si="20"/>
        <v/>
      </c>
      <c r="FG42" s="82" t="str">
        <f t="shared" si="20"/>
        <v/>
      </c>
      <c r="FH42" s="82" t="str">
        <f t="shared" si="20"/>
        <v/>
      </c>
      <c r="FI42" s="82" t="str">
        <f t="shared" si="21"/>
        <v/>
      </c>
      <c r="FJ42" s="82" t="str">
        <f t="shared" si="21"/>
        <v/>
      </c>
      <c r="FK42" s="82" t="str">
        <f t="shared" si="21"/>
        <v/>
      </c>
      <c r="FL42" s="82" t="str">
        <f t="shared" si="21"/>
        <v/>
      </c>
      <c r="FM42" s="82" t="str">
        <f t="shared" si="21"/>
        <v/>
      </c>
      <c r="FN42" s="82" t="str">
        <f t="shared" si="21"/>
        <v/>
      </c>
      <c r="FO42" s="82" t="str">
        <f t="shared" si="22"/>
        <v/>
      </c>
      <c r="FP42" s="82" t="str">
        <f t="shared" si="22"/>
        <v/>
      </c>
      <c r="FQ42" s="82" t="str">
        <f t="shared" si="22"/>
        <v/>
      </c>
      <c r="FR42" s="82" t="str">
        <f t="shared" si="22"/>
        <v/>
      </c>
      <c r="FS42" s="82" t="str">
        <f t="shared" si="22"/>
        <v/>
      </c>
      <c r="FT42" s="82" t="str">
        <f t="shared" si="22"/>
        <v/>
      </c>
      <c r="FU42" s="82" t="str">
        <f t="shared" si="23"/>
        <v/>
      </c>
      <c r="FV42" s="82" t="str">
        <f t="shared" si="23"/>
        <v/>
      </c>
      <c r="FW42" s="82" t="str">
        <f t="shared" si="23"/>
        <v/>
      </c>
      <c r="FX42" s="82" t="str">
        <f t="shared" si="23"/>
        <v/>
      </c>
      <c r="FY42" s="82" t="str">
        <f t="shared" si="23"/>
        <v/>
      </c>
      <c r="FZ42" s="82" t="str">
        <f t="shared" si="23"/>
        <v/>
      </c>
      <c r="GA42" s="82" t="str">
        <f t="shared" si="24"/>
        <v/>
      </c>
      <c r="GB42" s="82" t="str">
        <f t="shared" si="24"/>
        <v/>
      </c>
      <c r="GC42" s="82" t="str">
        <f t="shared" si="24"/>
        <v/>
      </c>
      <c r="GD42" s="82" t="str">
        <f t="shared" si="24"/>
        <v/>
      </c>
      <c r="GE42" s="82" t="str">
        <f t="shared" si="24"/>
        <v/>
      </c>
      <c r="GF42" s="82" t="str">
        <f t="shared" si="24"/>
        <v/>
      </c>
    </row>
    <row r="43" spans="1:188" ht="25.5" customHeight="1">
      <c r="A43" s="2" t="s">
        <v>634</v>
      </c>
      <c r="B43" s="2">
        <f>COUNTIF($H$4:H43,H43)</f>
        <v>1</v>
      </c>
      <c r="C43" s="2">
        <f>COUNTIF($J$4:J43,J43)</f>
        <v>1</v>
      </c>
      <c r="D43" s="2">
        <f>COUNTIF($K$4:K43,K43)</f>
        <v>1</v>
      </c>
      <c r="E43" s="89">
        <f t="shared" si="0"/>
        <v>40</v>
      </c>
      <c r="F43" s="89" t="s">
        <v>2532</v>
      </c>
      <c r="G43" s="79" t="s">
        <v>3917</v>
      </c>
      <c r="H43" s="97" t="s">
        <v>2356</v>
      </c>
      <c r="I43" s="79" t="s">
        <v>4024</v>
      </c>
      <c r="J43" s="79" t="s">
        <v>2966</v>
      </c>
      <c r="K43" s="89" t="s">
        <v>256</v>
      </c>
      <c r="L43" s="89" t="s">
        <v>256</v>
      </c>
      <c r="M43" s="108" t="s">
        <v>3112</v>
      </c>
      <c r="N43" s="108"/>
      <c r="O43" s="108"/>
      <c r="P43" s="108"/>
      <c r="Q43" s="108"/>
      <c r="R43" s="108"/>
      <c r="S43" s="89"/>
      <c r="T43" s="89"/>
      <c r="U43" s="89"/>
      <c r="V43" s="89"/>
      <c r="W43" s="89"/>
      <c r="X43" s="89"/>
      <c r="Y43" s="89"/>
      <c r="Z43" s="89"/>
      <c r="AA43" s="89"/>
      <c r="AB43" s="89"/>
      <c r="AC43" s="89">
        <v>1</v>
      </c>
      <c r="AD43" s="89"/>
      <c r="AE43" s="89"/>
      <c r="AF43" s="89"/>
      <c r="AG43" s="89"/>
      <c r="AH43" s="89"/>
      <c r="AI43" s="89"/>
      <c r="AJ43" s="89"/>
      <c r="AK43" s="89"/>
      <c r="AL43" s="89"/>
      <c r="AM43" s="89"/>
      <c r="AN43" s="89"/>
      <c r="AO43" s="89"/>
      <c r="AP43" s="89"/>
      <c r="AQ43" s="111"/>
      <c r="AR43" s="118"/>
      <c r="AS43" s="2" t="str">
        <f t="shared" si="1"/>
        <v/>
      </c>
      <c r="AT43" s="2" t="str">
        <f t="shared" si="1"/>
        <v/>
      </c>
      <c r="AU43" s="2" t="str">
        <f t="shared" si="1"/>
        <v/>
      </c>
      <c r="AV43" s="2" t="str">
        <f t="shared" si="1"/>
        <v/>
      </c>
      <c r="AW43" s="2" t="str">
        <f t="shared" si="1"/>
        <v/>
      </c>
      <c r="AX43" s="2" t="str">
        <f t="shared" si="1"/>
        <v/>
      </c>
      <c r="AY43" s="121" t="str">
        <f t="shared" si="2"/>
        <v/>
      </c>
      <c r="AZ43" s="121" t="str">
        <f t="shared" si="2"/>
        <v/>
      </c>
      <c r="BA43" s="121" t="str">
        <f t="shared" si="2"/>
        <v/>
      </c>
      <c r="BB43" s="121" t="str">
        <f t="shared" si="2"/>
        <v/>
      </c>
      <c r="BC43" s="121" t="str">
        <f t="shared" si="2"/>
        <v/>
      </c>
      <c r="BD43" s="121" t="str">
        <f t="shared" si="2"/>
        <v/>
      </c>
      <c r="BE43" s="82" t="str">
        <f t="shared" si="3"/>
        <v/>
      </c>
      <c r="BF43" s="82" t="str">
        <f t="shared" si="3"/>
        <v/>
      </c>
      <c r="BG43" s="82" t="str">
        <f t="shared" si="3"/>
        <v/>
      </c>
      <c r="BH43" s="82" t="str">
        <f t="shared" si="3"/>
        <v/>
      </c>
      <c r="BI43" s="82" t="str">
        <f t="shared" si="3"/>
        <v/>
      </c>
      <c r="BJ43" s="82" t="str">
        <f t="shared" si="3"/>
        <v/>
      </c>
      <c r="BK43" s="82" t="str">
        <f t="shared" si="4"/>
        <v/>
      </c>
      <c r="BL43" s="82" t="str">
        <f t="shared" si="4"/>
        <v/>
      </c>
      <c r="BM43" s="82" t="str">
        <f t="shared" si="4"/>
        <v/>
      </c>
      <c r="BN43" s="82" t="str">
        <f t="shared" si="4"/>
        <v/>
      </c>
      <c r="BO43" s="82" t="str">
        <f t="shared" si="4"/>
        <v/>
      </c>
      <c r="BP43" s="82" t="str">
        <f t="shared" si="4"/>
        <v/>
      </c>
      <c r="BQ43" s="82" t="str">
        <f t="shared" si="5"/>
        <v/>
      </c>
      <c r="BR43" s="82" t="str">
        <f t="shared" si="5"/>
        <v/>
      </c>
      <c r="BS43" s="82" t="str">
        <f t="shared" si="5"/>
        <v/>
      </c>
      <c r="BT43" s="82" t="str">
        <f t="shared" si="5"/>
        <v/>
      </c>
      <c r="BU43" s="82" t="str">
        <f t="shared" si="5"/>
        <v/>
      </c>
      <c r="BV43" s="82" t="str">
        <f t="shared" si="5"/>
        <v/>
      </c>
      <c r="BW43" s="82" t="str">
        <f t="shared" si="6"/>
        <v/>
      </c>
      <c r="BX43" s="82" t="str">
        <f t="shared" si="6"/>
        <v/>
      </c>
      <c r="BY43" s="82" t="str">
        <f t="shared" si="6"/>
        <v/>
      </c>
      <c r="BZ43" s="82" t="str">
        <f t="shared" si="6"/>
        <v/>
      </c>
      <c r="CA43" s="82" t="str">
        <f t="shared" si="6"/>
        <v/>
      </c>
      <c r="CB43" s="82" t="str">
        <f t="shared" si="6"/>
        <v/>
      </c>
      <c r="CC43" s="82" t="str">
        <f t="shared" si="7"/>
        <v/>
      </c>
      <c r="CD43" s="82" t="str">
        <f t="shared" si="7"/>
        <v/>
      </c>
      <c r="CE43" s="82" t="str">
        <f t="shared" si="7"/>
        <v/>
      </c>
      <c r="CF43" s="82" t="str">
        <f t="shared" si="7"/>
        <v/>
      </c>
      <c r="CG43" s="82" t="str">
        <f t="shared" si="7"/>
        <v/>
      </c>
      <c r="CH43" s="82" t="str">
        <f t="shared" si="7"/>
        <v/>
      </c>
      <c r="CI43" s="82" t="str">
        <f t="shared" si="8"/>
        <v/>
      </c>
      <c r="CJ43" s="82" t="str">
        <f t="shared" si="8"/>
        <v/>
      </c>
      <c r="CK43" s="82" t="str">
        <f t="shared" si="8"/>
        <v/>
      </c>
      <c r="CL43" s="82" t="str">
        <f t="shared" si="8"/>
        <v/>
      </c>
      <c r="CM43" s="82" t="str">
        <f t="shared" si="8"/>
        <v/>
      </c>
      <c r="CN43" s="82" t="str">
        <f t="shared" si="8"/>
        <v/>
      </c>
      <c r="CO43" s="82" t="str">
        <f t="shared" si="9"/>
        <v/>
      </c>
      <c r="CP43" s="82" t="str">
        <f t="shared" si="9"/>
        <v/>
      </c>
      <c r="CQ43" s="82" t="str">
        <f t="shared" si="9"/>
        <v/>
      </c>
      <c r="CR43" s="82" t="str">
        <f t="shared" si="9"/>
        <v/>
      </c>
      <c r="CS43" s="82" t="str">
        <f t="shared" si="9"/>
        <v/>
      </c>
      <c r="CT43" s="82" t="str">
        <f t="shared" si="9"/>
        <v/>
      </c>
      <c r="CU43" s="82" t="str">
        <f t="shared" si="10"/>
        <v/>
      </c>
      <c r="CV43" s="82" t="str">
        <f t="shared" si="10"/>
        <v/>
      </c>
      <c r="CW43" s="82" t="str">
        <f t="shared" si="10"/>
        <v/>
      </c>
      <c r="CX43" s="82" t="str">
        <f t="shared" si="10"/>
        <v/>
      </c>
      <c r="CY43" s="82" t="str">
        <f t="shared" si="10"/>
        <v/>
      </c>
      <c r="CZ43" s="82" t="str">
        <f t="shared" si="10"/>
        <v/>
      </c>
      <c r="DA43" s="82" t="str">
        <f t="shared" si="11"/>
        <v>fukushi.izumi@cure.ocn.ne.jp</v>
      </c>
      <c r="DB43" s="82" t="str">
        <f t="shared" si="11"/>
        <v/>
      </c>
      <c r="DC43" s="82" t="str">
        <f t="shared" si="11"/>
        <v/>
      </c>
      <c r="DD43" s="82" t="str">
        <f t="shared" si="11"/>
        <v/>
      </c>
      <c r="DE43" s="82" t="str">
        <f t="shared" si="11"/>
        <v/>
      </c>
      <c r="DF43" s="82" t="str">
        <f t="shared" si="11"/>
        <v/>
      </c>
      <c r="DG43" s="82" t="str">
        <f t="shared" si="12"/>
        <v/>
      </c>
      <c r="DH43" s="82" t="str">
        <f t="shared" si="12"/>
        <v/>
      </c>
      <c r="DI43" s="82" t="str">
        <f t="shared" si="12"/>
        <v/>
      </c>
      <c r="DJ43" s="82" t="str">
        <f t="shared" si="12"/>
        <v/>
      </c>
      <c r="DK43" s="82" t="str">
        <f t="shared" si="12"/>
        <v/>
      </c>
      <c r="DL43" s="82" t="str">
        <f t="shared" si="12"/>
        <v/>
      </c>
      <c r="DM43" s="82" t="str">
        <f t="shared" si="13"/>
        <v/>
      </c>
      <c r="DN43" s="82" t="str">
        <f t="shared" si="13"/>
        <v/>
      </c>
      <c r="DO43" s="82" t="str">
        <f t="shared" si="13"/>
        <v/>
      </c>
      <c r="DP43" s="82" t="str">
        <f t="shared" si="13"/>
        <v/>
      </c>
      <c r="DQ43" s="82" t="str">
        <f t="shared" si="13"/>
        <v/>
      </c>
      <c r="DR43" s="82" t="str">
        <f t="shared" si="13"/>
        <v/>
      </c>
      <c r="DS43" s="82" t="str">
        <f t="shared" si="14"/>
        <v/>
      </c>
      <c r="DT43" s="82" t="str">
        <f t="shared" si="14"/>
        <v/>
      </c>
      <c r="DU43" s="82" t="str">
        <f t="shared" si="14"/>
        <v/>
      </c>
      <c r="DV43" s="82" t="str">
        <f t="shared" si="14"/>
        <v/>
      </c>
      <c r="DW43" s="82" t="str">
        <f t="shared" si="14"/>
        <v/>
      </c>
      <c r="DX43" s="82" t="str">
        <f t="shared" si="14"/>
        <v/>
      </c>
      <c r="DY43" s="82" t="str">
        <f t="shared" si="15"/>
        <v/>
      </c>
      <c r="DZ43" s="82" t="str">
        <f t="shared" si="15"/>
        <v/>
      </c>
      <c r="EA43" s="82" t="str">
        <f t="shared" si="15"/>
        <v/>
      </c>
      <c r="EB43" s="82" t="str">
        <f t="shared" si="15"/>
        <v/>
      </c>
      <c r="EC43" s="82" t="str">
        <f t="shared" si="15"/>
        <v/>
      </c>
      <c r="ED43" s="82" t="str">
        <f t="shared" si="15"/>
        <v/>
      </c>
      <c r="EE43" s="82" t="str">
        <f t="shared" si="16"/>
        <v/>
      </c>
      <c r="EF43" s="82" t="str">
        <f t="shared" si="16"/>
        <v/>
      </c>
      <c r="EG43" s="82" t="str">
        <f t="shared" si="16"/>
        <v/>
      </c>
      <c r="EH43" s="82" t="str">
        <f t="shared" si="16"/>
        <v/>
      </c>
      <c r="EI43" s="82" t="str">
        <f t="shared" si="16"/>
        <v/>
      </c>
      <c r="EJ43" s="82" t="str">
        <f t="shared" si="16"/>
        <v/>
      </c>
      <c r="EK43" s="82" t="str">
        <f t="shared" si="17"/>
        <v/>
      </c>
      <c r="EL43" s="82" t="str">
        <f t="shared" si="17"/>
        <v/>
      </c>
      <c r="EM43" s="82" t="str">
        <f t="shared" si="17"/>
        <v/>
      </c>
      <c r="EN43" s="82" t="str">
        <f t="shared" si="17"/>
        <v/>
      </c>
      <c r="EO43" s="82" t="str">
        <f t="shared" si="17"/>
        <v/>
      </c>
      <c r="EP43" s="82" t="str">
        <f t="shared" si="17"/>
        <v/>
      </c>
      <c r="EQ43" s="82" t="str">
        <f t="shared" si="18"/>
        <v/>
      </c>
      <c r="ER43" s="82" t="str">
        <f t="shared" si="18"/>
        <v/>
      </c>
      <c r="ES43" s="82" t="str">
        <f t="shared" si="18"/>
        <v/>
      </c>
      <c r="ET43" s="82" t="str">
        <f t="shared" si="18"/>
        <v/>
      </c>
      <c r="EU43" s="82" t="str">
        <f t="shared" si="18"/>
        <v/>
      </c>
      <c r="EV43" s="82" t="str">
        <f t="shared" si="18"/>
        <v/>
      </c>
      <c r="EW43" s="82" t="str">
        <f t="shared" si="19"/>
        <v/>
      </c>
      <c r="EX43" s="82" t="str">
        <f t="shared" si="19"/>
        <v/>
      </c>
      <c r="EY43" s="82" t="str">
        <f t="shared" si="19"/>
        <v/>
      </c>
      <c r="EZ43" s="82" t="str">
        <f t="shared" si="19"/>
        <v/>
      </c>
      <c r="FA43" s="82" t="str">
        <f t="shared" si="19"/>
        <v/>
      </c>
      <c r="FB43" s="82" t="str">
        <f t="shared" si="19"/>
        <v/>
      </c>
      <c r="FC43" s="82" t="str">
        <f t="shared" si="20"/>
        <v/>
      </c>
      <c r="FD43" s="82" t="str">
        <f t="shared" si="20"/>
        <v/>
      </c>
      <c r="FE43" s="82" t="str">
        <f t="shared" si="20"/>
        <v/>
      </c>
      <c r="FF43" s="82" t="str">
        <f t="shared" si="20"/>
        <v/>
      </c>
      <c r="FG43" s="82" t="str">
        <f t="shared" si="20"/>
        <v/>
      </c>
      <c r="FH43" s="82" t="str">
        <f t="shared" si="20"/>
        <v/>
      </c>
      <c r="FI43" s="82" t="str">
        <f t="shared" si="21"/>
        <v/>
      </c>
      <c r="FJ43" s="82" t="str">
        <f t="shared" si="21"/>
        <v/>
      </c>
      <c r="FK43" s="82" t="str">
        <f t="shared" si="21"/>
        <v/>
      </c>
      <c r="FL43" s="82" t="str">
        <f t="shared" si="21"/>
        <v/>
      </c>
      <c r="FM43" s="82" t="str">
        <f t="shared" si="21"/>
        <v/>
      </c>
      <c r="FN43" s="82" t="str">
        <f t="shared" si="21"/>
        <v/>
      </c>
      <c r="FO43" s="82" t="str">
        <f t="shared" si="22"/>
        <v/>
      </c>
      <c r="FP43" s="82" t="str">
        <f t="shared" si="22"/>
        <v/>
      </c>
      <c r="FQ43" s="82" t="str">
        <f t="shared" si="22"/>
        <v/>
      </c>
      <c r="FR43" s="82" t="str">
        <f t="shared" si="22"/>
        <v/>
      </c>
      <c r="FS43" s="82" t="str">
        <f t="shared" si="22"/>
        <v/>
      </c>
      <c r="FT43" s="82" t="str">
        <f t="shared" si="22"/>
        <v/>
      </c>
      <c r="FU43" s="82" t="str">
        <f t="shared" si="23"/>
        <v/>
      </c>
      <c r="FV43" s="82" t="str">
        <f t="shared" si="23"/>
        <v/>
      </c>
      <c r="FW43" s="82" t="str">
        <f t="shared" si="23"/>
        <v/>
      </c>
      <c r="FX43" s="82" t="str">
        <f t="shared" si="23"/>
        <v/>
      </c>
      <c r="FY43" s="82" t="str">
        <f t="shared" si="23"/>
        <v/>
      </c>
      <c r="FZ43" s="82" t="str">
        <f t="shared" si="23"/>
        <v/>
      </c>
      <c r="GA43" s="82" t="str">
        <f t="shared" si="24"/>
        <v/>
      </c>
      <c r="GB43" s="82" t="str">
        <f t="shared" si="24"/>
        <v/>
      </c>
      <c r="GC43" s="82" t="str">
        <f t="shared" si="24"/>
        <v/>
      </c>
      <c r="GD43" s="82" t="str">
        <f t="shared" si="24"/>
        <v/>
      </c>
      <c r="GE43" s="82" t="str">
        <f t="shared" si="24"/>
        <v/>
      </c>
      <c r="GF43" s="82" t="str">
        <f t="shared" si="24"/>
        <v/>
      </c>
    </row>
    <row r="44" spans="1:188" ht="25.5" customHeight="1">
      <c r="A44" s="2" t="s">
        <v>1262</v>
      </c>
      <c r="B44" s="2">
        <f>COUNTIF($H$4:H44,H44)</f>
        <v>1</v>
      </c>
      <c r="C44" s="2">
        <f>COUNTIF($J$4:J44,J44)</f>
        <v>1</v>
      </c>
      <c r="D44" s="2">
        <f>COUNTIF($K$4:K44,K44)</f>
        <v>1</v>
      </c>
      <c r="E44" s="89">
        <f t="shared" si="0"/>
        <v>41</v>
      </c>
      <c r="F44" s="89" t="s">
        <v>2532</v>
      </c>
      <c r="G44" s="79" t="s">
        <v>3917</v>
      </c>
      <c r="H44" s="97" t="s">
        <v>517</v>
      </c>
      <c r="I44" s="79" t="s">
        <v>393</v>
      </c>
      <c r="J44" s="79" t="s">
        <v>3040</v>
      </c>
      <c r="K44" s="89" t="s">
        <v>332</v>
      </c>
      <c r="L44" s="89" t="s">
        <v>352</v>
      </c>
      <c r="M44" s="108" t="s">
        <v>4084</v>
      </c>
      <c r="N44" s="108"/>
      <c r="O44" s="108"/>
      <c r="P44" s="108"/>
      <c r="Q44" s="108"/>
      <c r="R44" s="108"/>
      <c r="S44" s="89"/>
      <c r="T44" s="89"/>
      <c r="U44" s="89"/>
      <c r="V44" s="89"/>
      <c r="W44" s="89"/>
      <c r="X44" s="89"/>
      <c r="Y44" s="89"/>
      <c r="Z44" s="89"/>
      <c r="AA44" s="89"/>
      <c r="AB44" s="89"/>
      <c r="AC44" s="89">
        <v>2</v>
      </c>
      <c r="AD44" s="89">
        <v>1</v>
      </c>
      <c r="AE44" s="89"/>
      <c r="AF44" s="89"/>
      <c r="AG44" s="89"/>
      <c r="AH44" s="89"/>
      <c r="AI44" s="89"/>
      <c r="AJ44" s="89">
        <v>1</v>
      </c>
      <c r="AK44" s="89">
        <v>1</v>
      </c>
      <c r="AL44" s="89"/>
      <c r="AM44" s="89"/>
      <c r="AN44" s="89"/>
      <c r="AO44" s="89">
        <v>1</v>
      </c>
      <c r="AP44" s="89"/>
      <c r="AQ44" s="111"/>
      <c r="AR44" s="118"/>
      <c r="AS44" s="2" t="str">
        <f t="shared" si="1"/>
        <v/>
      </c>
      <c r="AT44" s="2" t="str">
        <f t="shared" si="1"/>
        <v/>
      </c>
      <c r="AU44" s="2" t="str">
        <f t="shared" si="1"/>
        <v/>
      </c>
      <c r="AV44" s="2" t="str">
        <f t="shared" si="1"/>
        <v/>
      </c>
      <c r="AW44" s="2" t="str">
        <f t="shared" si="1"/>
        <v/>
      </c>
      <c r="AX44" s="2" t="str">
        <f t="shared" si="1"/>
        <v/>
      </c>
      <c r="AY44" s="121" t="str">
        <f t="shared" si="2"/>
        <v/>
      </c>
      <c r="AZ44" s="121" t="str">
        <f t="shared" si="2"/>
        <v/>
      </c>
      <c r="BA44" s="121" t="str">
        <f t="shared" si="2"/>
        <v/>
      </c>
      <c r="BB44" s="121" t="str">
        <f t="shared" si="2"/>
        <v/>
      </c>
      <c r="BC44" s="121" t="str">
        <f t="shared" si="2"/>
        <v/>
      </c>
      <c r="BD44" s="121" t="str">
        <f t="shared" si="2"/>
        <v/>
      </c>
      <c r="BE44" s="82" t="str">
        <f t="shared" si="3"/>
        <v/>
      </c>
      <c r="BF44" s="82" t="str">
        <f t="shared" si="3"/>
        <v/>
      </c>
      <c r="BG44" s="82" t="str">
        <f t="shared" si="3"/>
        <v/>
      </c>
      <c r="BH44" s="82" t="str">
        <f t="shared" si="3"/>
        <v/>
      </c>
      <c r="BI44" s="82" t="str">
        <f t="shared" si="3"/>
        <v/>
      </c>
      <c r="BJ44" s="82" t="str">
        <f t="shared" si="3"/>
        <v/>
      </c>
      <c r="BK44" s="82" t="str">
        <f t="shared" si="4"/>
        <v/>
      </c>
      <c r="BL44" s="82" t="str">
        <f t="shared" si="4"/>
        <v/>
      </c>
      <c r="BM44" s="82" t="str">
        <f t="shared" si="4"/>
        <v/>
      </c>
      <c r="BN44" s="82" t="str">
        <f t="shared" si="4"/>
        <v/>
      </c>
      <c r="BO44" s="82" t="str">
        <f t="shared" si="4"/>
        <v/>
      </c>
      <c r="BP44" s="82" t="str">
        <f t="shared" si="4"/>
        <v/>
      </c>
      <c r="BQ44" s="82" t="str">
        <f t="shared" si="5"/>
        <v/>
      </c>
      <c r="BR44" s="82" t="str">
        <f t="shared" si="5"/>
        <v/>
      </c>
      <c r="BS44" s="82" t="str">
        <f t="shared" si="5"/>
        <v/>
      </c>
      <c r="BT44" s="82" t="str">
        <f t="shared" si="5"/>
        <v/>
      </c>
      <c r="BU44" s="82" t="str">
        <f t="shared" si="5"/>
        <v/>
      </c>
      <c r="BV44" s="82" t="str">
        <f t="shared" si="5"/>
        <v/>
      </c>
      <c r="BW44" s="82" t="str">
        <f t="shared" si="6"/>
        <v/>
      </c>
      <c r="BX44" s="82" t="str">
        <f t="shared" si="6"/>
        <v/>
      </c>
      <c r="BY44" s="82" t="str">
        <f t="shared" si="6"/>
        <v/>
      </c>
      <c r="BZ44" s="82" t="str">
        <f t="shared" si="6"/>
        <v/>
      </c>
      <c r="CA44" s="82" t="str">
        <f t="shared" si="6"/>
        <v/>
      </c>
      <c r="CB44" s="82" t="str">
        <f t="shared" si="6"/>
        <v/>
      </c>
      <c r="CC44" s="82" t="str">
        <f t="shared" si="7"/>
        <v/>
      </c>
      <c r="CD44" s="82" t="str">
        <f t="shared" si="7"/>
        <v/>
      </c>
      <c r="CE44" s="82" t="str">
        <f t="shared" si="7"/>
        <v/>
      </c>
      <c r="CF44" s="82" t="str">
        <f t="shared" si="7"/>
        <v/>
      </c>
      <c r="CG44" s="82" t="str">
        <f t="shared" si="7"/>
        <v/>
      </c>
      <c r="CH44" s="82" t="str">
        <f t="shared" si="7"/>
        <v/>
      </c>
      <c r="CI44" s="82" t="str">
        <f t="shared" si="8"/>
        <v/>
      </c>
      <c r="CJ44" s="82" t="str">
        <f t="shared" si="8"/>
        <v/>
      </c>
      <c r="CK44" s="82" t="str">
        <f t="shared" si="8"/>
        <v/>
      </c>
      <c r="CL44" s="82" t="str">
        <f t="shared" si="8"/>
        <v/>
      </c>
      <c r="CM44" s="82" t="str">
        <f t="shared" si="8"/>
        <v/>
      </c>
      <c r="CN44" s="82" t="str">
        <f t="shared" si="8"/>
        <v/>
      </c>
      <c r="CO44" s="82" t="str">
        <f t="shared" si="9"/>
        <v/>
      </c>
      <c r="CP44" s="82" t="str">
        <f t="shared" si="9"/>
        <v/>
      </c>
      <c r="CQ44" s="82" t="str">
        <f t="shared" si="9"/>
        <v/>
      </c>
      <c r="CR44" s="82" t="str">
        <f t="shared" si="9"/>
        <v/>
      </c>
      <c r="CS44" s="82" t="str">
        <f t="shared" si="9"/>
        <v/>
      </c>
      <c r="CT44" s="82" t="str">
        <f t="shared" si="9"/>
        <v/>
      </c>
      <c r="CU44" s="82" t="str">
        <f t="shared" si="10"/>
        <v/>
      </c>
      <c r="CV44" s="82" t="str">
        <f t="shared" si="10"/>
        <v/>
      </c>
      <c r="CW44" s="82" t="str">
        <f t="shared" si="10"/>
        <v/>
      </c>
      <c r="CX44" s="82" t="str">
        <f t="shared" si="10"/>
        <v/>
      </c>
      <c r="CY44" s="82" t="str">
        <f t="shared" si="10"/>
        <v/>
      </c>
      <c r="CZ44" s="82" t="str">
        <f t="shared" si="10"/>
        <v/>
      </c>
      <c r="DA44" s="82" t="str">
        <f t="shared" si="11"/>
        <v>wawa@room.ocn.ne.jp</v>
      </c>
      <c r="DB44" s="82" t="str">
        <f t="shared" si="11"/>
        <v/>
      </c>
      <c r="DC44" s="82" t="str">
        <f t="shared" si="11"/>
        <v/>
      </c>
      <c r="DD44" s="82" t="str">
        <f t="shared" si="11"/>
        <v/>
      </c>
      <c r="DE44" s="82" t="str">
        <f t="shared" si="11"/>
        <v/>
      </c>
      <c r="DF44" s="82" t="str">
        <f t="shared" si="11"/>
        <v/>
      </c>
      <c r="DG44" s="82" t="str">
        <f t="shared" si="12"/>
        <v>wawa@room.ocn.ne.jp</v>
      </c>
      <c r="DH44" s="82" t="str">
        <f t="shared" si="12"/>
        <v/>
      </c>
      <c r="DI44" s="82" t="str">
        <f t="shared" si="12"/>
        <v/>
      </c>
      <c r="DJ44" s="82" t="str">
        <f t="shared" si="12"/>
        <v/>
      </c>
      <c r="DK44" s="82" t="str">
        <f t="shared" si="12"/>
        <v/>
      </c>
      <c r="DL44" s="82" t="str">
        <f t="shared" si="12"/>
        <v/>
      </c>
      <c r="DM44" s="82" t="str">
        <f t="shared" si="13"/>
        <v/>
      </c>
      <c r="DN44" s="82" t="str">
        <f t="shared" si="13"/>
        <v/>
      </c>
      <c r="DO44" s="82" t="str">
        <f t="shared" si="13"/>
        <v/>
      </c>
      <c r="DP44" s="82" t="str">
        <f t="shared" si="13"/>
        <v/>
      </c>
      <c r="DQ44" s="82" t="str">
        <f t="shared" si="13"/>
        <v/>
      </c>
      <c r="DR44" s="82" t="str">
        <f t="shared" si="13"/>
        <v/>
      </c>
      <c r="DS44" s="82" t="str">
        <f t="shared" si="14"/>
        <v/>
      </c>
      <c r="DT44" s="82" t="str">
        <f t="shared" si="14"/>
        <v/>
      </c>
      <c r="DU44" s="82" t="str">
        <f t="shared" si="14"/>
        <v/>
      </c>
      <c r="DV44" s="82" t="str">
        <f t="shared" si="14"/>
        <v/>
      </c>
      <c r="DW44" s="82" t="str">
        <f t="shared" si="14"/>
        <v/>
      </c>
      <c r="DX44" s="82" t="str">
        <f t="shared" si="14"/>
        <v/>
      </c>
      <c r="DY44" s="82" t="str">
        <f t="shared" si="15"/>
        <v/>
      </c>
      <c r="DZ44" s="82" t="str">
        <f t="shared" si="15"/>
        <v/>
      </c>
      <c r="EA44" s="82" t="str">
        <f t="shared" si="15"/>
        <v/>
      </c>
      <c r="EB44" s="82" t="str">
        <f t="shared" si="15"/>
        <v/>
      </c>
      <c r="EC44" s="82" t="str">
        <f t="shared" si="15"/>
        <v/>
      </c>
      <c r="ED44" s="82" t="str">
        <f t="shared" si="15"/>
        <v/>
      </c>
      <c r="EE44" s="82" t="str">
        <f t="shared" si="16"/>
        <v/>
      </c>
      <c r="EF44" s="82" t="str">
        <f t="shared" si="16"/>
        <v/>
      </c>
      <c r="EG44" s="82" t="str">
        <f t="shared" si="16"/>
        <v/>
      </c>
      <c r="EH44" s="82" t="str">
        <f t="shared" si="16"/>
        <v/>
      </c>
      <c r="EI44" s="82" t="str">
        <f t="shared" si="16"/>
        <v/>
      </c>
      <c r="EJ44" s="82" t="str">
        <f t="shared" si="16"/>
        <v/>
      </c>
      <c r="EK44" s="82" t="str">
        <f t="shared" si="17"/>
        <v/>
      </c>
      <c r="EL44" s="82" t="str">
        <f t="shared" si="17"/>
        <v/>
      </c>
      <c r="EM44" s="82" t="str">
        <f t="shared" si="17"/>
        <v/>
      </c>
      <c r="EN44" s="82" t="str">
        <f t="shared" si="17"/>
        <v/>
      </c>
      <c r="EO44" s="82" t="str">
        <f t="shared" si="17"/>
        <v/>
      </c>
      <c r="EP44" s="82" t="str">
        <f t="shared" si="17"/>
        <v/>
      </c>
      <c r="EQ44" s="82" t="str">
        <f t="shared" si="18"/>
        <v>wawa@room.ocn.ne.jp</v>
      </c>
      <c r="ER44" s="82" t="str">
        <f t="shared" si="18"/>
        <v/>
      </c>
      <c r="ES44" s="82" t="str">
        <f t="shared" si="18"/>
        <v/>
      </c>
      <c r="ET44" s="82" t="str">
        <f t="shared" si="18"/>
        <v/>
      </c>
      <c r="EU44" s="82" t="str">
        <f t="shared" si="18"/>
        <v/>
      </c>
      <c r="EV44" s="82" t="str">
        <f t="shared" si="18"/>
        <v/>
      </c>
      <c r="EW44" s="82" t="str">
        <f t="shared" si="19"/>
        <v>wawa@room.ocn.ne.jp</v>
      </c>
      <c r="EX44" s="82" t="str">
        <f t="shared" si="19"/>
        <v/>
      </c>
      <c r="EY44" s="82" t="str">
        <f t="shared" si="19"/>
        <v/>
      </c>
      <c r="EZ44" s="82" t="str">
        <f t="shared" si="19"/>
        <v/>
      </c>
      <c r="FA44" s="82" t="str">
        <f t="shared" si="19"/>
        <v/>
      </c>
      <c r="FB44" s="82" t="str">
        <f t="shared" si="19"/>
        <v/>
      </c>
      <c r="FC44" s="82" t="str">
        <f t="shared" si="20"/>
        <v/>
      </c>
      <c r="FD44" s="82" t="str">
        <f t="shared" si="20"/>
        <v/>
      </c>
      <c r="FE44" s="82" t="str">
        <f t="shared" si="20"/>
        <v/>
      </c>
      <c r="FF44" s="82" t="str">
        <f t="shared" si="20"/>
        <v/>
      </c>
      <c r="FG44" s="82" t="str">
        <f t="shared" si="20"/>
        <v/>
      </c>
      <c r="FH44" s="82" t="str">
        <f t="shared" si="20"/>
        <v/>
      </c>
      <c r="FI44" s="82" t="str">
        <f t="shared" si="21"/>
        <v/>
      </c>
      <c r="FJ44" s="82" t="str">
        <f t="shared" si="21"/>
        <v/>
      </c>
      <c r="FK44" s="82" t="str">
        <f t="shared" si="21"/>
        <v/>
      </c>
      <c r="FL44" s="82" t="str">
        <f t="shared" si="21"/>
        <v/>
      </c>
      <c r="FM44" s="82" t="str">
        <f t="shared" si="21"/>
        <v/>
      </c>
      <c r="FN44" s="82" t="str">
        <f t="shared" si="21"/>
        <v/>
      </c>
      <c r="FO44" s="82" t="str">
        <f t="shared" si="22"/>
        <v/>
      </c>
      <c r="FP44" s="82" t="str">
        <f t="shared" si="22"/>
        <v/>
      </c>
      <c r="FQ44" s="82" t="str">
        <f t="shared" si="22"/>
        <v/>
      </c>
      <c r="FR44" s="82" t="str">
        <f t="shared" si="22"/>
        <v/>
      </c>
      <c r="FS44" s="82" t="str">
        <f t="shared" si="22"/>
        <v/>
      </c>
      <c r="FT44" s="82" t="str">
        <f t="shared" si="22"/>
        <v/>
      </c>
      <c r="FU44" s="82" t="str">
        <f t="shared" si="23"/>
        <v>wawa@room.ocn.ne.jp</v>
      </c>
      <c r="FV44" s="82" t="str">
        <f t="shared" si="23"/>
        <v/>
      </c>
      <c r="FW44" s="82" t="str">
        <f t="shared" si="23"/>
        <v/>
      </c>
      <c r="FX44" s="82" t="str">
        <f t="shared" si="23"/>
        <v/>
      </c>
      <c r="FY44" s="82" t="str">
        <f t="shared" si="23"/>
        <v/>
      </c>
      <c r="FZ44" s="82" t="str">
        <f t="shared" si="23"/>
        <v/>
      </c>
      <c r="GA44" s="82" t="str">
        <f t="shared" si="24"/>
        <v/>
      </c>
      <c r="GB44" s="82" t="str">
        <f t="shared" si="24"/>
        <v/>
      </c>
      <c r="GC44" s="82" t="str">
        <f t="shared" si="24"/>
        <v/>
      </c>
      <c r="GD44" s="82" t="str">
        <f t="shared" si="24"/>
        <v/>
      </c>
      <c r="GE44" s="82" t="str">
        <f t="shared" si="24"/>
        <v/>
      </c>
      <c r="GF44" s="82" t="str">
        <f t="shared" si="24"/>
        <v/>
      </c>
    </row>
    <row r="45" spans="1:188" ht="25.5" customHeight="1">
      <c r="A45" s="2" t="s">
        <v>4551</v>
      </c>
      <c r="B45" s="2">
        <f>COUNTIF($H$4:H45,H45)</f>
        <v>1</v>
      </c>
      <c r="C45" s="2">
        <f>COUNTIF($J$4:J45,J45)</f>
        <v>1</v>
      </c>
      <c r="D45" s="2">
        <f>COUNTIF($K$4:K45,K45)</f>
        <v>1</v>
      </c>
      <c r="E45" s="89">
        <f t="shared" si="0"/>
        <v>42</v>
      </c>
      <c r="F45" s="89" t="s">
        <v>2532</v>
      </c>
      <c r="G45" s="79" t="s">
        <v>3917</v>
      </c>
      <c r="H45" s="96" t="s">
        <v>2387</v>
      </c>
      <c r="I45" s="79" t="s">
        <v>585</v>
      </c>
      <c r="J45" s="79" t="s">
        <v>2727</v>
      </c>
      <c r="K45" s="89" t="s">
        <v>890</v>
      </c>
      <c r="L45" s="89" t="s">
        <v>1368</v>
      </c>
      <c r="M45" s="108" t="s">
        <v>707</v>
      </c>
      <c r="N45" s="108"/>
      <c r="O45" s="108"/>
      <c r="P45" s="108"/>
      <c r="Q45" s="108"/>
      <c r="R45" s="108"/>
      <c r="S45" s="89">
        <v>1</v>
      </c>
      <c r="T45" s="89">
        <v>1</v>
      </c>
      <c r="U45" s="89"/>
      <c r="V45" s="89"/>
      <c r="W45" s="89"/>
      <c r="X45" s="89"/>
      <c r="Y45" s="89"/>
      <c r="Z45" s="89"/>
      <c r="AA45" s="89"/>
      <c r="AB45" s="89"/>
      <c r="AC45" s="89"/>
      <c r="AD45" s="89"/>
      <c r="AE45" s="89"/>
      <c r="AF45" s="89"/>
      <c r="AG45" s="89"/>
      <c r="AH45" s="89"/>
      <c r="AI45" s="89"/>
      <c r="AJ45" s="89"/>
      <c r="AK45" s="89"/>
      <c r="AL45" s="89"/>
      <c r="AM45" s="89"/>
      <c r="AN45" s="89"/>
      <c r="AO45" s="89"/>
      <c r="AP45" s="89"/>
      <c r="AQ45" s="111"/>
      <c r="AR45" s="118"/>
      <c r="AS45" s="2" t="str">
        <f t="shared" si="1"/>
        <v>cwn@cwn-web.co.jp</v>
      </c>
      <c r="AT45" s="2" t="str">
        <f t="shared" si="1"/>
        <v/>
      </c>
      <c r="AU45" s="2" t="str">
        <f t="shared" si="1"/>
        <v/>
      </c>
      <c r="AV45" s="2" t="str">
        <f t="shared" si="1"/>
        <v/>
      </c>
      <c r="AW45" s="2" t="str">
        <f t="shared" si="1"/>
        <v/>
      </c>
      <c r="AX45" s="2" t="str">
        <f t="shared" si="1"/>
        <v/>
      </c>
      <c r="AY45" s="121" t="str">
        <f t="shared" si="2"/>
        <v>cwn@cwn-web.co.jp</v>
      </c>
      <c r="AZ45" s="121" t="str">
        <f t="shared" si="2"/>
        <v/>
      </c>
      <c r="BA45" s="121" t="str">
        <f t="shared" si="2"/>
        <v/>
      </c>
      <c r="BB45" s="121" t="str">
        <f t="shared" si="2"/>
        <v/>
      </c>
      <c r="BC45" s="121" t="str">
        <f t="shared" si="2"/>
        <v/>
      </c>
      <c r="BD45" s="121" t="str">
        <f t="shared" si="2"/>
        <v/>
      </c>
      <c r="BE45" s="82" t="str">
        <f t="shared" si="3"/>
        <v/>
      </c>
      <c r="BF45" s="82" t="str">
        <f t="shared" si="3"/>
        <v/>
      </c>
      <c r="BG45" s="82" t="str">
        <f t="shared" si="3"/>
        <v/>
      </c>
      <c r="BH45" s="82" t="str">
        <f t="shared" si="3"/>
        <v/>
      </c>
      <c r="BI45" s="82" t="str">
        <f t="shared" si="3"/>
        <v/>
      </c>
      <c r="BJ45" s="82" t="str">
        <f t="shared" si="3"/>
        <v/>
      </c>
      <c r="BK45" s="82" t="str">
        <f t="shared" si="4"/>
        <v/>
      </c>
      <c r="BL45" s="82" t="str">
        <f t="shared" si="4"/>
        <v/>
      </c>
      <c r="BM45" s="82" t="str">
        <f t="shared" si="4"/>
        <v/>
      </c>
      <c r="BN45" s="82" t="str">
        <f t="shared" si="4"/>
        <v/>
      </c>
      <c r="BO45" s="82" t="str">
        <f t="shared" si="4"/>
        <v/>
      </c>
      <c r="BP45" s="82" t="str">
        <f t="shared" si="4"/>
        <v/>
      </c>
      <c r="BQ45" s="82" t="str">
        <f t="shared" si="5"/>
        <v/>
      </c>
      <c r="BR45" s="82" t="str">
        <f t="shared" si="5"/>
        <v/>
      </c>
      <c r="BS45" s="82" t="str">
        <f t="shared" si="5"/>
        <v/>
      </c>
      <c r="BT45" s="82" t="str">
        <f t="shared" si="5"/>
        <v/>
      </c>
      <c r="BU45" s="82" t="str">
        <f t="shared" si="5"/>
        <v/>
      </c>
      <c r="BV45" s="82" t="str">
        <f t="shared" si="5"/>
        <v/>
      </c>
      <c r="BW45" s="82" t="str">
        <f t="shared" si="6"/>
        <v/>
      </c>
      <c r="BX45" s="82" t="str">
        <f t="shared" si="6"/>
        <v/>
      </c>
      <c r="BY45" s="82" t="str">
        <f t="shared" si="6"/>
        <v/>
      </c>
      <c r="BZ45" s="82" t="str">
        <f t="shared" si="6"/>
        <v/>
      </c>
      <c r="CA45" s="82" t="str">
        <f t="shared" si="6"/>
        <v/>
      </c>
      <c r="CB45" s="82" t="str">
        <f t="shared" si="6"/>
        <v/>
      </c>
      <c r="CC45" s="82" t="str">
        <f t="shared" si="7"/>
        <v/>
      </c>
      <c r="CD45" s="82" t="str">
        <f t="shared" si="7"/>
        <v/>
      </c>
      <c r="CE45" s="82" t="str">
        <f t="shared" si="7"/>
        <v/>
      </c>
      <c r="CF45" s="82" t="str">
        <f t="shared" si="7"/>
        <v/>
      </c>
      <c r="CG45" s="82" t="str">
        <f t="shared" si="7"/>
        <v/>
      </c>
      <c r="CH45" s="82" t="str">
        <f t="shared" si="7"/>
        <v/>
      </c>
      <c r="CI45" s="82" t="str">
        <f t="shared" si="8"/>
        <v/>
      </c>
      <c r="CJ45" s="82" t="str">
        <f t="shared" si="8"/>
        <v/>
      </c>
      <c r="CK45" s="82" t="str">
        <f t="shared" si="8"/>
        <v/>
      </c>
      <c r="CL45" s="82" t="str">
        <f t="shared" si="8"/>
        <v/>
      </c>
      <c r="CM45" s="82" t="str">
        <f t="shared" si="8"/>
        <v/>
      </c>
      <c r="CN45" s="82" t="str">
        <f t="shared" si="8"/>
        <v/>
      </c>
      <c r="CO45" s="82" t="str">
        <f t="shared" si="9"/>
        <v/>
      </c>
      <c r="CP45" s="82" t="str">
        <f t="shared" si="9"/>
        <v/>
      </c>
      <c r="CQ45" s="82" t="str">
        <f t="shared" si="9"/>
        <v/>
      </c>
      <c r="CR45" s="82" t="str">
        <f t="shared" si="9"/>
        <v/>
      </c>
      <c r="CS45" s="82" t="str">
        <f t="shared" si="9"/>
        <v/>
      </c>
      <c r="CT45" s="82" t="str">
        <f t="shared" si="9"/>
        <v/>
      </c>
      <c r="CU45" s="82" t="str">
        <f t="shared" si="10"/>
        <v/>
      </c>
      <c r="CV45" s="82" t="str">
        <f t="shared" si="10"/>
        <v/>
      </c>
      <c r="CW45" s="82" t="str">
        <f t="shared" si="10"/>
        <v/>
      </c>
      <c r="CX45" s="82" t="str">
        <f t="shared" si="10"/>
        <v/>
      </c>
      <c r="CY45" s="82" t="str">
        <f t="shared" si="10"/>
        <v/>
      </c>
      <c r="CZ45" s="82" t="str">
        <f t="shared" si="10"/>
        <v/>
      </c>
      <c r="DA45" s="82" t="str">
        <f t="shared" si="11"/>
        <v/>
      </c>
      <c r="DB45" s="82" t="str">
        <f t="shared" si="11"/>
        <v/>
      </c>
      <c r="DC45" s="82" t="str">
        <f t="shared" si="11"/>
        <v/>
      </c>
      <c r="DD45" s="82" t="str">
        <f t="shared" si="11"/>
        <v/>
      </c>
      <c r="DE45" s="82" t="str">
        <f t="shared" si="11"/>
        <v/>
      </c>
      <c r="DF45" s="82" t="str">
        <f t="shared" si="11"/>
        <v/>
      </c>
      <c r="DG45" s="82" t="str">
        <f t="shared" si="12"/>
        <v/>
      </c>
      <c r="DH45" s="82" t="str">
        <f t="shared" si="12"/>
        <v/>
      </c>
      <c r="DI45" s="82" t="str">
        <f t="shared" si="12"/>
        <v/>
      </c>
      <c r="DJ45" s="82" t="str">
        <f t="shared" si="12"/>
        <v/>
      </c>
      <c r="DK45" s="82" t="str">
        <f t="shared" si="12"/>
        <v/>
      </c>
      <c r="DL45" s="82" t="str">
        <f t="shared" si="12"/>
        <v/>
      </c>
      <c r="DM45" s="82" t="str">
        <f t="shared" si="13"/>
        <v/>
      </c>
      <c r="DN45" s="82" t="str">
        <f t="shared" si="13"/>
        <v/>
      </c>
      <c r="DO45" s="82" t="str">
        <f t="shared" si="13"/>
        <v/>
      </c>
      <c r="DP45" s="82" t="str">
        <f t="shared" si="13"/>
        <v/>
      </c>
      <c r="DQ45" s="82" t="str">
        <f t="shared" si="13"/>
        <v/>
      </c>
      <c r="DR45" s="82" t="str">
        <f t="shared" si="13"/>
        <v/>
      </c>
      <c r="DS45" s="82" t="str">
        <f t="shared" si="14"/>
        <v/>
      </c>
      <c r="DT45" s="82" t="str">
        <f t="shared" si="14"/>
        <v/>
      </c>
      <c r="DU45" s="82" t="str">
        <f t="shared" si="14"/>
        <v/>
      </c>
      <c r="DV45" s="82" t="str">
        <f t="shared" si="14"/>
        <v/>
      </c>
      <c r="DW45" s="82" t="str">
        <f t="shared" si="14"/>
        <v/>
      </c>
      <c r="DX45" s="82" t="str">
        <f t="shared" si="14"/>
        <v/>
      </c>
      <c r="DY45" s="82" t="str">
        <f t="shared" si="15"/>
        <v/>
      </c>
      <c r="DZ45" s="82" t="str">
        <f t="shared" si="15"/>
        <v/>
      </c>
      <c r="EA45" s="82" t="str">
        <f t="shared" si="15"/>
        <v/>
      </c>
      <c r="EB45" s="82" t="str">
        <f t="shared" si="15"/>
        <v/>
      </c>
      <c r="EC45" s="82" t="str">
        <f t="shared" si="15"/>
        <v/>
      </c>
      <c r="ED45" s="82" t="str">
        <f t="shared" si="15"/>
        <v/>
      </c>
      <c r="EE45" s="82" t="str">
        <f t="shared" si="16"/>
        <v/>
      </c>
      <c r="EF45" s="82" t="str">
        <f t="shared" si="16"/>
        <v/>
      </c>
      <c r="EG45" s="82" t="str">
        <f t="shared" si="16"/>
        <v/>
      </c>
      <c r="EH45" s="82" t="str">
        <f t="shared" si="16"/>
        <v/>
      </c>
      <c r="EI45" s="82" t="str">
        <f t="shared" si="16"/>
        <v/>
      </c>
      <c r="EJ45" s="82" t="str">
        <f t="shared" si="16"/>
        <v/>
      </c>
      <c r="EK45" s="82" t="str">
        <f t="shared" si="17"/>
        <v/>
      </c>
      <c r="EL45" s="82" t="str">
        <f t="shared" si="17"/>
        <v/>
      </c>
      <c r="EM45" s="82" t="str">
        <f t="shared" si="17"/>
        <v/>
      </c>
      <c r="EN45" s="82" t="str">
        <f t="shared" si="17"/>
        <v/>
      </c>
      <c r="EO45" s="82" t="str">
        <f t="shared" si="17"/>
        <v/>
      </c>
      <c r="EP45" s="82" t="str">
        <f t="shared" si="17"/>
        <v/>
      </c>
      <c r="EQ45" s="82" t="str">
        <f t="shared" si="18"/>
        <v/>
      </c>
      <c r="ER45" s="82" t="str">
        <f t="shared" si="18"/>
        <v/>
      </c>
      <c r="ES45" s="82" t="str">
        <f t="shared" si="18"/>
        <v/>
      </c>
      <c r="ET45" s="82" t="str">
        <f t="shared" si="18"/>
        <v/>
      </c>
      <c r="EU45" s="82" t="str">
        <f t="shared" si="18"/>
        <v/>
      </c>
      <c r="EV45" s="82" t="str">
        <f t="shared" si="18"/>
        <v/>
      </c>
      <c r="EW45" s="82" t="str">
        <f t="shared" si="19"/>
        <v/>
      </c>
      <c r="EX45" s="82" t="str">
        <f t="shared" si="19"/>
        <v/>
      </c>
      <c r="EY45" s="82" t="str">
        <f t="shared" si="19"/>
        <v/>
      </c>
      <c r="EZ45" s="82" t="str">
        <f t="shared" si="19"/>
        <v/>
      </c>
      <c r="FA45" s="82" t="str">
        <f t="shared" si="19"/>
        <v/>
      </c>
      <c r="FB45" s="82" t="str">
        <f t="shared" si="19"/>
        <v/>
      </c>
      <c r="FC45" s="82" t="str">
        <f t="shared" si="20"/>
        <v/>
      </c>
      <c r="FD45" s="82" t="str">
        <f t="shared" si="20"/>
        <v/>
      </c>
      <c r="FE45" s="82" t="str">
        <f t="shared" si="20"/>
        <v/>
      </c>
      <c r="FF45" s="82" t="str">
        <f t="shared" si="20"/>
        <v/>
      </c>
      <c r="FG45" s="82" t="str">
        <f t="shared" si="20"/>
        <v/>
      </c>
      <c r="FH45" s="82" t="str">
        <f t="shared" si="20"/>
        <v/>
      </c>
      <c r="FI45" s="82" t="str">
        <f t="shared" si="21"/>
        <v/>
      </c>
      <c r="FJ45" s="82" t="str">
        <f t="shared" si="21"/>
        <v/>
      </c>
      <c r="FK45" s="82" t="str">
        <f t="shared" si="21"/>
        <v/>
      </c>
      <c r="FL45" s="82" t="str">
        <f t="shared" si="21"/>
        <v/>
      </c>
      <c r="FM45" s="82" t="str">
        <f t="shared" si="21"/>
        <v/>
      </c>
      <c r="FN45" s="82" t="str">
        <f t="shared" si="21"/>
        <v/>
      </c>
      <c r="FO45" s="82" t="str">
        <f t="shared" si="22"/>
        <v/>
      </c>
      <c r="FP45" s="82" t="str">
        <f t="shared" si="22"/>
        <v/>
      </c>
      <c r="FQ45" s="82" t="str">
        <f t="shared" si="22"/>
        <v/>
      </c>
      <c r="FR45" s="82" t="str">
        <f t="shared" si="22"/>
        <v/>
      </c>
      <c r="FS45" s="82" t="str">
        <f t="shared" si="22"/>
        <v/>
      </c>
      <c r="FT45" s="82" t="str">
        <f t="shared" si="22"/>
        <v/>
      </c>
      <c r="FU45" s="82" t="str">
        <f t="shared" si="23"/>
        <v/>
      </c>
      <c r="FV45" s="82" t="str">
        <f t="shared" si="23"/>
        <v/>
      </c>
      <c r="FW45" s="82" t="str">
        <f t="shared" si="23"/>
        <v/>
      </c>
      <c r="FX45" s="82" t="str">
        <f t="shared" si="23"/>
        <v/>
      </c>
      <c r="FY45" s="82" t="str">
        <f t="shared" si="23"/>
        <v/>
      </c>
      <c r="FZ45" s="82" t="str">
        <f t="shared" si="23"/>
        <v/>
      </c>
      <c r="GA45" s="82" t="str">
        <f t="shared" si="24"/>
        <v/>
      </c>
      <c r="GB45" s="82" t="str">
        <f t="shared" si="24"/>
        <v/>
      </c>
      <c r="GC45" s="82" t="str">
        <f t="shared" si="24"/>
        <v/>
      </c>
      <c r="GD45" s="82" t="str">
        <f t="shared" si="24"/>
        <v/>
      </c>
      <c r="GE45" s="82" t="str">
        <f t="shared" si="24"/>
        <v/>
      </c>
      <c r="GF45" s="82" t="str">
        <f t="shared" si="24"/>
        <v/>
      </c>
    </row>
    <row r="46" spans="1:188" ht="25.5" customHeight="1">
      <c r="A46" s="2" t="s">
        <v>2785</v>
      </c>
      <c r="B46" s="2">
        <f>COUNTIF($H$4:H46,H46)</f>
        <v>1</v>
      </c>
      <c r="C46" s="2">
        <f>COUNTIF($J$4:J46,J46)</f>
        <v>1</v>
      </c>
      <c r="D46" s="2">
        <f>COUNTIF($K$4:K46,K46)</f>
        <v>1</v>
      </c>
      <c r="E46" s="89">
        <f t="shared" si="0"/>
        <v>43</v>
      </c>
      <c r="F46" s="89" t="s">
        <v>2532</v>
      </c>
      <c r="G46" s="79" t="s">
        <v>3917</v>
      </c>
      <c r="H46" s="97" t="s">
        <v>405</v>
      </c>
      <c r="I46" s="79" t="s">
        <v>343</v>
      </c>
      <c r="J46" s="79" t="s">
        <v>4086</v>
      </c>
      <c r="K46" s="89" t="s">
        <v>1304</v>
      </c>
      <c r="L46" s="89" t="s">
        <v>1718</v>
      </c>
      <c r="M46" s="108" t="s">
        <v>4091</v>
      </c>
      <c r="N46" s="108"/>
      <c r="O46" s="108"/>
      <c r="P46" s="108"/>
      <c r="Q46" s="108"/>
      <c r="R46" s="108"/>
      <c r="S46" s="89">
        <v>1</v>
      </c>
      <c r="T46" s="89">
        <v>1</v>
      </c>
      <c r="U46" s="89"/>
      <c r="V46" s="89"/>
      <c r="W46" s="89"/>
      <c r="X46" s="89">
        <v>1</v>
      </c>
      <c r="Y46" s="89">
        <v>1</v>
      </c>
      <c r="Z46" s="89">
        <v>1</v>
      </c>
      <c r="AA46" s="89">
        <v>1</v>
      </c>
      <c r="AB46" s="89"/>
      <c r="AC46" s="89"/>
      <c r="AD46" s="89"/>
      <c r="AE46" s="89"/>
      <c r="AF46" s="89"/>
      <c r="AG46" s="89"/>
      <c r="AH46" s="89"/>
      <c r="AI46" s="89"/>
      <c r="AJ46" s="89"/>
      <c r="AK46" s="89"/>
      <c r="AL46" s="89"/>
      <c r="AM46" s="89">
        <v>4</v>
      </c>
      <c r="AN46" s="89"/>
      <c r="AO46" s="89"/>
      <c r="AP46" s="89"/>
      <c r="AQ46" s="111"/>
      <c r="AR46" s="118"/>
      <c r="AS46" s="2" t="str">
        <f t="shared" si="1"/>
        <v>info@kosumosu-sato.co.jp</v>
      </c>
      <c r="AT46" s="2" t="str">
        <f t="shared" si="1"/>
        <v/>
      </c>
      <c r="AU46" s="2" t="str">
        <f t="shared" si="1"/>
        <v/>
      </c>
      <c r="AV46" s="2" t="str">
        <f t="shared" si="1"/>
        <v/>
      </c>
      <c r="AW46" s="2" t="str">
        <f t="shared" si="1"/>
        <v/>
      </c>
      <c r="AX46" s="2" t="str">
        <f t="shared" si="1"/>
        <v/>
      </c>
      <c r="AY46" s="121" t="str">
        <f t="shared" si="2"/>
        <v>info@kosumosu-sato.co.jp</v>
      </c>
      <c r="AZ46" s="121" t="str">
        <f t="shared" si="2"/>
        <v/>
      </c>
      <c r="BA46" s="121" t="str">
        <f t="shared" si="2"/>
        <v/>
      </c>
      <c r="BB46" s="121" t="str">
        <f t="shared" si="2"/>
        <v/>
      </c>
      <c r="BC46" s="121" t="str">
        <f t="shared" si="2"/>
        <v/>
      </c>
      <c r="BD46" s="121" t="str">
        <f t="shared" si="2"/>
        <v/>
      </c>
      <c r="BE46" s="82" t="str">
        <f t="shared" si="3"/>
        <v/>
      </c>
      <c r="BF46" s="82" t="str">
        <f t="shared" si="3"/>
        <v/>
      </c>
      <c r="BG46" s="82" t="str">
        <f t="shared" si="3"/>
        <v/>
      </c>
      <c r="BH46" s="82" t="str">
        <f t="shared" si="3"/>
        <v/>
      </c>
      <c r="BI46" s="82" t="str">
        <f t="shared" si="3"/>
        <v/>
      </c>
      <c r="BJ46" s="82" t="str">
        <f t="shared" si="3"/>
        <v/>
      </c>
      <c r="BK46" s="82" t="str">
        <f t="shared" si="4"/>
        <v/>
      </c>
      <c r="BL46" s="82" t="str">
        <f t="shared" si="4"/>
        <v/>
      </c>
      <c r="BM46" s="82" t="str">
        <f t="shared" si="4"/>
        <v/>
      </c>
      <c r="BN46" s="82" t="str">
        <f t="shared" si="4"/>
        <v/>
      </c>
      <c r="BO46" s="82" t="str">
        <f t="shared" si="4"/>
        <v/>
      </c>
      <c r="BP46" s="82" t="str">
        <f t="shared" si="4"/>
        <v/>
      </c>
      <c r="BQ46" s="82" t="str">
        <f t="shared" si="5"/>
        <v/>
      </c>
      <c r="BR46" s="82" t="str">
        <f t="shared" si="5"/>
        <v/>
      </c>
      <c r="BS46" s="82" t="str">
        <f t="shared" si="5"/>
        <v/>
      </c>
      <c r="BT46" s="82" t="str">
        <f t="shared" si="5"/>
        <v/>
      </c>
      <c r="BU46" s="82" t="str">
        <f t="shared" si="5"/>
        <v/>
      </c>
      <c r="BV46" s="82" t="str">
        <f t="shared" si="5"/>
        <v/>
      </c>
      <c r="BW46" s="82" t="str">
        <f t="shared" si="6"/>
        <v>info@kosumosu-sato.co.jp</v>
      </c>
      <c r="BX46" s="82" t="str">
        <f t="shared" si="6"/>
        <v/>
      </c>
      <c r="BY46" s="82" t="str">
        <f t="shared" si="6"/>
        <v/>
      </c>
      <c r="BZ46" s="82" t="str">
        <f t="shared" si="6"/>
        <v/>
      </c>
      <c r="CA46" s="82" t="str">
        <f t="shared" si="6"/>
        <v/>
      </c>
      <c r="CB46" s="82" t="str">
        <f t="shared" si="6"/>
        <v/>
      </c>
      <c r="CC46" s="82" t="str">
        <f t="shared" si="7"/>
        <v>info@kosumosu-sato.co.jp</v>
      </c>
      <c r="CD46" s="82" t="str">
        <f t="shared" si="7"/>
        <v/>
      </c>
      <c r="CE46" s="82" t="str">
        <f t="shared" si="7"/>
        <v/>
      </c>
      <c r="CF46" s="82" t="str">
        <f t="shared" si="7"/>
        <v/>
      </c>
      <c r="CG46" s="82" t="str">
        <f t="shared" si="7"/>
        <v/>
      </c>
      <c r="CH46" s="82" t="str">
        <f t="shared" si="7"/>
        <v/>
      </c>
      <c r="CI46" s="82" t="str">
        <f t="shared" si="8"/>
        <v>info@kosumosu-sato.co.jp</v>
      </c>
      <c r="CJ46" s="82" t="str">
        <f t="shared" si="8"/>
        <v/>
      </c>
      <c r="CK46" s="82" t="str">
        <f t="shared" si="8"/>
        <v/>
      </c>
      <c r="CL46" s="82" t="str">
        <f t="shared" si="8"/>
        <v/>
      </c>
      <c r="CM46" s="82" t="str">
        <f t="shared" si="8"/>
        <v/>
      </c>
      <c r="CN46" s="82" t="str">
        <f t="shared" si="8"/>
        <v/>
      </c>
      <c r="CO46" s="82" t="str">
        <f t="shared" si="9"/>
        <v>info@kosumosu-sato.co.jp</v>
      </c>
      <c r="CP46" s="82" t="str">
        <f t="shared" si="9"/>
        <v/>
      </c>
      <c r="CQ46" s="82" t="str">
        <f t="shared" si="9"/>
        <v/>
      </c>
      <c r="CR46" s="82" t="str">
        <f t="shared" si="9"/>
        <v/>
      </c>
      <c r="CS46" s="82" t="str">
        <f t="shared" si="9"/>
        <v/>
      </c>
      <c r="CT46" s="82" t="str">
        <f t="shared" si="9"/>
        <v/>
      </c>
      <c r="CU46" s="82" t="str">
        <f t="shared" si="10"/>
        <v/>
      </c>
      <c r="CV46" s="82" t="str">
        <f t="shared" si="10"/>
        <v/>
      </c>
      <c r="CW46" s="82" t="str">
        <f t="shared" si="10"/>
        <v/>
      </c>
      <c r="CX46" s="82" t="str">
        <f t="shared" si="10"/>
        <v/>
      </c>
      <c r="CY46" s="82" t="str">
        <f t="shared" si="10"/>
        <v/>
      </c>
      <c r="CZ46" s="82" t="str">
        <f t="shared" si="10"/>
        <v/>
      </c>
      <c r="DA46" s="82" t="str">
        <f t="shared" si="11"/>
        <v/>
      </c>
      <c r="DB46" s="82" t="str">
        <f t="shared" si="11"/>
        <v/>
      </c>
      <c r="DC46" s="82" t="str">
        <f t="shared" si="11"/>
        <v/>
      </c>
      <c r="DD46" s="82" t="str">
        <f t="shared" si="11"/>
        <v/>
      </c>
      <c r="DE46" s="82" t="str">
        <f t="shared" si="11"/>
        <v/>
      </c>
      <c r="DF46" s="82" t="str">
        <f t="shared" si="11"/>
        <v/>
      </c>
      <c r="DG46" s="82" t="str">
        <f t="shared" si="12"/>
        <v/>
      </c>
      <c r="DH46" s="82" t="str">
        <f t="shared" si="12"/>
        <v/>
      </c>
      <c r="DI46" s="82" t="str">
        <f t="shared" si="12"/>
        <v/>
      </c>
      <c r="DJ46" s="82" t="str">
        <f t="shared" si="12"/>
        <v/>
      </c>
      <c r="DK46" s="82" t="str">
        <f t="shared" si="12"/>
        <v/>
      </c>
      <c r="DL46" s="82" t="str">
        <f t="shared" si="12"/>
        <v/>
      </c>
      <c r="DM46" s="82" t="str">
        <f t="shared" si="13"/>
        <v/>
      </c>
      <c r="DN46" s="82" t="str">
        <f t="shared" si="13"/>
        <v/>
      </c>
      <c r="DO46" s="82" t="str">
        <f t="shared" si="13"/>
        <v/>
      </c>
      <c r="DP46" s="82" t="str">
        <f t="shared" si="13"/>
        <v/>
      </c>
      <c r="DQ46" s="82" t="str">
        <f t="shared" si="13"/>
        <v/>
      </c>
      <c r="DR46" s="82" t="str">
        <f t="shared" si="13"/>
        <v/>
      </c>
      <c r="DS46" s="82" t="str">
        <f t="shared" si="14"/>
        <v/>
      </c>
      <c r="DT46" s="82" t="str">
        <f t="shared" si="14"/>
        <v/>
      </c>
      <c r="DU46" s="82" t="str">
        <f t="shared" si="14"/>
        <v/>
      </c>
      <c r="DV46" s="82" t="str">
        <f t="shared" si="14"/>
        <v/>
      </c>
      <c r="DW46" s="82" t="str">
        <f t="shared" si="14"/>
        <v/>
      </c>
      <c r="DX46" s="82" t="str">
        <f t="shared" si="14"/>
        <v/>
      </c>
      <c r="DY46" s="82" t="str">
        <f t="shared" si="15"/>
        <v/>
      </c>
      <c r="DZ46" s="82" t="str">
        <f t="shared" si="15"/>
        <v/>
      </c>
      <c r="EA46" s="82" t="str">
        <f t="shared" si="15"/>
        <v/>
      </c>
      <c r="EB46" s="82" t="str">
        <f t="shared" si="15"/>
        <v/>
      </c>
      <c r="EC46" s="82" t="str">
        <f t="shared" si="15"/>
        <v/>
      </c>
      <c r="ED46" s="82" t="str">
        <f t="shared" si="15"/>
        <v/>
      </c>
      <c r="EE46" s="82" t="str">
        <f t="shared" si="16"/>
        <v/>
      </c>
      <c r="EF46" s="82" t="str">
        <f t="shared" si="16"/>
        <v/>
      </c>
      <c r="EG46" s="82" t="str">
        <f t="shared" si="16"/>
        <v/>
      </c>
      <c r="EH46" s="82" t="str">
        <f t="shared" si="16"/>
        <v/>
      </c>
      <c r="EI46" s="82" t="str">
        <f t="shared" si="16"/>
        <v/>
      </c>
      <c r="EJ46" s="82" t="str">
        <f t="shared" si="16"/>
        <v/>
      </c>
      <c r="EK46" s="82" t="str">
        <f t="shared" si="17"/>
        <v/>
      </c>
      <c r="EL46" s="82" t="str">
        <f t="shared" si="17"/>
        <v/>
      </c>
      <c r="EM46" s="82" t="str">
        <f t="shared" si="17"/>
        <v/>
      </c>
      <c r="EN46" s="82" t="str">
        <f t="shared" si="17"/>
        <v/>
      </c>
      <c r="EO46" s="82" t="str">
        <f t="shared" si="17"/>
        <v/>
      </c>
      <c r="EP46" s="82" t="str">
        <f t="shared" si="17"/>
        <v/>
      </c>
      <c r="EQ46" s="82" t="str">
        <f t="shared" si="18"/>
        <v/>
      </c>
      <c r="ER46" s="82" t="str">
        <f t="shared" si="18"/>
        <v/>
      </c>
      <c r="ES46" s="82" t="str">
        <f t="shared" si="18"/>
        <v/>
      </c>
      <c r="ET46" s="82" t="str">
        <f t="shared" si="18"/>
        <v/>
      </c>
      <c r="EU46" s="82" t="str">
        <f t="shared" si="18"/>
        <v/>
      </c>
      <c r="EV46" s="82" t="str">
        <f t="shared" si="18"/>
        <v/>
      </c>
      <c r="EW46" s="82" t="str">
        <f t="shared" si="19"/>
        <v/>
      </c>
      <c r="EX46" s="82" t="str">
        <f t="shared" si="19"/>
        <v/>
      </c>
      <c r="EY46" s="82" t="str">
        <f t="shared" si="19"/>
        <v/>
      </c>
      <c r="EZ46" s="82" t="str">
        <f t="shared" si="19"/>
        <v/>
      </c>
      <c r="FA46" s="82" t="str">
        <f t="shared" si="19"/>
        <v/>
      </c>
      <c r="FB46" s="82" t="str">
        <f t="shared" si="19"/>
        <v/>
      </c>
      <c r="FC46" s="82" t="str">
        <f t="shared" si="20"/>
        <v/>
      </c>
      <c r="FD46" s="82" t="str">
        <f t="shared" si="20"/>
        <v/>
      </c>
      <c r="FE46" s="82" t="str">
        <f t="shared" si="20"/>
        <v/>
      </c>
      <c r="FF46" s="82" t="str">
        <f t="shared" si="20"/>
        <v/>
      </c>
      <c r="FG46" s="82" t="str">
        <f t="shared" si="20"/>
        <v/>
      </c>
      <c r="FH46" s="82" t="str">
        <f t="shared" si="20"/>
        <v/>
      </c>
      <c r="FI46" s="82" t="str">
        <f t="shared" si="21"/>
        <v>info@kosumosu-sato.co.jp</v>
      </c>
      <c r="FJ46" s="82" t="str">
        <f t="shared" si="21"/>
        <v/>
      </c>
      <c r="FK46" s="82" t="str">
        <f t="shared" si="21"/>
        <v/>
      </c>
      <c r="FL46" s="82" t="str">
        <f t="shared" si="21"/>
        <v/>
      </c>
      <c r="FM46" s="82" t="str">
        <f t="shared" si="21"/>
        <v/>
      </c>
      <c r="FN46" s="82" t="str">
        <f t="shared" si="21"/>
        <v/>
      </c>
      <c r="FO46" s="82" t="str">
        <f t="shared" si="22"/>
        <v/>
      </c>
      <c r="FP46" s="82" t="str">
        <f t="shared" si="22"/>
        <v/>
      </c>
      <c r="FQ46" s="82" t="str">
        <f t="shared" si="22"/>
        <v/>
      </c>
      <c r="FR46" s="82" t="str">
        <f t="shared" si="22"/>
        <v/>
      </c>
      <c r="FS46" s="82" t="str">
        <f t="shared" si="22"/>
        <v/>
      </c>
      <c r="FT46" s="82" t="str">
        <f t="shared" si="22"/>
        <v/>
      </c>
      <c r="FU46" s="82" t="str">
        <f t="shared" si="23"/>
        <v/>
      </c>
      <c r="FV46" s="82" t="str">
        <f t="shared" si="23"/>
        <v/>
      </c>
      <c r="FW46" s="82" t="str">
        <f t="shared" si="23"/>
        <v/>
      </c>
      <c r="FX46" s="82" t="str">
        <f t="shared" si="23"/>
        <v/>
      </c>
      <c r="FY46" s="82" t="str">
        <f t="shared" si="23"/>
        <v/>
      </c>
      <c r="FZ46" s="82" t="str">
        <f t="shared" si="23"/>
        <v/>
      </c>
      <c r="GA46" s="82" t="str">
        <f t="shared" si="24"/>
        <v/>
      </c>
      <c r="GB46" s="82" t="str">
        <f t="shared" si="24"/>
        <v/>
      </c>
      <c r="GC46" s="82" t="str">
        <f t="shared" si="24"/>
        <v/>
      </c>
      <c r="GD46" s="82" t="str">
        <f t="shared" si="24"/>
        <v/>
      </c>
      <c r="GE46" s="82" t="str">
        <f t="shared" si="24"/>
        <v/>
      </c>
      <c r="GF46" s="82" t="str">
        <f t="shared" si="24"/>
        <v/>
      </c>
    </row>
    <row r="47" spans="1:188" ht="25.5" customHeight="1">
      <c r="A47" s="2" t="s">
        <v>4622</v>
      </c>
      <c r="B47" s="2">
        <f>COUNTIF($H$4:H47,H47)</f>
        <v>1</v>
      </c>
      <c r="C47" s="2">
        <f>COUNTIF($J$4:J47,J47)</f>
        <v>1</v>
      </c>
      <c r="D47" s="2">
        <f>COUNTIF($K$4:K47,K47)</f>
        <v>1</v>
      </c>
      <c r="E47" s="89">
        <f t="shared" si="0"/>
        <v>44</v>
      </c>
      <c r="F47" s="89" t="s">
        <v>2532</v>
      </c>
      <c r="G47" s="79" t="s">
        <v>3917</v>
      </c>
      <c r="H47" s="96" t="s">
        <v>416</v>
      </c>
      <c r="I47" s="79" t="s">
        <v>1531</v>
      </c>
      <c r="J47" s="79" t="s">
        <v>4093</v>
      </c>
      <c r="K47" s="89" t="s">
        <v>317</v>
      </c>
      <c r="L47" s="89" t="s">
        <v>2537</v>
      </c>
      <c r="M47" s="108" t="s">
        <v>4095</v>
      </c>
      <c r="N47" s="108"/>
      <c r="O47" s="108"/>
      <c r="P47" s="108"/>
      <c r="Q47" s="108"/>
      <c r="R47" s="108"/>
      <c r="S47" s="89">
        <v>1</v>
      </c>
      <c r="T47" s="89">
        <v>1</v>
      </c>
      <c r="U47" s="89"/>
      <c r="V47" s="89"/>
      <c r="W47" s="89"/>
      <c r="X47" s="89"/>
      <c r="Y47" s="89"/>
      <c r="Z47" s="89"/>
      <c r="AA47" s="89"/>
      <c r="AB47" s="89"/>
      <c r="AC47" s="89"/>
      <c r="AD47" s="89"/>
      <c r="AE47" s="89"/>
      <c r="AF47" s="89"/>
      <c r="AG47" s="89"/>
      <c r="AH47" s="89"/>
      <c r="AI47" s="89"/>
      <c r="AJ47" s="89"/>
      <c r="AK47" s="89"/>
      <c r="AL47" s="89"/>
      <c r="AM47" s="89"/>
      <c r="AN47" s="89"/>
      <c r="AO47" s="89"/>
      <c r="AP47" s="89"/>
      <c r="AQ47" s="111"/>
      <c r="AR47" s="118"/>
      <c r="AS47" s="2" t="str">
        <f t="shared" si="1"/>
        <v>wakana@system-yuu.jp</v>
      </c>
      <c r="AT47" s="2" t="str">
        <f t="shared" si="1"/>
        <v/>
      </c>
      <c r="AU47" s="2" t="str">
        <f t="shared" si="1"/>
        <v/>
      </c>
      <c r="AV47" s="2" t="str">
        <f t="shared" si="1"/>
        <v/>
      </c>
      <c r="AW47" s="2" t="str">
        <f t="shared" si="1"/>
        <v/>
      </c>
      <c r="AX47" s="2" t="str">
        <f t="shared" si="1"/>
        <v/>
      </c>
      <c r="AY47" s="121" t="str">
        <f t="shared" si="2"/>
        <v>wakana@system-yuu.jp</v>
      </c>
      <c r="AZ47" s="121" t="str">
        <f t="shared" si="2"/>
        <v/>
      </c>
      <c r="BA47" s="121" t="str">
        <f t="shared" si="2"/>
        <v/>
      </c>
      <c r="BB47" s="121" t="str">
        <f t="shared" si="2"/>
        <v/>
      </c>
      <c r="BC47" s="121" t="str">
        <f t="shared" si="2"/>
        <v/>
      </c>
      <c r="BD47" s="121" t="str">
        <f t="shared" si="2"/>
        <v/>
      </c>
      <c r="BE47" s="82" t="str">
        <f t="shared" si="3"/>
        <v/>
      </c>
      <c r="BF47" s="82" t="str">
        <f t="shared" si="3"/>
        <v/>
      </c>
      <c r="BG47" s="82" t="str">
        <f t="shared" si="3"/>
        <v/>
      </c>
      <c r="BH47" s="82" t="str">
        <f t="shared" si="3"/>
        <v/>
      </c>
      <c r="BI47" s="82" t="str">
        <f t="shared" si="3"/>
        <v/>
      </c>
      <c r="BJ47" s="82" t="str">
        <f t="shared" si="3"/>
        <v/>
      </c>
      <c r="BK47" s="82" t="str">
        <f t="shared" si="4"/>
        <v/>
      </c>
      <c r="BL47" s="82" t="str">
        <f t="shared" si="4"/>
        <v/>
      </c>
      <c r="BM47" s="82" t="str">
        <f t="shared" si="4"/>
        <v/>
      </c>
      <c r="BN47" s="82" t="str">
        <f t="shared" si="4"/>
        <v/>
      </c>
      <c r="BO47" s="82" t="str">
        <f t="shared" si="4"/>
        <v/>
      </c>
      <c r="BP47" s="82" t="str">
        <f t="shared" si="4"/>
        <v/>
      </c>
      <c r="BQ47" s="82" t="str">
        <f t="shared" si="5"/>
        <v/>
      </c>
      <c r="BR47" s="82" t="str">
        <f t="shared" si="5"/>
        <v/>
      </c>
      <c r="BS47" s="82" t="str">
        <f t="shared" si="5"/>
        <v/>
      </c>
      <c r="BT47" s="82" t="str">
        <f t="shared" si="5"/>
        <v/>
      </c>
      <c r="BU47" s="82" t="str">
        <f t="shared" si="5"/>
        <v/>
      </c>
      <c r="BV47" s="82" t="str">
        <f t="shared" si="5"/>
        <v/>
      </c>
      <c r="BW47" s="82" t="str">
        <f t="shared" si="6"/>
        <v/>
      </c>
      <c r="BX47" s="82" t="str">
        <f t="shared" si="6"/>
        <v/>
      </c>
      <c r="BY47" s="82" t="str">
        <f t="shared" si="6"/>
        <v/>
      </c>
      <c r="BZ47" s="82" t="str">
        <f t="shared" si="6"/>
        <v/>
      </c>
      <c r="CA47" s="82" t="str">
        <f t="shared" si="6"/>
        <v/>
      </c>
      <c r="CB47" s="82" t="str">
        <f t="shared" si="6"/>
        <v/>
      </c>
      <c r="CC47" s="82" t="str">
        <f t="shared" si="7"/>
        <v/>
      </c>
      <c r="CD47" s="82" t="str">
        <f t="shared" si="7"/>
        <v/>
      </c>
      <c r="CE47" s="82" t="str">
        <f t="shared" si="7"/>
        <v/>
      </c>
      <c r="CF47" s="82" t="str">
        <f t="shared" si="7"/>
        <v/>
      </c>
      <c r="CG47" s="82" t="str">
        <f t="shared" si="7"/>
        <v/>
      </c>
      <c r="CH47" s="82" t="str">
        <f t="shared" si="7"/>
        <v/>
      </c>
      <c r="CI47" s="82" t="str">
        <f t="shared" si="8"/>
        <v/>
      </c>
      <c r="CJ47" s="82" t="str">
        <f t="shared" si="8"/>
        <v/>
      </c>
      <c r="CK47" s="82" t="str">
        <f t="shared" si="8"/>
        <v/>
      </c>
      <c r="CL47" s="82" t="str">
        <f t="shared" si="8"/>
        <v/>
      </c>
      <c r="CM47" s="82" t="str">
        <f t="shared" si="8"/>
        <v/>
      </c>
      <c r="CN47" s="82" t="str">
        <f t="shared" si="8"/>
        <v/>
      </c>
      <c r="CO47" s="82" t="str">
        <f t="shared" si="9"/>
        <v/>
      </c>
      <c r="CP47" s="82" t="str">
        <f t="shared" si="9"/>
        <v/>
      </c>
      <c r="CQ47" s="82" t="str">
        <f t="shared" si="9"/>
        <v/>
      </c>
      <c r="CR47" s="82" t="str">
        <f t="shared" si="9"/>
        <v/>
      </c>
      <c r="CS47" s="82" t="str">
        <f t="shared" si="9"/>
        <v/>
      </c>
      <c r="CT47" s="82" t="str">
        <f t="shared" si="9"/>
        <v/>
      </c>
      <c r="CU47" s="82" t="str">
        <f t="shared" si="10"/>
        <v/>
      </c>
      <c r="CV47" s="82" t="str">
        <f t="shared" si="10"/>
        <v/>
      </c>
      <c r="CW47" s="82" t="str">
        <f t="shared" si="10"/>
        <v/>
      </c>
      <c r="CX47" s="82" t="str">
        <f t="shared" si="10"/>
        <v/>
      </c>
      <c r="CY47" s="82" t="str">
        <f t="shared" si="10"/>
        <v/>
      </c>
      <c r="CZ47" s="82" t="str">
        <f t="shared" si="10"/>
        <v/>
      </c>
      <c r="DA47" s="82" t="str">
        <f t="shared" si="11"/>
        <v/>
      </c>
      <c r="DB47" s="82" t="str">
        <f t="shared" si="11"/>
        <v/>
      </c>
      <c r="DC47" s="82" t="str">
        <f t="shared" si="11"/>
        <v/>
      </c>
      <c r="DD47" s="82" t="str">
        <f t="shared" si="11"/>
        <v/>
      </c>
      <c r="DE47" s="82" t="str">
        <f t="shared" si="11"/>
        <v/>
      </c>
      <c r="DF47" s="82" t="str">
        <f t="shared" si="11"/>
        <v/>
      </c>
      <c r="DG47" s="82" t="str">
        <f t="shared" si="12"/>
        <v/>
      </c>
      <c r="DH47" s="82" t="str">
        <f t="shared" si="12"/>
        <v/>
      </c>
      <c r="DI47" s="82" t="str">
        <f t="shared" si="12"/>
        <v/>
      </c>
      <c r="DJ47" s="82" t="str">
        <f t="shared" si="12"/>
        <v/>
      </c>
      <c r="DK47" s="82" t="str">
        <f t="shared" si="12"/>
        <v/>
      </c>
      <c r="DL47" s="82" t="str">
        <f t="shared" si="12"/>
        <v/>
      </c>
      <c r="DM47" s="82" t="str">
        <f t="shared" si="13"/>
        <v/>
      </c>
      <c r="DN47" s="82" t="str">
        <f t="shared" si="13"/>
        <v/>
      </c>
      <c r="DO47" s="82" t="str">
        <f t="shared" si="13"/>
        <v/>
      </c>
      <c r="DP47" s="82" t="str">
        <f t="shared" si="13"/>
        <v/>
      </c>
      <c r="DQ47" s="82" t="str">
        <f t="shared" si="13"/>
        <v/>
      </c>
      <c r="DR47" s="82" t="str">
        <f t="shared" si="13"/>
        <v/>
      </c>
      <c r="DS47" s="82" t="str">
        <f t="shared" si="14"/>
        <v/>
      </c>
      <c r="DT47" s="82" t="str">
        <f t="shared" si="14"/>
        <v/>
      </c>
      <c r="DU47" s="82" t="str">
        <f t="shared" si="14"/>
        <v/>
      </c>
      <c r="DV47" s="82" t="str">
        <f t="shared" si="14"/>
        <v/>
      </c>
      <c r="DW47" s="82" t="str">
        <f t="shared" si="14"/>
        <v/>
      </c>
      <c r="DX47" s="82" t="str">
        <f t="shared" si="14"/>
        <v/>
      </c>
      <c r="DY47" s="82" t="str">
        <f t="shared" si="15"/>
        <v/>
      </c>
      <c r="DZ47" s="82" t="str">
        <f t="shared" si="15"/>
        <v/>
      </c>
      <c r="EA47" s="82" t="str">
        <f t="shared" si="15"/>
        <v/>
      </c>
      <c r="EB47" s="82" t="str">
        <f t="shared" si="15"/>
        <v/>
      </c>
      <c r="EC47" s="82" t="str">
        <f t="shared" si="15"/>
        <v/>
      </c>
      <c r="ED47" s="82" t="str">
        <f t="shared" si="15"/>
        <v/>
      </c>
      <c r="EE47" s="82" t="str">
        <f t="shared" si="16"/>
        <v/>
      </c>
      <c r="EF47" s="82" t="str">
        <f t="shared" si="16"/>
        <v/>
      </c>
      <c r="EG47" s="82" t="str">
        <f t="shared" si="16"/>
        <v/>
      </c>
      <c r="EH47" s="82" t="str">
        <f t="shared" si="16"/>
        <v/>
      </c>
      <c r="EI47" s="82" t="str">
        <f t="shared" si="16"/>
        <v/>
      </c>
      <c r="EJ47" s="82" t="str">
        <f t="shared" si="16"/>
        <v/>
      </c>
      <c r="EK47" s="82" t="str">
        <f t="shared" si="17"/>
        <v/>
      </c>
      <c r="EL47" s="82" t="str">
        <f t="shared" si="17"/>
        <v/>
      </c>
      <c r="EM47" s="82" t="str">
        <f t="shared" si="17"/>
        <v/>
      </c>
      <c r="EN47" s="82" t="str">
        <f t="shared" si="17"/>
        <v/>
      </c>
      <c r="EO47" s="82" t="str">
        <f t="shared" si="17"/>
        <v/>
      </c>
      <c r="EP47" s="82" t="str">
        <f t="shared" si="17"/>
        <v/>
      </c>
      <c r="EQ47" s="82" t="str">
        <f t="shared" si="18"/>
        <v/>
      </c>
      <c r="ER47" s="82" t="str">
        <f t="shared" si="18"/>
        <v/>
      </c>
      <c r="ES47" s="82" t="str">
        <f t="shared" si="18"/>
        <v/>
      </c>
      <c r="ET47" s="82" t="str">
        <f t="shared" si="18"/>
        <v/>
      </c>
      <c r="EU47" s="82" t="str">
        <f t="shared" si="18"/>
        <v/>
      </c>
      <c r="EV47" s="82" t="str">
        <f t="shared" si="18"/>
        <v/>
      </c>
      <c r="EW47" s="82" t="str">
        <f t="shared" si="19"/>
        <v/>
      </c>
      <c r="EX47" s="82" t="str">
        <f t="shared" si="19"/>
        <v/>
      </c>
      <c r="EY47" s="82" t="str">
        <f t="shared" si="19"/>
        <v/>
      </c>
      <c r="EZ47" s="82" t="str">
        <f t="shared" si="19"/>
        <v/>
      </c>
      <c r="FA47" s="82" t="str">
        <f t="shared" si="19"/>
        <v/>
      </c>
      <c r="FB47" s="82" t="str">
        <f t="shared" si="19"/>
        <v/>
      </c>
      <c r="FC47" s="82" t="str">
        <f t="shared" si="20"/>
        <v/>
      </c>
      <c r="FD47" s="82" t="str">
        <f t="shared" si="20"/>
        <v/>
      </c>
      <c r="FE47" s="82" t="str">
        <f t="shared" si="20"/>
        <v/>
      </c>
      <c r="FF47" s="82" t="str">
        <f t="shared" si="20"/>
        <v/>
      </c>
      <c r="FG47" s="82" t="str">
        <f t="shared" si="20"/>
        <v/>
      </c>
      <c r="FH47" s="82" t="str">
        <f t="shared" si="20"/>
        <v/>
      </c>
      <c r="FI47" s="82" t="str">
        <f t="shared" si="21"/>
        <v/>
      </c>
      <c r="FJ47" s="82" t="str">
        <f t="shared" si="21"/>
        <v/>
      </c>
      <c r="FK47" s="82" t="str">
        <f t="shared" si="21"/>
        <v/>
      </c>
      <c r="FL47" s="82" t="str">
        <f t="shared" si="21"/>
        <v/>
      </c>
      <c r="FM47" s="82" t="str">
        <f t="shared" si="21"/>
        <v/>
      </c>
      <c r="FN47" s="82" t="str">
        <f t="shared" si="21"/>
        <v/>
      </c>
      <c r="FO47" s="82" t="str">
        <f t="shared" si="22"/>
        <v/>
      </c>
      <c r="FP47" s="82" t="str">
        <f t="shared" si="22"/>
        <v/>
      </c>
      <c r="FQ47" s="82" t="str">
        <f t="shared" si="22"/>
        <v/>
      </c>
      <c r="FR47" s="82" t="str">
        <f t="shared" si="22"/>
        <v/>
      </c>
      <c r="FS47" s="82" t="str">
        <f t="shared" si="22"/>
        <v/>
      </c>
      <c r="FT47" s="82" t="str">
        <f t="shared" si="22"/>
        <v/>
      </c>
      <c r="FU47" s="82" t="str">
        <f t="shared" si="23"/>
        <v/>
      </c>
      <c r="FV47" s="82" t="str">
        <f t="shared" si="23"/>
        <v/>
      </c>
      <c r="FW47" s="82" t="str">
        <f t="shared" si="23"/>
        <v/>
      </c>
      <c r="FX47" s="82" t="str">
        <f t="shared" si="23"/>
        <v/>
      </c>
      <c r="FY47" s="82" t="str">
        <f t="shared" si="23"/>
        <v/>
      </c>
      <c r="FZ47" s="82" t="str">
        <f t="shared" si="23"/>
        <v/>
      </c>
      <c r="GA47" s="82" t="str">
        <f t="shared" si="24"/>
        <v/>
      </c>
      <c r="GB47" s="82" t="str">
        <f t="shared" si="24"/>
        <v/>
      </c>
      <c r="GC47" s="82" t="str">
        <f t="shared" si="24"/>
        <v/>
      </c>
      <c r="GD47" s="82" t="str">
        <f t="shared" si="24"/>
        <v/>
      </c>
      <c r="GE47" s="82" t="str">
        <f t="shared" si="24"/>
        <v/>
      </c>
      <c r="GF47" s="82" t="str">
        <f t="shared" si="24"/>
        <v/>
      </c>
    </row>
    <row r="48" spans="1:188" ht="25.5" customHeight="1">
      <c r="A48" s="2" t="s">
        <v>242</v>
      </c>
      <c r="B48" s="2">
        <f>COUNTIF($H$4:H48,H48)</f>
        <v>1</v>
      </c>
      <c r="C48" s="2">
        <f>COUNTIF($J$4:J48,J48)</f>
        <v>1</v>
      </c>
      <c r="D48" s="2">
        <f>COUNTIF($K$4:K48,K48)</f>
        <v>1</v>
      </c>
      <c r="E48" s="89">
        <f t="shared" si="0"/>
        <v>45</v>
      </c>
      <c r="F48" s="89" t="s">
        <v>2532</v>
      </c>
      <c r="G48" s="79" t="s">
        <v>3917</v>
      </c>
      <c r="H48" s="97" t="s">
        <v>661</v>
      </c>
      <c r="I48" s="79" t="s">
        <v>4097</v>
      </c>
      <c r="J48" s="79" t="s">
        <v>173</v>
      </c>
      <c r="K48" s="89" t="s">
        <v>670</v>
      </c>
      <c r="L48" s="89" t="s">
        <v>2292</v>
      </c>
      <c r="M48" s="108" t="s">
        <v>4100</v>
      </c>
      <c r="N48" s="108"/>
      <c r="O48" s="108"/>
      <c r="P48" s="108"/>
      <c r="Q48" s="108"/>
      <c r="R48" s="108"/>
      <c r="S48" s="89">
        <v>1</v>
      </c>
      <c r="T48" s="89">
        <v>1</v>
      </c>
      <c r="U48" s="89">
        <v>1</v>
      </c>
      <c r="V48" s="89"/>
      <c r="W48" s="89"/>
      <c r="X48" s="89"/>
      <c r="Y48" s="89"/>
      <c r="Z48" s="89"/>
      <c r="AA48" s="89"/>
      <c r="AB48" s="89"/>
      <c r="AC48" s="89"/>
      <c r="AD48" s="89"/>
      <c r="AE48" s="89"/>
      <c r="AF48" s="89"/>
      <c r="AG48" s="89"/>
      <c r="AH48" s="89"/>
      <c r="AI48" s="89"/>
      <c r="AJ48" s="89"/>
      <c r="AK48" s="89"/>
      <c r="AL48" s="89"/>
      <c r="AM48" s="89"/>
      <c r="AN48" s="89"/>
      <c r="AO48" s="89"/>
      <c r="AP48" s="89"/>
      <c r="AQ48" s="111"/>
      <c r="AR48" s="118"/>
      <c r="AS48" s="2" t="str">
        <f t="shared" si="1"/>
        <v>toyama@tsukui.net</v>
      </c>
      <c r="AT48" s="2" t="str">
        <f t="shared" si="1"/>
        <v/>
      </c>
      <c r="AU48" s="2" t="str">
        <f t="shared" si="1"/>
        <v/>
      </c>
      <c r="AV48" s="2" t="str">
        <f t="shared" si="1"/>
        <v/>
      </c>
      <c r="AW48" s="2" t="str">
        <f t="shared" si="1"/>
        <v/>
      </c>
      <c r="AX48" s="2" t="str">
        <f t="shared" si="1"/>
        <v/>
      </c>
      <c r="AY48" s="121" t="str">
        <f t="shared" si="2"/>
        <v>toyama@tsukui.net</v>
      </c>
      <c r="AZ48" s="121" t="str">
        <f t="shared" si="2"/>
        <v/>
      </c>
      <c r="BA48" s="121" t="str">
        <f t="shared" si="2"/>
        <v/>
      </c>
      <c r="BB48" s="121" t="str">
        <f t="shared" si="2"/>
        <v/>
      </c>
      <c r="BC48" s="121" t="str">
        <f t="shared" si="2"/>
        <v/>
      </c>
      <c r="BD48" s="121" t="str">
        <f t="shared" si="2"/>
        <v/>
      </c>
      <c r="BE48" s="82" t="str">
        <f t="shared" si="3"/>
        <v>toyama@tsukui.net</v>
      </c>
      <c r="BF48" s="82" t="str">
        <f t="shared" si="3"/>
        <v/>
      </c>
      <c r="BG48" s="82" t="str">
        <f t="shared" si="3"/>
        <v/>
      </c>
      <c r="BH48" s="82" t="str">
        <f t="shared" si="3"/>
        <v/>
      </c>
      <c r="BI48" s="82" t="str">
        <f t="shared" si="3"/>
        <v/>
      </c>
      <c r="BJ48" s="82" t="str">
        <f t="shared" si="3"/>
        <v/>
      </c>
      <c r="BK48" s="82" t="str">
        <f t="shared" si="4"/>
        <v/>
      </c>
      <c r="BL48" s="82" t="str">
        <f t="shared" si="4"/>
        <v/>
      </c>
      <c r="BM48" s="82" t="str">
        <f t="shared" si="4"/>
        <v/>
      </c>
      <c r="BN48" s="82" t="str">
        <f t="shared" si="4"/>
        <v/>
      </c>
      <c r="BO48" s="82" t="str">
        <f t="shared" si="4"/>
        <v/>
      </c>
      <c r="BP48" s="82" t="str">
        <f t="shared" si="4"/>
        <v/>
      </c>
      <c r="BQ48" s="82" t="str">
        <f t="shared" si="5"/>
        <v/>
      </c>
      <c r="BR48" s="82" t="str">
        <f t="shared" si="5"/>
        <v/>
      </c>
      <c r="BS48" s="82" t="str">
        <f t="shared" si="5"/>
        <v/>
      </c>
      <c r="BT48" s="82" t="str">
        <f t="shared" si="5"/>
        <v/>
      </c>
      <c r="BU48" s="82" t="str">
        <f t="shared" si="5"/>
        <v/>
      </c>
      <c r="BV48" s="82" t="str">
        <f t="shared" si="5"/>
        <v/>
      </c>
      <c r="BW48" s="82" t="str">
        <f t="shared" si="6"/>
        <v/>
      </c>
      <c r="BX48" s="82" t="str">
        <f t="shared" si="6"/>
        <v/>
      </c>
      <c r="BY48" s="82" t="str">
        <f t="shared" si="6"/>
        <v/>
      </c>
      <c r="BZ48" s="82" t="str">
        <f t="shared" si="6"/>
        <v/>
      </c>
      <c r="CA48" s="82" t="str">
        <f t="shared" si="6"/>
        <v/>
      </c>
      <c r="CB48" s="82" t="str">
        <f t="shared" si="6"/>
        <v/>
      </c>
      <c r="CC48" s="82" t="str">
        <f t="shared" si="7"/>
        <v/>
      </c>
      <c r="CD48" s="82" t="str">
        <f t="shared" si="7"/>
        <v/>
      </c>
      <c r="CE48" s="82" t="str">
        <f t="shared" si="7"/>
        <v/>
      </c>
      <c r="CF48" s="82" t="str">
        <f t="shared" si="7"/>
        <v/>
      </c>
      <c r="CG48" s="82" t="str">
        <f t="shared" si="7"/>
        <v/>
      </c>
      <c r="CH48" s="82" t="str">
        <f t="shared" si="7"/>
        <v/>
      </c>
      <c r="CI48" s="82" t="str">
        <f t="shared" si="8"/>
        <v/>
      </c>
      <c r="CJ48" s="82" t="str">
        <f t="shared" si="8"/>
        <v/>
      </c>
      <c r="CK48" s="82" t="str">
        <f t="shared" si="8"/>
        <v/>
      </c>
      <c r="CL48" s="82" t="str">
        <f t="shared" si="8"/>
        <v/>
      </c>
      <c r="CM48" s="82" t="str">
        <f t="shared" si="8"/>
        <v/>
      </c>
      <c r="CN48" s="82" t="str">
        <f t="shared" si="8"/>
        <v/>
      </c>
      <c r="CO48" s="82" t="str">
        <f t="shared" si="9"/>
        <v/>
      </c>
      <c r="CP48" s="82" t="str">
        <f t="shared" si="9"/>
        <v/>
      </c>
      <c r="CQ48" s="82" t="str">
        <f t="shared" si="9"/>
        <v/>
      </c>
      <c r="CR48" s="82" t="str">
        <f t="shared" si="9"/>
        <v/>
      </c>
      <c r="CS48" s="82" t="str">
        <f t="shared" si="9"/>
        <v/>
      </c>
      <c r="CT48" s="82" t="str">
        <f t="shared" si="9"/>
        <v/>
      </c>
      <c r="CU48" s="82" t="str">
        <f t="shared" si="10"/>
        <v/>
      </c>
      <c r="CV48" s="82" t="str">
        <f t="shared" si="10"/>
        <v/>
      </c>
      <c r="CW48" s="82" t="str">
        <f t="shared" si="10"/>
        <v/>
      </c>
      <c r="CX48" s="82" t="str">
        <f t="shared" si="10"/>
        <v/>
      </c>
      <c r="CY48" s="82" t="str">
        <f t="shared" si="10"/>
        <v/>
      </c>
      <c r="CZ48" s="82" t="str">
        <f t="shared" si="10"/>
        <v/>
      </c>
      <c r="DA48" s="82" t="str">
        <f t="shared" si="11"/>
        <v/>
      </c>
      <c r="DB48" s="82" t="str">
        <f t="shared" si="11"/>
        <v/>
      </c>
      <c r="DC48" s="82" t="str">
        <f t="shared" si="11"/>
        <v/>
      </c>
      <c r="DD48" s="82" t="str">
        <f t="shared" si="11"/>
        <v/>
      </c>
      <c r="DE48" s="82" t="str">
        <f t="shared" si="11"/>
        <v/>
      </c>
      <c r="DF48" s="82" t="str">
        <f t="shared" si="11"/>
        <v/>
      </c>
      <c r="DG48" s="82" t="str">
        <f t="shared" si="12"/>
        <v/>
      </c>
      <c r="DH48" s="82" t="str">
        <f t="shared" si="12"/>
        <v/>
      </c>
      <c r="DI48" s="82" t="str">
        <f t="shared" si="12"/>
        <v/>
      </c>
      <c r="DJ48" s="82" t="str">
        <f t="shared" si="12"/>
        <v/>
      </c>
      <c r="DK48" s="82" t="str">
        <f t="shared" si="12"/>
        <v/>
      </c>
      <c r="DL48" s="82" t="str">
        <f t="shared" si="12"/>
        <v/>
      </c>
      <c r="DM48" s="82" t="str">
        <f t="shared" si="13"/>
        <v/>
      </c>
      <c r="DN48" s="82" t="str">
        <f t="shared" si="13"/>
        <v/>
      </c>
      <c r="DO48" s="82" t="str">
        <f t="shared" si="13"/>
        <v/>
      </c>
      <c r="DP48" s="82" t="str">
        <f t="shared" si="13"/>
        <v/>
      </c>
      <c r="DQ48" s="82" t="str">
        <f t="shared" si="13"/>
        <v/>
      </c>
      <c r="DR48" s="82" t="str">
        <f t="shared" si="13"/>
        <v/>
      </c>
      <c r="DS48" s="82" t="str">
        <f t="shared" si="14"/>
        <v/>
      </c>
      <c r="DT48" s="82" t="str">
        <f t="shared" si="14"/>
        <v/>
      </c>
      <c r="DU48" s="82" t="str">
        <f t="shared" si="14"/>
        <v/>
      </c>
      <c r="DV48" s="82" t="str">
        <f t="shared" si="14"/>
        <v/>
      </c>
      <c r="DW48" s="82" t="str">
        <f t="shared" si="14"/>
        <v/>
      </c>
      <c r="DX48" s="82" t="str">
        <f t="shared" si="14"/>
        <v/>
      </c>
      <c r="DY48" s="82" t="str">
        <f t="shared" si="15"/>
        <v/>
      </c>
      <c r="DZ48" s="82" t="str">
        <f t="shared" si="15"/>
        <v/>
      </c>
      <c r="EA48" s="82" t="str">
        <f t="shared" si="15"/>
        <v/>
      </c>
      <c r="EB48" s="82" t="str">
        <f t="shared" si="15"/>
        <v/>
      </c>
      <c r="EC48" s="82" t="str">
        <f t="shared" si="15"/>
        <v/>
      </c>
      <c r="ED48" s="82" t="str">
        <f t="shared" si="15"/>
        <v/>
      </c>
      <c r="EE48" s="82" t="str">
        <f t="shared" si="16"/>
        <v/>
      </c>
      <c r="EF48" s="82" t="str">
        <f t="shared" si="16"/>
        <v/>
      </c>
      <c r="EG48" s="82" t="str">
        <f t="shared" si="16"/>
        <v/>
      </c>
      <c r="EH48" s="82" t="str">
        <f t="shared" si="16"/>
        <v/>
      </c>
      <c r="EI48" s="82" t="str">
        <f t="shared" si="16"/>
        <v/>
      </c>
      <c r="EJ48" s="82" t="str">
        <f t="shared" si="16"/>
        <v/>
      </c>
      <c r="EK48" s="82" t="str">
        <f t="shared" si="17"/>
        <v/>
      </c>
      <c r="EL48" s="82" t="str">
        <f t="shared" si="17"/>
        <v/>
      </c>
      <c r="EM48" s="82" t="str">
        <f t="shared" si="17"/>
        <v/>
      </c>
      <c r="EN48" s="82" t="str">
        <f t="shared" si="17"/>
        <v/>
      </c>
      <c r="EO48" s="82" t="str">
        <f t="shared" si="17"/>
        <v/>
      </c>
      <c r="EP48" s="82" t="str">
        <f t="shared" si="17"/>
        <v/>
      </c>
      <c r="EQ48" s="82" t="str">
        <f t="shared" si="18"/>
        <v/>
      </c>
      <c r="ER48" s="82" t="str">
        <f t="shared" si="18"/>
        <v/>
      </c>
      <c r="ES48" s="82" t="str">
        <f t="shared" si="18"/>
        <v/>
      </c>
      <c r="ET48" s="82" t="str">
        <f t="shared" si="18"/>
        <v/>
      </c>
      <c r="EU48" s="82" t="str">
        <f t="shared" si="18"/>
        <v/>
      </c>
      <c r="EV48" s="82" t="str">
        <f t="shared" si="18"/>
        <v/>
      </c>
      <c r="EW48" s="82" t="str">
        <f t="shared" si="19"/>
        <v/>
      </c>
      <c r="EX48" s="82" t="str">
        <f t="shared" si="19"/>
        <v/>
      </c>
      <c r="EY48" s="82" t="str">
        <f t="shared" si="19"/>
        <v/>
      </c>
      <c r="EZ48" s="82" t="str">
        <f t="shared" si="19"/>
        <v/>
      </c>
      <c r="FA48" s="82" t="str">
        <f t="shared" si="19"/>
        <v/>
      </c>
      <c r="FB48" s="82" t="str">
        <f t="shared" si="19"/>
        <v/>
      </c>
      <c r="FC48" s="82" t="str">
        <f t="shared" si="20"/>
        <v/>
      </c>
      <c r="FD48" s="82" t="str">
        <f t="shared" si="20"/>
        <v/>
      </c>
      <c r="FE48" s="82" t="str">
        <f t="shared" si="20"/>
        <v/>
      </c>
      <c r="FF48" s="82" t="str">
        <f t="shared" si="20"/>
        <v/>
      </c>
      <c r="FG48" s="82" t="str">
        <f t="shared" si="20"/>
        <v/>
      </c>
      <c r="FH48" s="82" t="str">
        <f t="shared" si="20"/>
        <v/>
      </c>
      <c r="FI48" s="82" t="str">
        <f t="shared" si="21"/>
        <v/>
      </c>
      <c r="FJ48" s="82" t="str">
        <f t="shared" si="21"/>
        <v/>
      </c>
      <c r="FK48" s="82" t="str">
        <f t="shared" si="21"/>
        <v/>
      </c>
      <c r="FL48" s="82" t="str">
        <f t="shared" si="21"/>
        <v/>
      </c>
      <c r="FM48" s="82" t="str">
        <f t="shared" si="21"/>
        <v/>
      </c>
      <c r="FN48" s="82" t="str">
        <f t="shared" si="21"/>
        <v/>
      </c>
      <c r="FO48" s="82" t="str">
        <f t="shared" si="22"/>
        <v/>
      </c>
      <c r="FP48" s="82" t="str">
        <f t="shared" si="22"/>
        <v/>
      </c>
      <c r="FQ48" s="82" t="str">
        <f t="shared" si="22"/>
        <v/>
      </c>
      <c r="FR48" s="82" t="str">
        <f t="shared" si="22"/>
        <v/>
      </c>
      <c r="FS48" s="82" t="str">
        <f t="shared" si="22"/>
        <v/>
      </c>
      <c r="FT48" s="82" t="str">
        <f t="shared" si="22"/>
        <v/>
      </c>
      <c r="FU48" s="82" t="str">
        <f t="shared" si="23"/>
        <v/>
      </c>
      <c r="FV48" s="82" t="str">
        <f t="shared" si="23"/>
        <v/>
      </c>
      <c r="FW48" s="82" t="str">
        <f t="shared" si="23"/>
        <v/>
      </c>
      <c r="FX48" s="82" t="str">
        <f t="shared" si="23"/>
        <v/>
      </c>
      <c r="FY48" s="82" t="str">
        <f t="shared" si="23"/>
        <v/>
      </c>
      <c r="FZ48" s="82" t="str">
        <f t="shared" si="23"/>
        <v/>
      </c>
      <c r="GA48" s="82" t="str">
        <f t="shared" si="24"/>
        <v/>
      </c>
      <c r="GB48" s="82" t="str">
        <f t="shared" si="24"/>
        <v/>
      </c>
      <c r="GC48" s="82" t="str">
        <f t="shared" si="24"/>
        <v/>
      </c>
      <c r="GD48" s="82" t="str">
        <f t="shared" si="24"/>
        <v/>
      </c>
      <c r="GE48" s="82" t="str">
        <f t="shared" si="24"/>
        <v/>
      </c>
      <c r="GF48" s="82" t="str">
        <f t="shared" si="24"/>
        <v/>
      </c>
    </row>
    <row r="49" spans="1:188" ht="25.5" customHeight="1">
      <c r="A49" s="2" t="s">
        <v>4077</v>
      </c>
      <c r="B49" s="2">
        <f>COUNTIF($H$4:H49,H49)</f>
        <v>1</v>
      </c>
      <c r="C49" s="2">
        <f>COUNTIF($J$4:J49,J49)</f>
        <v>1</v>
      </c>
      <c r="D49" s="2">
        <f>COUNTIF($K$4:K49,K49)</f>
        <v>1</v>
      </c>
      <c r="E49" s="89">
        <f t="shared" si="0"/>
        <v>46</v>
      </c>
      <c r="F49" s="89" t="s">
        <v>2532</v>
      </c>
      <c r="G49" s="79" t="s">
        <v>3917</v>
      </c>
      <c r="H49" s="96" t="s">
        <v>2358</v>
      </c>
      <c r="I49" s="79" t="s">
        <v>4101</v>
      </c>
      <c r="J49" s="79" t="s">
        <v>3851</v>
      </c>
      <c r="K49" s="89" t="s">
        <v>373</v>
      </c>
      <c r="L49" s="89" t="s">
        <v>304</v>
      </c>
      <c r="M49" s="108" t="s">
        <v>4102</v>
      </c>
      <c r="N49" s="108"/>
      <c r="O49" s="108"/>
      <c r="P49" s="108"/>
      <c r="Q49" s="108"/>
      <c r="R49" s="108"/>
      <c r="S49" s="89">
        <v>1</v>
      </c>
      <c r="T49" s="89">
        <v>1</v>
      </c>
      <c r="U49" s="89"/>
      <c r="V49" s="89"/>
      <c r="W49" s="89"/>
      <c r="X49" s="89"/>
      <c r="Y49" s="89"/>
      <c r="Z49" s="89"/>
      <c r="AA49" s="89"/>
      <c r="AB49" s="89"/>
      <c r="AC49" s="89"/>
      <c r="AD49" s="89"/>
      <c r="AE49" s="89"/>
      <c r="AF49" s="89"/>
      <c r="AG49" s="89"/>
      <c r="AH49" s="89"/>
      <c r="AI49" s="89"/>
      <c r="AJ49" s="89"/>
      <c r="AK49" s="89"/>
      <c r="AL49" s="89"/>
      <c r="AM49" s="89"/>
      <c r="AN49" s="89"/>
      <c r="AO49" s="89"/>
      <c r="AP49" s="89"/>
      <c r="AQ49" s="111"/>
      <c r="AR49" s="118"/>
      <c r="AS49" s="2" t="str">
        <f t="shared" si="1"/>
        <v>kaigosoudan@arrow.ocn.ne.jp</v>
      </c>
      <c r="AT49" s="2" t="str">
        <f t="shared" si="1"/>
        <v/>
      </c>
      <c r="AU49" s="2" t="str">
        <f t="shared" si="1"/>
        <v/>
      </c>
      <c r="AV49" s="2" t="str">
        <f t="shared" si="1"/>
        <v/>
      </c>
      <c r="AW49" s="2" t="str">
        <f t="shared" si="1"/>
        <v/>
      </c>
      <c r="AX49" s="2" t="str">
        <f t="shared" si="1"/>
        <v/>
      </c>
      <c r="AY49" s="121" t="str">
        <f t="shared" si="2"/>
        <v>kaigosoudan@arrow.ocn.ne.jp</v>
      </c>
      <c r="AZ49" s="121" t="str">
        <f t="shared" si="2"/>
        <v/>
      </c>
      <c r="BA49" s="121" t="str">
        <f t="shared" si="2"/>
        <v/>
      </c>
      <c r="BB49" s="121" t="str">
        <f t="shared" si="2"/>
        <v/>
      </c>
      <c r="BC49" s="121" t="str">
        <f t="shared" si="2"/>
        <v/>
      </c>
      <c r="BD49" s="121" t="str">
        <f t="shared" si="2"/>
        <v/>
      </c>
      <c r="BE49" s="82" t="str">
        <f t="shared" si="3"/>
        <v/>
      </c>
      <c r="BF49" s="82" t="str">
        <f t="shared" si="3"/>
        <v/>
      </c>
      <c r="BG49" s="82" t="str">
        <f t="shared" si="3"/>
        <v/>
      </c>
      <c r="BH49" s="82" t="str">
        <f t="shared" si="3"/>
        <v/>
      </c>
      <c r="BI49" s="82" t="str">
        <f t="shared" si="3"/>
        <v/>
      </c>
      <c r="BJ49" s="82" t="str">
        <f t="shared" si="3"/>
        <v/>
      </c>
      <c r="BK49" s="82" t="str">
        <f t="shared" si="4"/>
        <v/>
      </c>
      <c r="BL49" s="82" t="str">
        <f t="shared" si="4"/>
        <v/>
      </c>
      <c r="BM49" s="82" t="str">
        <f t="shared" si="4"/>
        <v/>
      </c>
      <c r="BN49" s="82" t="str">
        <f t="shared" si="4"/>
        <v/>
      </c>
      <c r="BO49" s="82" t="str">
        <f t="shared" si="4"/>
        <v/>
      </c>
      <c r="BP49" s="82" t="str">
        <f t="shared" si="4"/>
        <v/>
      </c>
      <c r="BQ49" s="82" t="str">
        <f t="shared" si="5"/>
        <v/>
      </c>
      <c r="BR49" s="82" t="str">
        <f t="shared" si="5"/>
        <v/>
      </c>
      <c r="BS49" s="82" t="str">
        <f t="shared" si="5"/>
        <v/>
      </c>
      <c r="BT49" s="82" t="str">
        <f t="shared" si="5"/>
        <v/>
      </c>
      <c r="BU49" s="82" t="str">
        <f t="shared" si="5"/>
        <v/>
      </c>
      <c r="BV49" s="82" t="str">
        <f t="shared" si="5"/>
        <v/>
      </c>
      <c r="BW49" s="82" t="str">
        <f t="shared" si="6"/>
        <v/>
      </c>
      <c r="BX49" s="82" t="str">
        <f t="shared" si="6"/>
        <v/>
      </c>
      <c r="BY49" s="82" t="str">
        <f t="shared" si="6"/>
        <v/>
      </c>
      <c r="BZ49" s="82" t="str">
        <f t="shared" si="6"/>
        <v/>
      </c>
      <c r="CA49" s="82" t="str">
        <f t="shared" si="6"/>
        <v/>
      </c>
      <c r="CB49" s="82" t="str">
        <f t="shared" si="6"/>
        <v/>
      </c>
      <c r="CC49" s="82" t="str">
        <f t="shared" si="7"/>
        <v/>
      </c>
      <c r="CD49" s="82" t="str">
        <f t="shared" si="7"/>
        <v/>
      </c>
      <c r="CE49" s="82" t="str">
        <f t="shared" si="7"/>
        <v/>
      </c>
      <c r="CF49" s="82" t="str">
        <f t="shared" si="7"/>
        <v/>
      </c>
      <c r="CG49" s="82" t="str">
        <f t="shared" si="7"/>
        <v/>
      </c>
      <c r="CH49" s="82" t="str">
        <f t="shared" si="7"/>
        <v/>
      </c>
      <c r="CI49" s="82" t="str">
        <f t="shared" si="8"/>
        <v/>
      </c>
      <c r="CJ49" s="82" t="str">
        <f t="shared" si="8"/>
        <v/>
      </c>
      <c r="CK49" s="82" t="str">
        <f t="shared" si="8"/>
        <v/>
      </c>
      <c r="CL49" s="82" t="str">
        <f t="shared" si="8"/>
        <v/>
      </c>
      <c r="CM49" s="82" t="str">
        <f t="shared" si="8"/>
        <v/>
      </c>
      <c r="CN49" s="82" t="str">
        <f t="shared" si="8"/>
        <v/>
      </c>
      <c r="CO49" s="82" t="str">
        <f t="shared" si="9"/>
        <v/>
      </c>
      <c r="CP49" s="82" t="str">
        <f t="shared" si="9"/>
        <v/>
      </c>
      <c r="CQ49" s="82" t="str">
        <f t="shared" si="9"/>
        <v/>
      </c>
      <c r="CR49" s="82" t="str">
        <f t="shared" si="9"/>
        <v/>
      </c>
      <c r="CS49" s="82" t="str">
        <f t="shared" si="9"/>
        <v/>
      </c>
      <c r="CT49" s="82" t="str">
        <f t="shared" si="9"/>
        <v/>
      </c>
      <c r="CU49" s="82" t="str">
        <f t="shared" si="10"/>
        <v/>
      </c>
      <c r="CV49" s="82" t="str">
        <f t="shared" si="10"/>
        <v/>
      </c>
      <c r="CW49" s="82" t="str">
        <f t="shared" si="10"/>
        <v/>
      </c>
      <c r="CX49" s="82" t="str">
        <f t="shared" si="10"/>
        <v/>
      </c>
      <c r="CY49" s="82" t="str">
        <f t="shared" si="10"/>
        <v/>
      </c>
      <c r="CZ49" s="82" t="str">
        <f t="shared" si="10"/>
        <v/>
      </c>
      <c r="DA49" s="82" t="str">
        <f t="shared" si="11"/>
        <v/>
      </c>
      <c r="DB49" s="82" t="str">
        <f t="shared" si="11"/>
        <v/>
      </c>
      <c r="DC49" s="82" t="str">
        <f t="shared" si="11"/>
        <v/>
      </c>
      <c r="DD49" s="82" t="str">
        <f t="shared" si="11"/>
        <v/>
      </c>
      <c r="DE49" s="82" t="str">
        <f t="shared" si="11"/>
        <v/>
      </c>
      <c r="DF49" s="82" t="str">
        <f t="shared" si="11"/>
        <v/>
      </c>
      <c r="DG49" s="82" t="str">
        <f t="shared" si="12"/>
        <v/>
      </c>
      <c r="DH49" s="82" t="str">
        <f t="shared" si="12"/>
        <v/>
      </c>
      <c r="DI49" s="82" t="str">
        <f t="shared" si="12"/>
        <v/>
      </c>
      <c r="DJ49" s="82" t="str">
        <f t="shared" si="12"/>
        <v/>
      </c>
      <c r="DK49" s="82" t="str">
        <f t="shared" si="12"/>
        <v/>
      </c>
      <c r="DL49" s="82" t="str">
        <f t="shared" si="12"/>
        <v/>
      </c>
      <c r="DM49" s="82" t="str">
        <f t="shared" si="13"/>
        <v/>
      </c>
      <c r="DN49" s="82" t="str">
        <f t="shared" si="13"/>
        <v/>
      </c>
      <c r="DO49" s="82" t="str">
        <f t="shared" si="13"/>
        <v/>
      </c>
      <c r="DP49" s="82" t="str">
        <f t="shared" si="13"/>
        <v/>
      </c>
      <c r="DQ49" s="82" t="str">
        <f t="shared" si="13"/>
        <v/>
      </c>
      <c r="DR49" s="82" t="str">
        <f t="shared" si="13"/>
        <v/>
      </c>
      <c r="DS49" s="82" t="str">
        <f t="shared" si="14"/>
        <v/>
      </c>
      <c r="DT49" s="82" t="str">
        <f t="shared" si="14"/>
        <v/>
      </c>
      <c r="DU49" s="82" t="str">
        <f t="shared" si="14"/>
        <v/>
      </c>
      <c r="DV49" s="82" t="str">
        <f t="shared" si="14"/>
        <v/>
      </c>
      <c r="DW49" s="82" t="str">
        <f t="shared" si="14"/>
        <v/>
      </c>
      <c r="DX49" s="82" t="str">
        <f t="shared" si="14"/>
        <v/>
      </c>
      <c r="DY49" s="82" t="str">
        <f t="shared" si="15"/>
        <v/>
      </c>
      <c r="DZ49" s="82" t="str">
        <f t="shared" si="15"/>
        <v/>
      </c>
      <c r="EA49" s="82" t="str">
        <f t="shared" si="15"/>
        <v/>
      </c>
      <c r="EB49" s="82" t="str">
        <f t="shared" si="15"/>
        <v/>
      </c>
      <c r="EC49" s="82" t="str">
        <f t="shared" si="15"/>
        <v/>
      </c>
      <c r="ED49" s="82" t="str">
        <f t="shared" si="15"/>
        <v/>
      </c>
      <c r="EE49" s="82" t="str">
        <f t="shared" si="16"/>
        <v/>
      </c>
      <c r="EF49" s="82" t="str">
        <f t="shared" si="16"/>
        <v/>
      </c>
      <c r="EG49" s="82" t="str">
        <f t="shared" si="16"/>
        <v/>
      </c>
      <c r="EH49" s="82" t="str">
        <f t="shared" si="16"/>
        <v/>
      </c>
      <c r="EI49" s="82" t="str">
        <f t="shared" si="16"/>
        <v/>
      </c>
      <c r="EJ49" s="82" t="str">
        <f t="shared" si="16"/>
        <v/>
      </c>
      <c r="EK49" s="82" t="str">
        <f t="shared" si="17"/>
        <v/>
      </c>
      <c r="EL49" s="82" t="str">
        <f t="shared" si="17"/>
        <v/>
      </c>
      <c r="EM49" s="82" t="str">
        <f t="shared" si="17"/>
        <v/>
      </c>
      <c r="EN49" s="82" t="str">
        <f t="shared" si="17"/>
        <v/>
      </c>
      <c r="EO49" s="82" t="str">
        <f t="shared" si="17"/>
        <v/>
      </c>
      <c r="EP49" s="82" t="str">
        <f t="shared" si="17"/>
        <v/>
      </c>
      <c r="EQ49" s="82" t="str">
        <f t="shared" si="18"/>
        <v/>
      </c>
      <c r="ER49" s="82" t="str">
        <f t="shared" si="18"/>
        <v/>
      </c>
      <c r="ES49" s="82" t="str">
        <f t="shared" si="18"/>
        <v/>
      </c>
      <c r="ET49" s="82" t="str">
        <f t="shared" si="18"/>
        <v/>
      </c>
      <c r="EU49" s="82" t="str">
        <f t="shared" si="18"/>
        <v/>
      </c>
      <c r="EV49" s="82" t="str">
        <f t="shared" si="18"/>
        <v/>
      </c>
      <c r="EW49" s="82" t="str">
        <f t="shared" si="19"/>
        <v/>
      </c>
      <c r="EX49" s="82" t="str">
        <f t="shared" si="19"/>
        <v/>
      </c>
      <c r="EY49" s="82" t="str">
        <f t="shared" si="19"/>
        <v/>
      </c>
      <c r="EZ49" s="82" t="str">
        <f t="shared" si="19"/>
        <v/>
      </c>
      <c r="FA49" s="82" t="str">
        <f t="shared" si="19"/>
        <v/>
      </c>
      <c r="FB49" s="82" t="str">
        <f t="shared" si="19"/>
        <v/>
      </c>
      <c r="FC49" s="82" t="str">
        <f t="shared" si="20"/>
        <v/>
      </c>
      <c r="FD49" s="82" t="str">
        <f t="shared" si="20"/>
        <v/>
      </c>
      <c r="FE49" s="82" t="str">
        <f t="shared" si="20"/>
        <v/>
      </c>
      <c r="FF49" s="82" t="str">
        <f t="shared" si="20"/>
        <v/>
      </c>
      <c r="FG49" s="82" t="str">
        <f t="shared" si="20"/>
        <v/>
      </c>
      <c r="FH49" s="82" t="str">
        <f t="shared" si="20"/>
        <v/>
      </c>
      <c r="FI49" s="82" t="str">
        <f t="shared" si="21"/>
        <v/>
      </c>
      <c r="FJ49" s="82" t="str">
        <f t="shared" si="21"/>
        <v/>
      </c>
      <c r="FK49" s="82" t="str">
        <f t="shared" si="21"/>
        <v/>
      </c>
      <c r="FL49" s="82" t="str">
        <f t="shared" si="21"/>
        <v/>
      </c>
      <c r="FM49" s="82" t="str">
        <f t="shared" si="21"/>
        <v/>
      </c>
      <c r="FN49" s="82" t="str">
        <f t="shared" si="21"/>
        <v/>
      </c>
      <c r="FO49" s="82" t="str">
        <f t="shared" si="22"/>
        <v/>
      </c>
      <c r="FP49" s="82" t="str">
        <f t="shared" si="22"/>
        <v/>
      </c>
      <c r="FQ49" s="82" t="str">
        <f t="shared" si="22"/>
        <v/>
      </c>
      <c r="FR49" s="82" t="str">
        <f t="shared" si="22"/>
        <v/>
      </c>
      <c r="FS49" s="82" t="str">
        <f t="shared" si="22"/>
        <v/>
      </c>
      <c r="FT49" s="82" t="str">
        <f t="shared" si="22"/>
        <v/>
      </c>
      <c r="FU49" s="82" t="str">
        <f t="shared" si="23"/>
        <v/>
      </c>
      <c r="FV49" s="82" t="str">
        <f t="shared" si="23"/>
        <v/>
      </c>
      <c r="FW49" s="82" t="str">
        <f t="shared" si="23"/>
        <v/>
      </c>
      <c r="FX49" s="82" t="str">
        <f t="shared" si="23"/>
        <v/>
      </c>
      <c r="FY49" s="82" t="str">
        <f t="shared" si="23"/>
        <v/>
      </c>
      <c r="FZ49" s="82" t="str">
        <f t="shared" si="23"/>
        <v/>
      </c>
      <c r="GA49" s="82" t="str">
        <f t="shared" si="24"/>
        <v/>
      </c>
      <c r="GB49" s="82" t="str">
        <f t="shared" si="24"/>
        <v/>
      </c>
      <c r="GC49" s="82" t="str">
        <f t="shared" si="24"/>
        <v/>
      </c>
      <c r="GD49" s="82" t="str">
        <f t="shared" si="24"/>
        <v/>
      </c>
      <c r="GE49" s="82" t="str">
        <f t="shared" si="24"/>
        <v/>
      </c>
      <c r="GF49" s="82" t="str">
        <f t="shared" si="24"/>
        <v/>
      </c>
    </row>
    <row r="50" spans="1:188" ht="25.5" customHeight="1">
      <c r="A50" s="2" t="s">
        <v>2355</v>
      </c>
      <c r="B50" s="2">
        <f>COUNTIF($H$4:H50,H50)</f>
        <v>1</v>
      </c>
      <c r="C50" s="2">
        <f>COUNTIF($J$4:J50,J50)</f>
        <v>1</v>
      </c>
      <c r="D50" s="2">
        <f>COUNTIF($K$4:K50,K50)</f>
        <v>1</v>
      </c>
      <c r="E50" s="89">
        <f t="shared" si="0"/>
        <v>47</v>
      </c>
      <c r="F50" s="89" t="s">
        <v>2532</v>
      </c>
      <c r="G50" s="79" t="s">
        <v>3917</v>
      </c>
      <c r="H50" s="96" t="s">
        <v>455</v>
      </c>
      <c r="I50" s="79" t="s">
        <v>2509</v>
      </c>
      <c r="J50" s="79" t="s">
        <v>2425</v>
      </c>
      <c r="K50" s="89" t="s">
        <v>4105</v>
      </c>
      <c r="L50" s="89" t="s">
        <v>2940</v>
      </c>
      <c r="M50" s="108" t="s">
        <v>898</v>
      </c>
      <c r="N50" s="108"/>
      <c r="O50" s="108"/>
      <c r="P50" s="108"/>
      <c r="Q50" s="108"/>
      <c r="R50" s="108"/>
      <c r="S50" s="89">
        <v>8</v>
      </c>
      <c r="T50" s="89">
        <v>5</v>
      </c>
      <c r="U50" s="89">
        <v>1</v>
      </c>
      <c r="V50" s="89"/>
      <c r="W50" s="89"/>
      <c r="X50" s="89"/>
      <c r="Y50" s="89"/>
      <c r="Z50" s="89"/>
      <c r="AA50" s="89"/>
      <c r="AB50" s="89"/>
      <c r="AC50" s="89"/>
      <c r="AD50" s="89"/>
      <c r="AE50" s="89"/>
      <c r="AF50" s="89"/>
      <c r="AG50" s="89"/>
      <c r="AH50" s="89"/>
      <c r="AI50" s="89"/>
      <c r="AJ50" s="89"/>
      <c r="AK50" s="89"/>
      <c r="AL50" s="89"/>
      <c r="AM50" s="89"/>
      <c r="AN50" s="89"/>
      <c r="AO50" s="89"/>
      <c r="AP50" s="89"/>
      <c r="AQ50" s="111"/>
      <c r="AR50" s="118"/>
      <c r="AS50" s="2" t="str">
        <f t="shared" si="1"/>
        <v>hc617@nichiigakkan.co.jp</v>
      </c>
      <c r="AT50" s="2" t="str">
        <f t="shared" si="1"/>
        <v/>
      </c>
      <c r="AU50" s="2" t="str">
        <f t="shared" si="1"/>
        <v/>
      </c>
      <c r="AV50" s="2" t="str">
        <f t="shared" si="1"/>
        <v/>
      </c>
      <c r="AW50" s="2" t="str">
        <f t="shared" si="1"/>
        <v/>
      </c>
      <c r="AX50" s="2" t="str">
        <f t="shared" si="1"/>
        <v/>
      </c>
      <c r="AY50" s="121" t="str">
        <f t="shared" si="2"/>
        <v>hc617@nichiigakkan.co.jp</v>
      </c>
      <c r="AZ50" s="121" t="str">
        <f t="shared" si="2"/>
        <v/>
      </c>
      <c r="BA50" s="121" t="str">
        <f t="shared" si="2"/>
        <v/>
      </c>
      <c r="BB50" s="121" t="str">
        <f t="shared" si="2"/>
        <v/>
      </c>
      <c r="BC50" s="121" t="str">
        <f t="shared" si="2"/>
        <v/>
      </c>
      <c r="BD50" s="121" t="str">
        <f t="shared" si="2"/>
        <v/>
      </c>
      <c r="BE50" s="82" t="str">
        <f t="shared" si="3"/>
        <v>hc617@nichiigakkan.co.jp</v>
      </c>
      <c r="BF50" s="82" t="str">
        <f t="shared" si="3"/>
        <v/>
      </c>
      <c r="BG50" s="82" t="str">
        <f t="shared" si="3"/>
        <v/>
      </c>
      <c r="BH50" s="82" t="str">
        <f t="shared" si="3"/>
        <v/>
      </c>
      <c r="BI50" s="82" t="str">
        <f t="shared" si="3"/>
        <v/>
      </c>
      <c r="BJ50" s="82" t="str">
        <f t="shared" si="3"/>
        <v/>
      </c>
      <c r="BK50" s="82" t="str">
        <f t="shared" si="4"/>
        <v/>
      </c>
      <c r="BL50" s="82" t="str">
        <f t="shared" si="4"/>
        <v/>
      </c>
      <c r="BM50" s="82" t="str">
        <f t="shared" si="4"/>
        <v/>
      </c>
      <c r="BN50" s="82" t="str">
        <f t="shared" si="4"/>
        <v/>
      </c>
      <c r="BO50" s="82" t="str">
        <f t="shared" si="4"/>
        <v/>
      </c>
      <c r="BP50" s="82" t="str">
        <f t="shared" si="4"/>
        <v/>
      </c>
      <c r="BQ50" s="82" t="str">
        <f t="shared" si="5"/>
        <v/>
      </c>
      <c r="BR50" s="82" t="str">
        <f t="shared" si="5"/>
        <v/>
      </c>
      <c r="BS50" s="82" t="str">
        <f t="shared" si="5"/>
        <v/>
      </c>
      <c r="BT50" s="82" t="str">
        <f t="shared" si="5"/>
        <v/>
      </c>
      <c r="BU50" s="82" t="str">
        <f t="shared" si="5"/>
        <v/>
      </c>
      <c r="BV50" s="82" t="str">
        <f t="shared" si="5"/>
        <v/>
      </c>
      <c r="BW50" s="82" t="str">
        <f t="shared" si="6"/>
        <v/>
      </c>
      <c r="BX50" s="82" t="str">
        <f t="shared" si="6"/>
        <v/>
      </c>
      <c r="BY50" s="82" t="str">
        <f t="shared" si="6"/>
        <v/>
      </c>
      <c r="BZ50" s="82" t="str">
        <f t="shared" si="6"/>
        <v/>
      </c>
      <c r="CA50" s="82" t="str">
        <f t="shared" si="6"/>
        <v/>
      </c>
      <c r="CB50" s="82" t="str">
        <f t="shared" si="6"/>
        <v/>
      </c>
      <c r="CC50" s="82" t="str">
        <f t="shared" si="7"/>
        <v/>
      </c>
      <c r="CD50" s="82" t="str">
        <f t="shared" si="7"/>
        <v/>
      </c>
      <c r="CE50" s="82" t="str">
        <f t="shared" si="7"/>
        <v/>
      </c>
      <c r="CF50" s="82" t="str">
        <f t="shared" si="7"/>
        <v/>
      </c>
      <c r="CG50" s="82" t="str">
        <f t="shared" si="7"/>
        <v/>
      </c>
      <c r="CH50" s="82" t="str">
        <f t="shared" si="7"/>
        <v/>
      </c>
      <c r="CI50" s="82" t="str">
        <f t="shared" si="8"/>
        <v/>
      </c>
      <c r="CJ50" s="82" t="str">
        <f t="shared" si="8"/>
        <v/>
      </c>
      <c r="CK50" s="82" t="str">
        <f t="shared" si="8"/>
        <v/>
      </c>
      <c r="CL50" s="82" t="str">
        <f t="shared" si="8"/>
        <v/>
      </c>
      <c r="CM50" s="82" t="str">
        <f t="shared" si="8"/>
        <v/>
      </c>
      <c r="CN50" s="82" t="str">
        <f t="shared" si="8"/>
        <v/>
      </c>
      <c r="CO50" s="82" t="str">
        <f t="shared" si="9"/>
        <v/>
      </c>
      <c r="CP50" s="82" t="str">
        <f t="shared" si="9"/>
        <v/>
      </c>
      <c r="CQ50" s="82" t="str">
        <f t="shared" si="9"/>
        <v/>
      </c>
      <c r="CR50" s="82" t="str">
        <f t="shared" si="9"/>
        <v/>
      </c>
      <c r="CS50" s="82" t="str">
        <f t="shared" si="9"/>
        <v/>
      </c>
      <c r="CT50" s="82" t="str">
        <f t="shared" si="9"/>
        <v/>
      </c>
      <c r="CU50" s="82" t="str">
        <f t="shared" si="10"/>
        <v/>
      </c>
      <c r="CV50" s="82" t="str">
        <f t="shared" si="10"/>
        <v/>
      </c>
      <c r="CW50" s="82" t="str">
        <f t="shared" si="10"/>
        <v/>
      </c>
      <c r="CX50" s="82" t="str">
        <f t="shared" si="10"/>
        <v/>
      </c>
      <c r="CY50" s="82" t="str">
        <f t="shared" si="10"/>
        <v/>
      </c>
      <c r="CZ50" s="82" t="str">
        <f t="shared" si="10"/>
        <v/>
      </c>
      <c r="DA50" s="82" t="str">
        <f t="shared" si="11"/>
        <v/>
      </c>
      <c r="DB50" s="82" t="str">
        <f t="shared" si="11"/>
        <v/>
      </c>
      <c r="DC50" s="82" t="str">
        <f t="shared" si="11"/>
        <v/>
      </c>
      <c r="DD50" s="82" t="str">
        <f t="shared" si="11"/>
        <v/>
      </c>
      <c r="DE50" s="82" t="str">
        <f t="shared" si="11"/>
        <v/>
      </c>
      <c r="DF50" s="82" t="str">
        <f t="shared" si="11"/>
        <v/>
      </c>
      <c r="DG50" s="82" t="str">
        <f t="shared" si="12"/>
        <v/>
      </c>
      <c r="DH50" s="82" t="str">
        <f t="shared" si="12"/>
        <v/>
      </c>
      <c r="DI50" s="82" t="str">
        <f t="shared" si="12"/>
        <v/>
      </c>
      <c r="DJ50" s="82" t="str">
        <f t="shared" si="12"/>
        <v/>
      </c>
      <c r="DK50" s="82" t="str">
        <f t="shared" si="12"/>
        <v/>
      </c>
      <c r="DL50" s="82" t="str">
        <f t="shared" si="12"/>
        <v/>
      </c>
      <c r="DM50" s="82" t="str">
        <f t="shared" si="13"/>
        <v/>
      </c>
      <c r="DN50" s="82" t="str">
        <f t="shared" si="13"/>
        <v/>
      </c>
      <c r="DO50" s="82" t="str">
        <f t="shared" si="13"/>
        <v/>
      </c>
      <c r="DP50" s="82" t="str">
        <f t="shared" si="13"/>
        <v/>
      </c>
      <c r="DQ50" s="82" t="str">
        <f t="shared" si="13"/>
        <v/>
      </c>
      <c r="DR50" s="82" t="str">
        <f t="shared" si="13"/>
        <v/>
      </c>
      <c r="DS50" s="82" t="str">
        <f t="shared" si="14"/>
        <v/>
      </c>
      <c r="DT50" s="82" t="str">
        <f t="shared" si="14"/>
        <v/>
      </c>
      <c r="DU50" s="82" t="str">
        <f t="shared" si="14"/>
        <v/>
      </c>
      <c r="DV50" s="82" t="str">
        <f t="shared" si="14"/>
        <v/>
      </c>
      <c r="DW50" s="82" t="str">
        <f t="shared" si="14"/>
        <v/>
      </c>
      <c r="DX50" s="82" t="str">
        <f t="shared" si="14"/>
        <v/>
      </c>
      <c r="DY50" s="82" t="str">
        <f t="shared" si="15"/>
        <v/>
      </c>
      <c r="DZ50" s="82" t="str">
        <f t="shared" si="15"/>
        <v/>
      </c>
      <c r="EA50" s="82" t="str">
        <f t="shared" si="15"/>
        <v/>
      </c>
      <c r="EB50" s="82" t="str">
        <f t="shared" si="15"/>
        <v/>
      </c>
      <c r="EC50" s="82" t="str">
        <f t="shared" si="15"/>
        <v/>
      </c>
      <c r="ED50" s="82" t="str">
        <f t="shared" si="15"/>
        <v/>
      </c>
      <c r="EE50" s="82" t="str">
        <f t="shared" si="16"/>
        <v/>
      </c>
      <c r="EF50" s="82" t="str">
        <f t="shared" si="16"/>
        <v/>
      </c>
      <c r="EG50" s="82" t="str">
        <f t="shared" si="16"/>
        <v/>
      </c>
      <c r="EH50" s="82" t="str">
        <f t="shared" si="16"/>
        <v/>
      </c>
      <c r="EI50" s="82" t="str">
        <f t="shared" si="16"/>
        <v/>
      </c>
      <c r="EJ50" s="82" t="str">
        <f t="shared" si="16"/>
        <v/>
      </c>
      <c r="EK50" s="82" t="str">
        <f t="shared" si="17"/>
        <v/>
      </c>
      <c r="EL50" s="82" t="str">
        <f t="shared" si="17"/>
        <v/>
      </c>
      <c r="EM50" s="82" t="str">
        <f t="shared" si="17"/>
        <v/>
      </c>
      <c r="EN50" s="82" t="str">
        <f t="shared" si="17"/>
        <v/>
      </c>
      <c r="EO50" s="82" t="str">
        <f t="shared" si="17"/>
        <v/>
      </c>
      <c r="EP50" s="82" t="str">
        <f t="shared" si="17"/>
        <v/>
      </c>
      <c r="EQ50" s="82" t="str">
        <f t="shared" si="18"/>
        <v/>
      </c>
      <c r="ER50" s="82" t="str">
        <f t="shared" si="18"/>
        <v/>
      </c>
      <c r="ES50" s="82" t="str">
        <f t="shared" si="18"/>
        <v/>
      </c>
      <c r="ET50" s="82" t="str">
        <f t="shared" si="18"/>
        <v/>
      </c>
      <c r="EU50" s="82" t="str">
        <f t="shared" si="18"/>
        <v/>
      </c>
      <c r="EV50" s="82" t="str">
        <f t="shared" si="18"/>
        <v/>
      </c>
      <c r="EW50" s="82" t="str">
        <f t="shared" si="19"/>
        <v/>
      </c>
      <c r="EX50" s="82" t="str">
        <f t="shared" si="19"/>
        <v/>
      </c>
      <c r="EY50" s="82" t="str">
        <f t="shared" si="19"/>
        <v/>
      </c>
      <c r="EZ50" s="82" t="str">
        <f t="shared" si="19"/>
        <v/>
      </c>
      <c r="FA50" s="82" t="str">
        <f t="shared" si="19"/>
        <v/>
      </c>
      <c r="FB50" s="82" t="str">
        <f t="shared" si="19"/>
        <v/>
      </c>
      <c r="FC50" s="82" t="str">
        <f t="shared" si="20"/>
        <v/>
      </c>
      <c r="FD50" s="82" t="str">
        <f t="shared" si="20"/>
        <v/>
      </c>
      <c r="FE50" s="82" t="str">
        <f t="shared" si="20"/>
        <v/>
      </c>
      <c r="FF50" s="82" t="str">
        <f t="shared" si="20"/>
        <v/>
      </c>
      <c r="FG50" s="82" t="str">
        <f t="shared" si="20"/>
        <v/>
      </c>
      <c r="FH50" s="82" t="str">
        <f t="shared" si="20"/>
        <v/>
      </c>
      <c r="FI50" s="82" t="str">
        <f t="shared" si="21"/>
        <v/>
      </c>
      <c r="FJ50" s="82" t="str">
        <f t="shared" si="21"/>
        <v/>
      </c>
      <c r="FK50" s="82" t="str">
        <f t="shared" si="21"/>
        <v/>
      </c>
      <c r="FL50" s="82" t="str">
        <f t="shared" si="21"/>
        <v/>
      </c>
      <c r="FM50" s="82" t="str">
        <f t="shared" si="21"/>
        <v/>
      </c>
      <c r="FN50" s="82" t="str">
        <f t="shared" si="21"/>
        <v/>
      </c>
      <c r="FO50" s="82" t="str">
        <f t="shared" si="22"/>
        <v/>
      </c>
      <c r="FP50" s="82" t="str">
        <f t="shared" si="22"/>
        <v/>
      </c>
      <c r="FQ50" s="82" t="str">
        <f t="shared" si="22"/>
        <v/>
      </c>
      <c r="FR50" s="82" t="str">
        <f t="shared" si="22"/>
        <v/>
      </c>
      <c r="FS50" s="82" t="str">
        <f t="shared" si="22"/>
        <v/>
      </c>
      <c r="FT50" s="82" t="str">
        <f t="shared" si="22"/>
        <v/>
      </c>
      <c r="FU50" s="82" t="str">
        <f t="shared" si="23"/>
        <v/>
      </c>
      <c r="FV50" s="82" t="str">
        <f t="shared" si="23"/>
        <v/>
      </c>
      <c r="FW50" s="82" t="str">
        <f t="shared" si="23"/>
        <v/>
      </c>
      <c r="FX50" s="82" t="str">
        <f t="shared" si="23"/>
        <v/>
      </c>
      <c r="FY50" s="82" t="str">
        <f t="shared" si="23"/>
        <v/>
      </c>
      <c r="FZ50" s="82" t="str">
        <f t="shared" si="23"/>
        <v/>
      </c>
      <c r="GA50" s="82" t="str">
        <f t="shared" si="24"/>
        <v/>
      </c>
      <c r="GB50" s="82" t="str">
        <f t="shared" si="24"/>
        <v/>
      </c>
      <c r="GC50" s="82" t="str">
        <f t="shared" si="24"/>
        <v/>
      </c>
      <c r="GD50" s="82" t="str">
        <f t="shared" si="24"/>
        <v/>
      </c>
      <c r="GE50" s="82" t="str">
        <f t="shared" si="24"/>
        <v/>
      </c>
      <c r="GF50" s="82" t="str">
        <f t="shared" si="24"/>
        <v/>
      </c>
    </row>
    <row r="51" spans="1:188" ht="25.5" customHeight="1">
      <c r="A51" s="2" t="s">
        <v>4623</v>
      </c>
      <c r="B51" s="2">
        <f>COUNTIF($H$4:H51,H51)</f>
        <v>1</v>
      </c>
      <c r="C51" s="2">
        <f>COUNTIF($J$4:J51,J51)</f>
        <v>1</v>
      </c>
      <c r="D51" s="2">
        <f>COUNTIF($K$4:K51,K51)</f>
        <v>1</v>
      </c>
      <c r="E51" s="89">
        <f t="shared" si="0"/>
        <v>48</v>
      </c>
      <c r="F51" s="89" t="s">
        <v>2532</v>
      </c>
      <c r="G51" s="79" t="s">
        <v>3917</v>
      </c>
      <c r="H51" s="96" t="s">
        <v>550</v>
      </c>
      <c r="I51" s="79" t="s">
        <v>4107</v>
      </c>
      <c r="J51" s="79" t="s">
        <v>2385</v>
      </c>
      <c r="K51" s="89" t="s">
        <v>4108</v>
      </c>
      <c r="L51" s="89" t="s">
        <v>4108</v>
      </c>
      <c r="M51" s="108" t="s">
        <v>4109</v>
      </c>
      <c r="N51" s="111"/>
      <c r="O51" s="111"/>
      <c r="P51" s="111"/>
      <c r="Q51" s="111"/>
      <c r="R51" s="111"/>
      <c r="S51" s="89">
        <v>1</v>
      </c>
      <c r="T51" s="89">
        <v>1</v>
      </c>
      <c r="U51" s="89"/>
      <c r="V51" s="89"/>
      <c r="W51" s="89"/>
      <c r="X51" s="89"/>
      <c r="Y51" s="89"/>
      <c r="Z51" s="89"/>
      <c r="AA51" s="89"/>
      <c r="AB51" s="89"/>
      <c r="AC51" s="89"/>
      <c r="AD51" s="89"/>
      <c r="AE51" s="89"/>
      <c r="AF51" s="89"/>
      <c r="AG51" s="89"/>
      <c r="AH51" s="89"/>
      <c r="AI51" s="89"/>
      <c r="AJ51" s="89"/>
      <c r="AK51" s="89"/>
      <c r="AL51" s="89"/>
      <c r="AM51" s="89"/>
      <c r="AN51" s="89"/>
      <c r="AO51" s="89"/>
      <c r="AP51" s="89"/>
      <c r="AQ51" s="111"/>
      <c r="AR51" s="118"/>
      <c r="AS51" s="2" t="str">
        <f t="shared" si="1"/>
        <v>fi_rukaigo@yahoo.co.jp</v>
      </c>
      <c r="AT51" s="2" t="str">
        <f t="shared" si="1"/>
        <v/>
      </c>
      <c r="AU51" s="2" t="str">
        <f t="shared" si="1"/>
        <v/>
      </c>
      <c r="AV51" s="2" t="str">
        <f t="shared" si="1"/>
        <v/>
      </c>
      <c r="AW51" s="2" t="str">
        <f t="shared" si="1"/>
        <v/>
      </c>
      <c r="AX51" s="2" t="str">
        <f t="shared" si="1"/>
        <v/>
      </c>
      <c r="AY51" s="121" t="str">
        <f t="shared" si="2"/>
        <v>fi_rukaigo@yahoo.co.jp</v>
      </c>
      <c r="AZ51" s="121" t="str">
        <f t="shared" si="2"/>
        <v/>
      </c>
      <c r="BA51" s="121" t="str">
        <f t="shared" si="2"/>
        <v/>
      </c>
      <c r="BB51" s="121" t="str">
        <f t="shared" si="2"/>
        <v/>
      </c>
      <c r="BC51" s="121" t="str">
        <f t="shared" si="2"/>
        <v/>
      </c>
      <c r="BD51" s="121" t="str">
        <f t="shared" si="2"/>
        <v/>
      </c>
      <c r="BE51" s="82" t="str">
        <f t="shared" si="3"/>
        <v/>
      </c>
      <c r="BF51" s="82" t="str">
        <f t="shared" si="3"/>
        <v/>
      </c>
      <c r="BG51" s="82" t="str">
        <f t="shared" si="3"/>
        <v/>
      </c>
      <c r="BH51" s="82" t="str">
        <f t="shared" si="3"/>
        <v/>
      </c>
      <c r="BI51" s="82" t="str">
        <f t="shared" si="3"/>
        <v/>
      </c>
      <c r="BJ51" s="82" t="str">
        <f t="shared" si="3"/>
        <v/>
      </c>
      <c r="BK51" s="82" t="str">
        <f t="shared" si="4"/>
        <v/>
      </c>
      <c r="BL51" s="82" t="str">
        <f t="shared" si="4"/>
        <v/>
      </c>
      <c r="BM51" s="82" t="str">
        <f t="shared" si="4"/>
        <v/>
      </c>
      <c r="BN51" s="82" t="str">
        <f t="shared" si="4"/>
        <v/>
      </c>
      <c r="BO51" s="82" t="str">
        <f t="shared" si="4"/>
        <v/>
      </c>
      <c r="BP51" s="82" t="str">
        <f t="shared" si="4"/>
        <v/>
      </c>
      <c r="BQ51" s="82" t="str">
        <f t="shared" si="5"/>
        <v/>
      </c>
      <c r="BR51" s="82" t="str">
        <f t="shared" si="5"/>
        <v/>
      </c>
      <c r="BS51" s="82" t="str">
        <f t="shared" si="5"/>
        <v/>
      </c>
      <c r="BT51" s="82" t="str">
        <f t="shared" si="5"/>
        <v/>
      </c>
      <c r="BU51" s="82" t="str">
        <f t="shared" si="5"/>
        <v/>
      </c>
      <c r="BV51" s="82" t="str">
        <f t="shared" si="5"/>
        <v/>
      </c>
      <c r="BW51" s="82" t="str">
        <f t="shared" si="6"/>
        <v/>
      </c>
      <c r="BX51" s="82" t="str">
        <f t="shared" si="6"/>
        <v/>
      </c>
      <c r="BY51" s="82" t="str">
        <f t="shared" si="6"/>
        <v/>
      </c>
      <c r="BZ51" s="82" t="str">
        <f t="shared" si="6"/>
        <v/>
      </c>
      <c r="CA51" s="82" t="str">
        <f t="shared" si="6"/>
        <v/>
      </c>
      <c r="CB51" s="82" t="str">
        <f t="shared" si="6"/>
        <v/>
      </c>
      <c r="CC51" s="82" t="str">
        <f t="shared" si="7"/>
        <v/>
      </c>
      <c r="CD51" s="82" t="str">
        <f t="shared" si="7"/>
        <v/>
      </c>
      <c r="CE51" s="82" t="str">
        <f t="shared" si="7"/>
        <v/>
      </c>
      <c r="CF51" s="82" t="str">
        <f t="shared" si="7"/>
        <v/>
      </c>
      <c r="CG51" s="82" t="str">
        <f t="shared" si="7"/>
        <v/>
      </c>
      <c r="CH51" s="82" t="str">
        <f t="shared" si="7"/>
        <v/>
      </c>
      <c r="CI51" s="82" t="str">
        <f t="shared" si="8"/>
        <v/>
      </c>
      <c r="CJ51" s="82" t="str">
        <f t="shared" si="8"/>
        <v/>
      </c>
      <c r="CK51" s="82" t="str">
        <f t="shared" si="8"/>
        <v/>
      </c>
      <c r="CL51" s="82" t="str">
        <f t="shared" si="8"/>
        <v/>
      </c>
      <c r="CM51" s="82" t="str">
        <f t="shared" si="8"/>
        <v/>
      </c>
      <c r="CN51" s="82" t="str">
        <f t="shared" si="8"/>
        <v/>
      </c>
      <c r="CO51" s="82" t="str">
        <f t="shared" si="9"/>
        <v/>
      </c>
      <c r="CP51" s="82" t="str">
        <f t="shared" si="9"/>
        <v/>
      </c>
      <c r="CQ51" s="82" t="str">
        <f t="shared" si="9"/>
        <v/>
      </c>
      <c r="CR51" s="82" t="str">
        <f t="shared" si="9"/>
        <v/>
      </c>
      <c r="CS51" s="82" t="str">
        <f t="shared" si="9"/>
        <v/>
      </c>
      <c r="CT51" s="82" t="str">
        <f t="shared" si="9"/>
        <v/>
      </c>
      <c r="CU51" s="82" t="str">
        <f t="shared" si="10"/>
        <v/>
      </c>
      <c r="CV51" s="82" t="str">
        <f t="shared" si="10"/>
        <v/>
      </c>
      <c r="CW51" s="82" t="str">
        <f t="shared" si="10"/>
        <v/>
      </c>
      <c r="CX51" s="82" t="str">
        <f t="shared" si="10"/>
        <v/>
      </c>
      <c r="CY51" s="82" t="str">
        <f t="shared" si="10"/>
        <v/>
      </c>
      <c r="CZ51" s="82" t="str">
        <f t="shared" si="10"/>
        <v/>
      </c>
      <c r="DA51" s="82" t="str">
        <f t="shared" si="11"/>
        <v/>
      </c>
      <c r="DB51" s="82" t="str">
        <f t="shared" si="11"/>
        <v/>
      </c>
      <c r="DC51" s="82" t="str">
        <f t="shared" si="11"/>
        <v/>
      </c>
      <c r="DD51" s="82" t="str">
        <f t="shared" si="11"/>
        <v/>
      </c>
      <c r="DE51" s="82" t="str">
        <f t="shared" si="11"/>
        <v/>
      </c>
      <c r="DF51" s="82" t="str">
        <f t="shared" si="11"/>
        <v/>
      </c>
      <c r="DG51" s="82" t="str">
        <f t="shared" si="12"/>
        <v/>
      </c>
      <c r="DH51" s="82" t="str">
        <f t="shared" si="12"/>
        <v/>
      </c>
      <c r="DI51" s="82" t="str">
        <f t="shared" si="12"/>
        <v/>
      </c>
      <c r="DJ51" s="82" t="str">
        <f t="shared" si="12"/>
        <v/>
      </c>
      <c r="DK51" s="82" t="str">
        <f t="shared" si="12"/>
        <v/>
      </c>
      <c r="DL51" s="82" t="str">
        <f t="shared" si="12"/>
        <v/>
      </c>
      <c r="DM51" s="82" t="str">
        <f t="shared" si="13"/>
        <v/>
      </c>
      <c r="DN51" s="82" t="str">
        <f t="shared" si="13"/>
        <v/>
      </c>
      <c r="DO51" s="82" t="str">
        <f t="shared" si="13"/>
        <v/>
      </c>
      <c r="DP51" s="82" t="str">
        <f t="shared" si="13"/>
        <v/>
      </c>
      <c r="DQ51" s="82" t="str">
        <f t="shared" si="13"/>
        <v/>
      </c>
      <c r="DR51" s="82" t="str">
        <f t="shared" si="13"/>
        <v/>
      </c>
      <c r="DS51" s="82" t="str">
        <f t="shared" si="14"/>
        <v/>
      </c>
      <c r="DT51" s="82" t="str">
        <f t="shared" si="14"/>
        <v/>
      </c>
      <c r="DU51" s="82" t="str">
        <f t="shared" si="14"/>
        <v/>
      </c>
      <c r="DV51" s="82" t="str">
        <f t="shared" si="14"/>
        <v/>
      </c>
      <c r="DW51" s="82" t="str">
        <f t="shared" si="14"/>
        <v/>
      </c>
      <c r="DX51" s="82" t="str">
        <f t="shared" si="14"/>
        <v/>
      </c>
      <c r="DY51" s="82" t="str">
        <f t="shared" si="15"/>
        <v/>
      </c>
      <c r="DZ51" s="82" t="str">
        <f t="shared" si="15"/>
        <v/>
      </c>
      <c r="EA51" s="82" t="str">
        <f t="shared" si="15"/>
        <v/>
      </c>
      <c r="EB51" s="82" t="str">
        <f t="shared" si="15"/>
        <v/>
      </c>
      <c r="EC51" s="82" t="str">
        <f t="shared" si="15"/>
        <v/>
      </c>
      <c r="ED51" s="82" t="str">
        <f t="shared" si="15"/>
        <v/>
      </c>
      <c r="EE51" s="82" t="str">
        <f t="shared" si="16"/>
        <v/>
      </c>
      <c r="EF51" s="82" t="str">
        <f t="shared" si="16"/>
        <v/>
      </c>
      <c r="EG51" s="82" t="str">
        <f t="shared" si="16"/>
        <v/>
      </c>
      <c r="EH51" s="82" t="str">
        <f t="shared" si="16"/>
        <v/>
      </c>
      <c r="EI51" s="82" t="str">
        <f t="shared" si="16"/>
        <v/>
      </c>
      <c r="EJ51" s="82" t="str">
        <f t="shared" si="16"/>
        <v/>
      </c>
      <c r="EK51" s="82" t="str">
        <f t="shared" si="17"/>
        <v/>
      </c>
      <c r="EL51" s="82" t="str">
        <f t="shared" si="17"/>
        <v/>
      </c>
      <c r="EM51" s="82" t="str">
        <f t="shared" si="17"/>
        <v/>
      </c>
      <c r="EN51" s="82" t="str">
        <f t="shared" si="17"/>
        <v/>
      </c>
      <c r="EO51" s="82" t="str">
        <f t="shared" si="17"/>
        <v/>
      </c>
      <c r="EP51" s="82" t="str">
        <f t="shared" si="17"/>
        <v/>
      </c>
      <c r="EQ51" s="82" t="str">
        <f t="shared" si="18"/>
        <v/>
      </c>
      <c r="ER51" s="82" t="str">
        <f t="shared" si="18"/>
        <v/>
      </c>
      <c r="ES51" s="82" t="str">
        <f t="shared" si="18"/>
        <v/>
      </c>
      <c r="ET51" s="82" t="str">
        <f t="shared" si="18"/>
        <v/>
      </c>
      <c r="EU51" s="82" t="str">
        <f t="shared" si="18"/>
        <v/>
      </c>
      <c r="EV51" s="82" t="str">
        <f t="shared" si="18"/>
        <v/>
      </c>
      <c r="EW51" s="82" t="str">
        <f t="shared" si="19"/>
        <v/>
      </c>
      <c r="EX51" s="82" t="str">
        <f t="shared" si="19"/>
        <v/>
      </c>
      <c r="EY51" s="82" t="str">
        <f t="shared" si="19"/>
        <v/>
      </c>
      <c r="EZ51" s="82" t="str">
        <f t="shared" si="19"/>
        <v/>
      </c>
      <c r="FA51" s="82" t="str">
        <f t="shared" si="19"/>
        <v/>
      </c>
      <c r="FB51" s="82" t="str">
        <f t="shared" si="19"/>
        <v/>
      </c>
      <c r="FC51" s="82" t="str">
        <f t="shared" si="20"/>
        <v/>
      </c>
      <c r="FD51" s="82" t="str">
        <f t="shared" si="20"/>
        <v/>
      </c>
      <c r="FE51" s="82" t="str">
        <f t="shared" si="20"/>
        <v/>
      </c>
      <c r="FF51" s="82" t="str">
        <f t="shared" si="20"/>
        <v/>
      </c>
      <c r="FG51" s="82" t="str">
        <f t="shared" si="20"/>
        <v/>
      </c>
      <c r="FH51" s="82" t="str">
        <f t="shared" si="20"/>
        <v/>
      </c>
      <c r="FI51" s="82" t="str">
        <f t="shared" si="21"/>
        <v/>
      </c>
      <c r="FJ51" s="82" t="str">
        <f t="shared" si="21"/>
        <v/>
      </c>
      <c r="FK51" s="82" t="str">
        <f t="shared" si="21"/>
        <v/>
      </c>
      <c r="FL51" s="82" t="str">
        <f t="shared" si="21"/>
        <v/>
      </c>
      <c r="FM51" s="82" t="str">
        <f t="shared" si="21"/>
        <v/>
      </c>
      <c r="FN51" s="82" t="str">
        <f t="shared" si="21"/>
        <v/>
      </c>
      <c r="FO51" s="82" t="str">
        <f t="shared" si="22"/>
        <v/>
      </c>
      <c r="FP51" s="82" t="str">
        <f t="shared" si="22"/>
        <v/>
      </c>
      <c r="FQ51" s="82" t="str">
        <f t="shared" si="22"/>
        <v/>
      </c>
      <c r="FR51" s="82" t="str">
        <f t="shared" si="22"/>
        <v/>
      </c>
      <c r="FS51" s="82" t="str">
        <f t="shared" si="22"/>
        <v/>
      </c>
      <c r="FT51" s="82" t="str">
        <f t="shared" si="22"/>
        <v/>
      </c>
      <c r="FU51" s="82" t="str">
        <f t="shared" si="23"/>
        <v/>
      </c>
      <c r="FV51" s="82" t="str">
        <f t="shared" si="23"/>
        <v/>
      </c>
      <c r="FW51" s="82" t="str">
        <f t="shared" si="23"/>
        <v/>
      </c>
      <c r="FX51" s="82" t="str">
        <f t="shared" si="23"/>
        <v/>
      </c>
      <c r="FY51" s="82" t="str">
        <f t="shared" si="23"/>
        <v/>
      </c>
      <c r="FZ51" s="82" t="str">
        <f t="shared" si="23"/>
        <v/>
      </c>
      <c r="GA51" s="82" t="str">
        <f t="shared" si="24"/>
        <v/>
      </c>
      <c r="GB51" s="82" t="str">
        <f t="shared" si="24"/>
        <v/>
      </c>
      <c r="GC51" s="82" t="str">
        <f t="shared" si="24"/>
        <v/>
      </c>
      <c r="GD51" s="82" t="str">
        <f t="shared" si="24"/>
        <v/>
      </c>
      <c r="GE51" s="82" t="str">
        <f t="shared" si="24"/>
        <v/>
      </c>
      <c r="GF51" s="82" t="str">
        <f t="shared" si="24"/>
        <v/>
      </c>
    </row>
    <row r="52" spans="1:188" ht="25.5" customHeight="1">
      <c r="A52" s="2" t="s">
        <v>4626</v>
      </c>
      <c r="B52" s="2">
        <f>COUNTIF($H$4:H52,H52)</f>
        <v>1</v>
      </c>
      <c r="C52" s="2">
        <f>COUNTIF($J$4:J52,J52)</f>
        <v>1</v>
      </c>
      <c r="D52" s="2">
        <f>COUNTIF($K$4:K52,K52)</f>
        <v>1</v>
      </c>
      <c r="E52" s="89">
        <f t="shared" si="0"/>
        <v>49</v>
      </c>
      <c r="F52" s="89" t="s">
        <v>2532</v>
      </c>
      <c r="G52" s="79" t="s">
        <v>3917</v>
      </c>
      <c r="H52" s="96" t="s">
        <v>2265</v>
      </c>
      <c r="I52" s="79" t="s">
        <v>4110</v>
      </c>
      <c r="J52" s="97" t="s">
        <v>2819</v>
      </c>
      <c r="K52" s="89" t="s">
        <v>4111</v>
      </c>
      <c r="L52" s="89" t="s">
        <v>4114</v>
      </c>
      <c r="M52" s="108" t="s">
        <v>2103</v>
      </c>
      <c r="N52" s="108"/>
      <c r="O52" s="108"/>
      <c r="P52" s="108"/>
      <c r="Q52" s="108"/>
      <c r="R52" s="108"/>
      <c r="S52" s="89"/>
      <c r="T52" s="89"/>
      <c r="U52" s="89"/>
      <c r="V52" s="89"/>
      <c r="W52" s="89"/>
      <c r="X52" s="89"/>
      <c r="Y52" s="89"/>
      <c r="Z52" s="89"/>
      <c r="AA52" s="89"/>
      <c r="AB52" s="89">
        <v>1</v>
      </c>
      <c r="AC52" s="89">
        <v>2</v>
      </c>
      <c r="AD52" s="89">
        <v>1</v>
      </c>
      <c r="AE52" s="89">
        <v>1</v>
      </c>
      <c r="AF52" s="89"/>
      <c r="AG52" s="89"/>
      <c r="AH52" s="89"/>
      <c r="AI52" s="89"/>
      <c r="AJ52" s="89"/>
      <c r="AK52" s="89"/>
      <c r="AL52" s="89"/>
      <c r="AM52" s="89"/>
      <c r="AN52" s="89"/>
      <c r="AO52" s="89">
        <v>2</v>
      </c>
      <c r="AP52" s="89"/>
      <c r="AQ52" s="111"/>
      <c r="AR52" s="118"/>
      <c r="AS52" s="2" t="str">
        <f t="shared" si="1"/>
        <v/>
      </c>
      <c r="AT52" s="2" t="str">
        <f t="shared" si="1"/>
        <v/>
      </c>
      <c r="AU52" s="2" t="str">
        <f t="shared" si="1"/>
        <v/>
      </c>
      <c r="AV52" s="2" t="str">
        <f t="shared" si="1"/>
        <v/>
      </c>
      <c r="AW52" s="2" t="str">
        <f t="shared" si="1"/>
        <v/>
      </c>
      <c r="AX52" s="2" t="str">
        <f t="shared" si="1"/>
        <v/>
      </c>
      <c r="AY52" s="121" t="str">
        <f t="shared" si="2"/>
        <v/>
      </c>
      <c r="AZ52" s="121" t="str">
        <f t="shared" si="2"/>
        <v/>
      </c>
      <c r="BA52" s="121" t="str">
        <f t="shared" si="2"/>
        <v/>
      </c>
      <c r="BB52" s="121" t="str">
        <f t="shared" si="2"/>
        <v/>
      </c>
      <c r="BC52" s="121" t="str">
        <f t="shared" si="2"/>
        <v/>
      </c>
      <c r="BD52" s="121" t="str">
        <f t="shared" si="2"/>
        <v/>
      </c>
      <c r="BE52" s="82" t="str">
        <f t="shared" si="3"/>
        <v/>
      </c>
      <c r="BF52" s="82" t="str">
        <f t="shared" si="3"/>
        <v/>
      </c>
      <c r="BG52" s="82" t="str">
        <f t="shared" si="3"/>
        <v/>
      </c>
      <c r="BH52" s="82" t="str">
        <f t="shared" si="3"/>
        <v/>
      </c>
      <c r="BI52" s="82" t="str">
        <f t="shared" si="3"/>
        <v/>
      </c>
      <c r="BJ52" s="82" t="str">
        <f t="shared" si="3"/>
        <v/>
      </c>
      <c r="BK52" s="82" t="str">
        <f t="shared" si="4"/>
        <v/>
      </c>
      <c r="BL52" s="82" t="str">
        <f t="shared" si="4"/>
        <v/>
      </c>
      <c r="BM52" s="82" t="str">
        <f t="shared" si="4"/>
        <v/>
      </c>
      <c r="BN52" s="82" t="str">
        <f t="shared" si="4"/>
        <v/>
      </c>
      <c r="BO52" s="82" t="str">
        <f t="shared" si="4"/>
        <v/>
      </c>
      <c r="BP52" s="82" t="str">
        <f t="shared" si="4"/>
        <v/>
      </c>
      <c r="BQ52" s="82" t="str">
        <f t="shared" si="5"/>
        <v/>
      </c>
      <c r="BR52" s="82" t="str">
        <f t="shared" si="5"/>
        <v/>
      </c>
      <c r="BS52" s="82" t="str">
        <f t="shared" si="5"/>
        <v/>
      </c>
      <c r="BT52" s="82" t="str">
        <f t="shared" si="5"/>
        <v/>
      </c>
      <c r="BU52" s="82" t="str">
        <f t="shared" si="5"/>
        <v/>
      </c>
      <c r="BV52" s="82" t="str">
        <f t="shared" si="5"/>
        <v/>
      </c>
      <c r="BW52" s="82" t="str">
        <f t="shared" si="6"/>
        <v/>
      </c>
      <c r="BX52" s="82" t="str">
        <f t="shared" si="6"/>
        <v/>
      </c>
      <c r="BY52" s="82" t="str">
        <f t="shared" si="6"/>
        <v/>
      </c>
      <c r="BZ52" s="82" t="str">
        <f t="shared" si="6"/>
        <v/>
      </c>
      <c r="CA52" s="82" t="str">
        <f t="shared" si="6"/>
        <v/>
      </c>
      <c r="CB52" s="82" t="str">
        <f t="shared" si="6"/>
        <v/>
      </c>
      <c r="CC52" s="82" t="str">
        <f t="shared" si="7"/>
        <v/>
      </c>
      <c r="CD52" s="82" t="str">
        <f t="shared" si="7"/>
        <v/>
      </c>
      <c r="CE52" s="82" t="str">
        <f t="shared" si="7"/>
        <v/>
      </c>
      <c r="CF52" s="82" t="str">
        <f t="shared" si="7"/>
        <v/>
      </c>
      <c r="CG52" s="82" t="str">
        <f t="shared" si="7"/>
        <v/>
      </c>
      <c r="CH52" s="82" t="str">
        <f t="shared" si="7"/>
        <v/>
      </c>
      <c r="CI52" s="82" t="str">
        <f t="shared" si="8"/>
        <v/>
      </c>
      <c r="CJ52" s="82" t="str">
        <f t="shared" si="8"/>
        <v/>
      </c>
      <c r="CK52" s="82" t="str">
        <f t="shared" si="8"/>
        <v/>
      </c>
      <c r="CL52" s="82" t="str">
        <f t="shared" si="8"/>
        <v/>
      </c>
      <c r="CM52" s="82" t="str">
        <f t="shared" si="8"/>
        <v/>
      </c>
      <c r="CN52" s="82" t="str">
        <f t="shared" si="8"/>
        <v/>
      </c>
      <c r="CO52" s="82" t="str">
        <f t="shared" si="9"/>
        <v/>
      </c>
      <c r="CP52" s="82" t="str">
        <f t="shared" si="9"/>
        <v/>
      </c>
      <c r="CQ52" s="82" t="str">
        <f t="shared" si="9"/>
        <v/>
      </c>
      <c r="CR52" s="82" t="str">
        <f t="shared" si="9"/>
        <v/>
      </c>
      <c r="CS52" s="82" t="str">
        <f t="shared" si="9"/>
        <v/>
      </c>
      <c r="CT52" s="82" t="str">
        <f t="shared" si="9"/>
        <v/>
      </c>
      <c r="CU52" s="82" t="str">
        <f t="shared" si="10"/>
        <v>info@hotaru-toyama.com</v>
      </c>
      <c r="CV52" s="82" t="str">
        <f t="shared" si="10"/>
        <v/>
      </c>
      <c r="CW52" s="82" t="str">
        <f t="shared" si="10"/>
        <v/>
      </c>
      <c r="CX52" s="82" t="str">
        <f t="shared" si="10"/>
        <v/>
      </c>
      <c r="CY52" s="82" t="str">
        <f t="shared" si="10"/>
        <v/>
      </c>
      <c r="CZ52" s="82" t="str">
        <f t="shared" si="10"/>
        <v/>
      </c>
      <c r="DA52" s="82" t="str">
        <f t="shared" si="11"/>
        <v>info@hotaru-toyama.com</v>
      </c>
      <c r="DB52" s="82" t="str">
        <f t="shared" si="11"/>
        <v/>
      </c>
      <c r="DC52" s="82" t="str">
        <f t="shared" si="11"/>
        <v/>
      </c>
      <c r="DD52" s="82" t="str">
        <f t="shared" si="11"/>
        <v/>
      </c>
      <c r="DE52" s="82" t="str">
        <f t="shared" si="11"/>
        <v/>
      </c>
      <c r="DF52" s="82" t="str">
        <f t="shared" si="11"/>
        <v/>
      </c>
      <c r="DG52" s="82" t="str">
        <f t="shared" si="12"/>
        <v>info@hotaru-toyama.com</v>
      </c>
      <c r="DH52" s="82" t="str">
        <f t="shared" si="12"/>
        <v/>
      </c>
      <c r="DI52" s="82" t="str">
        <f t="shared" si="12"/>
        <v/>
      </c>
      <c r="DJ52" s="82" t="str">
        <f t="shared" si="12"/>
        <v/>
      </c>
      <c r="DK52" s="82" t="str">
        <f t="shared" si="12"/>
        <v/>
      </c>
      <c r="DL52" s="82" t="str">
        <f t="shared" si="12"/>
        <v/>
      </c>
      <c r="DM52" s="82" t="str">
        <f t="shared" si="13"/>
        <v>info@hotaru-toyama.com</v>
      </c>
      <c r="DN52" s="82" t="str">
        <f t="shared" si="13"/>
        <v/>
      </c>
      <c r="DO52" s="82" t="str">
        <f t="shared" si="13"/>
        <v/>
      </c>
      <c r="DP52" s="82" t="str">
        <f t="shared" si="13"/>
        <v/>
      </c>
      <c r="DQ52" s="82" t="str">
        <f t="shared" si="13"/>
        <v/>
      </c>
      <c r="DR52" s="82" t="str">
        <f t="shared" si="13"/>
        <v/>
      </c>
      <c r="DS52" s="82" t="str">
        <f t="shared" si="14"/>
        <v/>
      </c>
      <c r="DT52" s="82" t="str">
        <f t="shared" si="14"/>
        <v/>
      </c>
      <c r="DU52" s="82" t="str">
        <f t="shared" si="14"/>
        <v/>
      </c>
      <c r="DV52" s="82" t="str">
        <f t="shared" si="14"/>
        <v/>
      </c>
      <c r="DW52" s="82" t="str">
        <f t="shared" si="14"/>
        <v/>
      </c>
      <c r="DX52" s="82" t="str">
        <f t="shared" si="14"/>
        <v/>
      </c>
      <c r="DY52" s="82" t="str">
        <f t="shared" si="15"/>
        <v/>
      </c>
      <c r="DZ52" s="82" t="str">
        <f t="shared" si="15"/>
        <v/>
      </c>
      <c r="EA52" s="82" t="str">
        <f t="shared" si="15"/>
        <v/>
      </c>
      <c r="EB52" s="82" t="str">
        <f t="shared" si="15"/>
        <v/>
      </c>
      <c r="EC52" s="82" t="str">
        <f t="shared" si="15"/>
        <v/>
      </c>
      <c r="ED52" s="82" t="str">
        <f t="shared" si="15"/>
        <v/>
      </c>
      <c r="EE52" s="82" t="str">
        <f t="shared" si="16"/>
        <v/>
      </c>
      <c r="EF52" s="82" t="str">
        <f t="shared" si="16"/>
        <v/>
      </c>
      <c r="EG52" s="82" t="str">
        <f t="shared" si="16"/>
        <v/>
      </c>
      <c r="EH52" s="82" t="str">
        <f t="shared" si="16"/>
        <v/>
      </c>
      <c r="EI52" s="82" t="str">
        <f t="shared" si="16"/>
        <v/>
      </c>
      <c r="EJ52" s="82" t="str">
        <f t="shared" si="16"/>
        <v/>
      </c>
      <c r="EK52" s="82" t="str">
        <f t="shared" si="17"/>
        <v/>
      </c>
      <c r="EL52" s="82" t="str">
        <f t="shared" si="17"/>
        <v/>
      </c>
      <c r="EM52" s="82" t="str">
        <f t="shared" si="17"/>
        <v/>
      </c>
      <c r="EN52" s="82" t="str">
        <f t="shared" si="17"/>
        <v/>
      </c>
      <c r="EO52" s="82" t="str">
        <f t="shared" si="17"/>
        <v/>
      </c>
      <c r="EP52" s="82" t="str">
        <f t="shared" si="17"/>
        <v/>
      </c>
      <c r="EQ52" s="82" t="str">
        <f t="shared" si="18"/>
        <v/>
      </c>
      <c r="ER52" s="82" t="str">
        <f t="shared" si="18"/>
        <v/>
      </c>
      <c r="ES52" s="82" t="str">
        <f t="shared" si="18"/>
        <v/>
      </c>
      <c r="ET52" s="82" t="str">
        <f t="shared" si="18"/>
        <v/>
      </c>
      <c r="EU52" s="82" t="str">
        <f t="shared" si="18"/>
        <v/>
      </c>
      <c r="EV52" s="82" t="str">
        <f t="shared" si="18"/>
        <v/>
      </c>
      <c r="EW52" s="82" t="str">
        <f t="shared" si="19"/>
        <v/>
      </c>
      <c r="EX52" s="82" t="str">
        <f t="shared" si="19"/>
        <v/>
      </c>
      <c r="EY52" s="82" t="str">
        <f t="shared" si="19"/>
        <v/>
      </c>
      <c r="EZ52" s="82" t="str">
        <f t="shared" si="19"/>
        <v/>
      </c>
      <c r="FA52" s="82" t="str">
        <f t="shared" si="19"/>
        <v/>
      </c>
      <c r="FB52" s="82" t="str">
        <f t="shared" si="19"/>
        <v/>
      </c>
      <c r="FC52" s="82" t="str">
        <f t="shared" si="20"/>
        <v/>
      </c>
      <c r="FD52" s="82" t="str">
        <f t="shared" si="20"/>
        <v/>
      </c>
      <c r="FE52" s="82" t="str">
        <f t="shared" si="20"/>
        <v/>
      </c>
      <c r="FF52" s="82" t="str">
        <f t="shared" si="20"/>
        <v/>
      </c>
      <c r="FG52" s="82" t="str">
        <f t="shared" si="20"/>
        <v/>
      </c>
      <c r="FH52" s="82" t="str">
        <f t="shared" si="20"/>
        <v/>
      </c>
      <c r="FI52" s="82" t="str">
        <f t="shared" si="21"/>
        <v/>
      </c>
      <c r="FJ52" s="82" t="str">
        <f t="shared" si="21"/>
        <v/>
      </c>
      <c r="FK52" s="82" t="str">
        <f t="shared" si="21"/>
        <v/>
      </c>
      <c r="FL52" s="82" t="str">
        <f t="shared" si="21"/>
        <v/>
      </c>
      <c r="FM52" s="82" t="str">
        <f t="shared" si="21"/>
        <v/>
      </c>
      <c r="FN52" s="82" t="str">
        <f t="shared" si="21"/>
        <v/>
      </c>
      <c r="FO52" s="82" t="str">
        <f t="shared" si="22"/>
        <v/>
      </c>
      <c r="FP52" s="82" t="str">
        <f t="shared" si="22"/>
        <v/>
      </c>
      <c r="FQ52" s="82" t="str">
        <f t="shared" si="22"/>
        <v/>
      </c>
      <c r="FR52" s="82" t="str">
        <f t="shared" si="22"/>
        <v/>
      </c>
      <c r="FS52" s="82" t="str">
        <f t="shared" si="22"/>
        <v/>
      </c>
      <c r="FT52" s="82" t="str">
        <f t="shared" si="22"/>
        <v/>
      </c>
      <c r="FU52" s="82" t="str">
        <f t="shared" si="23"/>
        <v>info@hotaru-toyama.com</v>
      </c>
      <c r="FV52" s="82" t="str">
        <f t="shared" si="23"/>
        <v/>
      </c>
      <c r="FW52" s="82" t="str">
        <f t="shared" si="23"/>
        <v/>
      </c>
      <c r="FX52" s="82" t="str">
        <f t="shared" si="23"/>
        <v/>
      </c>
      <c r="FY52" s="82" t="str">
        <f t="shared" si="23"/>
        <v/>
      </c>
      <c r="FZ52" s="82" t="str">
        <f t="shared" si="23"/>
        <v/>
      </c>
      <c r="GA52" s="82" t="str">
        <f t="shared" si="24"/>
        <v/>
      </c>
      <c r="GB52" s="82" t="str">
        <f t="shared" si="24"/>
        <v/>
      </c>
      <c r="GC52" s="82" t="str">
        <f t="shared" si="24"/>
        <v/>
      </c>
      <c r="GD52" s="82" t="str">
        <f t="shared" si="24"/>
        <v/>
      </c>
      <c r="GE52" s="82" t="str">
        <f t="shared" si="24"/>
        <v/>
      </c>
      <c r="GF52" s="82" t="str">
        <f t="shared" si="24"/>
        <v/>
      </c>
    </row>
    <row r="53" spans="1:188" ht="25.5" customHeight="1">
      <c r="A53" s="2" t="s">
        <v>4629</v>
      </c>
      <c r="B53" s="2">
        <f>COUNTIF($H$4:H53,H53)</f>
        <v>1</v>
      </c>
      <c r="C53" s="2">
        <f>COUNTIF($J$4:J53,J53)</f>
        <v>1</v>
      </c>
      <c r="D53" s="2">
        <f>COUNTIF($K$4:K53,K53)</f>
        <v>1</v>
      </c>
      <c r="E53" s="89">
        <f t="shared" si="0"/>
        <v>50</v>
      </c>
      <c r="F53" s="89" t="s">
        <v>2532</v>
      </c>
      <c r="G53" s="79" t="s">
        <v>3917</v>
      </c>
      <c r="H53" s="96" t="s">
        <v>4116</v>
      </c>
      <c r="I53" s="79" t="s">
        <v>200</v>
      </c>
      <c r="J53" s="79" t="s">
        <v>2290</v>
      </c>
      <c r="K53" s="89" t="s">
        <v>4121</v>
      </c>
      <c r="L53" s="89" t="s">
        <v>4122</v>
      </c>
      <c r="M53" s="108" t="s">
        <v>4124</v>
      </c>
      <c r="N53" s="108"/>
      <c r="O53" s="108"/>
      <c r="P53" s="108"/>
      <c r="Q53" s="108"/>
      <c r="R53" s="108"/>
      <c r="S53" s="89">
        <v>1</v>
      </c>
      <c r="T53" s="89">
        <v>1</v>
      </c>
      <c r="U53" s="89"/>
      <c r="V53" s="89"/>
      <c r="W53" s="89"/>
      <c r="X53" s="89"/>
      <c r="Y53" s="89"/>
      <c r="Z53" s="89"/>
      <c r="AA53" s="89"/>
      <c r="AB53" s="89"/>
      <c r="AC53" s="89"/>
      <c r="AD53" s="89"/>
      <c r="AE53" s="89"/>
      <c r="AF53" s="89"/>
      <c r="AG53" s="89"/>
      <c r="AH53" s="89"/>
      <c r="AI53" s="89"/>
      <c r="AJ53" s="89"/>
      <c r="AK53" s="89"/>
      <c r="AL53" s="89"/>
      <c r="AM53" s="89"/>
      <c r="AN53" s="89"/>
      <c r="AO53" s="89"/>
      <c r="AP53" s="89"/>
      <c r="AQ53" s="111"/>
      <c r="AR53" s="118"/>
      <c r="AS53" s="2" t="str">
        <f t="shared" si="1"/>
        <v>m-mizuguchi@baron-jp.com</v>
      </c>
      <c r="AT53" s="2" t="str">
        <f t="shared" si="1"/>
        <v/>
      </c>
      <c r="AU53" s="2" t="str">
        <f t="shared" si="1"/>
        <v/>
      </c>
      <c r="AV53" s="2" t="str">
        <f t="shared" si="1"/>
        <v/>
      </c>
      <c r="AW53" s="2" t="str">
        <f t="shared" si="1"/>
        <v/>
      </c>
      <c r="AX53" s="2" t="str">
        <f t="shared" si="1"/>
        <v/>
      </c>
      <c r="AY53" s="121" t="str">
        <f t="shared" si="2"/>
        <v>m-mizuguchi@baron-jp.com</v>
      </c>
      <c r="AZ53" s="121" t="str">
        <f t="shared" si="2"/>
        <v/>
      </c>
      <c r="BA53" s="121" t="str">
        <f t="shared" si="2"/>
        <v/>
      </c>
      <c r="BB53" s="121" t="str">
        <f t="shared" si="2"/>
        <v/>
      </c>
      <c r="BC53" s="121" t="str">
        <f t="shared" si="2"/>
        <v/>
      </c>
      <c r="BD53" s="121" t="str">
        <f t="shared" si="2"/>
        <v/>
      </c>
      <c r="BE53" s="82" t="str">
        <f t="shared" si="3"/>
        <v/>
      </c>
      <c r="BF53" s="82" t="str">
        <f t="shared" si="3"/>
        <v/>
      </c>
      <c r="BG53" s="82" t="str">
        <f t="shared" si="3"/>
        <v/>
      </c>
      <c r="BH53" s="82" t="str">
        <f t="shared" si="3"/>
        <v/>
      </c>
      <c r="BI53" s="82" t="str">
        <f t="shared" si="3"/>
        <v/>
      </c>
      <c r="BJ53" s="82" t="str">
        <f t="shared" si="3"/>
        <v/>
      </c>
      <c r="BK53" s="82" t="str">
        <f t="shared" si="4"/>
        <v/>
      </c>
      <c r="BL53" s="82" t="str">
        <f t="shared" si="4"/>
        <v/>
      </c>
      <c r="BM53" s="82" t="str">
        <f t="shared" si="4"/>
        <v/>
      </c>
      <c r="BN53" s="82" t="str">
        <f t="shared" si="4"/>
        <v/>
      </c>
      <c r="BO53" s="82" t="str">
        <f t="shared" si="4"/>
        <v/>
      </c>
      <c r="BP53" s="82" t="str">
        <f t="shared" si="4"/>
        <v/>
      </c>
      <c r="BQ53" s="82" t="str">
        <f t="shared" si="5"/>
        <v/>
      </c>
      <c r="BR53" s="82" t="str">
        <f t="shared" si="5"/>
        <v/>
      </c>
      <c r="BS53" s="82" t="str">
        <f t="shared" si="5"/>
        <v/>
      </c>
      <c r="BT53" s="82" t="str">
        <f t="shared" si="5"/>
        <v/>
      </c>
      <c r="BU53" s="82" t="str">
        <f t="shared" si="5"/>
        <v/>
      </c>
      <c r="BV53" s="82" t="str">
        <f t="shared" si="5"/>
        <v/>
      </c>
      <c r="BW53" s="82" t="str">
        <f t="shared" si="6"/>
        <v/>
      </c>
      <c r="BX53" s="82" t="str">
        <f t="shared" si="6"/>
        <v/>
      </c>
      <c r="BY53" s="82" t="str">
        <f t="shared" si="6"/>
        <v/>
      </c>
      <c r="BZ53" s="82" t="str">
        <f t="shared" si="6"/>
        <v/>
      </c>
      <c r="CA53" s="82" t="str">
        <f t="shared" si="6"/>
        <v/>
      </c>
      <c r="CB53" s="82" t="str">
        <f t="shared" si="6"/>
        <v/>
      </c>
      <c r="CC53" s="82" t="str">
        <f t="shared" si="7"/>
        <v/>
      </c>
      <c r="CD53" s="82" t="str">
        <f t="shared" si="7"/>
        <v/>
      </c>
      <c r="CE53" s="82" t="str">
        <f t="shared" si="7"/>
        <v/>
      </c>
      <c r="CF53" s="82" t="str">
        <f t="shared" si="7"/>
        <v/>
      </c>
      <c r="CG53" s="82" t="str">
        <f t="shared" si="7"/>
        <v/>
      </c>
      <c r="CH53" s="82" t="str">
        <f t="shared" si="7"/>
        <v/>
      </c>
      <c r="CI53" s="82" t="str">
        <f t="shared" si="8"/>
        <v/>
      </c>
      <c r="CJ53" s="82" t="str">
        <f t="shared" si="8"/>
        <v/>
      </c>
      <c r="CK53" s="82" t="str">
        <f t="shared" si="8"/>
        <v/>
      </c>
      <c r="CL53" s="82" t="str">
        <f t="shared" si="8"/>
        <v/>
      </c>
      <c r="CM53" s="82" t="str">
        <f t="shared" si="8"/>
        <v/>
      </c>
      <c r="CN53" s="82" t="str">
        <f t="shared" si="8"/>
        <v/>
      </c>
      <c r="CO53" s="82" t="str">
        <f t="shared" si="9"/>
        <v/>
      </c>
      <c r="CP53" s="82" t="str">
        <f t="shared" si="9"/>
        <v/>
      </c>
      <c r="CQ53" s="82" t="str">
        <f t="shared" si="9"/>
        <v/>
      </c>
      <c r="CR53" s="82" t="str">
        <f t="shared" si="9"/>
        <v/>
      </c>
      <c r="CS53" s="82" t="str">
        <f t="shared" si="9"/>
        <v/>
      </c>
      <c r="CT53" s="82" t="str">
        <f t="shared" si="9"/>
        <v/>
      </c>
      <c r="CU53" s="82" t="str">
        <f t="shared" si="10"/>
        <v/>
      </c>
      <c r="CV53" s="82" t="str">
        <f t="shared" si="10"/>
        <v/>
      </c>
      <c r="CW53" s="82" t="str">
        <f t="shared" si="10"/>
        <v/>
      </c>
      <c r="CX53" s="82" t="str">
        <f t="shared" si="10"/>
        <v/>
      </c>
      <c r="CY53" s="82" t="str">
        <f t="shared" si="10"/>
        <v/>
      </c>
      <c r="CZ53" s="82" t="str">
        <f t="shared" si="10"/>
        <v/>
      </c>
      <c r="DA53" s="82" t="str">
        <f t="shared" si="11"/>
        <v/>
      </c>
      <c r="DB53" s="82" t="str">
        <f t="shared" si="11"/>
        <v/>
      </c>
      <c r="DC53" s="82" t="str">
        <f t="shared" si="11"/>
        <v/>
      </c>
      <c r="DD53" s="82" t="str">
        <f t="shared" si="11"/>
        <v/>
      </c>
      <c r="DE53" s="82" t="str">
        <f t="shared" si="11"/>
        <v/>
      </c>
      <c r="DF53" s="82" t="str">
        <f t="shared" si="11"/>
        <v/>
      </c>
      <c r="DG53" s="82" t="str">
        <f t="shared" si="12"/>
        <v/>
      </c>
      <c r="DH53" s="82" t="str">
        <f t="shared" si="12"/>
        <v/>
      </c>
      <c r="DI53" s="82" t="str">
        <f t="shared" si="12"/>
        <v/>
      </c>
      <c r="DJ53" s="82" t="str">
        <f t="shared" si="12"/>
        <v/>
      </c>
      <c r="DK53" s="82" t="str">
        <f t="shared" si="12"/>
        <v/>
      </c>
      <c r="DL53" s="82" t="str">
        <f t="shared" si="12"/>
        <v/>
      </c>
      <c r="DM53" s="82" t="str">
        <f t="shared" si="13"/>
        <v/>
      </c>
      <c r="DN53" s="82" t="str">
        <f t="shared" si="13"/>
        <v/>
      </c>
      <c r="DO53" s="82" t="str">
        <f t="shared" si="13"/>
        <v/>
      </c>
      <c r="DP53" s="82" t="str">
        <f t="shared" si="13"/>
        <v/>
      </c>
      <c r="DQ53" s="82" t="str">
        <f t="shared" si="13"/>
        <v/>
      </c>
      <c r="DR53" s="82" t="str">
        <f t="shared" si="13"/>
        <v/>
      </c>
      <c r="DS53" s="82" t="str">
        <f t="shared" si="14"/>
        <v/>
      </c>
      <c r="DT53" s="82" t="str">
        <f t="shared" si="14"/>
        <v/>
      </c>
      <c r="DU53" s="82" t="str">
        <f t="shared" si="14"/>
        <v/>
      </c>
      <c r="DV53" s="82" t="str">
        <f t="shared" si="14"/>
        <v/>
      </c>
      <c r="DW53" s="82" t="str">
        <f t="shared" si="14"/>
        <v/>
      </c>
      <c r="DX53" s="82" t="str">
        <f t="shared" si="14"/>
        <v/>
      </c>
      <c r="DY53" s="82" t="str">
        <f t="shared" si="15"/>
        <v/>
      </c>
      <c r="DZ53" s="82" t="str">
        <f t="shared" si="15"/>
        <v/>
      </c>
      <c r="EA53" s="82" t="str">
        <f t="shared" si="15"/>
        <v/>
      </c>
      <c r="EB53" s="82" t="str">
        <f t="shared" si="15"/>
        <v/>
      </c>
      <c r="EC53" s="82" t="str">
        <f t="shared" si="15"/>
        <v/>
      </c>
      <c r="ED53" s="82" t="str">
        <f t="shared" si="15"/>
        <v/>
      </c>
      <c r="EE53" s="82" t="str">
        <f t="shared" si="16"/>
        <v/>
      </c>
      <c r="EF53" s="82" t="str">
        <f t="shared" si="16"/>
        <v/>
      </c>
      <c r="EG53" s="82" t="str">
        <f t="shared" si="16"/>
        <v/>
      </c>
      <c r="EH53" s="82" t="str">
        <f t="shared" si="16"/>
        <v/>
      </c>
      <c r="EI53" s="82" t="str">
        <f t="shared" si="16"/>
        <v/>
      </c>
      <c r="EJ53" s="82" t="str">
        <f t="shared" si="16"/>
        <v/>
      </c>
      <c r="EK53" s="82" t="str">
        <f t="shared" si="17"/>
        <v/>
      </c>
      <c r="EL53" s="82" t="str">
        <f t="shared" si="17"/>
        <v/>
      </c>
      <c r="EM53" s="82" t="str">
        <f t="shared" si="17"/>
        <v/>
      </c>
      <c r="EN53" s="82" t="str">
        <f t="shared" si="17"/>
        <v/>
      </c>
      <c r="EO53" s="82" t="str">
        <f t="shared" si="17"/>
        <v/>
      </c>
      <c r="EP53" s="82" t="str">
        <f t="shared" si="17"/>
        <v/>
      </c>
      <c r="EQ53" s="82" t="str">
        <f t="shared" si="18"/>
        <v/>
      </c>
      <c r="ER53" s="82" t="str">
        <f t="shared" si="18"/>
        <v/>
      </c>
      <c r="ES53" s="82" t="str">
        <f t="shared" si="18"/>
        <v/>
      </c>
      <c r="ET53" s="82" t="str">
        <f t="shared" si="18"/>
        <v/>
      </c>
      <c r="EU53" s="82" t="str">
        <f t="shared" si="18"/>
        <v/>
      </c>
      <c r="EV53" s="82" t="str">
        <f t="shared" si="18"/>
        <v/>
      </c>
      <c r="EW53" s="82" t="str">
        <f t="shared" si="19"/>
        <v/>
      </c>
      <c r="EX53" s="82" t="str">
        <f t="shared" si="19"/>
        <v/>
      </c>
      <c r="EY53" s="82" t="str">
        <f t="shared" si="19"/>
        <v/>
      </c>
      <c r="EZ53" s="82" t="str">
        <f t="shared" si="19"/>
        <v/>
      </c>
      <c r="FA53" s="82" t="str">
        <f t="shared" si="19"/>
        <v/>
      </c>
      <c r="FB53" s="82" t="str">
        <f t="shared" si="19"/>
        <v/>
      </c>
      <c r="FC53" s="82" t="str">
        <f t="shared" si="20"/>
        <v/>
      </c>
      <c r="FD53" s="82" t="str">
        <f t="shared" si="20"/>
        <v/>
      </c>
      <c r="FE53" s="82" t="str">
        <f t="shared" si="20"/>
        <v/>
      </c>
      <c r="FF53" s="82" t="str">
        <f t="shared" si="20"/>
        <v/>
      </c>
      <c r="FG53" s="82" t="str">
        <f t="shared" si="20"/>
        <v/>
      </c>
      <c r="FH53" s="82" t="str">
        <f t="shared" si="20"/>
        <v/>
      </c>
      <c r="FI53" s="82" t="str">
        <f t="shared" si="21"/>
        <v/>
      </c>
      <c r="FJ53" s="82" t="str">
        <f t="shared" si="21"/>
        <v/>
      </c>
      <c r="FK53" s="82" t="str">
        <f t="shared" si="21"/>
        <v/>
      </c>
      <c r="FL53" s="82" t="str">
        <f t="shared" si="21"/>
        <v/>
      </c>
      <c r="FM53" s="82" t="str">
        <f t="shared" si="21"/>
        <v/>
      </c>
      <c r="FN53" s="82" t="str">
        <f t="shared" si="21"/>
        <v/>
      </c>
      <c r="FO53" s="82" t="str">
        <f t="shared" si="22"/>
        <v/>
      </c>
      <c r="FP53" s="82" t="str">
        <f t="shared" si="22"/>
        <v/>
      </c>
      <c r="FQ53" s="82" t="str">
        <f t="shared" si="22"/>
        <v/>
      </c>
      <c r="FR53" s="82" t="str">
        <f t="shared" si="22"/>
        <v/>
      </c>
      <c r="FS53" s="82" t="str">
        <f t="shared" si="22"/>
        <v/>
      </c>
      <c r="FT53" s="82" t="str">
        <f t="shared" si="22"/>
        <v/>
      </c>
      <c r="FU53" s="82" t="str">
        <f t="shared" si="23"/>
        <v/>
      </c>
      <c r="FV53" s="82" t="str">
        <f t="shared" si="23"/>
        <v/>
      </c>
      <c r="FW53" s="82" t="str">
        <f t="shared" si="23"/>
        <v/>
      </c>
      <c r="FX53" s="82" t="str">
        <f t="shared" si="23"/>
        <v/>
      </c>
      <c r="FY53" s="82" t="str">
        <f t="shared" si="23"/>
        <v/>
      </c>
      <c r="FZ53" s="82" t="str">
        <f t="shared" si="23"/>
        <v/>
      </c>
      <c r="GA53" s="82" t="str">
        <f t="shared" si="24"/>
        <v/>
      </c>
      <c r="GB53" s="82" t="str">
        <f t="shared" si="24"/>
        <v/>
      </c>
      <c r="GC53" s="82" t="str">
        <f t="shared" si="24"/>
        <v/>
      </c>
      <c r="GD53" s="82" t="str">
        <f t="shared" si="24"/>
        <v/>
      </c>
      <c r="GE53" s="82" t="str">
        <f t="shared" si="24"/>
        <v/>
      </c>
      <c r="GF53" s="82" t="str">
        <f t="shared" si="24"/>
        <v/>
      </c>
    </row>
    <row r="54" spans="1:188" ht="25.5" customHeight="1">
      <c r="A54" s="2" t="s">
        <v>3189</v>
      </c>
      <c r="B54" s="2">
        <f>COUNTIF($H$4:H54,H54)</f>
        <v>1</v>
      </c>
      <c r="C54" s="2">
        <f>COUNTIF($J$4:J54,J54)</f>
        <v>1</v>
      </c>
      <c r="D54" s="2">
        <f>COUNTIF($K$4:K54,K54)</f>
        <v>1</v>
      </c>
      <c r="E54" s="89">
        <f t="shared" si="0"/>
        <v>51</v>
      </c>
      <c r="F54" s="89" t="s">
        <v>2532</v>
      </c>
      <c r="G54" s="79" t="s">
        <v>3939</v>
      </c>
      <c r="H54" s="97" t="s">
        <v>1880</v>
      </c>
      <c r="I54" s="79" t="s">
        <v>1432</v>
      </c>
      <c r="J54" s="79" t="s">
        <v>1932</v>
      </c>
      <c r="K54" s="89" t="s">
        <v>1433</v>
      </c>
      <c r="L54" s="89" t="s">
        <v>1440</v>
      </c>
      <c r="M54" s="108" t="s">
        <v>1925</v>
      </c>
      <c r="N54" s="108"/>
      <c r="O54" s="108"/>
      <c r="P54" s="108"/>
      <c r="Q54" s="108"/>
      <c r="R54" s="108"/>
      <c r="S54" s="89"/>
      <c r="T54" s="89"/>
      <c r="U54" s="89"/>
      <c r="V54" s="89"/>
      <c r="W54" s="89"/>
      <c r="X54" s="89"/>
      <c r="Y54" s="89"/>
      <c r="Z54" s="89"/>
      <c r="AA54" s="89"/>
      <c r="AB54" s="89"/>
      <c r="AC54" s="89">
        <v>2</v>
      </c>
      <c r="AD54" s="89"/>
      <c r="AE54" s="89"/>
      <c r="AF54" s="89"/>
      <c r="AG54" s="89"/>
      <c r="AH54" s="89"/>
      <c r="AI54" s="89"/>
      <c r="AJ54" s="89"/>
      <c r="AK54" s="89"/>
      <c r="AL54" s="89"/>
      <c r="AM54" s="89"/>
      <c r="AN54" s="89"/>
      <c r="AO54" s="89"/>
      <c r="AP54" s="89"/>
      <c r="AQ54" s="111"/>
      <c r="AR54" s="118"/>
      <c r="AS54" s="2" t="str">
        <f t="shared" si="1"/>
        <v/>
      </c>
      <c r="AT54" s="2" t="str">
        <f t="shared" si="1"/>
        <v/>
      </c>
      <c r="AU54" s="2" t="str">
        <f t="shared" si="1"/>
        <v/>
      </c>
      <c r="AV54" s="2" t="str">
        <f t="shared" si="1"/>
        <v/>
      </c>
      <c r="AW54" s="2" t="str">
        <f t="shared" si="1"/>
        <v/>
      </c>
      <c r="AX54" s="2" t="str">
        <f t="shared" si="1"/>
        <v/>
      </c>
      <c r="AY54" s="121" t="str">
        <f t="shared" si="2"/>
        <v/>
      </c>
      <c r="AZ54" s="121" t="str">
        <f t="shared" si="2"/>
        <v/>
      </c>
      <c r="BA54" s="121" t="str">
        <f t="shared" si="2"/>
        <v/>
      </c>
      <c r="BB54" s="121" t="str">
        <f t="shared" si="2"/>
        <v/>
      </c>
      <c r="BC54" s="121" t="str">
        <f t="shared" si="2"/>
        <v/>
      </c>
      <c r="BD54" s="121" t="str">
        <f t="shared" si="2"/>
        <v/>
      </c>
      <c r="BE54" s="82" t="str">
        <f t="shared" si="3"/>
        <v/>
      </c>
      <c r="BF54" s="82" t="str">
        <f t="shared" si="3"/>
        <v/>
      </c>
      <c r="BG54" s="82" t="str">
        <f t="shared" si="3"/>
        <v/>
      </c>
      <c r="BH54" s="82" t="str">
        <f t="shared" si="3"/>
        <v/>
      </c>
      <c r="BI54" s="82" t="str">
        <f t="shared" si="3"/>
        <v/>
      </c>
      <c r="BJ54" s="82" t="str">
        <f t="shared" si="3"/>
        <v/>
      </c>
      <c r="BK54" s="82" t="str">
        <f t="shared" si="4"/>
        <v/>
      </c>
      <c r="BL54" s="82" t="str">
        <f t="shared" si="4"/>
        <v/>
      </c>
      <c r="BM54" s="82" t="str">
        <f t="shared" si="4"/>
        <v/>
      </c>
      <c r="BN54" s="82" t="str">
        <f t="shared" si="4"/>
        <v/>
      </c>
      <c r="BO54" s="82" t="str">
        <f t="shared" si="4"/>
        <v/>
      </c>
      <c r="BP54" s="82" t="str">
        <f t="shared" si="4"/>
        <v/>
      </c>
      <c r="BQ54" s="82" t="str">
        <f t="shared" si="5"/>
        <v/>
      </c>
      <c r="BR54" s="82" t="str">
        <f t="shared" si="5"/>
        <v/>
      </c>
      <c r="BS54" s="82" t="str">
        <f t="shared" si="5"/>
        <v/>
      </c>
      <c r="BT54" s="82" t="str">
        <f t="shared" si="5"/>
        <v/>
      </c>
      <c r="BU54" s="82" t="str">
        <f t="shared" si="5"/>
        <v/>
      </c>
      <c r="BV54" s="82" t="str">
        <f t="shared" si="5"/>
        <v/>
      </c>
      <c r="BW54" s="82" t="str">
        <f t="shared" si="6"/>
        <v/>
      </c>
      <c r="BX54" s="82" t="str">
        <f t="shared" si="6"/>
        <v/>
      </c>
      <c r="BY54" s="82" t="str">
        <f t="shared" si="6"/>
        <v/>
      </c>
      <c r="BZ54" s="82" t="str">
        <f t="shared" si="6"/>
        <v/>
      </c>
      <c r="CA54" s="82" t="str">
        <f t="shared" si="6"/>
        <v/>
      </c>
      <c r="CB54" s="82" t="str">
        <f t="shared" si="6"/>
        <v/>
      </c>
      <c r="CC54" s="82" t="str">
        <f t="shared" si="7"/>
        <v/>
      </c>
      <c r="CD54" s="82" t="str">
        <f t="shared" si="7"/>
        <v/>
      </c>
      <c r="CE54" s="82" t="str">
        <f t="shared" si="7"/>
        <v/>
      </c>
      <c r="CF54" s="82" t="str">
        <f t="shared" si="7"/>
        <v/>
      </c>
      <c r="CG54" s="82" t="str">
        <f t="shared" si="7"/>
        <v/>
      </c>
      <c r="CH54" s="82" t="str">
        <f t="shared" si="7"/>
        <v/>
      </c>
      <c r="CI54" s="82" t="str">
        <f t="shared" si="8"/>
        <v/>
      </c>
      <c r="CJ54" s="82" t="str">
        <f t="shared" si="8"/>
        <v/>
      </c>
      <c r="CK54" s="82" t="str">
        <f t="shared" si="8"/>
        <v/>
      </c>
      <c r="CL54" s="82" t="str">
        <f t="shared" si="8"/>
        <v/>
      </c>
      <c r="CM54" s="82" t="str">
        <f t="shared" si="8"/>
        <v/>
      </c>
      <c r="CN54" s="82" t="str">
        <f t="shared" si="8"/>
        <v/>
      </c>
      <c r="CO54" s="82" t="str">
        <f t="shared" si="9"/>
        <v/>
      </c>
      <c r="CP54" s="82" t="str">
        <f t="shared" si="9"/>
        <v/>
      </c>
      <c r="CQ54" s="82" t="str">
        <f t="shared" si="9"/>
        <v/>
      </c>
      <c r="CR54" s="82" t="str">
        <f t="shared" si="9"/>
        <v/>
      </c>
      <c r="CS54" s="82" t="str">
        <f t="shared" si="9"/>
        <v/>
      </c>
      <c r="CT54" s="82" t="str">
        <f t="shared" si="9"/>
        <v/>
      </c>
      <c r="CU54" s="82" t="str">
        <f t="shared" si="10"/>
        <v/>
      </c>
      <c r="CV54" s="82" t="str">
        <f t="shared" si="10"/>
        <v/>
      </c>
      <c r="CW54" s="82" t="str">
        <f t="shared" si="10"/>
        <v/>
      </c>
      <c r="CX54" s="82" t="str">
        <f t="shared" si="10"/>
        <v/>
      </c>
      <c r="CY54" s="82" t="str">
        <f t="shared" si="10"/>
        <v/>
      </c>
      <c r="CZ54" s="82" t="str">
        <f t="shared" si="10"/>
        <v/>
      </c>
      <c r="DA54" s="82" t="str">
        <f t="shared" si="11"/>
        <v>fellowship0901ocean@gmail.com</v>
      </c>
      <c r="DB54" s="82" t="str">
        <f t="shared" si="11"/>
        <v/>
      </c>
      <c r="DC54" s="82" t="str">
        <f t="shared" si="11"/>
        <v/>
      </c>
      <c r="DD54" s="82" t="str">
        <f t="shared" si="11"/>
        <v/>
      </c>
      <c r="DE54" s="82" t="str">
        <f t="shared" si="11"/>
        <v/>
      </c>
      <c r="DF54" s="82" t="str">
        <f t="shared" si="11"/>
        <v/>
      </c>
      <c r="DG54" s="82" t="str">
        <f t="shared" si="12"/>
        <v/>
      </c>
      <c r="DH54" s="82" t="str">
        <f t="shared" si="12"/>
        <v/>
      </c>
      <c r="DI54" s="82" t="str">
        <f t="shared" si="12"/>
        <v/>
      </c>
      <c r="DJ54" s="82" t="str">
        <f t="shared" si="12"/>
        <v/>
      </c>
      <c r="DK54" s="82" t="str">
        <f t="shared" si="12"/>
        <v/>
      </c>
      <c r="DL54" s="82" t="str">
        <f t="shared" si="12"/>
        <v/>
      </c>
      <c r="DM54" s="82" t="str">
        <f t="shared" si="13"/>
        <v/>
      </c>
      <c r="DN54" s="82" t="str">
        <f t="shared" si="13"/>
        <v/>
      </c>
      <c r="DO54" s="82" t="str">
        <f t="shared" si="13"/>
        <v/>
      </c>
      <c r="DP54" s="82" t="str">
        <f t="shared" si="13"/>
        <v/>
      </c>
      <c r="DQ54" s="82" t="str">
        <f t="shared" si="13"/>
        <v/>
      </c>
      <c r="DR54" s="82" t="str">
        <f t="shared" si="13"/>
        <v/>
      </c>
      <c r="DS54" s="82" t="str">
        <f t="shared" si="14"/>
        <v/>
      </c>
      <c r="DT54" s="82" t="str">
        <f t="shared" si="14"/>
        <v/>
      </c>
      <c r="DU54" s="82" t="str">
        <f t="shared" si="14"/>
        <v/>
      </c>
      <c r="DV54" s="82" t="str">
        <f t="shared" si="14"/>
        <v/>
      </c>
      <c r="DW54" s="82" t="str">
        <f t="shared" si="14"/>
        <v/>
      </c>
      <c r="DX54" s="82" t="str">
        <f t="shared" si="14"/>
        <v/>
      </c>
      <c r="DY54" s="82" t="str">
        <f t="shared" si="15"/>
        <v/>
      </c>
      <c r="DZ54" s="82" t="str">
        <f t="shared" si="15"/>
        <v/>
      </c>
      <c r="EA54" s="82" t="str">
        <f t="shared" si="15"/>
        <v/>
      </c>
      <c r="EB54" s="82" t="str">
        <f t="shared" si="15"/>
        <v/>
      </c>
      <c r="EC54" s="82" t="str">
        <f t="shared" si="15"/>
        <v/>
      </c>
      <c r="ED54" s="82" t="str">
        <f t="shared" si="15"/>
        <v/>
      </c>
      <c r="EE54" s="82" t="str">
        <f t="shared" si="16"/>
        <v/>
      </c>
      <c r="EF54" s="82" t="str">
        <f t="shared" si="16"/>
        <v/>
      </c>
      <c r="EG54" s="82" t="str">
        <f t="shared" si="16"/>
        <v/>
      </c>
      <c r="EH54" s="82" t="str">
        <f t="shared" si="16"/>
        <v/>
      </c>
      <c r="EI54" s="82" t="str">
        <f t="shared" si="16"/>
        <v/>
      </c>
      <c r="EJ54" s="82" t="str">
        <f t="shared" si="16"/>
        <v/>
      </c>
      <c r="EK54" s="82" t="str">
        <f t="shared" si="17"/>
        <v/>
      </c>
      <c r="EL54" s="82" t="str">
        <f t="shared" si="17"/>
        <v/>
      </c>
      <c r="EM54" s="82" t="str">
        <f t="shared" si="17"/>
        <v/>
      </c>
      <c r="EN54" s="82" t="str">
        <f t="shared" si="17"/>
        <v/>
      </c>
      <c r="EO54" s="82" t="str">
        <f t="shared" si="17"/>
        <v/>
      </c>
      <c r="EP54" s="82" t="str">
        <f t="shared" si="17"/>
        <v/>
      </c>
      <c r="EQ54" s="82" t="str">
        <f t="shared" si="18"/>
        <v/>
      </c>
      <c r="ER54" s="82" t="str">
        <f t="shared" si="18"/>
        <v/>
      </c>
      <c r="ES54" s="82" t="str">
        <f t="shared" si="18"/>
        <v/>
      </c>
      <c r="ET54" s="82" t="str">
        <f t="shared" si="18"/>
        <v/>
      </c>
      <c r="EU54" s="82" t="str">
        <f t="shared" si="18"/>
        <v/>
      </c>
      <c r="EV54" s="82" t="str">
        <f t="shared" si="18"/>
        <v/>
      </c>
      <c r="EW54" s="82" t="str">
        <f t="shared" si="19"/>
        <v/>
      </c>
      <c r="EX54" s="82" t="str">
        <f t="shared" si="19"/>
        <v/>
      </c>
      <c r="EY54" s="82" t="str">
        <f t="shared" si="19"/>
        <v/>
      </c>
      <c r="EZ54" s="82" t="str">
        <f t="shared" si="19"/>
        <v/>
      </c>
      <c r="FA54" s="82" t="str">
        <f t="shared" si="19"/>
        <v/>
      </c>
      <c r="FB54" s="82" t="str">
        <f t="shared" si="19"/>
        <v/>
      </c>
      <c r="FC54" s="82" t="str">
        <f t="shared" si="20"/>
        <v/>
      </c>
      <c r="FD54" s="82" t="str">
        <f t="shared" si="20"/>
        <v/>
      </c>
      <c r="FE54" s="82" t="str">
        <f t="shared" si="20"/>
        <v/>
      </c>
      <c r="FF54" s="82" t="str">
        <f t="shared" si="20"/>
        <v/>
      </c>
      <c r="FG54" s="82" t="str">
        <f t="shared" si="20"/>
        <v/>
      </c>
      <c r="FH54" s="82" t="str">
        <f t="shared" si="20"/>
        <v/>
      </c>
      <c r="FI54" s="82" t="str">
        <f t="shared" si="21"/>
        <v/>
      </c>
      <c r="FJ54" s="82" t="str">
        <f t="shared" si="21"/>
        <v/>
      </c>
      <c r="FK54" s="82" t="str">
        <f t="shared" si="21"/>
        <v/>
      </c>
      <c r="FL54" s="82" t="str">
        <f t="shared" si="21"/>
        <v/>
      </c>
      <c r="FM54" s="82" t="str">
        <f t="shared" si="21"/>
        <v/>
      </c>
      <c r="FN54" s="82" t="str">
        <f t="shared" si="21"/>
        <v/>
      </c>
      <c r="FO54" s="82" t="str">
        <f t="shared" si="22"/>
        <v/>
      </c>
      <c r="FP54" s="82" t="str">
        <f t="shared" si="22"/>
        <v/>
      </c>
      <c r="FQ54" s="82" t="str">
        <f t="shared" si="22"/>
        <v/>
      </c>
      <c r="FR54" s="82" t="str">
        <f t="shared" si="22"/>
        <v/>
      </c>
      <c r="FS54" s="82" t="str">
        <f t="shared" si="22"/>
        <v/>
      </c>
      <c r="FT54" s="82" t="str">
        <f t="shared" si="22"/>
        <v/>
      </c>
      <c r="FU54" s="82" t="str">
        <f t="shared" si="23"/>
        <v/>
      </c>
      <c r="FV54" s="82" t="str">
        <f t="shared" si="23"/>
        <v/>
      </c>
      <c r="FW54" s="82" t="str">
        <f t="shared" si="23"/>
        <v/>
      </c>
      <c r="FX54" s="82" t="str">
        <f t="shared" si="23"/>
        <v/>
      </c>
      <c r="FY54" s="82" t="str">
        <f t="shared" si="23"/>
        <v/>
      </c>
      <c r="FZ54" s="82" t="str">
        <f t="shared" si="23"/>
        <v/>
      </c>
      <c r="GA54" s="82" t="str">
        <f t="shared" si="24"/>
        <v/>
      </c>
      <c r="GB54" s="82" t="str">
        <f t="shared" si="24"/>
        <v/>
      </c>
      <c r="GC54" s="82" t="str">
        <f t="shared" si="24"/>
        <v/>
      </c>
      <c r="GD54" s="82" t="str">
        <f t="shared" si="24"/>
        <v/>
      </c>
      <c r="GE54" s="82" t="str">
        <f t="shared" si="24"/>
        <v/>
      </c>
      <c r="GF54" s="82" t="str">
        <f t="shared" si="24"/>
        <v/>
      </c>
    </row>
    <row r="55" spans="1:188" ht="25.5" customHeight="1">
      <c r="A55" s="2" t="s">
        <v>4631</v>
      </c>
      <c r="B55" s="2">
        <f>COUNTIF($H$4:H55,H55)</f>
        <v>1</v>
      </c>
      <c r="C55" s="2">
        <f>COUNTIF($J$4:J55,J55)</f>
        <v>1</v>
      </c>
      <c r="D55" s="2">
        <f>COUNTIF($K$4:K55,K55)</f>
        <v>1</v>
      </c>
      <c r="E55" s="89">
        <f t="shared" si="0"/>
        <v>52</v>
      </c>
      <c r="F55" s="89" t="s">
        <v>2532</v>
      </c>
      <c r="G55" s="79" t="s">
        <v>3939</v>
      </c>
      <c r="H55" s="96" t="s">
        <v>875</v>
      </c>
      <c r="I55" s="79" t="s">
        <v>1185</v>
      </c>
      <c r="J55" s="79" t="s">
        <v>13</v>
      </c>
      <c r="K55" s="89" t="s">
        <v>1443</v>
      </c>
      <c r="L55" s="89" t="s">
        <v>1449</v>
      </c>
      <c r="M55" s="108" t="s">
        <v>4127</v>
      </c>
      <c r="N55" s="108"/>
      <c r="O55" s="108"/>
      <c r="P55" s="108"/>
      <c r="Q55" s="108"/>
      <c r="R55" s="108"/>
      <c r="S55" s="89"/>
      <c r="T55" s="89"/>
      <c r="U55" s="89"/>
      <c r="V55" s="89"/>
      <c r="W55" s="89"/>
      <c r="X55" s="89"/>
      <c r="Y55" s="89"/>
      <c r="Z55" s="89"/>
      <c r="AA55" s="89"/>
      <c r="AB55" s="89"/>
      <c r="AC55" s="89">
        <v>1</v>
      </c>
      <c r="AD55" s="89"/>
      <c r="AE55" s="89"/>
      <c r="AF55" s="89"/>
      <c r="AG55" s="89"/>
      <c r="AH55" s="89"/>
      <c r="AI55" s="89"/>
      <c r="AJ55" s="89"/>
      <c r="AK55" s="89"/>
      <c r="AL55" s="89"/>
      <c r="AM55" s="89"/>
      <c r="AN55" s="89"/>
      <c r="AO55" s="89"/>
      <c r="AP55" s="89"/>
      <c r="AQ55" s="111"/>
      <c r="AR55" s="118"/>
      <c r="AS55" s="2" t="str">
        <f t="shared" si="1"/>
        <v/>
      </c>
      <c r="AT55" s="2" t="str">
        <f t="shared" si="1"/>
        <v/>
      </c>
      <c r="AU55" s="2" t="str">
        <f t="shared" si="1"/>
        <v/>
      </c>
      <c r="AV55" s="2" t="str">
        <f t="shared" si="1"/>
        <v/>
      </c>
      <c r="AW55" s="2" t="str">
        <f t="shared" si="1"/>
        <v/>
      </c>
      <c r="AX55" s="2" t="str">
        <f t="shared" si="1"/>
        <v/>
      </c>
      <c r="AY55" s="121" t="str">
        <f t="shared" si="2"/>
        <v/>
      </c>
      <c r="AZ55" s="121" t="str">
        <f t="shared" si="2"/>
        <v/>
      </c>
      <c r="BA55" s="121" t="str">
        <f t="shared" si="2"/>
        <v/>
      </c>
      <c r="BB55" s="121" t="str">
        <f t="shared" si="2"/>
        <v/>
      </c>
      <c r="BC55" s="121" t="str">
        <f t="shared" si="2"/>
        <v/>
      </c>
      <c r="BD55" s="121" t="str">
        <f t="shared" si="2"/>
        <v/>
      </c>
      <c r="BE55" s="82" t="str">
        <f t="shared" si="3"/>
        <v/>
      </c>
      <c r="BF55" s="82" t="str">
        <f t="shared" si="3"/>
        <v/>
      </c>
      <c r="BG55" s="82" t="str">
        <f t="shared" si="3"/>
        <v/>
      </c>
      <c r="BH55" s="82" t="str">
        <f t="shared" si="3"/>
        <v/>
      </c>
      <c r="BI55" s="82" t="str">
        <f t="shared" si="3"/>
        <v/>
      </c>
      <c r="BJ55" s="82" t="str">
        <f t="shared" si="3"/>
        <v/>
      </c>
      <c r="BK55" s="82" t="str">
        <f t="shared" si="4"/>
        <v/>
      </c>
      <c r="BL55" s="82" t="str">
        <f t="shared" si="4"/>
        <v/>
      </c>
      <c r="BM55" s="82" t="str">
        <f t="shared" si="4"/>
        <v/>
      </c>
      <c r="BN55" s="82" t="str">
        <f t="shared" si="4"/>
        <v/>
      </c>
      <c r="BO55" s="82" t="str">
        <f t="shared" si="4"/>
        <v/>
      </c>
      <c r="BP55" s="82" t="str">
        <f t="shared" si="4"/>
        <v/>
      </c>
      <c r="BQ55" s="82" t="str">
        <f t="shared" si="5"/>
        <v/>
      </c>
      <c r="BR55" s="82" t="str">
        <f t="shared" si="5"/>
        <v/>
      </c>
      <c r="BS55" s="82" t="str">
        <f t="shared" si="5"/>
        <v/>
      </c>
      <c r="BT55" s="82" t="str">
        <f t="shared" si="5"/>
        <v/>
      </c>
      <c r="BU55" s="82" t="str">
        <f t="shared" si="5"/>
        <v/>
      </c>
      <c r="BV55" s="82" t="str">
        <f t="shared" si="5"/>
        <v/>
      </c>
      <c r="BW55" s="82" t="str">
        <f t="shared" si="6"/>
        <v/>
      </c>
      <c r="BX55" s="82" t="str">
        <f t="shared" si="6"/>
        <v/>
      </c>
      <c r="BY55" s="82" t="str">
        <f t="shared" si="6"/>
        <v/>
      </c>
      <c r="BZ55" s="82" t="str">
        <f t="shared" si="6"/>
        <v/>
      </c>
      <c r="CA55" s="82" t="str">
        <f t="shared" si="6"/>
        <v/>
      </c>
      <c r="CB55" s="82" t="str">
        <f t="shared" si="6"/>
        <v/>
      </c>
      <c r="CC55" s="82" t="str">
        <f t="shared" si="7"/>
        <v/>
      </c>
      <c r="CD55" s="82" t="str">
        <f t="shared" si="7"/>
        <v/>
      </c>
      <c r="CE55" s="82" t="str">
        <f t="shared" si="7"/>
        <v/>
      </c>
      <c r="CF55" s="82" t="str">
        <f t="shared" si="7"/>
        <v/>
      </c>
      <c r="CG55" s="82" t="str">
        <f t="shared" si="7"/>
        <v/>
      </c>
      <c r="CH55" s="82" t="str">
        <f t="shared" si="7"/>
        <v/>
      </c>
      <c r="CI55" s="82" t="str">
        <f t="shared" si="8"/>
        <v/>
      </c>
      <c r="CJ55" s="82" t="str">
        <f t="shared" si="8"/>
        <v/>
      </c>
      <c r="CK55" s="82" t="str">
        <f t="shared" si="8"/>
        <v/>
      </c>
      <c r="CL55" s="82" t="str">
        <f t="shared" si="8"/>
        <v/>
      </c>
      <c r="CM55" s="82" t="str">
        <f t="shared" si="8"/>
        <v/>
      </c>
      <c r="CN55" s="82" t="str">
        <f t="shared" si="8"/>
        <v/>
      </c>
      <c r="CO55" s="82" t="str">
        <f t="shared" si="9"/>
        <v/>
      </c>
      <c r="CP55" s="82" t="str">
        <f t="shared" si="9"/>
        <v/>
      </c>
      <c r="CQ55" s="82" t="str">
        <f t="shared" si="9"/>
        <v/>
      </c>
      <c r="CR55" s="82" t="str">
        <f t="shared" si="9"/>
        <v/>
      </c>
      <c r="CS55" s="82" t="str">
        <f t="shared" si="9"/>
        <v/>
      </c>
      <c r="CT55" s="82" t="str">
        <f t="shared" si="9"/>
        <v/>
      </c>
      <c r="CU55" s="82" t="str">
        <f t="shared" si="10"/>
        <v/>
      </c>
      <c r="CV55" s="82" t="str">
        <f t="shared" si="10"/>
        <v/>
      </c>
      <c r="CW55" s="82" t="str">
        <f t="shared" si="10"/>
        <v/>
      </c>
      <c r="CX55" s="82" t="str">
        <f t="shared" si="10"/>
        <v/>
      </c>
      <c r="CY55" s="82" t="str">
        <f t="shared" si="10"/>
        <v/>
      </c>
      <c r="CZ55" s="82" t="str">
        <f t="shared" si="10"/>
        <v/>
      </c>
      <c r="DA55" s="82" t="str">
        <f t="shared" si="11"/>
        <v>eaglewing1201@yahoo.co.jp</v>
      </c>
      <c r="DB55" s="82" t="str">
        <f t="shared" si="11"/>
        <v/>
      </c>
      <c r="DC55" s="82" t="str">
        <f t="shared" si="11"/>
        <v/>
      </c>
      <c r="DD55" s="82" t="str">
        <f t="shared" si="11"/>
        <v/>
      </c>
      <c r="DE55" s="82" t="str">
        <f t="shared" si="11"/>
        <v/>
      </c>
      <c r="DF55" s="82" t="str">
        <f t="shared" si="11"/>
        <v/>
      </c>
      <c r="DG55" s="82" t="str">
        <f t="shared" si="12"/>
        <v/>
      </c>
      <c r="DH55" s="82" t="str">
        <f t="shared" si="12"/>
        <v/>
      </c>
      <c r="DI55" s="82" t="str">
        <f t="shared" si="12"/>
        <v/>
      </c>
      <c r="DJ55" s="82" t="str">
        <f t="shared" si="12"/>
        <v/>
      </c>
      <c r="DK55" s="82" t="str">
        <f t="shared" si="12"/>
        <v/>
      </c>
      <c r="DL55" s="82" t="str">
        <f t="shared" si="12"/>
        <v/>
      </c>
      <c r="DM55" s="82" t="str">
        <f t="shared" si="13"/>
        <v/>
      </c>
      <c r="DN55" s="82" t="str">
        <f t="shared" si="13"/>
        <v/>
      </c>
      <c r="DO55" s="82" t="str">
        <f t="shared" si="13"/>
        <v/>
      </c>
      <c r="DP55" s="82" t="str">
        <f t="shared" si="13"/>
        <v/>
      </c>
      <c r="DQ55" s="82" t="str">
        <f t="shared" si="13"/>
        <v/>
      </c>
      <c r="DR55" s="82" t="str">
        <f t="shared" si="13"/>
        <v/>
      </c>
      <c r="DS55" s="82" t="str">
        <f t="shared" si="14"/>
        <v/>
      </c>
      <c r="DT55" s="82" t="str">
        <f t="shared" si="14"/>
        <v/>
      </c>
      <c r="DU55" s="82" t="str">
        <f t="shared" si="14"/>
        <v/>
      </c>
      <c r="DV55" s="82" t="str">
        <f t="shared" si="14"/>
        <v/>
      </c>
      <c r="DW55" s="82" t="str">
        <f t="shared" si="14"/>
        <v/>
      </c>
      <c r="DX55" s="82" t="str">
        <f t="shared" si="14"/>
        <v/>
      </c>
      <c r="DY55" s="82" t="str">
        <f t="shared" si="15"/>
        <v/>
      </c>
      <c r="DZ55" s="82" t="str">
        <f t="shared" si="15"/>
        <v/>
      </c>
      <c r="EA55" s="82" t="str">
        <f t="shared" si="15"/>
        <v/>
      </c>
      <c r="EB55" s="82" t="str">
        <f t="shared" si="15"/>
        <v/>
      </c>
      <c r="EC55" s="82" t="str">
        <f t="shared" si="15"/>
        <v/>
      </c>
      <c r="ED55" s="82" t="str">
        <f t="shared" si="15"/>
        <v/>
      </c>
      <c r="EE55" s="82" t="str">
        <f t="shared" si="16"/>
        <v/>
      </c>
      <c r="EF55" s="82" t="str">
        <f t="shared" si="16"/>
        <v/>
      </c>
      <c r="EG55" s="82" t="str">
        <f t="shared" si="16"/>
        <v/>
      </c>
      <c r="EH55" s="82" t="str">
        <f t="shared" si="16"/>
        <v/>
      </c>
      <c r="EI55" s="82" t="str">
        <f t="shared" si="16"/>
        <v/>
      </c>
      <c r="EJ55" s="82" t="str">
        <f t="shared" si="16"/>
        <v/>
      </c>
      <c r="EK55" s="82" t="str">
        <f t="shared" si="17"/>
        <v/>
      </c>
      <c r="EL55" s="82" t="str">
        <f t="shared" si="17"/>
        <v/>
      </c>
      <c r="EM55" s="82" t="str">
        <f t="shared" si="17"/>
        <v/>
      </c>
      <c r="EN55" s="82" t="str">
        <f t="shared" si="17"/>
        <v/>
      </c>
      <c r="EO55" s="82" t="str">
        <f t="shared" si="17"/>
        <v/>
      </c>
      <c r="EP55" s="82" t="str">
        <f t="shared" si="17"/>
        <v/>
      </c>
      <c r="EQ55" s="82" t="str">
        <f t="shared" si="18"/>
        <v/>
      </c>
      <c r="ER55" s="82" t="str">
        <f t="shared" si="18"/>
        <v/>
      </c>
      <c r="ES55" s="82" t="str">
        <f t="shared" si="18"/>
        <v/>
      </c>
      <c r="ET55" s="82" t="str">
        <f t="shared" si="18"/>
        <v/>
      </c>
      <c r="EU55" s="82" t="str">
        <f t="shared" si="18"/>
        <v/>
      </c>
      <c r="EV55" s="82" t="str">
        <f t="shared" si="18"/>
        <v/>
      </c>
      <c r="EW55" s="82" t="str">
        <f t="shared" si="19"/>
        <v/>
      </c>
      <c r="EX55" s="82" t="str">
        <f t="shared" si="19"/>
        <v/>
      </c>
      <c r="EY55" s="82" t="str">
        <f t="shared" si="19"/>
        <v/>
      </c>
      <c r="EZ55" s="82" t="str">
        <f t="shared" si="19"/>
        <v/>
      </c>
      <c r="FA55" s="82" t="str">
        <f t="shared" si="19"/>
        <v/>
      </c>
      <c r="FB55" s="82" t="str">
        <f t="shared" si="19"/>
        <v/>
      </c>
      <c r="FC55" s="82" t="str">
        <f t="shared" si="20"/>
        <v/>
      </c>
      <c r="FD55" s="82" t="str">
        <f t="shared" si="20"/>
        <v/>
      </c>
      <c r="FE55" s="82" t="str">
        <f t="shared" si="20"/>
        <v/>
      </c>
      <c r="FF55" s="82" t="str">
        <f t="shared" si="20"/>
        <v/>
      </c>
      <c r="FG55" s="82" t="str">
        <f t="shared" si="20"/>
        <v/>
      </c>
      <c r="FH55" s="82" t="str">
        <f t="shared" si="20"/>
        <v/>
      </c>
      <c r="FI55" s="82" t="str">
        <f t="shared" si="21"/>
        <v/>
      </c>
      <c r="FJ55" s="82" t="str">
        <f t="shared" si="21"/>
        <v/>
      </c>
      <c r="FK55" s="82" t="str">
        <f t="shared" si="21"/>
        <v/>
      </c>
      <c r="FL55" s="82" t="str">
        <f t="shared" si="21"/>
        <v/>
      </c>
      <c r="FM55" s="82" t="str">
        <f t="shared" si="21"/>
        <v/>
      </c>
      <c r="FN55" s="82" t="str">
        <f t="shared" si="21"/>
        <v/>
      </c>
      <c r="FO55" s="82" t="str">
        <f t="shared" si="22"/>
        <v/>
      </c>
      <c r="FP55" s="82" t="str">
        <f t="shared" si="22"/>
        <v/>
      </c>
      <c r="FQ55" s="82" t="str">
        <f t="shared" si="22"/>
        <v/>
      </c>
      <c r="FR55" s="82" t="str">
        <f t="shared" si="22"/>
        <v/>
      </c>
      <c r="FS55" s="82" t="str">
        <f t="shared" si="22"/>
        <v/>
      </c>
      <c r="FT55" s="82" t="str">
        <f t="shared" si="22"/>
        <v/>
      </c>
      <c r="FU55" s="82" t="str">
        <f t="shared" si="23"/>
        <v/>
      </c>
      <c r="FV55" s="82" t="str">
        <f t="shared" si="23"/>
        <v/>
      </c>
      <c r="FW55" s="82" t="str">
        <f t="shared" si="23"/>
        <v/>
      </c>
      <c r="FX55" s="82" t="str">
        <f t="shared" si="23"/>
        <v/>
      </c>
      <c r="FY55" s="82" t="str">
        <f t="shared" si="23"/>
        <v/>
      </c>
      <c r="FZ55" s="82" t="str">
        <f t="shared" si="23"/>
        <v/>
      </c>
      <c r="GA55" s="82" t="str">
        <f t="shared" si="24"/>
        <v/>
      </c>
      <c r="GB55" s="82" t="str">
        <f t="shared" si="24"/>
        <v/>
      </c>
      <c r="GC55" s="82" t="str">
        <f t="shared" si="24"/>
        <v/>
      </c>
      <c r="GD55" s="82" t="str">
        <f t="shared" si="24"/>
        <v/>
      </c>
      <c r="GE55" s="82" t="str">
        <f t="shared" si="24"/>
        <v/>
      </c>
      <c r="GF55" s="82" t="str">
        <f t="shared" si="24"/>
        <v/>
      </c>
    </row>
    <row r="56" spans="1:188" ht="25.5" customHeight="1">
      <c r="A56" s="2" t="s">
        <v>2469</v>
      </c>
      <c r="B56" s="2">
        <f>COUNTIF($H$4:H56,H56)</f>
        <v>1</v>
      </c>
      <c r="C56" s="2">
        <f>COUNTIF($J$4:J56,J56)</f>
        <v>1</v>
      </c>
      <c r="D56" s="2">
        <f>COUNTIF($K$4:K56,K56)</f>
        <v>1</v>
      </c>
      <c r="E56" s="89">
        <f t="shared" si="0"/>
        <v>53</v>
      </c>
      <c r="F56" s="89" t="s">
        <v>2532</v>
      </c>
      <c r="G56" s="79" t="s">
        <v>742</v>
      </c>
      <c r="H56" s="97" t="s">
        <v>164</v>
      </c>
      <c r="I56" s="79" t="s">
        <v>238</v>
      </c>
      <c r="J56" s="79" t="s">
        <v>1260</v>
      </c>
      <c r="K56" s="89" t="s">
        <v>4129</v>
      </c>
      <c r="L56" s="89" t="s">
        <v>1361</v>
      </c>
      <c r="M56" s="109" t="s">
        <v>3032</v>
      </c>
      <c r="N56" s="109"/>
      <c r="O56" s="109"/>
      <c r="P56" s="109"/>
      <c r="Q56" s="109"/>
      <c r="R56" s="109"/>
      <c r="S56" s="89"/>
      <c r="T56" s="89"/>
      <c r="U56" s="89"/>
      <c r="V56" s="89"/>
      <c r="W56" s="89"/>
      <c r="X56" s="89"/>
      <c r="Y56" s="89">
        <v>1</v>
      </c>
      <c r="Z56" s="89"/>
      <c r="AA56" s="89"/>
      <c r="AB56" s="89"/>
      <c r="AC56" s="89"/>
      <c r="AD56" s="89">
        <v>4</v>
      </c>
      <c r="AE56" s="89"/>
      <c r="AF56" s="89">
        <v>2</v>
      </c>
      <c r="AG56" s="89"/>
      <c r="AH56" s="89"/>
      <c r="AI56" s="89"/>
      <c r="AJ56" s="89">
        <v>1</v>
      </c>
      <c r="AK56" s="89"/>
      <c r="AL56" s="89"/>
      <c r="AM56" s="89"/>
      <c r="AN56" s="89"/>
      <c r="AO56" s="89"/>
      <c r="AP56" s="89"/>
      <c r="AQ56" s="111"/>
      <c r="AR56" s="118"/>
      <c r="AS56" s="2" t="str">
        <f t="shared" si="1"/>
        <v/>
      </c>
      <c r="AT56" s="2" t="str">
        <f t="shared" si="1"/>
        <v/>
      </c>
      <c r="AU56" s="2" t="str">
        <f t="shared" si="1"/>
        <v/>
      </c>
      <c r="AV56" s="2" t="str">
        <f t="shared" si="1"/>
        <v/>
      </c>
      <c r="AW56" s="2" t="str">
        <f t="shared" si="1"/>
        <v/>
      </c>
      <c r="AX56" s="2" t="str">
        <f t="shared" si="1"/>
        <v/>
      </c>
      <c r="AY56" s="121" t="str">
        <f t="shared" si="2"/>
        <v/>
      </c>
      <c r="AZ56" s="121" t="str">
        <f t="shared" si="2"/>
        <v/>
      </c>
      <c r="BA56" s="121" t="str">
        <f t="shared" si="2"/>
        <v/>
      </c>
      <c r="BB56" s="121" t="str">
        <f t="shared" si="2"/>
        <v/>
      </c>
      <c r="BC56" s="121" t="str">
        <f t="shared" si="2"/>
        <v/>
      </c>
      <c r="BD56" s="121" t="str">
        <f t="shared" si="2"/>
        <v/>
      </c>
      <c r="BE56" s="82" t="str">
        <f t="shared" si="3"/>
        <v/>
      </c>
      <c r="BF56" s="82" t="str">
        <f t="shared" si="3"/>
        <v/>
      </c>
      <c r="BG56" s="82" t="str">
        <f t="shared" si="3"/>
        <v/>
      </c>
      <c r="BH56" s="82" t="str">
        <f t="shared" si="3"/>
        <v/>
      </c>
      <c r="BI56" s="82" t="str">
        <f t="shared" si="3"/>
        <v/>
      </c>
      <c r="BJ56" s="82" t="str">
        <f t="shared" si="3"/>
        <v/>
      </c>
      <c r="BK56" s="82" t="str">
        <f t="shared" si="4"/>
        <v/>
      </c>
      <c r="BL56" s="82" t="str">
        <f t="shared" si="4"/>
        <v/>
      </c>
      <c r="BM56" s="82" t="str">
        <f t="shared" si="4"/>
        <v/>
      </c>
      <c r="BN56" s="82" t="str">
        <f t="shared" si="4"/>
        <v/>
      </c>
      <c r="BO56" s="82" t="str">
        <f t="shared" si="4"/>
        <v/>
      </c>
      <c r="BP56" s="82" t="str">
        <f t="shared" si="4"/>
        <v/>
      </c>
      <c r="BQ56" s="82" t="str">
        <f t="shared" si="5"/>
        <v/>
      </c>
      <c r="BR56" s="82" t="str">
        <f t="shared" si="5"/>
        <v/>
      </c>
      <c r="BS56" s="82" t="str">
        <f t="shared" si="5"/>
        <v/>
      </c>
      <c r="BT56" s="82" t="str">
        <f t="shared" si="5"/>
        <v/>
      </c>
      <c r="BU56" s="82" t="str">
        <f t="shared" si="5"/>
        <v/>
      </c>
      <c r="BV56" s="82" t="str">
        <f t="shared" si="5"/>
        <v/>
      </c>
      <c r="BW56" s="82" t="str">
        <f t="shared" si="6"/>
        <v/>
      </c>
      <c r="BX56" s="82" t="str">
        <f t="shared" si="6"/>
        <v/>
      </c>
      <c r="BY56" s="82" t="str">
        <f t="shared" si="6"/>
        <v/>
      </c>
      <c r="BZ56" s="82" t="str">
        <f t="shared" si="6"/>
        <v/>
      </c>
      <c r="CA56" s="82" t="str">
        <f t="shared" si="6"/>
        <v/>
      </c>
      <c r="CB56" s="82" t="str">
        <f t="shared" si="6"/>
        <v/>
      </c>
      <c r="CC56" s="82" t="str">
        <f t="shared" si="7"/>
        <v>info@keyakien.or.jp</v>
      </c>
      <c r="CD56" s="82" t="str">
        <f t="shared" si="7"/>
        <v/>
      </c>
      <c r="CE56" s="82" t="str">
        <f t="shared" si="7"/>
        <v/>
      </c>
      <c r="CF56" s="82" t="str">
        <f t="shared" si="7"/>
        <v/>
      </c>
      <c r="CG56" s="82" t="str">
        <f t="shared" si="7"/>
        <v/>
      </c>
      <c r="CH56" s="82" t="str">
        <f t="shared" si="7"/>
        <v/>
      </c>
      <c r="CI56" s="82" t="str">
        <f t="shared" si="8"/>
        <v/>
      </c>
      <c r="CJ56" s="82" t="str">
        <f t="shared" si="8"/>
        <v/>
      </c>
      <c r="CK56" s="82" t="str">
        <f t="shared" si="8"/>
        <v/>
      </c>
      <c r="CL56" s="82" t="str">
        <f t="shared" si="8"/>
        <v/>
      </c>
      <c r="CM56" s="82" t="str">
        <f t="shared" si="8"/>
        <v/>
      </c>
      <c r="CN56" s="82" t="str">
        <f t="shared" si="8"/>
        <v/>
      </c>
      <c r="CO56" s="82" t="str">
        <f t="shared" si="9"/>
        <v/>
      </c>
      <c r="CP56" s="82" t="str">
        <f t="shared" si="9"/>
        <v/>
      </c>
      <c r="CQ56" s="82" t="str">
        <f t="shared" si="9"/>
        <v/>
      </c>
      <c r="CR56" s="82" t="str">
        <f t="shared" si="9"/>
        <v/>
      </c>
      <c r="CS56" s="82" t="str">
        <f t="shared" si="9"/>
        <v/>
      </c>
      <c r="CT56" s="82" t="str">
        <f t="shared" si="9"/>
        <v/>
      </c>
      <c r="CU56" s="82" t="str">
        <f t="shared" si="10"/>
        <v/>
      </c>
      <c r="CV56" s="82" t="str">
        <f t="shared" si="10"/>
        <v/>
      </c>
      <c r="CW56" s="82" t="str">
        <f t="shared" si="10"/>
        <v/>
      </c>
      <c r="CX56" s="82" t="str">
        <f t="shared" si="10"/>
        <v/>
      </c>
      <c r="CY56" s="82" t="str">
        <f t="shared" si="10"/>
        <v/>
      </c>
      <c r="CZ56" s="82" t="str">
        <f t="shared" si="10"/>
        <v/>
      </c>
      <c r="DA56" s="82" t="str">
        <f t="shared" si="11"/>
        <v/>
      </c>
      <c r="DB56" s="82" t="str">
        <f t="shared" si="11"/>
        <v/>
      </c>
      <c r="DC56" s="82" t="str">
        <f t="shared" si="11"/>
        <v/>
      </c>
      <c r="DD56" s="82" t="str">
        <f t="shared" si="11"/>
        <v/>
      </c>
      <c r="DE56" s="82" t="str">
        <f t="shared" si="11"/>
        <v/>
      </c>
      <c r="DF56" s="82" t="str">
        <f t="shared" si="11"/>
        <v/>
      </c>
      <c r="DG56" s="82" t="str">
        <f t="shared" si="12"/>
        <v>info@keyakien.or.jp</v>
      </c>
      <c r="DH56" s="82" t="str">
        <f t="shared" si="12"/>
        <v/>
      </c>
      <c r="DI56" s="82" t="str">
        <f t="shared" si="12"/>
        <v/>
      </c>
      <c r="DJ56" s="82" t="str">
        <f t="shared" si="12"/>
        <v/>
      </c>
      <c r="DK56" s="82" t="str">
        <f t="shared" si="12"/>
        <v/>
      </c>
      <c r="DL56" s="82" t="str">
        <f t="shared" si="12"/>
        <v/>
      </c>
      <c r="DM56" s="82" t="str">
        <f t="shared" si="13"/>
        <v/>
      </c>
      <c r="DN56" s="82" t="str">
        <f t="shared" si="13"/>
        <v/>
      </c>
      <c r="DO56" s="82" t="str">
        <f t="shared" si="13"/>
        <v/>
      </c>
      <c r="DP56" s="82" t="str">
        <f t="shared" si="13"/>
        <v/>
      </c>
      <c r="DQ56" s="82" t="str">
        <f t="shared" si="13"/>
        <v/>
      </c>
      <c r="DR56" s="82" t="str">
        <f t="shared" si="13"/>
        <v/>
      </c>
      <c r="DS56" s="82" t="str">
        <f t="shared" si="14"/>
        <v>info@keyakien.or.jp</v>
      </c>
      <c r="DT56" s="82" t="str">
        <f t="shared" si="14"/>
        <v/>
      </c>
      <c r="DU56" s="82" t="str">
        <f t="shared" si="14"/>
        <v/>
      </c>
      <c r="DV56" s="82" t="str">
        <f t="shared" si="14"/>
        <v/>
      </c>
      <c r="DW56" s="82" t="str">
        <f t="shared" si="14"/>
        <v/>
      </c>
      <c r="DX56" s="82" t="str">
        <f t="shared" si="14"/>
        <v/>
      </c>
      <c r="DY56" s="82" t="str">
        <f t="shared" si="15"/>
        <v/>
      </c>
      <c r="DZ56" s="82" t="str">
        <f t="shared" si="15"/>
        <v/>
      </c>
      <c r="EA56" s="82" t="str">
        <f t="shared" si="15"/>
        <v/>
      </c>
      <c r="EB56" s="82" t="str">
        <f t="shared" si="15"/>
        <v/>
      </c>
      <c r="EC56" s="82" t="str">
        <f t="shared" si="15"/>
        <v/>
      </c>
      <c r="ED56" s="82" t="str">
        <f t="shared" si="15"/>
        <v/>
      </c>
      <c r="EE56" s="82" t="str">
        <f t="shared" si="16"/>
        <v/>
      </c>
      <c r="EF56" s="82" t="str">
        <f t="shared" si="16"/>
        <v/>
      </c>
      <c r="EG56" s="82" t="str">
        <f t="shared" si="16"/>
        <v/>
      </c>
      <c r="EH56" s="82" t="str">
        <f t="shared" si="16"/>
        <v/>
      </c>
      <c r="EI56" s="82" t="str">
        <f t="shared" si="16"/>
        <v/>
      </c>
      <c r="EJ56" s="82" t="str">
        <f t="shared" si="16"/>
        <v/>
      </c>
      <c r="EK56" s="82" t="str">
        <f t="shared" si="17"/>
        <v/>
      </c>
      <c r="EL56" s="82" t="str">
        <f t="shared" si="17"/>
        <v/>
      </c>
      <c r="EM56" s="82" t="str">
        <f t="shared" si="17"/>
        <v/>
      </c>
      <c r="EN56" s="82" t="str">
        <f t="shared" si="17"/>
        <v/>
      </c>
      <c r="EO56" s="82" t="str">
        <f t="shared" si="17"/>
        <v/>
      </c>
      <c r="EP56" s="82" t="str">
        <f t="shared" si="17"/>
        <v/>
      </c>
      <c r="EQ56" s="82" t="str">
        <f t="shared" si="18"/>
        <v>info@keyakien.or.jp</v>
      </c>
      <c r="ER56" s="82" t="str">
        <f t="shared" si="18"/>
        <v/>
      </c>
      <c r="ES56" s="82" t="str">
        <f t="shared" si="18"/>
        <v/>
      </c>
      <c r="ET56" s="82" t="str">
        <f t="shared" si="18"/>
        <v/>
      </c>
      <c r="EU56" s="82" t="str">
        <f t="shared" si="18"/>
        <v/>
      </c>
      <c r="EV56" s="82" t="str">
        <f t="shared" si="18"/>
        <v/>
      </c>
      <c r="EW56" s="82" t="str">
        <f t="shared" si="19"/>
        <v/>
      </c>
      <c r="EX56" s="82" t="str">
        <f t="shared" si="19"/>
        <v/>
      </c>
      <c r="EY56" s="82" t="str">
        <f t="shared" si="19"/>
        <v/>
      </c>
      <c r="EZ56" s="82" t="str">
        <f t="shared" si="19"/>
        <v/>
      </c>
      <c r="FA56" s="82" t="str">
        <f t="shared" si="19"/>
        <v/>
      </c>
      <c r="FB56" s="82" t="str">
        <f t="shared" si="19"/>
        <v/>
      </c>
      <c r="FC56" s="82" t="str">
        <f t="shared" si="20"/>
        <v/>
      </c>
      <c r="FD56" s="82" t="str">
        <f t="shared" si="20"/>
        <v/>
      </c>
      <c r="FE56" s="82" t="str">
        <f t="shared" si="20"/>
        <v/>
      </c>
      <c r="FF56" s="82" t="str">
        <f t="shared" si="20"/>
        <v/>
      </c>
      <c r="FG56" s="82" t="str">
        <f t="shared" si="20"/>
        <v/>
      </c>
      <c r="FH56" s="82" t="str">
        <f t="shared" si="20"/>
        <v/>
      </c>
      <c r="FI56" s="82" t="str">
        <f t="shared" si="21"/>
        <v/>
      </c>
      <c r="FJ56" s="82" t="str">
        <f t="shared" si="21"/>
        <v/>
      </c>
      <c r="FK56" s="82" t="str">
        <f t="shared" si="21"/>
        <v/>
      </c>
      <c r="FL56" s="82" t="str">
        <f t="shared" si="21"/>
        <v/>
      </c>
      <c r="FM56" s="82" t="str">
        <f t="shared" si="21"/>
        <v/>
      </c>
      <c r="FN56" s="82" t="str">
        <f t="shared" si="21"/>
        <v/>
      </c>
      <c r="FO56" s="82" t="str">
        <f t="shared" si="22"/>
        <v/>
      </c>
      <c r="FP56" s="82" t="str">
        <f t="shared" si="22"/>
        <v/>
      </c>
      <c r="FQ56" s="82" t="str">
        <f t="shared" si="22"/>
        <v/>
      </c>
      <c r="FR56" s="82" t="str">
        <f t="shared" si="22"/>
        <v/>
      </c>
      <c r="FS56" s="82" t="str">
        <f t="shared" si="22"/>
        <v/>
      </c>
      <c r="FT56" s="82" t="str">
        <f t="shared" si="22"/>
        <v/>
      </c>
      <c r="FU56" s="82" t="str">
        <f t="shared" si="23"/>
        <v/>
      </c>
      <c r="FV56" s="82" t="str">
        <f t="shared" si="23"/>
        <v/>
      </c>
      <c r="FW56" s="82" t="str">
        <f t="shared" si="23"/>
        <v/>
      </c>
      <c r="FX56" s="82" t="str">
        <f t="shared" si="23"/>
        <v/>
      </c>
      <c r="FY56" s="82" t="str">
        <f t="shared" si="23"/>
        <v/>
      </c>
      <c r="FZ56" s="82" t="str">
        <f t="shared" si="23"/>
        <v/>
      </c>
      <c r="GA56" s="82" t="str">
        <f t="shared" si="24"/>
        <v/>
      </c>
      <c r="GB56" s="82" t="str">
        <f t="shared" si="24"/>
        <v/>
      </c>
      <c r="GC56" s="82" t="str">
        <f t="shared" si="24"/>
        <v/>
      </c>
      <c r="GD56" s="82" t="str">
        <f t="shared" si="24"/>
        <v/>
      </c>
      <c r="GE56" s="82" t="str">
        <f t="shared" si="24"/>
        <v/>
      </c>
      <c r="GF56" s="82" t="str">
        <f t="shared" si="24"/>
        <v/>
      </c>
    </row>
    <row r="57" spans="1:188" ht="25.5" customHeight="1">
      <c r="A57" s="2" t="s">
        <v>4632</v>
      </c>
      <c r="B57" s="2">
        <f>COUNTIF($H$4:H57,H57)</f>
        <v>1</v>
      </c>
      <c r="C57" s="2">
        <f>COUNTIF($J$4:J57,J57)</f>
        <v>1</v>
      </c>
      <c r="D57" s="2">
        <f>COUNTIF($K$4:K57,K57)</f>
        <v>1</v>
      </c>
      <c r="E57" s="89">
        <f t="shared" si="0"/>
        <v>54</v>
      </c>
      <c r="F57" s="89" t="s">
        <v>2532</v>
      </c>
      <c r="G57" s="79" t="s">
        <v>742</v>
      </c>
      <c r="H57" s="97" t="s">
        <v>609</v>
      </c>
      <c r="I57" s="79" t="s">
        <v>3618</v>
      </c>
      <c r="J57" s="79" t="s">
        <v>2764</v>
      </c>
      <c r="K57" s="89" t="s">
        <v>587</v>
      </c>
      <c r="L57" s="89" t="s">
        <v>603</v>
      </c>
      <c r="M57" s="108" t="s">
        <v>4130</v>
      </c>
      <c r="N57" s="108"/>
      <c r="O57" s="108"/>
      <c r="P57" s="108"/>
      <c r="Q57" s="108"/>
      <c r="R57" s="108"/>
      <c r="S57" s="89"/>
      <c r="T57" s="89"/>
      <c r="U57" s="89"/>
      <c r="V57" s="89"/>
      <c r="W57" s="89"/>
      <c r="X57" s="89">
        <v>7</v>
      </c>
      <c r="Y57" s="89">
        <v>6</v>
      </c>
      <c r="Z57" s="89"/>
      <c r="AA57" s="89">
        <v>1</v>
      </c>
      <c r="AB57" s="89">
        <v>1</v>
      </c>
      <c r="AC57" s="89"/>
      <c r="AD57" s="89">
        <v>2</v>
      </c>
      <c r="AE57" s="89"/>
      <c r="AF57" s="89">
        <v>1</v>
      </c>
      <c r="AG57" s="89">
        <v>6</v>
      </c>
      <c r="AH57" s="89">
        <v>1</v>
      </c>
      <c r="AI57" s="89">
        <v>1</v>
      </c>
      <c r="AJ57" s="89">
        <v>1</v>
      </c>
      <c r="AK57" s="89"/>
      <c r="AL57" s="89"/>
      <c r="AM57" s="89"/>
      <c r="AN57" s="89"/>
      <c r="AO57" s="89"/>
      <c r="AP57" s="89"/>
      <c r="AQ57" s="111"/>
      <c r="AR57" s="118"/>
      <c r="AS57" s="2" t="str">
        <f t="shared" si="1"/>
        <v/>
      </c>
      <c r="AT57" s="2" t="str">
        <f t="shared" si="1"/>
        <v/>
      </c>
      <c r="AU57" s="2" t="str">
        <f t="shared" si="1"/>
        <v/>
      </c>
      <c r="AV57" s="2" t="str">
        <f t="shared" si="1"/>
        <v/>
      </c>
      <c r="AW57" s="2" t="str">
        <f t="shared" si="1"/>
        <v/>
      </c>
      <c r="AX57" s="2" t="str">
        <f t="shared" si="1"/>
        <v/>
      </c>
      <c r="AY57" s="121" t="str">
        <f t="shared" si="2"/>
        <v/>
      </c>
      <c r="AZ57" s="121" t="str">
        <f t="shared" si="2"/>
        <v/>
      </c>
      <c r="BA57" s="121" t="str">
        <f t="shared" si="2"/>
        <v/>
      </c>
      <c r="BB57" s="121" t="str">
        <f t="shared" si="2"/>
        <v/>
      </c>
      <c r="BC57" s="121" t="str">
        <f t="shared" si="2"/>
        <v/>
      </c>
      <c r="BD57" s="121" t="str">
        <f t="shared" si="2"/>
        <v/>
      </c>
      <c r="BE57" s="82" t="str">
        <f t="shared" si="3"/>
        <v/>
      </c>
      <c r="BF57" s="82" t="str">
        <f t="shared" si="3"/>
        <v/>
      </c>
      <c r="BG57" s="82" t="str">
        <f t="shared" si="3"/>
        <v/>
      </c>
      <c r="BH57" s="82" t="str">
        <f t="shared" si="3"/>
        <v/>
      </c>
      <c r="BI57" s="82" t="str">
        <f t="shared" si="3"/>
        <v/>
      </c>
      <c r="BJ57" s="82" t="str">
        <f t="shared" si="3"/>
        <v/>
      </c>
      <c r="BK57" s="82" t="str">
        <f t="shared" si="4"/>
        <v/>
      </c>
      <c r="BL57" s="82" t="str">
        <f t="shared" si="4"/>
        <v/>
      </c>
      <c r="BM57" s="82" t="str">
        <f t="shared" si="4"/>
        <v/>
      </c>
      <c r="BN57" s="82" t="str">
        <f t="shared" si="4"/>
        <v/>
      </c>
      <c r="BO57" s="82" t="str">
        <f t="shared" si="4"/>
        <v/>
      </c>
      <c r="BP57" s="82" t="str">
        <f t="shared" si="4"/>
        <v/>
      </c>
      <c r="BQ57" s="82" t="str">
        <f t="shared" si="5"/>
        <v/>
      </c>
      <c r="BR57" s="82" t="str">
        <f t="shared" si="5"/>
        <v/>
      </c>
      <c r="BS57" s="82" t="str">
        <f t="shared" si="5"/>
        <v/>
      </c>
      <c r="BT57" s="82" t="str">
        <f t="shared" si="5"/>
        <v/>
      </c>
      <c r="BU57" s="82" t="str">
        <f t="shared" si="5"/>
        <v/>
      </c>
      <c r="BV57" s="82" t="str">
        <f t="shared" si="5"/>
        <v/>
      </c>
      <c r="BW57" s="82" t="str">
        <f t="shared" si="6"/>
        <v>syafukushi@senaen.or.jp</v>
      </c>
      <c r="BX57" s="82" t="str">
        <f t="shared" si="6"/>
        <v/>
      </c>
      <c r="BY57" s="82" t="str">
        <f t="shared" si="6"/>
        <v/>
      </c>
      <c r="BZ57" s="82" t="str">
        <f t="shared" si="6"/>
        <v/>
      </c>
      <c r="CA57" s="82" t="str">
        <f t="shared" si="6"/>
        <v/>
      </c>
      <c r="CB57" s="82" t="str">
        <f t="shared" si="6"/>
        <v/>
      </c>
      <c r="CC57" s="82" t="str">
        <f t="shared" si="7"/>
        <v>syafukushi@senaen.or.jp</v>
      </c>
      <c r="CD57" s="82" t="str">
        <f t="shared" si="7"/>
        <v/>
      </c>
      <c r="CE57" s="82" t="str">
        <f t="shared" si="7"/>
        <v/>
      </c>
      <c r="CF57" s="82" t="str">
        <f t="shared" si="7"/>
        <v/>
      </c>
      <c r="CG57" s="82" t="str">
        <f t="shared" si="7"/>
        <v/>
      </c>
      <c r="CH57" s="82" t="str">
        <f t="shared" si="7"/>
        <v/>
      </c>
      <c r="CI57" s="82" t="str">
        <f t="shared" si="8"/>
        <v/>
      </c>
      <c r="CJ57" s="82" t="str">
        <f t="shared" si="8"/>
        <v/>
      </c>
      <c r="CK57" s="82" t="str">
        <f t="shared" si="8"/>
        <v/>
      </c>
      <c r="CL57" s="82" t="str">
        <f t="shared" si="8"/>
        <v/>
      </c>
      <c r="CM57" s="82" t="str">
        <f t="shared" si="8"/>
        <v/>
      </c>
      <c r="CN57" s="82" t="str">
        <f t="shared" si="8"/>
        <v/>
      </c>
      <c r="CO57" s="82" t="str">
        <f t="shared" si="9"/>
        <v>syafukushi@senaen.or.jp</v>
      </c>
      <c r="CP57" s="82" t="str">
        <f t="shared" si="9"/>
        <v/>
      </c>
      <c r="CQ57" s="82" t="str">
        <f t="shared" si="9"/>
        <v/>
      </c>
      <c r="CR57" s="82" t="str">
        <f t="shared" si="9"/>
        <v/>
      </c>
      <c r="CS57" s="82" t="str">
        <f t="shared" si="9"/>
        <v/>
      </c>
      <c r="CT57" s="82" t="str">
        <f t="shared" si="9"/>
        <v/>
      </c>
      <c r="CU57" s="82" t="str">
        <f t="shared" si="10"/>
        <v>syafukushi@senaen.or.jp</v>
      </c>
      <c r="CV57" s="82" t="str">
        <f t="shared" si="10"/>
        <v/>
      </c>
      <c r="CW57" s="82" t="str">
        <f t="shared" si="10"/>
        <v/>
      </c>
      <c r="CX57" s="82" t="str">
        <f t="shared" si="10"/>
        <v/>
      </c>
      <c r="CY57" s="82" t="str">
        <f t="shared" si="10"/>
        <v/>
      </c>
      <c r="CZ57" s="82" t="str">
        <f t="shared" si="10"/>
        <v/>
      </c>
      <c r="DA57" s="82" t="str">
        <f t="shared" si="11"/>
        <v/>
      </c>
      <c r="DB57" s="82" t="str">
        <f t="shared" si="11"/>
        <v/>
      </c>
      <c r="DC57" s="82" t="str">
        <f t="shared" si="11"/>
        <v/>
      </c>
      <c r="DD57" s="82" t="str">
        <f t="shared" si="11"/>
        <v/>
      </c>
      <c r="DE57" s="82" t="str">
        <f t="shared" si="11"/>
        <v/>
      </c>
      <c r="DF57" s="82" t="str">
        <f t="shared" si="11"/>
        <v/>
      </c>
      <c r="DG57" s="82" t="str">
        <f t="shared" si="12"/>
        <v>syafukushi@senaen.or.jp</v>
      </c>
      <c r="DH57" s="82" t="str">
        <f t="shared" si="12"/>
        <v/>
      </c>
      <c r="DI57" s="82" t="str">
        <f t="shared" si="12"/>
        <v/>
      </c>
      <c r="DJ57" s="82" t="str">
        <f t="shared" si="12"/>
        <v/>
      </c>
      <c r="DK57" s="82" t="str">
        <f t="shared" si="12"/>
        <v/>
      </c>
      <c r="DL57" s="82" t="str">
        <f t="shared" si="12"/>
        <v/>
      </c>
      <c r="DM57" s="82" t="str">
        <f t="shared" si="13"/>
        <v/>
      </c>
      <c r="DN57" s="82" t="str">
        <f t="shared" si="13"/>
        <v/>
      </c>
      <c r="DO57" s="82" t="str">
        <f t="shared" si="13"/>
        <v/>
      </c>
      <c r="DP57" s="82" t="str">
        <f t="shared" si="13"/>
        <v/>
      </c>
      <c r="DQ57" s="82" t="str">
        <f t="shared" si="13"/>
        <v/>
      </c>
      <c r="DR57" s="82" t="str">
        <f t="shared" si="13"/>
        <v/>
      </c>
      <c r="DS57" s="82" t="str">
        <f t="shared" si="14"/>
        <v>syafukushi@senaen.or.jp</v>
      </c>
      <c r="DT57" s="82" t="str">
        <f t="shared" si="14"/>
        <v/>
      </c>
      <c r="DU57" s="82" t="str">
        <f t="shared" si="14"/>
        <v/>
      </c>
      <c r="DV57" s="82" t="str">
        <f t="shared" si="14"/>
        <v/>
      </c>
      <c r="DW57" s="82" t="str">
        <f t="shared" si="14"/>
        <v/>
      </c>
      <c r="DX57" s="82" t="str">
        <f t="shared" si="14"/>
        <v/>
      </c>
      <c r="DY57" s="82" t="str">
        <f t="shared" si="15"/>
        <v>syafukushi@senaen.or.jp</v>
      </c>
      <c r="DZ57" s="82" t="str">
        <f t="shared" si="15"/>
        <v/>
      </c>
      <c r="EA57" s="82" t="str">
        <f t="shared" si="15"/>
        <v/>
      </c>
      <c r="EB57" s="82" t="str">
        <f t="shared" si="15"/>
        <v/>
      </c>
      <c r="EC57" s="82" t="str">
        <f t="shared" si="15"/>
        <v/>
      </c>
      <c r="ED57" s="82" t="str">
        <f t="shared" si="15"/>
        <v/>
      </c>
      <c r="EE57" s="82" t="str">
        <f t="shared" si="16"/>
        <v>syafukushi@senaen.or.jp</v>
      </c>
      <c r="EF57" s="82" t="str">
        <f t="shared" si="16"/>
        <v/>
      </c>
      <c r="EG57" s="82" t="str">
        <f t="shared" si="16"/>
        <v/>
      </c>
      <c r="EH57" s="82" t="str">
        <f t="shared" si="16"/>
        <v/>
      </c>
      <c r="EI57" s="82" t="str">
        <f t="shared" si="16"/>
        <v/>
      </c>
      <c r="EJ57" s="82" t="str">
        <f t="shared" si="16"/>
        <v/>
      </c>
      <c r="EK57" s="82" t="str">
        <f t="shared" si="17"/>
        <v>syafukushi@senaen.or.jp</v>
      </c>
      <c r="EL57" s="82" t="str">
        <f t="shared" si="17"/>
        <v/>
      </c>
      <c r="EM57" s="82" t="str">
        <f t="shared" si="17"/>
        <v/>
      </c>
      <c r="EN57" s="82" t="str">
        <f t="shared" si="17"/>
        <v/>
      </c>
      <c r="EO57" s="82" t="str">
        <f t="shared" si="17"/>
        <v/>
      </c>
      <c r="EP57" s="82" t="str">
        <f t="shared" si="17"/>
        <v/>
      </c>
      <c r="EQ57" s="82" t="str">
        <f t="shared" si="18"/>
        <v>syafukushi@senaen.or.jp</v>
      </c>
      <c r="ER57" s="82" t="str">
        <f t="shared" si="18"/>
        <v/>
      </c>
      <c r="ES57" s="82" t="str">
        <f t="shared" si="18"/>
        <v/>
      </c>
      <c r="ET57" s="82" t="str">
        <f t="shared" si="18"/>
        <v/>
      </c>
      <c r="EU57" s="82" t="str">
        <f t="shared" si="18"/>
        <v/>
      </c>
      <c r="EV57" s="82" t="str">
        <f t="shared" si="18"/>
        <v/>
      </c>
      <c r="EW57" s="82" t="str">
        <f t="shared" si="19"/>
        <v/>
      </c>
      <c r="EX57" s="82" t="str">
        <f t="shared" si="19"/>
        <v/>
      </c>
      <c r="EY57" s="82" t="str">
        <f t="shared" si="19"/>
        <v/>
      </c>
      <c r="EZ57" s="82" t="str">
        <f t="shared" si="19"/>
        <v/>
      </c>
      <c r="FA57" s="82" t="str">
        <f t="shared" si="19"/>
        <v/>
      </c>
      <c r="FB57" s="82" t="str">
        <f t="shared" si="19"/>
        <v/>
      </c>
      <c r="FC57" s="82" t="str">
        <f t="shared" si="20"/>
        <v/>
      </c>
      <c r="FD57" s="82" t="str">
        <f t="shared" si="20"/>
        <v/>
      </c>
      <c r="FE57" s="82" t="str">
        <f t="shared" si="20"/>
        <v/>
      </c>
      <c r="FF57" s="82" t="str">
        <f t="shared" si="20"/>
        <v/>
      </c>
      <c r="FG57" s="82" t="str">
        <f t="shared" si="20"/>
        <v/>
      </c>
      <c r="FH57" s="82" t="str">
        <f t="shared" si="20"/>
        <v/>
      </c>
      <c r="FI57" s="82" t="str">
        <f t="shared" si="21"/>
        <v/>
      </c>
      <c r="FJ57" s="82" t="str">
        <f t="shared" si="21"/>
        <v/>
      </c>
      <c r="FK57" s="82" t="str">
        <f t="shared" si="21"/>
        <v/>
      </c>
      <c r="FL57" s="82" t="str">
        <f t="shared" si="21"/>
        <v/>
      </c>
      <c r="FM57" s="82" t="str">
        <f t="shared" si="21"/>
        <v/>
      </c>
      <c r="FN57" s="82" t="str">
        <f t="shared" si="21"/>
        <v/>
      </c>
      <c r="FO57" s="82" t="str">
        <f t="shared" si="22"/>
        <v/>
      </c>
      <c r="FP57" s="82" t="str">
        <f t="shared" si="22"/>
        <v/>
      </c>
      <c r="FQ57" s="82" t="str">
        <f t="shared" si="22"/>
        <v/>
      </c>
      <c r="FR57" s="82" t="str">
        <f t="shared" si="22"/>
        <v/>
      </c>
      <c r="FS57" s="82" t="str">
        <f t="shared" si="22"/>
        <v/>
      </c>
      <c r="FT57" s="82" t="str">
        <f t="shared" si="22"/>
        <v/>
      </c>
      <c r="FU57" s="82" t="str">
        <f t="shared" si="23"/>
        <v/>
      </c>
      <c r="FV57" s="82" t="str">
        <f t="shared" si="23"/>
        <v/>
      </c>
      <c r="FW57" s="82" t="str">
        <f t="shared" si="23"/>
        <v/>
      </c>
      <c r="FX57" s="82" t="str">
        <f t="shared" si="23"/>
        <v/>
      </c>
      <c r="FY57" s="82" t="str">
        <f t="shared" si="23"/>
        <v/>
      </c>
      <c r="FZ57" s="82" t="str">
        <f t="shared" si="23"/>
        <v/>
      </c>
      <c r="GA57" s="82" t="str">
        <f t="shared" si="24"/>
        <v/>
      </c>
      <c r="GB57" s="82" t="str">
        <f t="shared" si="24"/>
        <v/>
      </c>
      <c r="GC57" s="82" t="str">
        <f t="shared" si="24"/>
        <v/>
      </c>
      <c r="GD57" s="82" t="str">
        <f t="shared" si="24"/>
        <v/>
      </c>
      <c r="GE57" s="82" t="str">
        <f t="shared" si="24"/>
        <v/>
      </c>
      <c r="GF57" s="82" t="str">
        <f t="shared" si="24"/>
        <v/>
      </c>
    </row>
    <row r="58" spans="1:188" ht="25.5" customHeight="1">
      <c r="A58" s="2" t="s">
        <v>2062</v>
      </c>
      <c r="B58" s="2">
        <f>COUNTIF($H$4:H58,H58)</f>
        <v>1</v>
      </c>
      <c r="C58" s="2">
        <f>COUNTIF($J$4:J58,J58)</f>
        <v>1</v>
      </c>
      <c r="D58" s="2">
        <f>COUNTIF($K$4:K58,K58)</f>
        <v>1</v>
      </c>
      <c r="E58" s="89">
        <f t="shared" si="0"/>
        <v>55</v>
      </c>
      <c r="F58" s="89" t="s">
        <v>2532</v>
      </c>
      <c r="G58" s="79" t="s">
        <v>742</v>
      </c>
      <c r="H58" s="96" t="s">
        <v>831</v>
      </c>
      <c r="I58" s="79" t="s">
        <v>139</v>
      </c>
      <c r="J58" s="79" t="s">
        <v>2905</v>
      </c>
      <c r="K58" s="89" t="s">
        <v>4134</v>
      </c>
      <c r="L58" s="89" t="s">
        <v>1339</v>
      </c>
      <c r="M58" s="108" t="s">
        <v>4136</v>
      </c>
      <c r="N58" s="108"/>
      <c r="O58" s="108"/>
      <c r="P58" s="108"/>
      <c r="Q58" s="108"/>
      <c r="R58" s="108"/>
      <c r="S58" s="89">
        <v>1</v>
      </c>
      <c r="T58" s="89">
        <v>1</v>
      </c>
      <c r="U58" s="89"/>
      <c r="V58" s="89"/>
      <c r="W58" s="89"/>
      <c r="X58" s="89"/>
      <c r="Y58" s="89"/>
      <c r="Z58" s="89"/>
      <c r="AA58" s="89"/>
      <c r="AB58" s="89"/>
      <c r="AC58" s="89"/>
      <c r="AD58" s="89"/>
      <c r="AE58" s="89"/>
      <c r="AF58" s="89"/>
      <c r="AG58" s="89"/>
      <c r="AH58" s="89"/>
      <c r="AI58" s="89"/>
      <c r="AJ58" s="89"/>
      <c r="AK58" s="89"/>
      <c r="AL58" s="89"/>
      <c r="AM58" s="89"/>
      <c r="AN58" s="89"/>
      <c r="AO58" s="89"/>
      <c r="AP58" s="89"/>
      <c r="AQ58" s="111"/>
      <c r="AR58" s="118"/>
      <c r="AS58" s="2" t="str">
        <f t="shared" si="1"/>
        <v>siraiwa@nijinokai.net</v>
      </c>
      <c r="AT58" s="2" t="str">
        <f t="shared" si="1"/>
        <v/>
      </c>
      <c r="AU58" s="2" t="str">
        <f t="shared" si="1"/>
        <v/>
      </c>
      <c r="AV58" s="2" t="str">
        <f t="shared" si="1"/>
        <v/>
      </c>
      <c r="AW58" s="2" t="str">
        <f t="shared" si="1"/>
        <v/>
      </c>
      <c r="AX58" s="2" t="str">
        <f t="shared" si="1"/>
        <v/>
      </c>
      <c r="AY58" s="121" t="str">
        <f t="shared" si="2"/>
        <v>siraiwa@nijinokai.net</v>
      </c>
      <c r="AZ58" s="121" t="str">
        <f t="shared" si="2"/>
        <v/>
      </c>
      <c r="BA58" s="121" t="str">
        <f t="shared" si="2"/>
        <v/>
      </c>
      <c r="BB58" s="121" t="str">
        <f t="shared" si="2"/>
        <v/>
      </c>
      <c r="BC58" s="121" t="str">
        <f t="shared" si="2"/>
        <v/>
      </c>
      <c r="BD58" s="121" t="str">
        <f t="shared" si="2"/>
        <v/>
      </c>
      <c r="BE58" s="82" t="str">
        <f t="shared" si="3"/>
        <v/>
      </c>
      <c r="BF58" s="82" t="str">
        <f t="shared" si="3"/>
        <v/>
      </c>
      <c r="BG58" s="82" t="str">
        <f t="shared" si="3"/>
        <v/>
      </c>
      <c r="BH58" s="82" t="str">
        <f t="shared" si="3"/>
        <v/>
      </c>
      <c r="BI58" s="82" t="str">
        <f t="shared" si="3"/>
        <v/>
      </c>
      <c r="BJ58" s="82" t="str">
        <f t="shared" si="3"/>
        <v/>
      </c>
      <c r="BK58" s="82" t="str">
        <f t="shared" si="4"/>
        <v/>
      </c>
      <c r="BL58" s="82" t="str">
        <f t="shared" si="4"/>
        <v/>
      </c>
      <c r="BM58" s="82" t="str">
        <f t="shared" si="4"/>
        <v/>
      </c>
      <c r="BN58" s="82" t="str">
        <f t="shared" si="4"/>
        <v/>
      </c>
      <c r="BO58" s="82" t="str">
        <f t="shared" si="4"/>
        <v/>
      </c>
      <c r="BP58" s="82" t="str">
        <f t="shared" si="4"/>
        <v/>
      </c>
      <c r="BQ58" s="82" t="str">
        <f t="shared" si="5"/>
        <v/>
      </c>
      <c r="BR58" s="82" t="str">
        <f t="shared" si="5"/>
        <v/>
      </c>
      <c r="BS58" s="82" t="str">
        <f t="shared" si="5"/>
        <v/>
      </c>
      <c r="BT58" s="82" t="str">
        <f t="shared" si="5"/>
        <v/>
      </c>
      <c r="BU58" s="82" t="str">
        <f t="shared" si="5"/>
        <v/>
      </c>
      <c r="BV58" s="82" t="str">
        <f t="shared" si="5"/>
        <v/>
      </c>
      <c r="BW58" s="82" t="str">
        <f t="shared" si="6"/>
        <v/>
      </c>
      <c r="BX58" s="82" t="str">
        <f t="shared" si="6"/>
        <v/>
      </c>
      <c r="BY58" s="82" t="str">
        <f t="shared" si="6"/>
        <v/>
      </c>
      <c r="BZ58" s="82" t="str">
        <f t="shared" si="6"/>
        <v/>
      </c>
      <c r="CA58" s="82" t="str">
        <f t="shared" si="6"/>
        <v/>
      </c>
      <c r="CB58" s="82" t="str">
        <f t="shared" si="6"/>
        <v/>
      </c>
      <c r="CC58" s="82" t="str">
        <f t="shared" si="7"/>
        <v/>
      </c>
      <c r="CD58" s="82" t="str">
        <f t="shared" si="7"/>
        <v/>
      </c>
      <c r="CE58" s="82" t="str">
        <f t="shared" si="7"/>
        <v/>
      </c>
      <c r="CF58" s="82" t="str">
        <f t="shared" si="7"/>
        <v/>
      </c>
      <c r="CG58" s="82" t="str">
        <f t="shared" si="7"/>
        <v/>
      </c>
      <c r="CH58" s="82" t="str">
        <f t="shared" si="7"/>
        <v/>
      </c>
      <c r="CI58" s="82" t="str">
        <f t="shared" si="8"/>
        <v/>
      </c>
      <c r="CJ58" s="82" t="str">
        <f t="shared" si="8"/>
        <v/>
      </c>
      <c r="CK58" s="82" t="str">
        <f t="shared" si="8"/>
        <v/>
      </c>
      <c r="CL58" s="82" t="str">
        <f t="shared" si="8"/>
        <v/>
      </c>
      <c r="CM58" s="82" t="str">
        <f t="shared" si="8"/>
        <v/>
      </c>
      <c r="CN58" s="82" t="str">
        <f t="shared" si="8"/>
        <v/>
      </c>
      <c r="CO58" s="82" t="str">
        <f t="shared" si="9"/>
        <v/>
      </c>
      <c r="CP58" s="82" t="str">
        <f t="shared" si="9"/>
        <v/>
      </c>
      <c r="CQ58" s="82" t="str">
        <f t="shared" si="9"/>
        <v/>
      </c>
      <c r="CR58" s="82" t="str">
        <f t="shared" si="9"/>
        <v/>
      </c>
      <c r="CS58" s="82" t="str">
        <f t="shared" si="9"/>
        <v/>
      </c>
      <c r="CT58" s="82" t="str">
        <f t="shared" si="9"/>
        <v/>
      </c>
      <c r="CU58" s="82" t="str">
        <f t="shared" si="10"/>
        <v/>
      </c>
      <c r="CV58" s="82" t="str">
        <f t="shared" si="10"/>
        <v/>
      </c>
      <c r="CW58" s="82" t="str">
        <f t="shared" si="10"/>
        <v/>
      </c>
      <c r="CX58" s="82" t="str">
        <f t="shared" si="10"/>
        <v/>
      </c>
      <c r="CY58" s="82" t="str">
        <f t="shared" si="10"/>
        <v/>
      </c>
      <c r="CZ58" s="82" t="str">
        <f t="shared" si="10"/>
        <v/>
      </c>
      <c r="DA58" s="82" t="str">
        <f t="shared" si="11"/>
        <v/>
      </c>
      <c r="DB58" s="82" t="str">
        <f t="shared" si="11"/>
        <v/>
      </c>
      <c r="DC58" s="82" t="str">
        <f t="shared" si="11"/>
        <v/>
      </c>
      <c r="DD58" s="82" t="str">
        <f t="shared" si="11"/>
        <v/>
      </c>
      <c r="DE58" s="82" t="str">
        <f t="shared" si="11"/>
        <v/>
      </c>
      <c r="DF58" s="82" t="str">
        <f t="shared" si="11"/>
        <v/>
      </c>
      <c r="DG58" s="82" t="str">
        <f t="shared" si="12"/>
        <v/>
      </c>
      <c r="DH58" s="82" t="str">
        <f t="shared" si="12"/>
        <v/>
      </c>
      <c r="DI58" s="82" t="str">
        <f t="shared" si="12"/>
        <v/>
      </c>
      <c r="DJ58" s="82" t="str">
        <f t="shared" si="12"/>
        <v/>
      </c>
      <c r="DK58" s="82" t="str">
        <f t="shared" si="12"/>
        <v/>
      </c>
      <c r="DL58" s="82" t="str">
        <f t="shared" si="12"/>
        <v/>
      </c>
      <c r="DM58" s="82" t="str">
        <f t="shared" si="13"/>
        <v/>
      </c>
      <c r="DN58" s="82" t="str">
        <f t="shared" si="13"/>
        <v/>
      </c>
      <c r="DO58" s="82" t="str">
        <f t="shared" si="13"/>
        <v/>
      </c>
      <c r="DP58" s="82" t="str">
        <f t="shared" si="13"/>
        <v/>
      </c>
      <c r="DQ58" s="82" t="str">
        <f t="shared" si="13"/>
        <v/>
      </c>
      <c r="DR58" s="82" t="str">
        <f t="shared" si="13"/>
        <v/>
      </c>
      <c r="DS58" s="82" t="str">
        <f t="shared" si="14"/>
        <v/>
      </c>
      <c r="DT58" s="82" t="str">
        <f t="shared" si="14"/>
        <v/>
      </c>
      <c r="DU58" s="82" t="str">
        <f t="shared" si="14"/>
        <v/>
      </c>
      <c r="DV58" s="82" t="str">
        <f t="shared" si="14"/>
        <v/>
      </c>
      <c r="DW58" s="82" t="str">
        <f t="shared" si="14"/>
        <v/>
      </c>
      <c r="DX58" s="82" t="str">
        <f t="shared" si="14"/>
        <v/>
      </c>
      <c r="DY58" s="82" t="str">
        <f t="shared" si="15"/>
        <v/>
      </c>
      <c r="DZ58" s="82" t="str">
        <f t="shared" si="15"/>
        <v/>
      </c>
      <c r="EA58" s="82" t="str">
        <f t="shared" si="15"/>
        <v/>
      </c>
      <c r="EB58" s="82" t="str">
        <f t="shared" si="15"/>
        <v/>
      </c>
      <c r="EC58" s="82" t="str">
        <f t="shared" si="15"/>
        <v/>
      </c>
      <c r="ED58" s="82" t="str">
        <f t="shared" si="15"/>
        <v/>
      </c>
      <c r="EE58" s="82" t="str">
        <f t="shared" si="16"/>
        <v/>
      </c>
      <c r="EF58" s="82" t="str">
        <f t="shared" si="16"/>
        <v/>
      </c>
      <c r="EG58" s="82" t="str">
        <f t="shared" si="16"/>
        <v/>
      </c>
      <c r="EH58" s="82" t="str">
        <f t="shared" si="16"/>
        <v/>
      </c>
      <c r="EI58" s="82" t="str">
        <f t="shared" si="16"/>
        <v/>
      </c>
      <c r="EJ58" s="82" t="str">
        <f t="shared" si="16"/>
        <v/>
      </c>
      <c r="EK58" s="82" t="str">
        <f t="shared" si="17"/>
        <v/>
      </c>
      <c r="EL58" s="82" t="str">
        <f t="shared" si="17"/>
        <v/>
      </c>
      <c r="EM58" s="82" t="str">
        <f t="shared" si="17"/>
        <v/>
      </c>
      <c r="EN58" s="82" t="str">
        <f t="shared" si="17"/>
        <v/>
      </c>
      <c r="EO58" s="82" t="str">
        <f t="shared" si="17"/>
        <v/>
      </c>
      <c r="EP58" s="82" t="str">
        <f t="shared" si="17"/>
        <v/>
      </c>
      <c r="EQ58" s="82" t="str">
        <f t="shared" si="18"/>
        <v/>
      </c>
      <c r="ER58" s="82" t="str">
        <f t="shared" si="18"/>
        <v/>
      </c>
      <c r="ES58" s="82" t="str">
        <f t="shared" si="18"/>
        <v/>
      </c>
      <c r="ET58" s="82" t="str">
        <f t="shared" si="18"/>
        <v/>
      </c>
      <c r="EU58" s="82" t="str">
        <f t="shared" si="18"/>
        <v/>
      </c>
      <c r="EV58" s="82" t="str">
        <f t="shared" si="18"/>
        <v/>
      </c>
      <c r="EW58" s="82" t="str">
        <f t="shared" si="19"/>
        <v/>
      </c>
      <c r="EX58" s="82" t="str">
        <f t="shared" si="19"/>
        <v/>
      </c>
      <c r="EY58" s="82" t="str">
        <f t="shared" si="19"/>
        <v/>
      </c>
      <c r="EZ58" s="82" t="str">
        <f t="shared" si="19"/>
        <v/>
      </c>
      <c r="FA58" s="82" t="str">
        <f t="shared" si="19"/>
        <v/>
      </c>
      <c r="FB58" s="82" t="str">
        <f t="shared" si="19"/>
        <v/>
      </c>
      <c r="FC58" s="82" t="str">
        <f t="shared" si="20"/>
        <v/>
      </c>
      <c r="FD58" s="82" t="str">
        <f t="shared" si="20"/>
        <v/>
      </c>
      <c r="FE58" s="82" t="str">
        <f t="shared" si="20"/>
        <v/>
      </c>
      <c r="FF58" s="82" t="str">
        <f t="shared" si="20"/>
        <v/>
      </c>
      <c r="FG58" s="82" t="str">
        <f t="shared" si="20"/>
        <v/>
      </c>
      <c r="FH58" s="82" t="str">
        <f t="shared" si="20"/>
        <v/>
      </c>
      <c r="FI58" s="82" t="str">
        <f t="shared" si="21"/>
        <v/>
      </c>
      <c r="FJ58" s="82" t="str">
        <f t="shared" si="21"/>
        <v/>
      </c>
      <c r="FK58" s="82" t="str">
        <f t="shared" si="21"/>
        <v/>
      </c>
      <c r="FL58" s="82" t="str">
        <f t="shared" si="21"/>
        <v/>
      </c>
      <c r="FM58" s="82" t="str">
        <f t="shared" si="21"/>
        <v/>
      </c>
      <c r="FN58" s="82" t="str">
        <f t="shared" si="21"/>
        <v/>
      </c>
      <c r="FO58" s="82" t="str">
        <f t="shared" si="22"/>
        <v/>
      </c>
      <c r="FP58" s="82" t="str">
        <f t="shared" si="22"/>
        <v/>
      </c>
      <c r="FQ58" s="82" t="str">
        <f t="shared" si="22"/>
        <v/>
      </c>
      <c r="FR58" s="82" t="str">
        <f t="shared" si="22"/>
        <v/>
      </c>
      <c r="FS58" s="82" t="str">
        <f t="shared" si="22"/>
        <v/>
      </c>
      <c r="FT58" s="82" t="str">
        <f t="shared" si="22"/>
        <v/>
      </c>
      <c r="FU58" s="82" t="str">
        <f t="shared" si="23"/>
        <v/>
      </c>
      <c r="FV58" s="82" t="str">
        <f t="shared" si="23"/>
        <v/>
      </c>
      <c r="FW58" s="82" t="str">
        <f t="shared" si="23"/>
        <v/>
      </c>
      <c r="FX58" s="82" t="str">
        <f t="shared" si="23"/>
        <v/>
      </c>
      <c r="FY58" s="82" t="str">
        <f t="shared" si="23"/>
        <v/>
      </c>
      <c r="FZ58" s="82" t="str">
        <f t="shared" si="23"/>
        <v/>
      </c>
      <c r="GA58" s="82" t="str">
        <f t="shared" si="24"/>
        <v/>
      </c>
      <c r="GB58" s="82" t="str">
        <f t="shared" si="24"/>
        <v/>
      </c>
      <c r="GC58" s="82" t="str">
        <f t="shared" si="24"/>
        <v/>
      </c>
      <c r="GD58" s="82" t="str">
        <f t="shared" si="24"/>
        <v/>
      </c>
      <c r="GE58" s="82" t="str">
        <f t="shared" si="24"/>
        <v/>
      </c>
      <c r="GF58" s="82" t="str">
        <f t="shared" si="24"/>
        <v/>
      </c>
    </row>
    <row r="59" spans="1:188" ht="25.5" customHeight="1">
      <c r="A59" s="2" t="s">
        <v>3548</v>
      </c>
      <c r="B59" s="2">
        <f>COUNTIF($H$4:H59,H59)</f>
        <v>1</v>
      </c>
      <c r="C59" s="2">
        <f>COUNTIF($J$4:J59,J59)</f>
        <v>1</v>
      </c>
      <c r="D59" s="2">
        <f>COUNTIF($K$4:K59,K59)</f>
        <v>1</v>
      </c>
      <c r="E59" s="89">
        <f t="shared" si="0"/>
        <v>56</v>
      </c>
      <c r="F59" s="89" t="s">
        <v>2532</v>
      </c>
      <c r="G59" s="79" t="s">
        <v>742</v>
      </c>
      <c r="H59" s="97" t="s">
        <v>1791</v>
      </c>
      <c r="I59" s="79" t="s">
        <v>54</v>
      </c>
      <c r="J59" s="79" t="s">
        <v>2827</v>
      </c>
      <c r="K59" s="89" t="s">
        <v>619</v>
      </c>
      <c r="L59" s="89"/>
      <c r="M59" s="108" t="s">
        <v>3718</v>
      </c>
      <c r="N59" s="108"/>
      <c r="O59" s="108"/>
      <c r="P59" s="108"/>
      <c r="Q59" s="108"/>
      <c r="R59" s="108"/>
      <c r="S59" s="89"/>
      <c r="T59" s="89"/>
      <c r="U59" s="89"/>
      <c r="V59" s="89"/>
      <c r="W59" s="89"/>
      <c r="X59" s="89"/>
      <c r="Y59" s="89"/>
      <c r="Z59" s="89"/>
      <c r="AA59" s="89"/>
      <c r="AB59" s="89"/>
      <c r="AC59" s="89"/>
      <c r="AD59" s="89">
        <v>1</v>
      </c>
      <c r="AE59" s="89"/>
      <c r="AF59" s="89"/>
      <c r="AG59" s="89"/>
      <c r="AH59" s="89"/>
      <c r="AI59" s="89"/>
      <c r="AJ59" s="89"/>
      <c r="AK59" s="89"/>
      <c r="AL59" s="89"/>
      <c r="AM59" s="89"/>
      <c r="AN59" s="89"/>
      <c r="AO59" s="89"/>
      <c r="AP59" s="89"/>
      <c r="AQ59" s="111"/>
      <c r="AR59" s="118"/>
      <c r="AS59" s="2" t="str">
        <f t="shared" si="1"/>
        <v/>
      </c>
      <c r="AT59" s="2" t="str">
        <f t="shared" si="1"/>
        <v/>
      </c>
      <c r="AU59" s="2" t="str">
        <f t="shared" si="1"/>
        <v/>
      </c>
      <c r="AV59" s="2" t="str">
        <f t="shared" si="1"/>
        <v/>
      </c>
      <c r="AW59" s="2" t="str">
        <f t="shared" si="1"/>
        <v/>
      </c>
      <c r="AX59" s="2" t="str">
        <f t="shared" si="1"/>
        <v/>
      </c>
      <c r="AY59" s="121" t="str">
        <f t="shared" si="2"/>
        <v/>
      </c>
      <c r="AZ59" s="121" t="str">
        <f t="shared" si="2"/>
        <v/>
      </c>
      <c r="BA59" s="121" t="str">
        <f t="shared" si="2"/>
        <v/>
      </c>
      <c r="BB59" s="121" t="str">
        <f t="shared" si="2"/>
        <v/>
      </c>
      <c r="BC59" s="121" t="str">
        <f t="shared" si="2"/>
        <v/>
      </c>
      <c r="BD59" s="121" t="str">
        <f t="shared" si="2"/>
        <v/>
      </c>
      <c r="BE59" s="82" t="str">
        <f t="shared" si="3"/>
        <v/>
      </c>
      <c r="BF59" s="82" t="str">
        <f t="shared" si="3"/>
        <v/>
      </c>
      <c r="BG59" s="82" t="str">
        <f t="shared" si="3"/>
        <v/>
      </c>
      <c r="BH59" s="82" t="str">
        <f t="shared" si="3"/>
        <v/>
      </c>
      <c r="BI59" s="82" t="str">
        <f t="shared" si="3"/>
        <v/>
      </c>
      <c r="BJ59" s="82" t="str">
        <f t="shared" si="3"/>
        <v/>
      </c>
      <c r="BK59" s="82" t="str">
        <f t="shared" si="4"/>
        <v/>
      </c>
      <c r="BL59" s="82" t="str">
        <f t="shared" si="4"/>
        <v/>
      </c>
      <c r="BM59" s="82" t="str">
        <f t="shared" si="4"/>
        <v/>
      </c>
      <c r="BN59" s="82" t="str">
        <f t="shared" si="4"/>
        <v/>
      </c>
      <c r="BO59" s="82" t="str">
        <f t="shared" si="4"/>
        <v/>
      </c>
      <c r="BP59" s="82" t="str">
        <f t="shared" si="4"/>
        <v/>
      </c>
      <c r="BQ59" s="82" t="str">
        <f t="shared" si="5"/>
        <v/>
      </c>
      <c r="BR59" s="82" t="str">
        <f t="shared" si="5"/>
        <v/>
      </c>
      <c r="BS59" s="82" t="str">
        <f t="shared" si="5"/>
        <v/>
      </c>
      <c r="BT59" s="82" t="str">
        <f t="shared" si="5"/>
        <v/>
      </c>
      <c r="BU59" s="82" t="str">
        <f t="shared" si="5"/>
        <v/>
      </c>
      <c r="BV59" s="82" t="str">
        <f t="shared" si="5"/>
        <v/>
      </c>
      <c r="BW59" s="82" t="str">
        <f t="shared" si="6"/>
        <v/>
      </c>
      <c r="BX59" s="82" t="str">
        <f t="shared" si="6"/>
        <v/>
      </c>
      <c r="BY59" s="82" t="str">
        <f t="shared" si="6"/>
        <v/>
      </c>
      <c r="BZ59" s="82" t="str">
        <f t="shared" si="6"/>
        <v/>
      </c>
      <c r="CA59" s="82" t="str">
        <f t="shared" si="6"/>
        <v/>
      </c>
      <c r="CB59" s="82" t="str">
        <f t="shared" si="6"/>
        <v/>
      </c>
      <c r="CC59" s="82" t="str">
        <f t="shared" si="7"/>
        <v/>
      </c>
      <c r="CD59" s="82" t="str">
        <f t="shared" si="7"/>
        <v/>
      </c>
      <c r="CE59" s="82" t="str">
        <f t="shared" si="7"/>
        <v/>
      </c>
      <c r="CF59" s="82" t="str">
        <f t="shared" si="7"/>
        <v/>
      </c>
      <c r="CG59" s="82" t="str">
        <f t="shared" si="7"/>
        <v/>
      </c>
      <c r="CH59" s="82" t="str">
        <f t="shared" si="7"/>
        <v/>
      </c>
      <c r="CI59" s="82" t="str">
        <f t="shared" si="8"/>
        <v/>
      </c>
      <c r="CJ59" s="82" t="str">
        <f t="shared" si="8"/>
        <v/>
      </c>
      <c r="CK59" s="82" t="str">
        <f t="shared" si="8"/>
        <v/>
      </c>
      <c r="CL59" s="82" t="str">
        <f t="shared" si="8"/>
        <v/>
      </c>
      <c r="CM59" s="82" t="str">
        <f t="shared" si="8"/>
        <v/>
      </c>
      <c r="CN59" s="82" t="str">
        <f t="shared" si="8"/>
        <v/>
      </c>
      <c r="CO59" s="82" t="str">
        <f t="shared" si="9"/>
        <v/>
      </c>
      <c r="CP59" s="82" t="str">
        <f t="shared" si="9"/>
        <v/>
      </c>
      <c r="CQ59" s="82" t="str">
        <f t="shared" si="9"/>
        <v/>
      </c>
      <c r="CR59" s="82" t="str">
        <f t="shared" si="9"/>
        <v/>
      </c>
      <c r="CS59" s="82" t="str">
        <f t="shared" si="9"/>
        <v/>
      </c>
      <c r="CT59" s="82" t="str">
        <f t="shared" si="9"/>
        <v/>
      </c>
      <c r="CU59" s="82" t="str">
        <f t="shared" si="10"/>
        <v/>
      </c>
      <c r="CV59" s="82" t="str">
        <f t="shared" si="10"/>
        <v/>
      </c>
      <c r="CW59" s="82" t="str">
        <f t="shared" si="10"/>
        <v/>
      </c>
      <c r="CX59" s="82" t="str">
        <f t="shared" si="10"/>
        <v/>
      </c>
      <c r="CY59" s="82" t="str">
        <f t="shared" si="10"/>
        <v/>
      </c>
      <c r="CZ59" s="82" t="str">
        <f t="shared" si="10"/>
        <v/>
      </c>
      <c r="DA59" s="82" t="str">
        <f t="shared" si="11"/>
        <v/>
      </c>
      <c r="DB59" s="82" t="str">
        <f t="shared" si="11"/>
        <v/>
      </c>
      <c r="DC59" s="82" t="str">
        <f t="shared" si="11"/>
        <v/>
      </c>
      <c r="DD59" s="82" t="str">
        <f t="shared" si="11"/>
        <v/>
      </c>
      <c r="DE59" s="82" t="str">
        <f t="shared" si="11"/>
        <v/>
      </c>
      <c r="DF59" s="82" t="str">
        <f t="shared" si="11"/>
        <v/>
      </c>
      <c r="DG59" s="82" t="str">
        <f t="shared" si="12"/>
        <v>forest@cty8.com</v>
      </c>
      <c r="DH59" s="82" t="str">
        <f t="shared" si="12"/>
        <v/>
      </c>
      <c r="DI59" s="82" t="str">
        <f t="shared" si="12"/>
        <v/>
      </c>
      <c r="DJ59" s="82" t="str">
        <f t="shared" si="12"/>
        <v/>
      </c>
      <c r="DK59" s="82" t="str">
        <f t="shared" si="12"/>
        <v/>
      </c>
      <c r="DL59" s="82" t="str">
        <f t="shared" si="12"/>
        <v/>
      </c>
      <c r="DM59" s="82" t="str">
        <f t="shared" si="13"/>
        <v/>
      </c>
      <c r="DN59" s="82" t="str">
        <f t="shared" si="13"/>
        <v/>
      </c>
      <c r="DO59" s="82" t="str">
        <f t="shared" si="13"/>
        <v/>
      </c>
      <c r="DP59" s="82" t="str">
        <f t="shared" si="13"/>
        <v/>
      </c>
      <c r="DQ59" s="82" t="str">
        <f t="shared" si="13"/>
        <v/>
      </c>
      <c r="DR59" s="82" t="str">
        <f t="shared" si="13"/>
        <v/>
      </c>
      <c r="DS59" s="82" t="str">
        <f t="shared" si="14"/>
        <v/>
      </c>
      <c r="DT59" s="82" t="str">
        <f t="shared" si="14"/>
        <v/>
      </c>
      <c r="DU59" s="82" t="str">
        <f t="shared" si="14"/>
        <v/>
      </c>
      <c r="DV59" s="82" t="str">
        <f t="shared" si="14"/>
        <v/>
      </c>
      <c r="DW59" s="82" t="str">
        <f t="shared" si="14"/>
        <v/>
      </c>
      <c r="DX59" s="82" t="str">
        <f t="shared" si="14"/>
        <v/>
      </c>
      <c r="DY59" s="82" t="str">
        <f t="shared" si="15"/>
        <v/>
      </c>
      <c r="DZ59" s="82" t="str">
        <f t="shared" si="15"/>
        <v/>
      </c>
      <c r="EA59" s="82" t="str">
        <f t="shared" si="15"/>
        <v/>
      </c>
      <c r="EB59" s="82" t="str">
        <f t="shared" si="15"/>
        <v/>
      </c>
      <c r="EC59" s="82" t="str">
        <f t="shared" si="15"/>
        <v/>
      </c>
      <c r="ED59" s="82" t="str">
        <f t="shared" si="15"/>
        <v/>
      </c>
      <c r="EE59" s="82" t="str">
        <f t="shared" si="16"/>
        <v/>
      </c>
      <c r="EF59" s="82" t="str">
        <f t="shared" si="16"/>
        <v/>
      </c>
      <c r="EG59" s="82" t="str">
        <f t="shared" si="16"/>
        <v/>
      </c>
      <c r="EH59" s="82" t="str">
        <f t="shared" si="16"/>
        <v/>
      </c>
      <c r="EI59" s="82" t="str">
        <f t="shared" si="16"/>
        <v/>
      </c>
      <c r="EJ59" s="82" t="str">
        <f t="shared" si="16"/>
        <v/>
      </c>
      <c r="EK59" s="82" t="str">
        <f t="shared" si="17"/>
        <v/>
      </c>
      <c r="EL59" s="82" t="str">
        <f t="shared" si="17"/>
        <v/>
      </c>
      <c r="EM59" s="82" t="str">
        <f t="shared" si="17"/>
        <v/>
      </c>
      <c r="EN59" s="82" t="str">
        <f t="shared" si="17"/>
        <v/>
      </c>
      <c r="EO59" s="82" t="str">
        <f t="shared" si="17"/>
        <v/>
      </c>
      <c r="EP59" s="82" t="str">
        <f t="shared" si="17"/>
        <v/>
      </c>
      <c r="EQ59" s="82" t="str">
        <f t="shared" si="18"/>
        <v/>
      </c>
      <c r="ER59" s="82" t="str">
        <f t="shared" si="18"/>
        <v/>
      </c>
      <c r="ES59" s="82" t="str">
        <f t="shared" si="18"/>
        <v/>
      </c>
      <c r="ET59" s="82" t="str">
        <f t="shared" si="18"/>
        <v/>
      </c>
      <c r="EU59" s="82" t="str">
        <f t="shared" si="18"/>
        <v/>
      </c>
      <c r="EV59" s="82" t="str">
        <f t="shared" si="18"/>
        <v/>
      </c>
      <c r="EW59" s="82" t="str">
        <f t="shared" si="19"/>
        <v/>
      </c>
      <c r="EX59" s="82" t="str">
        <f t="shared" si="19"/>
        <v/>
      </c>
      <c r="EY59" s="82" t="str">
        <f t="shared" si="19"/>
        <v/>
      </c>
      <c r="EZ59" s="82" t="str">
        <f t="shared" si="19"/>
        <v/>
      </c>
      <c r="FA59" s="82" t="str">
        <f t="shared" si="19"/>
        <v/>
      </c>
      <c r="FB59" s="82" t="str">
        <f t="shared" si="19"/>
        <v/>
      </c>
      <c r="FC59" s="82" t="str">
        <f t="shared" si="20"/>
        <v/>
      </c>
      <c r="FD59" s="82" t="str">
        <f t="shared" si="20"/>
        <v/>
      </c>
      <c r="FE59" s="82" t="str">
        <f t="shared" si="20"/>
        <v/>
      </c>
      <c r="FF59" s="82" t="str">
        <f t="shared" si="20"/>
        <v/>
      </c>
      <c r="FG59" s="82" t="str">
        <f t="shared" si="20"/>
        <v/>
      </c>
      <c r="FH59" s="82" t="str">
        <f t="shared" si="20"/>
        <v/>
      </c>
      <c r="FI59" s="82" t="str">
        <f t="shared" si="21"/>
        <v/>
      </c>
      <c r="FJ59" s="82" t="str">
        <f t="shared" si="21"/>
        <v/>
      </c>
      <c r="FK59" s="82" t="str">
        <f t="shared" si="21"/>
        <v/>
      </c>
      <c r="FL59" s="82" t="str">
        <f t="shared" si="21"/>
        <v/>
      </c>
      <c r="FM59" s="82" t="str">
        <f t="shared" si="21"/>
        <v/>
      </c>
      <c r="FN59" s="82" t="str">
        <f t="shared" si="21"/>
        <v/>
      </c>
      <c r="FO59" s="82" t="str">
        <f t="shared" si="22"/>
        <v/>
      </c>
      <c r="FP59" s="82" t="str">
        <f t="shared" si="22"/>
        <v/>
      </c>
      <c r="FQ59" s="82" t="str">
        <f t="shared" si="22"/>
        <v/>
      </c>
      <c r="FR59" s="82" t="str">
        <f t="shared" si="22"/>
        <v/>
      </c>
      <c r="FS59" s="82" t="str">
        <f t="shared" si="22"/>
        <v/>
      </c>
      <c r="FT59" s="82" t="str">
        <f t="shared" si="22"/>
        <v/>
      </c>
      <c r="FU59" s="82" t="str">
        <f t="shared" si="23"/>
        <v/>
      </c>
      <c r="FV59" s="82" t="str">
        <f t="shared" si="23"/>
        <v/>
      </c>
      <c r="FW59" s="82" t="str">
        <f t="shared" si="23"/>
        <v/>
      </c>
      <c r="FX59" s="82" t="str">
        <f t="shared" si="23"/>
        <v/>
      </c>
      <c r="FY59" s="82" t="str">
        <f t="shared" si="23"/>
        <v/>
      </c>
      <c r="FZ59" s="82" t="str">
        <f t="shared" si="23"/>
        <v/>
      </c>
      <c r="GA59" s="82" t="str">
        <f t="shared" si="24"/>
        <v/>
      </c>
      <c r="GB59" s="82" t="str">
        <f t="shared" si="24"/>
        <v/>
      </c>
      <c r="GC59" s="82" t="str">
        <f t="shared" si="24"/>
        <v/>
      </c>
      <c r="GD59" s="82" t="str">
        <f t="shared" si="24"/>
        <v/>
      </c>
      <c r="GE59" s="82" t="str">
        <f t="shared" si="24"/>
        <v/>
      </c>
      <c r="GF59" s="82" t="str">
        <f t="shared" si="24"/>
        <v/>
      </c>
    </row>
    <row r="60" spans="1:188" ht="25.5" customHeight="1">
      <c r="A60" s="2" t="s">
        <v>4634</v>
      </c>
      <c r="B60" s="2">
        <f>COUNTIF($H$4:H60,H60)</f>
        <v>1</v>
      </c>
      <c r="C60" s="2">
        <f>COUNTIF($J$4:J60,J60)</f>
        <v>1</v>
      </c>
      <c r="D60" s="2">
        <f>COUNTIF($K$4:K60,K60)</f>
        <v>1</v>
      </c>
      <c r="E60" s="89">
        <f t="shared" si="0"/>
        <v>57</v>
      </c>
      <c r="F60" s="89" t="s">
        <v>2532</v>
      </c>
      <c r="G60" s="79" t="s">
        <v>742</v>
      </c>
      <c r="H60" s="96" t="s">
        <v>838</v>
      </c>
      <c r="I60" s="79" t="s">
        <v>261</v>
      </c>
      <c r="J60" s="79" t="s">
        <v>2868</v>
      </c>
      <c r="K60" s="89" t="s">
        <v>2187</v>
      </c>
      <c r="L60" s="89"/>
      <c r="M60" s="108" t="s">
        <v>3627</v>
      </c>
      <c r="N60" s="108"/>
      <c r="O60" s="108"/>
      <c r="P60" s="108"/>
      <c r="Q60" s="108"/>
      <c r="R60" s="108"/>
      <c r="S60" s="89"/>
      <c r="T60" s="89"/>
      <c r="U60" s="89"/>
      <c r="V60" s="89"/>
      <c r="W60" s="89"/>
      <c r="X60" s="89"/>
      <c r="Y60" s="89"/>
      <c r="Z60" s="89"/>
      <c r="AA60" s="89"/>
      <c r="AB60" s="89"/>
      <c r="AC60" s="89"/>
      <c r="AD60" s="89">
        <v>1</v>
      </c>
      <c r="AE60" s="89"/>
      <c r="AF60" s="89">
        <v>1</v>
      </c>
      <c r="AG60" s="89"/>
      <c r="AH60" s="89"/>
      <c r="AI60" s="89"/>
      <c r="AJ60" s="89">
        <v>1</v>
      </c>
      <c r="AK60" s="89"/>
      <c r="AL60" s="89"/>
      <c r="AM60" s="89"/>
      <c r="AN60" s="89"/>
      <c r="AO60" s="89"/>
      <c r="AP60" s="89"/>
      <c r="AQ60" s="111"/>
      <c r="AR60" s="118"/>
      <c r="AS60" s="2" t="str">
        <f t="shared" si="1"/>
        <v/>
      </c>
      <c r="AT60" s="2" t="str">
        <f t="shared" si="1"/>
        <v/>
      </c>
      <c r="AU60" s="2" t="str">
        <f t="shared" si="1"/>
        <v/>
      </c>
      <c r="AV60" s="2" t="str">
        <f t="shared" si="1"/>
        <v/>
      </c>
      <c r="AW60" s="2" t="str">
        <f t="shared" si="1"/>
        <v/>
      </c>
      <c r="AX60" s="2" t="str">
        <f t="shared" si="1"/>
        <v/>
      </c>
      <c r="AY60" s="121" t="str">
        <f t="shared" si="2"/>
        <v/>
      </c>
      <c r="AZ60" s="121" t="str">
        <f t="shared" si="2"/>
        <v/>
      </c>
      <c r="BA60" s="121" t="str">
        <f t="shared" si="2"/>
        <v/>
      </c>
      <c r="BB60" s="121" t="str">
        <f t="shared" si="2"/>
        <v/>
      </c>
      <c r="BC60" s="121" t="str">
        <f t="shared" si="2"/>
        <v/>
      </c>
      <c r="BD60" s="121" t="str">
        <f t="shared" si="2"/>
        <v/>
      </c>
      <c r="BE60" s="82" t="str">
        <f t="shared" si="3"/>
        <v/>
      </c>
      <c r="BF60" s="82" t="str">
        <f t="shared" si="3"/>
        <v/>
      </c>
      <c r="BG60" s="82" t="str">
        <f t="shared" si="3"/>
        <v/>
      </c>
      <c r="BH60" s="82" t="str">
        <f t="shared" si="3"/>
        <v/>
      </c>
      <c r="BI60" s="82" t="str">
        <f t="shared" si="3"/>
        <v/>
      </c>
      <c r="BJ60" s="82" t="str">
        <f t="shared" si="3"/>
        <v/>
      </c>
      <c r="BK60" s="82" t="str">
        <f t="shared" si="4"/>
        <v/>
      </c>
      <c r="BL60" s="82" t="str">
        <f t="shared" si="4"/>
        <v/>
      </c>
      <c r="BM60" s="82" t="str">
        <f t="shared" si="4"/>
        <v/>
      </c>
      <c r="BN60" s="82" t="str">
        <f t="shared" si="4"/>
        <v/>
      </c>
      <c r="BO60" s="82" t="str">
        <f t="shared" si="4"/>
        <v/>
      </c>
      <c r="BP60" s="82" t="str">
        <f t="shared" si="4"/>
        <v/>
      </c>
      <c r="BQ60" s="82" t="str">
        <f t="shared" si="5"/>
        <v/>
      </c>
      <c r="BR60" s="82" t="str">
        <f t="shared" si="5"/>
        <v/>
      </c>
      <c r="BS60" s="82" t="str">
        <f t="shared" si="5"/>
        <v/>
      </c>
      <c r="BT60" s="82" t="str">
        <f t="shared" si="5"/>
        <v/>
      </c>
      <c r="BU60" s="82" t="str">
        <f t="shared" si="5"/>
        <v/>
      </c>
      <c r="BV60" s="82" t="str">
        <f t="shared" si="5"/>
        <v/>
      </c>
      <c r="BW60" s="82" t="str">
        <f t="shared" si="6"/>
        <v/>
      </c>
      <c r="BX60" s="82" t="str">
        <f t="shared" si="6"/>
        <v/>
      </c>
      <c r="BY60" s="82" t="str">
        <f t="shared" si="6"/>
        <v/>
      </c>
      <c r="BZ60" s="82" t="str">
        <f t="shared" si="6"/>
        <v/>
      </c>
      <c r="CA60" s="82" t="str">
        <f t="shared" si="6"/>
        <v/>
      </c>
      <c r="CB60" s="82" t="str">
        <f t="shared" si="6"/>
        <v/>
      </c>
      <c r="CC60" s="82" t="str">
        <f t="shared" si="7"/>
        <v/>
      </c>
      <c r="CD60" s="82" t="str">
        <f t="shared" si="7"/>
        <v/>
      </c>
      <c r="CE60" s="82" t="str">
        <f t="shared" si="7"/>
        <v/>
      </c>
      <c r="CF60" s="82" t="str">
        <f t="shared" si="7"/>
        <v/>
      </c>
      <c r="CG60" s="82" t="str">
        <f t="shared" si="7"/>
        <v/>
      </c>
      <c r="CH60" s="82" t="str">
        <f t="shared" si="7"/>
        <v/>
      </c>
      <c r="CI60" s="82" t="str">
        <f t="shared" si="8"/>
        <v/>
      </c>
      <c r="CJ60" s="82" t="str">
        <f t="shared" si="8"/>
        <v/>
      </c>
      <c r="CK60" s="82" t="str">
        <f t="shared" si="8"/>
        <v/>
      </c>
      <c r="CL60" s="82" t="str">
        <f t="shared" si="8"/>
        <v/>
      </c>
      <c r="CM60" s="82" t="str">
        <f t="shared" si="8"/>
        <v/>
      </c>
      <c r="CN60" s="82" t="str">
        <f t="shared" si="8"/>
        <v/>
      </c>
      <c r="CO60" s="82" t="str">
        <f t="shared" si="9"/>
        <v/>
      </c>
      <c r="CP60" s="82" t="str">
        <f t="shared" si="9"/>
        <v/>
      </c>
      <c r="CQ60" s="82" t="str">
        <f t="shared" si="9"/>
        <v/>
      </c>
      <c r="CR60" s="82" t="str">
        <f t="shared" si="9"/>
        <v/>
      </c>
      <c r="CS60" s="82" t="str">
        <f t="shared" si="9"/>
        <v/>
      </c>
      <c r="CT60" s="82" t="str">
        <f t="shared" si="9"/>
        <v/>
      </c>
      <c r="CU60" s="82" t="str">
        <f t="shared" si="10"/>
        <v/>
      </c>
      <c r="CV60" s="82" t="str">
        <f t="shared" si="10"/>
        <v/>
      </c>
      <c r="CW60" s="82" t="str">
        <f t="shared" si="10"/>
        <v/>
      </c>
      <c r="CX60" s="82" t="str">
        <f t="shared" si="10"/>
        <v/>
      </c>
      <c r="CY60" s="82" t="str">
        <f t="shared" si="10"/>
        <v/>
      </c>
      <c r="CZ60" s="82" t="str">
        <f t="shared" si="10"/>
        <v/>
      </c>
      <c r="DA60" s="82" t="str">
        <f t="shared" si="11"/>
        <v/>
      </c>
      <c r="DB60" s="82" t="str">
        <f t="shared" si="11"/>
        <v/>
      </c>
      <c r="DC60" s="82" t="str">
        <f t="shared" si="11"/>
        <v/>
      </c>
      <c r="DD60" s="82" t="str">
        <f t="shared" si="11"/>
        <v/>
      </c>
      <c r="DE60" s="82" t="str">
        <f t="shared" si="11"/>
        <v/>
      </c>
      <c r="DF60" s="82" t="str">
        <f t="shared" si="11"/>
        <v/>
      </c>
      <c r="DG60" s="82" t="str">
        <f t="shared" si="12"/>
        <v>frndr-ki@gray.plala.or.jp</v>
      </c>
      <c r="DH60" s="82" t="str">
        <f t="shared" si="12"/>
        <v/>
      </c>
      <c r="DI60" s="82" t="str">
        <f t="shared" si="12"/>
        <v/>
      </c>
      <c r="DJ60" s="82" t="str">
        <f t="shared" si="12"/>
        <v/>
      </c>
      <c r="DK60" s="82" t="str">
        <f t="shared" si="12"/>
        <v/>
      </c>
      <c r="DL60" s="82" t="str">
        <f t="shared" si="12"/>
        <v/>
      </c>
      <c r="DM60" s="82" t="str">
        <f t="shared" si="13"/>
        <v/>
      </c>
      <c r="DN60" s="82" t="str">
        <f t="shared" si="13"/>
        <v/>
      </c>
      <c r="DO60" s="82" t="str">
        <f t="shared" si="13"/>
        <v/>
      </c>
      <c r="DP60" s="82" t="str">
        <f t="shared" si="13"/>
        <v/>
      </c>
      <c r="DQ60" s="82" t="str">
        <f t="shared" si="13"/>
        <v/>
      </c>
      <c r="DR60" s="82" t="str">
        <f t="shared" si="13"/>
        <v/>
      </c>
      <c r="DS60" s="82" t="str">
        <f t="shared" si="14"/>
        <v>frndr-ki@gray.plala.or.jp</v>
      </c>
      <c r="DT60" s="82" t="str">
        <f t="shared" si="14"/>
        <v/>
      </c>
      <c r="DU60" s="82" t="str">
        <f t="shared" si="14"/>
        <v/>
      </c>
      <c r="DV60" s="82" t="str">
        <f t="shared" si="14"/>
        <v/>
      </c>
      <c r="DW60" s="82" t="str">
        <f t="shared" si="14"/>
        <v/>
      </c>
      <c r="DX60" s="82" t="str">
        <f t="shared" si="14"/>
        <v/>
      </c>
      <c r="DY60" s="82" t="str">
        <f t="shared" si="15"/>
        <v/>
      </c>
      <c r="DZ60" s="82" t="str">
        <f t="shared" si="15"/>
        <v/>
      </c>
      <c r="EA60" s="82" t="str">
        <f t="shared" si="15"/>
        <v/>
      </c>
      <c r="EB60" s="82" t="str">
        <f t="shared" si="15"/>
        <v/>
      </c>
      <c r="EC60" s="82" t="str">
        <f t="shared" si="15"/>
        <v/>
      </c>
      <c r="ED60" s="82" t="str">
        <f t="shared" si="15"/>
        <v/>
      </c>
      <c r="EE60" s="82" t="str">
        <f t="shared" si="16"/>
        <v/>
      </c>
      <c r="EF60" s="82" t="str">
        <f t="shared" si="16"/>
        <v/>
      </c>
      <c r="EG60" s="82" t="str">
        <f t="shared" si="16"/>
        <v/>
      </c>
      <c r="EH60" s="82" t="str">
        <f t="shared" si="16"/>
        <v/>
      </c>
      <c r="EI60" s="82" t="str">
        <f t="shared" si="16"/>
        <v/>
      </c>
      <c r="EJ60" s="82" t="str">
        <f t="shared" si="16"/>
        <v/>
      </c>
      <c r="EK60" s="82" t="str">
        <f t="shared" si="17"/>
        <v/>
      </c>
      <c r="EL60" s="82" t="str">
        <f t="shared" si="17"/>
        <v/>
      </c>
      <c r="EM60" s="82" t="str">
        <f t="shared" si="17"/>
        <v/>
      </c>
      <c r="EN60" s="82" t="str">
        <f t="shared" si="17"/>
        <v/>
      </c>
      <c r="EO60" s="82" t="str">
        <f t="shared" si="17"/>
        <v/>
      </c>
      <c r="EP60" s="82" t="str">
        <f t="shared" si="17"/>
        <v/>
      </c>
      <c r="EQ60" s="82" t="str">
        <f t="shared" si="18"/>
        <v>frndr-ki@gray.plala.or.jp</v>
      </c>
      <c r="ER60" s="82" t="str">
        <f t="shared" si="18"/>
        <v/>
      </c>
      <c r="ES60" s="82" t="str">
        <f t="shared" si="18"/>
        <v/>
      </c>
      <c r="ET60" s="82" t="str">
        <f t="shared" si="18"/>
        <v/>
      </c>
      <c r="EU60" s="82" t="str">
        <f t="shared" si="18"/>
        <v/>
      </c>
      <c r="EV60" s="82" t="str">
        <f t="shared" si="18"/>
        <v/>
      </c>
      <c r="EW60" s="82" t="str">
        <f t="shared" si="19"/>
        <v/>
      </c>
      <c r="EX60" s="82" t="str">
        <f t="shared" si="19"/>
        <v/>
      </c>
      <c r="EY60" s="82" t="str">
        <f t="shared" si="19"/>
        <v/>
      </c>
      <c r="EZ60" s="82" t="str">
        <f t="shared" si="19"/>
        <v/>
      </c>
      <c r="FA60" s="82" t="str">
        <f t="shared" si="19"/>
        <v/>
      </c>
      <c r="FB60" s="82" t="str">
        <f t="shared" si="19"/>
        <v/>
      </c>
      <c r="FC60" s="82" t="str">
        <f t="shared" si="20"/>
        <v/>
      </c>
      <c r="FD60" s="82" t="str">
        <f t="shared" si="20"/>
        <v/>
      </c>
      <c r="FE60" s="82" t="str">
        <f t="shared" si="20"/>
        <v/>
      </c>
      <c r="FF60" s="82" t="str">
        <f t="shared" si="20"/>
        <v/>
      </c>
      <c r="FG60" s="82" t="str">
        <f t="shared" si="20"/>
        <v/>
      </c>
      <c r="FH60" s="82" t="str">
        <f t="shared" si="20"/>
        <v/>
      </c>
      <c r="FI60" s="82" t="str">
        <f t="shared" si="21"/>
        <v/>
      </c>
      <c r="FJ60" s="82" t="str">
        <f t="shared" si="21"/>
        <v/>
      </c>
      <c r="FK60" s="82" t="str">
        <f t="shared" si="21"/>
        <v/>
      </c>
      <c r="FL60" s="82" t="str">
        <f t="shared" si="21"/>
        <v/>
      </c>
      <c r="FM60" s="82" t="str">
        <f t="shared" si="21"/>
        <v/>
      </c>
      <c r="FN60" s="82" t="str">
        <f t="shared" si="21"/>
        <v/>
      </c>
      <c r="FO60" s="82" t="str">
        <f t="shared" si="22"/>
        <v/>
      </c>
      <c r="FP60" s="82" t="str">
        <f t="shared" si="22"/>
        <v/>
      </c>
      <c r="FQ60" s="82" t="str">
        <f t="shared" si="22"/>
        <v/>
      </c>
      <c r="FR60" s="82" t="str">
        <f t="shared" si="22"/>
        <v/>
      </c>
      <c r="FS60" s="82" t="str">
        <f t="shared" si="22"/>
        <v/>
      </c>
      <c r="FT60" s="82" t="str">
        <f t="shared" si="22"/>
        <v/>
      </c>
      <c r="FU60" s="82" t="str">
        <f t="shared" si="23"/>
        <v/>
      </c>
      <c r="FV60" s="82" t="str">
        <f t="shared" si="23"/>
        <v/>
      </c>
      <c r="FW60" s="82" t="str">
        <f t="shared" si="23"/>
        <v/>
      </c>
      <c r="FX60" s="82" t="str">
        <f t="shared" si="23"/>
        <v/>
      </c>
      <c r="FY60" s="82" t="str">
        <f t="shared" si="23"/>
        <v/>
      </c>
      <c r="FZ60" s="82" t="str">
        <f t="shared" si="23"/>
        <v/>
      </c>
      <c r="GA60" s="82" t="str">
        <f t="shared" si="24"/>
        <v/>
      </c>
      <c r="GB60" s="82" t="str">
        <f t="shared" si="24"/>
        <v/>
      </c>
      <c r="GC60" s="82" t="str">
        <f t="shared" si="24"/>
        <v/>
      </c>
      <c r="GD60" s="82" t="str">
        <f t="shared" si="24"/>
        <v/>
      </c>
      <c r="GE60" s="82" t="str">
        <f t="shared" si="24"/>
        <v/>
      </c>
      <c r="GF60" s="82" t="str">
        <f t="shared" si="24"/>
        <v/>
      </c>
    </row>
    <row r="61" spans="1:188" ht="25.5" customHeight="1">
      <c r="A61" s="2" t="s">
        <v>845</v>
      </c>
      <c r="B61" s="2">
        <f>COUNTIF($H$4:H61,H61)</f>
        <v>1</v>
      </c>
      <c r="C61" s="2">
        <f>COUNTIF($J$4:J61,J61)</f>
        <v>1</v>
      </c>
      <c r="D61" s="2">
        <f>COUNTIF($K$4:K61,K61)</f>
        <v>1</v>
      </c>
      <c r="E61" s="89">
        <f t="shared" si="0"/>
        <v>58</v>
      </c>
      <c r="F61" s="89" t="s">
        <v>2532</v>
      </c>
      <c r="G61" s="79" t="s">
        <v>742</v>
      </c>
      <c r="H61" s="97" t="s">
        <v>847</v>
      </c>
      <c r="I61" s="79" t="s">
        <v>853</v>
      </c>
      <c r="J61" s="79" t="s">
        <v>4139</v>
      </c>
      <c r="K61" s="89" t="s">
        <v>855</v>
      </c>
      <c r="L61" s="89" t="s">
        <v>861</v>
      </c>
      <c r="M61" s="108" t="s">
        <v>4141</v>
      </c>
      <c r="N61" s="108"/>
      <c r="O61" s="108"/>
      <c r="P61" s="108"/>
      <c r="Q61" s="108"/>
      <c r="R61" s="108"/>
      <c r="S61" s="89"/>
      <c r="T61" s="89"/>
      <c r="U61" s="89"/>
      <c r="V61" s="89"/>
      <c r="W61" s="89"/>
      <c r="X61" s="89">
        <v>2</v>
      </c>
      <c r="Y61" s="89">
        <v>1</v>
      </c>
      <c r="Z61" s="89"/>
      <c r="AA61" s="89"/>
      <c r="AB61" s="89">
        <v>2</v>
      </c>
      <c r="AC61" s="89"/>
      <c r="AD61" s="89">
        <v>3</v>
      </c>
      <c r="AE61" s="89"/>
      <c r="AF61" s="89">
        <v>1</v>
      </c>
      <c r="AG61" s="89">
        <v>1</v>
      </c>
      <c r="AH61" s="89"/>
      <c r="AI61" s="89"/>
      <c r="AJ61" s="89">
        <v>1</v>
      </c>
      <c r="AK61" s="89">
        <v>1</v>
      </c>
      <c r="AL61" s="89"/>
      <c r="AM61" s="89"/>
      <c r="AN61" s="89"/>
      <c r="AO61" s="89"/>
      <c r="AP61" s="89"/>
      <c r="AQ61" s="111"/>
      <c r="AR61" s="118"/>
      <c r="AS61" s="2" t="str">
        <f t="shared" si="1"/>
        <v/>
      </c>
      <c r="AT61" s="2" t="str">
        <f t="shared" si="1"/>
        <v/>
      </c>
      <c r="AU61" s="2" t="str">
        <f t="shared" si="1"/>
        <v/>
      </c>
      <c r="AV61" s="2" t="str">
        <f t="shared" si="1"/>
        <v/>
      </c>
      <c r="AW61" s="2" t="str">
        <f t="shared" si="1"/>
        <v/>
      </c>
      <c r="AX61" s="2" t="str">
        <f t="shared" si="1"/>
        <v/>
      </c>
      <c r="AY61" s="121" t="str">
        <f t="shared" si="2"/>
        <v/>
      </c>
      <c r="AZ61" s="121" t="str">
        <f t="shared" si="2"/>
        <v/>
      </c>
      <c r="BA61" s="121" t="str">
        <f t="shared" si="2"/>
        <v/>
      </c>
      <c r="BB61" s="121" t="str">
        <f t="shared" si="2"/>
        <v/>
      </c>
      <c r="BC61" s="121" t="str">
        <f t="shared" si="2"/>
        <v/>
      </c>
      <c r="BD61" s="121" t="str">
        <f t="shared" si="2"/>
        <v/>
      </c>
      <c r="BE61" s="82" t="str">
        <f t="shared" si="3"/>
        <v/>
      </c>
      <c r="BF61" s="82" t="str">
        <f t="shared" si="3"/>
        <v/>
      </c>
      <c r="BG61" s="82" t="str">
        <f t="shared" si="3"/>
        <v/>
      </c>
      <c r="BH61" s="82" t="str">
        <f t="shared" si="3"/>
        <v/>
      </c>
      <c r="BI61" s="82" t="str">
        <f t="shared" si="3"/>
        <v/>
      </c>
      <c r="BJ61" s="82" t="str">
        <f t="shared" si="3"/>
        <v/>
      </c>
      <c r="BK61" s="82" t="str">
        <f t="shared" si="4"/>
        <v/>
      </c>
      <c r="BL61" s="82" t="str">
        <f t="shared" si="4"/>
        <v/>
      </c>
      <c r="BM61" s="82" t="str">
        <f t="shared" si="4"/>
        <v/>
      </c>
      <c r="BN61" s="82" t="str">
        <f t="shared" si="4"/>
        <v/>
      </c>
      <c r="BO61" s="82" t="str">
        <f t="shared" si="4"/>
        <v/>
      </c>
      <c r="BP61" s="82" t="str">
        <f t="shared" si="4"/>
        <v/>
      </c>
      <c r="BQ61" s="82" t="str">
        <f t="shared" si="5"/>
        <v/>
      </c>
      <c r="BR61" s="82" t="str">
        <f t="shared" si="5"/>
        <v/>
      </c>
      <c r="BS61" s="82" t="str">
        <f t="shared" si="5"/>
        <v/>
      </c>
      <c r="BT61" s="82" t="str">
        <f t="shared" si="5"/>
        <v/>
      </c>
      <c r="BU61" s="82" t="str">
        <f t="shared" si="5"/>
        <v/>
      </c>
      <c r="BV61" s="82" t="str">
        <f t="shared" si="5"/>
        <v/>
      </c>
      <c r="BW61" s="82" t="str">
        <f t="shared" si="6"/>
        <v>mehino@gmail.com</v>
      </c>
      <c r="BX61" s="82" t="str">
        <f t="shared" si="6"/>
        <v/>
      </c>
      <c r="BY61" s="82" t="str">
        <f t="shared" si="6"/>
        <v/>
      </c>
      <c r="BZ61" s="82" t="str">
        <f t="shared" si="6"/>
        <v/>
      </c>
      <c r="CA61" s="82" t="str">
        <f t="shared" si="6"/>
        <v/>
      </c>
      <c r="CB61" s="82" t="str">
        <f t="shared" si="6"/>
        <v/>
      </c>
      <c r="CC61" s="82" t="str">
        <f t="shared" si="7"/>
        <v>mehino@gmail.com</v>
      </c>
      <c r="CD61" s="82" t="str">
        <f t="shared" si="7"/>
        <v/>
      </c>
      <c r="CE61" s="82" t="str">
        <f t="shared" si="7"/>
        <v/>
      </c>
      <c r="CF61" s="82" t="str">
        <f t="shared" si="7"/>
        <v/>
      </c>
      <c r="CG61" s="82" t="str">
        <f t="shared" si="7"/>
        <v/>
      </c>
      <c r="CH61" s="82" t="str">
        <f t="shared" si="7"/>
        <v/>
      </c>
      <c r="CI61" s="82" t="str">
        <f t="shared" si="8"/>
        <v/>
      </c>
      <c r="CJ61" s="82" t="str">
        <f t="shared" si="8"/>
        <v/>
      </c>
      <c r="CK61" s="82" t="str">
        <f t="shared" si="8"/>
        <v/>
      </c>
      <c r="CL61" s="82" t="str">
        <f t="shared" si="8"/>
        <v/>
      </c>
      <c r="CM61" s="82" t="str">
        <f t="shared" si="8"/>
        <v/>
      </c>
      <c r="CN61" s="82" t="str">
        <f t="shared" si="8"/>
        <v/>
      </c>
      <c r="CO61" s="82" t="str">
        <f t="shared" si="9"/>
        <v/>
      </c>
      <c r="CP61" s="82" t="str">
        <f t="shared" si="9"/>
        <v/>
      </c>
      <c r="CQ61" s="82" t="str">
        <f t="shared" si="9"/>
        <v/>
      </c>
      <c r="CR61" s="82" t="str">
        <f t="shared" si="9"/>
        <v/>
      </c>
      <c r="CS61" s="82" t="str">
        <f t="shared" si="9"/>
        <v/>
      </c>
      <c r="CT61" s="82" t="str">
        <f t="shared" si="9"/>
        <v/>
      </c>
      <c r="CU61" s="82" t="str">
        <f t="shared" si="10"/>
        <v>mehino@gmail.com</v>
      </c>
      <c r="CV61" s="82" t="str">
        <f t="shared" si="10"/>
        <v/>
      </c>
      <c r="CW61" s="82" t="str">
        <f t="shared" si="10"/>
        <v/>
      </c>
      <c r="CX61" s="82" t="str">
        <f t="shared" si="10"/>
        <v/>
      </c>
      <c r="CY61" s="82" t="str">
        <f t="shared" si="10"/>
        <v/>
      </c>
      <c r="CZ61" s="82" t="str">
        <f t="shared" si="10"/>
        <v/>
      </c>
      <c r="DA61" s="82" t="str">
        <f t="shared" si="11"/>
        <v/>
      </c>
      <c r="DB61" s="82" t="str">
        <f t="shared" si="11"/>
        <v/>
      </c>
      <c r="DC61" s="82" t="str">
        <f t="shared" si="11"/>
        <v/>
      </c>
      <c r="DD61" s="82" t="str">
        <f t="shared" si="11"/>
        <v/>
      </c>
      <c r="DE61" s="82" t="str">
        <f t="shared" si="11"/>
        <v/>
      </c>
      <c r="DF61" s="82" t="str">
        <f t="shared" si="11"/>
        <v/>
      </c>
      <c r="DG61" s="82" t="str">
        <f t="shared" si="12"/>
        <v>mehino@gmail.com</v>
      </c>
      <c r="DH61" s="82" t="str">
        <f t="shared" si="12"/>
        <v/>
      </c>
      <c r="DI61" s="82" t="str">
        <f t="shared" si="12"/>
        <v/>
      </c>
      <c r="DJ61" s="82" t="str">
        <f t="shared" si="12"/>
        <v/>
      </c>
      <c r="DK61" s="82" t="str">
        <f t="shared" si="12"/>
        <v/>
      </c>
      <c r="DL61" s="82" t="str">
        <f t="shared" si="12"/>
        <v/>
      </c>
      <c r="DM61" s="82" t="str">
        <f t="shared" si="13"/>
        <v/>
      </c>
      <c r="DN61" s="82" t="str">
        <f t="shared" si="13"/>
        <v/>
      </c>
      <c r="DO61" s="82" t="str">
        <f t="shared" si="13"/>
        <v/>
      </c>
      <c r="DP61" s="82" t="str">
        <f t="shared" si="13"/>
        <v/>
      </c>
      <c r="DQ61" s="82" t="str">
        <f t="shared" si="13"/>
        <v/>
      </c>
      <c r="DR61" s="82" t="str">
        <f t="shared" si="13"/>
        <v/>
      </c>
      <c r="DS61" s="82" t="str">
        <f t="shared" si="14"/>
        <v>mehino@gmail.com</v>
      </c>
      <c r="DT61" s="82" t="str">
        <f t="shared" si="14"/>
        <v/>
      </c>
      <c r="DU61" s="82" t="str">
        <f t="shared" si="14"/>
        <v/>
      </c>
      <c r="DV61" s="82" t="str">
        <f t="shared" si="14"/>
        <v/>
      </c>
      <c r="DW61" s="82" t="str">
        <f t="shared" si="14"/>
        <v/>
      </c>
      <c r="DX61" s="82" t="str">
        <f t="shared" si="14"/>
        <v/>
      </c>
      <c r="DY61" s="82" t="str">
        <f t="shared" si="15"/>
        <v>mehino@gmail.com</v>
      </c>
      <c r="DZ61" s="82" t="str">
        <f t="shared" si="15"/>
        <v/>
      </c>
      <c r="EA61" s="82" t="str">
        <f t="shared" si="15"/>
        <v/>
      </c>
      <c r="EB61" s="82" t="str">
        <f t="shared" si="15"/>
        <v/>
      </c>
      <c r="EC61" s="82" t="str">
        <f t="shared" si="15"/>
        <v/>
      </c>
      <c r="ED61" s="82" t="str">
        <f t="shared" si="15"/>
        <v/>
      </c>
      <c r="EE61" s="82" t="str">
        <f t="shared" si="16"/>
        <v/>
      </c>
      <c r="EF61" s="82" t="str">
        <f t="shared" si="16"/>
        <v/>
      </c>
      <c r="EG61" s="82" t="str">
        <f t="shared" si="16"/>
        <v/>
      </c>
      <c r="EH61" s="82" t="str">
        <f t="shared" si="16"/>
        <v/>
      </c>
      <c r="EI61" s="82" t="str">
        <f t="shared" si="16"/>
        <v/>
      </c>
      <c r="EJ61" s="82" t="str">
        <f t="shared" si="16"/>
        <v/>
      </c>
      <c r="EK61" s="82" t="str">
        <f t="shared" si="17"/>
        <v/>
      </c>
      <c r="EL61" s="82" t="str">
        <f t="shared" si="17"/>
        <v/>
      </c>
      <c r="EM61" s="82" t="str">
        <f t="shared" si="17"/>
        <v/>
      </c>
      <c r="EN61" s="82" t="str">
        <f t="shared" si="17"/>
        <v/>
      </c>
      <c r="EO61" s="82" t="str">
        <f t="shared" si="17"/>
        <v/>
      </c>
      <c r="EP61" s="82" t="str">
        <f t="shared" si="17"/>
        <v/>
      </c>
      <c r="EQ61" s="82" t="str">
        <f t="shared" si="18"/>
        <v>mehino@gmail.com</v>
      </c>
      <c r="ER61" s="82" t="str">
        <f t="shared" si="18"/>
        <v/>
      </c>
      <c r="ES61" s="82" t="str">
        <f t="shared" si="18"/>
        <v/>
      </c>
      <c r="ET61" s="82" t="str">
        <f t="shared" si="18"/>
        <v/>
      </c>
      <c r="EU61" s="82" t="str">
        <f t="shared" si="18"/>
        <v/>
      </c>
      <c r="EV61" s="82" t="str">
        <f t="shared" si="18"/>
        <v/>
      </c>
      <c r="EW61" s="82" t="str">
        <f t="shared" si="19"/>
        <v>mehino@gmail.com</v>
      </c>
      <c r="EX61" s="82" t="str">
        <f t="shared" si="19"/>
        <v/>
      </c>
      <c r="EY61" s="82" t="str">
        <f t="shared" si="19"/>
        <v/>
      </c>
      <c r="EZ61" s="82" t="str">
        <f t="shared" si="19"/>
        <v/>
      </c>
      <c r="FA61" s="82" t="str">
        <f t="shared" si="19"/>
        <v/>
      </c>
      <c r="FB61" s="82" t="str">
        <f t="shared" si="19"/>
        <v/>
      </c>
      <c r="FC61" s="82" t="str">
        <f t="shared" si="20"/>
        <v/>
      </c>
      <c r="FD61" s="82" t="str">
        <f t="shared" si="20"/>
        <v/>
      </c>
      <c r="FE61" s="82" t="str">
        <f t="shared" si="20"/>
        <v/>
      </c>
      <c r="FF61" s="82" t="str">
        <f t="shared" si="20"/>
        <v/>
      </c>
      <c r="FG61" s="82" t="str">
        <f t="shared" si="20"/>
        <v/>
      </c>
      <c r="FH61" s="82" t="str">
        <f t="shared" si="20"/>
        <v/>
      </c>
      <c r="FI61" s="82" t="str">
        <f t="shared" si="21"/>
        <v/>
      </c>
      <c r="FJ61" s="82" t="str">
        <f t="shared" si="21"/>
        <v/>
      </c>
      <c r="FK61" s="82" t="str">
        <f t="shared" si="21"/>
        <v/>
      </c>
      <c r="FL61" s="82" t="str">
        <f t="shared" si="21"/>
        <v/>
      </c>
      <c r="FM61" s="82" t="str">
        <f t="shared" si="21"/>
        <v/>
      </c>
      <c r="FN61" s="82" t="str">
        <f t="shared" si="21"/>
        <v/>
      </c>
      <c r="FO61" s="82" t="str">
        <f t="shared" si="22"/>
        <v/>
      </c>
      <c r="FP61" s="82" t="str">
        <f t="shared" si="22"/>
        <v/>
      </c>
      <c r="FQ61" s="82" t="str">
        <f t="shared" si="22"/>
        <v/>
      </c>
      <c r="FR61" s="82" t="str">
        <f t="shared" si="22"/>
        <v/>
      </c>
      <c r="FS61" s="82" t="str">
        <f t="shared" si="22"/>
        <v/>
      </c>
      <c r="FT61" s="82" t="str">
        <f t="shared" si="22"/>
        <v/>
      </c>
      <c r="FU61" s="82" t="str">
        <f t="shared" si="23"/>
        <v/>
      </c>
      <c r="FV61" s="82" t="str">
        <f t="shared" si="23"/>
        <v/>
      </c>
      <c r="FW61" s="82" t="str">
        <f t="shared" si="23"/>
        <v/>
      </c>
      <c r="FX61" s="82" t="str">
        <f t="shared" si="23"/>
        <v/>
      </c>
      <c r="FY61" s="82" t="str">
        <f t="shared" si="23"/>
        <v/>
      </c>
      <c r="FZ61" s="82" t="str">
        <f t="shared" si="23"/>
        <v/>
      </c>
      <c r="GA61" s="82" t="str">
        <f t="shared" si="24"/>
        <v/>
      </c>
      <c r="GB61" s="82" t="str">
        <f t="shared" si="24"/>
        <v/>
      </c>
      <c r="GC61" s="82" t="str">
        <f t="shared" si="24"/>
        <v/>
      </c>
      <c r="GD61" s="82" t="str">
        <f t="shared" si="24"/>
        <v/>
      </c>
      <c r="GE61" s="82" t="str">
        <f t="shared" si="24"/>
        <v/>
      </c>
      <c r="GF61" s="82" t="str">
        <f t="shared" si="24"/>
        <v/>
      </c>
    </row>
    <row r="62" spans="1:188" ht="25.5" customHeight="1">
      <c r="A62" s="2" t="s">
        <v>277</v>
      </c>
      <c r="B62" s="2">
        <f>COUNTIF($H$4:H62,H62)</f>
        <v>1</v>
      </c>
      <c r="C62" s="2">
        <f>COUNTIF($J$4:J62,J62)</f>
        <v>1</v>
      </c>
      <c r="D62" s="2">
        <f>COUNTIF($K$4:K62,K62)</f>
        <v>1</v>
      </c>
      <c r="E62" s="89">
        <f t="shared" si="0"/>
        <v>59</v>
      </c>
      <c r="F62" s="89" t="s">
        <v>2532</v>
      </c>
      <c r="G62" s="79" t="s">
        <v>742</v>
      </c>
      <c r="H62" s="97" t="s">
        <v>611</v>
      </c>
      <c r="I62" s="79" t="s">
        <v>919</v>
      </c>
      <c r="J62" s="79" t="s">
        <v>2714</v>
      </c>
      <c r="K62" s="89" t="s">
        <v>922</v>
      </c>
      <c r="L62" s="89" t="s">
        <v>710</v>
      </c>
      <c r="M62" s="108" t="s">
        <v>4143</v>
      </c>
      <c r="N62" s="108"/>
      <c r="O62" s="108"/>
      <c r="P62" s="108"/>
      <c r="Q62" s="108"/>
      <c r="R62" s="108"/>
      <c r="S62" s="89"/>
      <c r="T62" s="89"/>
      <c r="U62" s="89"/>
      <c r="V62" s="89"/>
      <c r="W62" s="89"/>
      <c r="X62" s="89">
        <v>1</v>
      </c>
      <c r="Y62" s="89"/>
      <c r="Z62" s="89"/>
      <c r="AA62" s="89"/>
      <c r="AB62" s="89"/>
      <c r="AC62" s="89"/>
      <c r="AD62" s="89"/>
      <c r="AE62" s="89"/>
      <c r="AF62" s="89"/>
      <c r="AG62" s="89"/>
      <c r="AH62" s="89"/>
      <c r="AI62" s="89"/>
      <c r="AJ62" s="89"/>
      <c r="AK62" s="89"/>
      <c r="AL62" s="89"/>
      <c r="AM62" s="89"/>
      <c r="AN62" s="89"/>
      <c r="AO62" s="89"/>
      <c r="AP62" s="89"/>
      <c r="AQ62" s="111"/>
      <c r="AR62" s="118"/>
      <c r="AS62" s="2" t="str">
        <f t="shared" si="1"/>
        <v/>
      </c>
      <c r="AT62" s="2" t="str">
        <f t="shared" si="1"/>
        <v/>
      </c>
      <c r="AU62" s="2" t="str">
        <f t="shared" si="1"/>
        <v/>
      </c>
      <c r="AV62" s="2" t="str">
        <f t="shared" si="1"/>
        <v/>
      </c>
      <c r="AW62" s="2" t="str">
        <f t="shared" si="1"/>
        <v/>
      </c>
      <c r="AX62" s="2" t="str">
        <f t="shared" si="1"/>
        <v/>
      </c>
      <c r="AY62" s="121" t="str">
        <f t="shared" si="2"/>
        <v/>
      </c>
      <c r="AZ62" s="121" t="str">
        <f t="shared" si="2"/>
        <v/>
      </c>
      <c r="BA62" s="121" t="str">
        <f t="shared" si="2"/>
        <v/>
      </c>
      <c r="BB62" s="121" t="str">
        <f t="shared" si="2"/>
        <v/>
      </c>
      <c r="BC62" s="121" t="str">
        <f t="shared" si="2"/>
        <v/>
      </c>
      <c r="BD62" s="121" t="str">
        <f t="shared" si="2"/>
        <v/>
      </c>
      <c r="BE62" s="82" t="str">
        <f t="shared" si="3"/>
        <v/>
      </c>
      <c r="BF62" s="82" t="str">
        <f t="shared" si="3"/>
        <v/>
      </c>
      <c r="BG62" s="82" t="str">
        <f t="shared" si="3"/>
        <v/>
      </c>
      <c r="BH62" s="82" t="str">
        <f t="shared" si="3"/>
        <v/>
      </c>
      <c r="BI62" s="82" t="str">
        <f t="shared" si="3"/>
        <v/>
      </c>
      <c r="BJ62" s="82" t="str">
        <f t="shared" si="3"/>
        <v/>
      </c>
      <c r="BK62" s="82" t="str">
        <f t="shared" si="4"/>
        <v/>
      </c>
      <c r="BL62" s="82" t="str">
        <f t="shared" si="4"/>
        <v/>
      </c>
      <c r="BM62" s="82" t="str">
        <f t="shared" si="4"/>
        <v/>
      </c>
      <c r="BN62" s="82" t="str">
        <f t="shared" si="4"/>
        <v/>
      </c>
      <c r="BO62" s="82" t="str">
        <f t="shared" si="4"/>
        <v/>
      </c>
      <c r="BP62" s="82" t="str">
        <f t="shared" si="4"/>
        <v/>
      </c>
      <c r="BQ62" s="82" t="str">
        <f t="shared" si="5"/>
        <v/>
      </c>
      <c r="BR62" s="82" t="str">
        <f t="shared" si="5"/>
        <v/>
      </c>
      <c r="BS62" s="82" t="str">
        <f t="shared" si="5"/>
        <v/>
      </c>
      <c r="BT62" s="82" t="str">
        <f t="shared" si="5"/>
        <v/>
      </c>
      <c r="BU62" s="82" t="str">
        <f t="shared" si="5"/>
        <v/>
      </c>
      <c r="BV62" s="82" t="str">
        <f t="shared" si="5"/>
        <v/>
      </c>
      <c r="BW62" s="82" t="str">
        <f t="shared" si="6"/>
        <v>info@raccohouse.or.jp</v>
      </c>
      <c r="BX62" s="82" t="str">
        <f t="shared" si="6"/>
        <v/>
      </c>
      <c r="BY62" s="82" t="str">
        <f t="shared" si="6"/>
        <v/>
      </c>
      <c r="BZ62" s="82" t="str">
        <f t="shared" si="6"/>
        <v/>
      </c>
      <c r="CA62" s="82" t="str">
        <f t="shared" si="6"/>
        <v/>
      </c>
      <c r="CB62" s="82" t="str">
        <f t="shared" si="6"/>
        <v/>
      </c>
      <c r="CC62" s="82" t="str">
        <f t="shared" si="7"/>
        <v/>
      </c>
      <c r="CD62" s="82" t="str">
        <f t="shared" si="7"/>
        <v/>
      </c>
      <c r="CE62" s="82" t="str">
        <f t="shared" si="7"/>
        <v/>
      </c>
      <c r="CF62" s="82" t="str">
        <f t="shared" si="7"/>
        <v/>
      </c>
      <c r="CG62" s="82" t="str">
        <f t="shared" si="7"/>
        <v/>
      </c>
      <c r="CH62" s="82" t="str">
        <f t="shared" si="7"/>
        <v/>
      </c>
      <c r="CI62" s="82" t="str">
        <f t="shared" si="8"/>
        <v/>
      </c>
      <c r="CJ62" s="82" t="str">
        <f t="shared" si="8"/>
        <v/>
      </c>
      <c r="CK62" s="82" t="str">
        <f t="shared" si="8"/>
        <v/>
      </c>
      <c r="CL62" s="82" t="str">
        <f t="shared" si="8"/>
        <v/>
      </c>
      <c r="CM62" s="82" t="str">
        <f t="shared" si="8"/>
        <v/>
      </c>
      <c r="CN62" s="82" t="str">
        <f t="shared" si="8"/>
        <v/>
      </c>
      <c r="CO62" s="82" t="str">
        <f t="shared" si="9"/>
        <v/>
      </c>
      <c r="CP62" s="82" t="str">
        <f t="shared" si="9"/>
        <v/>
      </c>
      <c r="CQ62" s="82" t="str">
        <f t="shared" si="9"/>
        <v/>
      </c>
      <c r="CR62" s="82" t="str">
        <f t="shared" si="9"/>
        <v/>
      </c>
      <c r="CS62" s="82" t="str">
        <f t="shared" si="9"/>
        <v/>
      </c>
      <c r="CT62" s="82" t="str">
        <f t="shared" si="9"/>
        <v/>
      </c>
      <c r="CU62" s="82" t="str">
        <f t="shared" si="10"/>
        <v/>
      </c>
      <c r="CV62" s="82" t="str">
        <f t="shared" si="10"/>
        <v/>
      </c>
      <c r="CW62" s="82" t="str">
        <f t="shared" si="10"/>
        <v/>
      </c>
      <c r="CX62" s="82" t="str">
        <f t="shared" si="10"/>
        <v/>
      </c>
      <c r="CY62" s="82" t="str">
        <f t="shared" si="10"/>
        <v/>
      </c>
      <c r="CZ62" s="82" t="str">
        <f t="shared" si="10"/>
        <v/>
      </c>
      <c r="DA62" s="82" t="str">
        <f t="shared" si="11"/>
        <v/>
      </c>
      <c r="DB62" s="82" t="str">
        <f t="shared" si="11"/>
        <v/>
      </c>
      <c r="DC62" s="82" t="str">
        <f t="shared" si="11"/>
        <v/>
      </c>
      <c r="DD62" s="82" t="str">
        <f t="shared" si="11"/>
        <v/>
      </c>
      <c r="DE62" s="82" t="str">
        <f t="shared" si="11"/>
        <v/>
      </c>
      <c r="DF62" s="82" t="str">
        <f t="shared" si="11"/>
        <v/>
      </c>
      <c r="DG62" s="82" t="str">
        <f t="shared" si="12"/>
        <v/>
      </c>
      <c r="DH62" s="82" t="str">
        <f t="shared" si="12"/>
        <v/>
      </c>
      <c r="DI62" s="82" t="str">
        <f t="shared" si="12"/>
        <v/>
      </c>
      <c r="DJ62" s="82" t="str">
        <f t="shared" si="12"/>
        <v/>
      </c>
      <c r="DK62" s="82" t="str">
        <f t="shared" si="12"/>
        <v/>
      </c>
      <c r="DL62" s="82" t="str">
        <f t="shared" si="12"/>
        <v/>
      </c>
      <c r="DM62" s="82" t="str">
        <f t="shared" si="13"/>
        <v/>
      </c>
      <c r="DN62" s="82" t="str">
        <f t="shared" si="13"/>
        <v/>
      </c>
      <c r="DO62" s="82" t="str">
        <f t="shared" si="13"/>
        <v/>
      </c>
      <c r="DP62" s="82" t="str">
        <f t="shared" si="13"/>
        <v/>
      </c>
      <c r="DQ62" s="82" t="str">
        <f t="shared" si="13"/>
        <v/>
      </c>
      <c r="DR62" s="82" t="str">
        <f t="shared" si="13"/>
        <v/>
      </c>
      <c r="DS62" s="82" t="str">
        <f t="shared" si="14"/>
        <v/>
      </c>
      <c r="DT62" s="82" t="str">
        <f t="shared" si="14"/>
        <v/>
      </c>
      <c r="DU62" s="82" t="str">
        <f t="shared" si="14"/>
        <v/>
      </c>
      <c r="DV62" s="82" t="str">
        <f t="shared" si="14"/>
        <v/>
      </c>
      <c r="DW62" s="82" t="str">
        <f t="shared" si="14"/>
        <v/>
      </c>
      <c r="DX62" s="82" t="str">
        <f t="shared" si="14"/>
        <v/>
      </c>
      <c r="DY62" s="82" t="str">
        <f t="shared" si="15"/>
        <v/>
      </c>
      <c r="DZ62" s="82" t="str">
        <f t="shared" si="15"/>
        <v/>
      </c>
      <c r="EA62" s="82" t="str">
        <f t="shared" si="15"/>
        <v/>
      </c>
      <c r="EB62" s="82" t="str">
        <f t="shared" si="15"/>
        <v/>
      </c>
      <c r="EC62" s="82" t="str">
        <f t="shared" si="15"/>
        <v/>
      </c>
      <c r="ED62" s="82" t="str">
        <f t="shared" si="15"/>
        <v/>
      </c>
      <c r="EE62" s="82" t="str">
        <f t="shared" si="16"/>
        <v/>
      </c>
      <c r="EF62" s="82" t="str">
        <f t="shared" si="16"/>
        <v/>
      </c>
      <c r="EG62" s="82" t="str">
        <f t="shared" si="16"/>
        <v/>
      </c>
      <c r="EH62" s="82" t="str">
        <f t="shared" si="16"/>
        <v/>
      </c>
      <c r="EI62" s="82" t="str">
        <f t="shared" si="16"/>
        <v/>
      </c>
      <c r="EJ62" s="82" t="str">
        <f t="shared" si="16"/>
        <v/>
      </c>
      <c r="EK62" s="82" t="str">
        <f t="shared" si="17"/>
        <v/>
      </c>
      <c r="EL62" s="82" t="str">
        <f t="shared" si="17"/>
        <v/>
      </c>
      <c r="EM62" s="82" t="str">
        <f t="shared" si="17"/>
        <v/>
      </c>
      <c r="EN62" s="82" t="str">
        <f t="shared" si="17"/>
        <v/>
      </c>
      <c r="EO62" s="82" t="str">
        <f t="shared" si="17"/>
        <v/>
      </c>
      <c r="EP62" s="82" t="str">
        <f t="shared" si="17"/>
        <v/>
      </c>
      <c r="EQ62" s="82" t="str">
        <f t="shared" si="18"/>
        <v/>
      </c>
      <c r="ER62" s="82" t="str">
        <f t="shared" si="18"/>
        <v/>
      </c>
      <c r="ES62" s="82" t="str">
        <f t="shared" si="18"/>
        <v/>
      </c>
      <c r="ET62" s="82" t="str">
        <f t="shared" si="18"/>
        <v/>
      </c>
      <c r="EU62" s="82" t="str">
        <f t="shared" si="18"/>
        <v/>
      </c>
      <c r="EV62" s="82" t="str">
        <f t="shared" si="18"/>
        <v/>
      </c>
      <c r="EW62" s="82" t="str">
        <f t="shared" si="19"/>
        <v/>
      </c>
      <c r="EX62" s="82" t="str">
        <f t="shared" si="19"/>
        <v/>
      </c>
      <c r="EY62" s="82" t="str">
        <f t="shared" si="19"/>
        <v/>
      </c>
      <c r="EZ62" s="82" t="str">
        <f t="shared" si="19"/>
        <v/>
      </c>
      <c r="FA62" s="82" t="str">
        <f t="shared" si="19"/>
        <v/>
      </c>
      <c r="FB62" s="82" t="str">
        <f t="shared" si="19"/>
        <v/>
      </c>
      <c r="FC62" s="82" t="str">
        <f t="shared" si="20"/>
        <v/>
      </c>
      <c r="FD62" s="82" t="str">
        <f t="shared" si="20"/>
        <v/>
      </c>
      <c r="FE62" s="82" t="str">
        <f t="shared" si="20"/>
        <v/>
      </c>
      <c r="FF62" s="82" t="str">
        <f t="shared" si="20"/>
        <v/>
      </c>
      <c r="FG62" s="82" t="str">
        <f t="shared" si="20"/>
        <v/>
      </c>
      <c r="FH62" s="82" t="str">
        <f t="shared" si="20"/>
        <v/>
      </c>
      <c r="FI62" s="82" t="str">
        <f t="shared" si="21"/>
        <v/>
      </c>
      <c r="FJ62" s="82" t="str">
        <f t="shared" si="21"/>
        <v/>
      </c>
      <c r="FK62" s="82" t="str">
        <f t="shared" si="21"/>
        <v/>
      </c>
      <c r="FL62" s="82" t="str">
        <f t="shared" si="21"/>
        <v/>
      </c>
      <c r="FM62" s="82" t="str">
        <f t="shared" si="21"/>
        <v/>
      </c>
      <c r="FN62" s="82" t="str">
        <f t="shared" si="21"/>
        <v/>
      </c>
      <c r="FO62" s="82" t="str">
        <f t="shared" si="22"/>
        <v/>
      </c>
      <c r="FP62" s="82" t="str">
        <f t="shared" si="22"/>
        <v/>
      </c>
      <c r="FQ62" s="82" t="str">
        <f t="shared" si="22"/>
        <v/>
      </c>
      <c r="FR62" s="82" t="str">
        <f t="shared" si="22"/>
        <v/>
      </c>
      <c r="FS62" s="82" t="str">
        <f t="shared" si="22"/>
        <v/>
      </c>
      <c r="FT62" s="82" t="str">
        <f t="shared" si="22"/>
        <v/>
      </c>
      <c r="FU62" s="82" t="str">
        <f t="shared" si="23"/>
        <v/>
      </c>
      <c r="FV62" s="82" t="str">
        <f t="shared" si="23"/>
        <v/>
      </c>
      <c r="FW62" s="82" t="str">
        <f t="shared" si="23"/>
        <v/>
      </c>
      <c r="FX62" s="82" t="str">
        <f t="shared" si="23"/>
        <v/>
      </c>
      <c r="FY62" s="82" t="str">
        <f t="shared" si="23"/>
        <v/>
      </c>
      <c r="FZ62" s="82" t="str">
        <f t="shared" si="23"/>
        <v/>
      </c>
      <c r="GA62" s="82" t="str">
        <f t="shared" si="24"/>
        <v/>
      </c>
      <c r="GB62" s="82" t="str">
        <f t="shared" si="24"/>
        <v/>
      </c>
      <c r="GC62" s="82" t="str">
        <f t="shared" si="24"/>
        <v/>
      </c>
      <c r="GD62" s="82" t="str">
        <f t="shared" si="24"/>
        <v/>
      </c>
      <c r="GE62" s="82" t="str">
        <f t="shared" si="24"/>
        <v/>
      </c>
      <c r="GF62" s="82" t="str">
        <f t="shared" si="24"/>
        <v/>
      </c>
    </row>
    <row r="63" spans="1:188" ht="25.5" customHeight="1">
      <c r="A63" s="2" t="s">
        <v>3349</v>
      </c>
      <c r="B63" s="2">
        <f>COUNTIF($H$4:H63,H63)</f>
        <v>1</v>
      </c>
      <c r="C63" s="2">
        <f>COUNTIF($J$4:J63,J63)</f>
        <v>1</v>
      </c>
      <c r="D63" s="2">
        <f>COUNTIF($K$4:K63,K63)</f>
        <v>1</v>
      </c>
      <c r="E63" s="89">
        <f t="shared" si="0"/>
        <v>60</v>
      </c>
      <c r="F63" s="89" t="s">
        <v>2532</v>
      </c>
      <c r="G63" s="79" t="s">
        <v>742</v>
      </c>
      <c r="H63" s="96" t="s">
        <v>592</v>
      </c>
      <c r="I63" s="79" t="s">
        <v>4146</v>
      </c>
      <c r="J63" s="79" t="s">
        <v>2985</v>
      </c>
      <c r="K63" s="89" t="s">
        <v>928</v>
      </c>
      <c r="L63" s="89" t="s">
        <v>930</v>
      </c>
      <c r="M63" s="108" t="s">
        <v>1278</v>
      </c>
      <c r="N63" s="108" t="s">
        <v>4148</v>
      </c>
      <c r="O63" s="108" t="s">
        <v>3478</v>
      </c>
      <c r="P63" s="108"/>
      <c r="Q63" s="108"/>
      <c r="R63" s="108"/>
      <c r="S63" s="89"/>
      <c r="T63" s="89"/>
      <c r="U63" s="89"/>
      <c r="V63" s="89"/>
      <c r="W63" s="89"/>
      <c r="X63" s="89"/>
      <c r="Y63" s="89"/>
      <c r="Z63" s="89"/>
      <c r="AA63" s="89"/>
      <c r="AB63" s="89"/>
      <c r="AC63" s="89"/>
      <c r="AD63" s="89"/>
      <c r="AE63" s="89"/>
      <c r="AF63" s="89">
        <v>1</v>
      </c>
      <c r="AG63" s="89"/>
      <c r="AH63" s="89"/>
      <c r="AI63" s="89"/>
      <c r="AJ63" s="89"/>
      <c r="AK63" s="89"/>
      <c r="AL63" s="89">
        <v>1</v>
      </c>
      <c r="AM63" s="89"/>
      <c r="AN63" s="89"/>
      <c r="AO63" s="89"/>
      <c r="AP63" s="89"/>
      <c r="AQ63" s="111"/>
      <c r="AR63" s="118"/>
      <c r="AS63" s="2" t="str">
        <f t="shared" si="1"/>
        <v/>
      </c>
      <c r="AT63" s="2" t="str">
        <f t="shared" si="1"/>
        <v/>
      </c>
      <c r="AU63" s="2" t="str">
        <f t="shared" si="1"/>
        <v/>
      </c>
      <c r="AV63" s="2" t="str">
        <f t="shared" si="1"/>
        <v/>
      </c>
      <c r="AW63" s="2" t="str">
        <f t="shared" si="1"/>
        <v/>
      </c>
      <c r="AX63" s="2" t="str">
        <f t="shared" si="1"/>
        <v/>
      </c>
      <c r="AY63" s="121" t="str">
        <f t="shared" si="2"/>
        <v/>
      </c>
      <c r="AZ63" s="121" t="str">
        <f t="shared" si="2"/>
        <v/>
      </c>
      <c r="BA63" s="121" t="str">
        <f t="shared" si="2"/>
        <v/>
      </c>
      <c r="BB63" s="121" t="str">
        <f t="shared" si="2"/>
        <v/>
      </c>
      <c r="BC63" s="121" t="str">
        <f t="shared" si="2"/>
        <v/>
      </c>
      <c r="BD63" s="121" t="str">
        <f t="shared" si="2"/>
        <v/>
      </c>
      <c r="BE63" s="82" t="str">
        <f t="shared" si="3"/>
        <v/>
      </c>
      <c r="BF63" s="82" t="str">
        <f t="shared" si="3"/>
        <v/>
      </c>
      <c r="BG63" s="82" t="str">
        <f t="shared" si="3"/>
        <v/>
      </c>
      <c r="BH63" s="82" t="str">
        <f t="shared" si="3"/>
        <v/>
      </c>
      <c r="BI63" s="82" t="str">
        <f t="shared" si="3"/>
        <v/>
      </c>
      <c r="BJ63" s="82" t="str">
        <f t="shared" si="3"/>
        <v/>
      </c>
      <c r="BK63" s="82" t="str">
        <f t="shared" si="4"/>
        <v/>
      </c>
      <c r="BL63" s="82" t="str">
        <f t="shared" si="4"/>
        <v/>
      </c>
      <c r="BM63" s="82" t="str">
        <f t="shared" si="4"/>
        <v/>
      </c>
      <c r="BN63" s="82" t="str">
        <f t="shared" si="4"/>
        <v/>
      </c>
      <c r="BO63" s="82" t="str">
        <f t="shared" si="4"/>
        <v/>
      </c>
      <c r="BP63" s="82" t="str">
        <f t="shared" si="4"/>
        <v/>
      </c>
      <c r="BQ63" s="82" t="str">
        <f t="shared" si="5"/>
        <v/>
      </c>
      <c r="BR63" s="82" t="str">
        <f t="shared" si="5"/>
        <v/>
      </c>
      <c r="BS63" s="82" t="str">
        <f t="shared" si="5"/>
        <v/>
      </c>
      <c r="BT63" s="82" t="str">
        <f t="shared" si="5"/>
        <v/>
      </c>
      <c r="BU63" s="82" t="str">
        <f t="shared" si="5"/>
        <v/>
      </c>
      <c r="BV63" s="82" t="str">
        <f t="shared" si="5"/>
        <v/>
      </c>
      <c r="BW63" s="82" t="str">
        <f t="shared" si="6"/>
        <v/>
      </c>
      <c r="BX63" s="82" t="str">
        <f t="shared" si="6"/>
        <v/>
      </c>
      <c r="BY63" s="82" t="str">
        <f t="shared" si="6"/>
        <v/>
      </c>
      <c r="BZ63" s="82" t="str">
        <f t="shared" si="6"/>
        <v/>
      </c>
      <c r="CA63" s="82" t="str">
        <f t="shared" si="6"/>
        <v/>
      </c>
      <c r="CB63" s="82" t="str">
        <f t="shared" si="6"/>
        <v/>
      </c>
      <c r="CC63" s="82" t="str">
        <f t="shared" si="7"/>
        <v/>
      </c>
      <c r="CD63" s="82" t="str">
        <f t="shared" si="7"/>
        <v/>
      </c>
      <c r="CE63" s="82" t="str">
        <f t="shared" si="7"/>
        <v/>
      </c>
      <c r="CF63" s="82" t="str">
        <f t="shared" si="7"/>
        <v/>
      </c>
      <c r="CG63" s="82" t="str">
        <f t="shared" si="7"/>
        <v/>
      </c>
      <c r="CH63" s="82" t="str">
        <f t="shared" si="7"/>
        <v/>
      </c>
      <c r="CI63" s="82" t="str">
        <f t="shared" si="8"/>
        <v/>
      </c>
      <c r="CJ63" s="82" t="str">
        <f t="shared" si="8"/>
        <v/>
      </c>
      <c r="CK63" s="82" t="str">
        <f t="shared" si="8"/>
        <v/>
      </c>
      <c r="CL63" s="82" t="str">
        <f t="shared" si="8"/>
        <v/>
      </c>
      <c r="CM63" s="82" t="str">
        <f t="shared" si="8"/>
        <v/>
      </c>
      <c r="CN63" s="82" t="str">
        <f t="shared" si="8"/>
        <v/>
      </c>
      <c r="CO63" s="82" t="str">
        <f t="shared" si="9"/>
        <v/>
      </c>
      <c r="CP63" s="82" t="str">
        <f t="shared" si="9"/>
        <v/>
      </c>
      <c r="CQ63" s="82" t="str">
        <f t="shared" si="9"/>
        <v/>
      </c>
      <c r="CR63" s="82" t="str">
        <f t="shared" si="9"/>
        <v/>
      </c>
      <c r="CS63" s="82" t="str">
        <f t="shared" si="9"/>
        <v/>
      </c>
      <c r="CT63" s="82" t="str">
        <f t="shared" si="9"/>
        <v/>
      </c>
      <c r="CU63" s="82" t="str">
        <f t="shared" si="10"/>
        <v/>
      </c>
      <c r="CV63" s="82" t="str">
        <f t="shared" si="10"/>
        <v/>
      </c>
      <c r="CW63" s="82" t="str">
        <f t="shared" si="10"/>
        <v/>
      </c>
      <c r="CX63" s="82" t="str">
        <f t="shared" si="10"/>
        <v/>
      </c>
      <c r="CY63" s="82" t="str">
        <f t="shared" si="10"/>
        <v/>
      </c>
      <c r="CZ63" s="82" t="str">
        <f t="shared" si="10"/>
        <v/>
      </c>
      <c r="DA63" s="82" t="str">
        <f t="shared" si="11"/>
        <v/>
      </c>
      <c r="DB63" s="82" t="str">
        <f t="shared" si="11"/>
        <v/>
      </c>
      <c r="DC63" s="82" t="str">
        <f t="shared" si="11"/>
        <v/>
      </c>
      <c r="DD63" s="82" t="str">
        <f t="shared" si="11"/>
        <v/>
      </c>
      <c r="DE63" s="82" t="str">
        <f t="shared" si="11"/>
        <v/>
      </c>
      <c r="DF63" s="82" t="str">
        <f t="shared" si="11"/>
        <v/>
      </c>
      <c r="DG63" s="82" t="str">
        <f t="shared" si="12"/>
        <v/>
      </c>
      <c r="DH63" s="82" t="str">
        <f t="shared" si="12"/>
        <v/>
      </c>
      <c r="DI63" s="82" t="str">
        <f t="shared" si="12"/>
        <v/>
      </c>
      <c r="DJ63" s="82" t="str">
        <f t="shared" si="12"/>
        <v/>
      </c>
      <c r="DK63" s="82" t="str">
        <f t="shared" si="12"/>
        <v/>
      </c>
      <c r="DL63" s="82" t="str">
        <f t="shared" si="12"/>
        <v/>
      </c>
      <c r="DM63" s="82" t="str">
        <f t="shared" si="13"/>
        <v/>
      </c>
      <c r="DN63" s="82" t="str">
        <f t="shared" si="13"/>
        <v/>
      </c>
      <c r="DO63" s="82" t="str">
        <f t="shared" si="13"/>
        <v/>
      </c>
      <c r="DP63" s="82" t="str">
        <f t="shared" si="13"/>
        <v/>
      </c>
      <c r="DQ63" s="82" t="str">
        <f t="shared" si="13"/>
        <v/>
      </c>
      <c r="DR63" s="82" t="str">
        <f t="shared" si="13"/>
        <v/>
      </c>
      <c r="DS63" s="82" t="str">
        <f t="shared" si="14"/>
        <v>nibankan@kaiboufukushi.com</v>
      </c>
      <c r="DT63" s="82" t="str">
        <f t="shared" si="14"/>
        <v>hanamizuki@kaiboufukushi.com</v>
      </c>
      <c r="DU63" s="82" t="str">
        <f t="shared" si="14"/>
        <v>ando-11@kaiboufukushi.com</v>
      </c>
      <c r="DV63" s="82" t="str">
        <f t="shared" si="14"/>
        <v/>
      </c>
      <c r="DW63" s="82" t="str">
        <f t="shared" si="14"/>
        <v/>
      </c>
      <c r="DX63" s="82" t="str">
        <f t="shared" si="14"/>
        <v/>
      </c>
      <c r="DY63" s="82" t="str">
        <f t="shared" si="15"/>
        <v/>
      </c>
      <c r="DZ63" s="82" t="str">
        <f t="shared" si="15"/>
        <v/>
      </c>
      <c r="EA63" s="82" t="str">
        <f t="shared" si="15"/>
        <v/>
      </c>
      <c r="EB63" s="82" t="str">
        <f t="shared" si="15"/>
        <v/>
      </c>
      <c r="EC63" s="82" t="str">
        <f t="shared" si="15"/>
        <v/>
      </c>
      <c r="ED63" s="82" t="str">
        <f t="shared" si="15"/>
        <v/>
      </c>
      <c r="EE63" s="82" t="str">
        <f t="shared" si="16"/>
        <v/>
      </c>
      <c r="EF63" s="82" t="str">
        <f t="shared" si="16"/>
        <v/>
      </c>
      <c r="EG63" s="82" t="str">
        <f t="shared" si="16"/>
        <v/>
      </c>
      <c r="EH63" s="82" t="str">
        <f t="shared" si="16"/>
        <v/>
      </c>
      <c r="EI63" s="82" t="str">
        <f t="shared" si="16"/>
        <v/>
      </c>
      <c r="EJ63" s="82" t="str">
        <f t="shared" si="16"/>
        <v/>
      </c>
      <c r="EK63" s="82" t="str">
        <f t="shared" si="17"/>
        <v/>
      </c>
      <c r="EL63" s="82" t="str">
        <f t="shared" si="17"/>
        <v/>
      </c>
      <c r="EM63" s="82" t="str">
        <f t="shared" si="17"/>
        <v/>
      </c>
      <c r="EN63" s="82" t="str">
        <f t="shared" si="17"/>
        <v/>
      </c>
      <c r="EO63" s="82" t="str">
        <f t="shared" si="17"/>
        <v/>
      </c>
      <c r="EP63" s="82" t="str">
        <f t="shared" si="17"/>
        <v/>
      </c>
      <c r="EQ63" s="82" t="str">
        <f t="shared" si="18"/>
        <v/>
      </c>
      <c r="ER63" s="82" t="str">
        <f t="shared" si="18"/>
        <v/>
      </c>
      <c r="ES63" s="82" t="str">
        <f t="shared" si="18"/>
        <v/>
      </c>
      <c r="ET63" s="82" t="str">
        <f t="shared" si="18"/>
        <v/>
      </c>
      <c r="EU63" s="82" t="str">
        <f t="shared" si="18"/>
        <v/>
      </c>
      <c r="EV63" s="82" t="str">
        <f t="shared" si="18"/>
        <v/>
      </c>
      <c r="EW63" s="82" t="str">
        <f t="shared" si="19"/>
        <v/>
      </c>
      <c r="EX63" s="82" t="str">
        <f t="shared" si="19"/>
        <v/>
      </c>
      <c r="EY63" s="82" t="str">
        <f t="shared" si="19"/>
        <v/>
      </c>
      <c r="EZ63" s="82" t="str">
        <f t="shared" si="19"/>
        <v/>
      </c>
      <c r="FA63" s="82" t="str">
        <f t="shared" si="19"/>
        <v/>
      </c>
      <c r="FB63" s="82" t="str">
        <f t="shared" si="19"/>
        <v/>
      </c>
      <c r="FC63" s="82" t="str">
        <f t="shared" si="20"/>
        <v>nibankan@kaiboufukushi.com</v>
      </c>
      <c r="FD63" s="82" t="str">
        <f t="shared" si="20"/>
        <v>hanamizuki@kaiboufukushi.com</v>
      </c>
      <c r="FE63" s="82" t="str">
        <f t="shared" si="20"/>
        <v>ando-11@kaiboufukushi.com</v>
      </c>
      <c r="FF63" s="82" t="str">
        <f t="shared" si="20"/>
        <v/>
      </c>
      <c r="FG63" s="82" t="str">
        <f t="shared" si="20"/>
        <v/>
      </c>
      <c r="FH63" s="82" t="str">
        <f t="shared" si="20"/>
        <v/>
      </c>
      <c r="FI63" s="82" t="str">
        <f t="shared" si="21"/>
        <v/>
      </c>
      <c r="FJ63" s="82" t="str">
        <f t="shared" si="21"/>
        <v/>
      </c>
      <c r="FK63" s="82" t="str">
        <f t="shared" si="21"/>
        <v/>
      </c>
      <c r="FL63" s="82" t="str">
        <f t="shared" si="21"/>
        <v/>
      </c>
      <c r="FM63" s="82" t="str">
        <f t="shared" si="21"/>
        <v/>
      </c>
      <c r="FN63" s="82" t="str">
        <f t="shared" si="21"/>
        <v/>
      </c>
      <c r="FO63" s="82" t="str">
        <f t="shared" si="22"/>
        <v/>
      </c>
      <c r="FP63" s="82" t="str">
        <f t="shared" si="22"/>
        <v/>
      </c>
      <c r="FQ63" s="82" t="str">
        <f t="shared" si="22"/>
        <v/>
      </c>
      <c r="FR63" s="82" t="str">
        <f t="shared" si="22"/>
        <v/>
      </c>
      <c r="FS63" s="82" t="str">
        <f t="shared" si="22"/>
        <v/>
      </c>
      <c r="FT63" s="82" t="str">
        <f t="shared" si="22"/>
        <v/>
      </c>
      <c r="FU63" s="82" t="str">
        <f t="shared" si="23"/>
        <v/>
      </c>
      <c r="FV63" s="82" t="str">
        <f t="shared" si="23"/>
        <v/>
      </c>
      <c r="FW63" s="82" t="str">
        <f t="shared" si="23"/>
        <v/>
      </c>
      <c r="FX63" s="82" t="str">
        <f t="shared" si="23"/>
        <v/>
      </c>
      <c r="FY63" s="82" t="str">
        <f t="shared" si="23"/>
        <v/>
      </c>
      <c r="FZ63" s="82" t="str">
        <f t="shared" si="23"/>
        <v/>
      </c>
      <c r="GA63" s="82" t="str">
        <f t="shared" si="24"/>
        <v/>
      </c>
      <c r="GB63" s="82" t="str">
        <f t="shared" si="24"/>
        <v/>
      </c>
      <c r="GC63" s="82" t="str">
        <f t="shared" si="24"/>
        <v/>
      </c>
      <c r="GD63" s="82" t="str">
        <f t="shared" si="24"/>
        <v/>
      </c>
      <c r="GE63" s="82" t="str">
        <f t="shared" si="24"/>
        <v/>
      </c>
      <c r="GF63" s="82" t="str">
        <f t="shared" si="24"/>
        <v/>
      </c>
    </row>
    <row r="64" spans="1:188" ht="25.5" customHeight="1">
      <c r="A64" s="2" t="s">
        <v>4635</v>
      </c>
      <c r="B64" s="2">
        <f>COUNTIF($H$4:H64,H64)</f>
        <v>1</v>
      </c>
      <c r="C64" s="2">
        <f>COUNTIF($J$4:J64,J64)</f>
        <v>1</v>
      </c>
      <c r="D64" s="2">
        <f>COUNTIF($K$4:K64,K64)</f>
        <v>1</v>
      </c>
      <c r="E64" s="89">
        <f t="shared" si="0"/>
        <v>61</v>
      </c>
      <c r="F64" s="89" t="s">
        <v>2532</v>
      </c>
      <c r="G64" s="79" t="s">
        <v>742</v>
      </c>
      <c r="H64" s="96" t="s">
        <v>521</v>
      </c>
      <c r="I64" s="79" t="s">
        <v>4149</v>
      </c>
      <c r="J64" s="79" t="s">
        <v>3614</v>
      </c>
      <c r="K64" s="89" t="s">
        <v>308</v>
      </c>
      <c r="L64" s="89" t="s">
        <v>795</v>
      </c>
      <c r="M64" s="108" t="s">
        <v>531</v>
      </c>
      <c r="N64" s="108" t="s">
        <v>4150</v>
      </c>
      <c r="O64" s="108"/>
      <c r="P64" s="108"/>
      <c r="Q64" s="108"/>
      <c r="R64" s="108"/>
      <c r="S64" s="89">
        <v>1</v>
      </c>
      <c r="T64" s="89">
        <v>1</v>
      </c>
      <c r="U64" s="89">
        <v>1</v>
      </c>
      <c r="V64" s="89"/>
      <c r="W64" s="89"/>
      <c r="X64" s="89"/>
      <c r="Y64" s="89"/>
      <c r="Z64" s="89"/>
      <c r="AA64" s="89"/>
      <c r="AB64" s="89"/>
      <c r="AC64" s="89"/>
      <c r="AD64" s="89"/>
      <c r="AE64" s="89"/>
      <c r="AF64" s="89"/>
      <c r="AG64" s="89"/>
      <c r="AH64" s="89"/>
      <c r="AI64" s="89"/>
      <c r="AJ64" s="89"/>
      <c r="AK64" s="89"/>
      <c r="AL64" s="89"/>
      <c r="AM64" s="89"/>
      <c r="AN64" s="89"/>
      <c r="AO64" s="89"/>
      <c r="AP64" s="89"/>
      <c r="AQ64" s="111"/>
      <c r="AR64" s="118"/>
      <c r="AS64" s="2" t="str">
        <f t="shared" si="1"/>
        <v>imizu-manyo@po4.canet.ne.jp</v>
      </c>
      <c r="AT64" s="2" t="str">
        <f t="shared" si="1"/>
        <v>tenshouji@imizu-manyoukai.or.jp</v>
      </c>
      <c r="AU64" s="2" t="str">
        <f t="shared" si="1"/>
        <v/>
      </c>
      <c r="AV64" s="2" t="str">
        <f t="shared" si="1"/>
        <v/>
      </c>
      <c r="AW64" s="2" t="str">
        <f t="shared" si="1"/>
        <v/>
      </c>
      <c r="AX64" s="2" t="str">
        <f t="shared" si="1"/>
        <v/>
      </c>
      <c r="AY64" s="121" t="str">
        <f t="shared" si="2"/>
        <v>imizu-manyo@po4.canet.ne.jp</v>
      </c>
      <c r="AZ64" s="121" t="str">
        <f t="shared" si="2"/>
        <v>tenshouji@imizu-manyoukai.or.jp</v>
      </c>
      <c r="BA64" s="121" t="str">
        <f t="shared" si="2"/>
        <v/>
      </c>
      <c r="BB64" s="121" t="str">
        <f t="shared" si="2"/>
        <v/>
      </c>
      <c r="BC64" s="121" t="str">
        <f t="shared" si="2"/>
        <v/>
      </c>
      <c r="BD64" s="121" t="str">
        <f t="shared" si="2"/>
        <v/>
      </c>
      <c r="BE64" s="82" t="str">
        <f t="shared" si="3"/>
        <v>imizu-manyo@po4.canet.ne.jp</v>
      </c>
      <c r="BF64" s="82" t="str">
        <f t="shared" si="3"/>
        <v>tenshouji@imizu-manyoukai.or.jp</v>
      </c>
      <c r="BG64" s="82" t="str">
        <f t="shared" si="3"/>
        <v/>
      </c>
      <c r="BH64" s="82" t="str">
        <f t="shared" si="3"/>
        <v/>
      </c>
      <c r="BI64" s="82" t="str">
        <f t="shared" si="3"/>
        <v/>
      </c>
      <c r="BJ64" s="82" t="str">
        <f t="shared" si="3"/>
        <v/>
      </c>
      <c r="BK64" s="82" t="str">
        <f t="shared" si="4"/>
        <v/>
      </c>
      <c r="BL64" s="82" t="str">
        <f t="shared" si="4"/>
        <v/>
      </c>
      <c r="BM64" s="82" t="str">
        <f t="shared" si="4"/>
        <v/>
      </c>
      <c r="BN64" s="82" t="str">
        <f t="shared" si="4"/>
        <v/>
      </c>
      <c r="BO64" s="82" t="str">
        <f t="shared" si="4"/>
        <v/>
      </c>
      <c r="BP64" s="82" t="str">
        <f t="shared" si="4"/>
        <v/>
      </c>
      <c r="BQ64" s="82" t="str">
        <f t="shared" si="5"/>
        <v/>
      </c>
      <c r="BR64" s="82" t="str">
        <f t="shared" si="5"/>
        <v/>
      </c>
      <c r="BS64" s="82" t="str">
        <f t="shared" si="5"/>
        <v/>
      </c>
      <c r="BT64" s="82" t="str">
        <f t="shared" si="5"/>
        <v/>
      </c>
      <c r="BU64" s="82" t="str">
        <f t="shared" si="5"/>
        <v/>
      </c>
      <c r="BV64" s="82" t="str">
        <f t="shared" si="5"/>
        <v/>
      </c>
      <c r="BW64" s="82" t="str">
        <f t="shared" si="6"/>
        <v/>
      </c>
      <c r="BX64" s="82" t="str">
        <f t="shared" si="6"/>
        <v/>
      </c>
      <c r="BY64" s="82" t="str">
        <f t="shared" si="6"/>
        <v/>
      </c>
      <c r="BZ64" s="82" t="str">
        <f t="shared" si="6"/>
        <v/>
      </c>
      <c r="CA64" s="82" t="str">
        <f t="shared" si="6"/>
        <v/>
      </c>
      <c r="CB64" s="82" t="str">
        <f t="shared" si="6"/>
        <v/>
      </c>
      <c r="CC64" s="82" t="str">
        <f t="shared" si="7"/>
        <v/>
      </c>
      <c r="CD64" s="82" t="str">
        <f t="shared" si="7"/>
        <v/>
      </c>
      <c r="CE64" s="82" t="str">
        <f t="shared" si="7"/>
        <v/>
      </c>
      <c r="CF64" s="82" t="str">
        <f t="shared" si="7"/>
        <v/>
      </c>
      <c r="CG64" s="82" t="str">
        <f t="shared" si="7"/>
        <v/>
      </c>
      <c r="CH64" s="82" t="str">
        <f t="shared" si="7"/>
        <v/>
      </c>
      <c r="CI64" s="82" t="str">
        <f t="shared" si="8"/>
        <v/>
      </c>
      <c r="CJ64" s="82" t="str">
        <f t="shared" si="8"/>
        <v/>
      </c>
      <c r="CK64" s="82" t="str">
        <f t="shared" si="8"/>
        <v/>
      </c>
      <c r="CL64" s="82" t="str">
        <f t="shared" si="8"/>
        <v/>
      </c>
      <c r="CM64" s="82" t="str">
        <f t="shared" si="8"/>
        <v/>
      </c>
      <c r="CN64" s="82" t="str">
        <f t="shared" si="8"/>
        <v/>
      </c>
      <c r="CO64" s="82" t="str">
        <f t="shared" si="9"/>
        <v/>
      </c>
      <c r="CP64" s="82" t="str">
        <f t="shared" si="9"/>
        <v/>
      </c>
      <c r="CQ64" s="82" t="str">
        <f t="shared" si="9"/>
        <v/>
      </c>
      <c r="CR64" s="82" t="str">
        <f t="shared" si="9"/>
        <v/>
      </c>
      <c r="CS64" s="82" t="str">
        <f t="shared" si="9"/>
        <v/>
      </c>
      <c r="CT64" s="82" t="str">
        <f t="shared" si="9"/>
        <v/>
      </c>
      <c r="CU64" s="82" t="str">
        <f t="shared" si="10"/>
        <v/>
      </c>
      <c r="CV64" s="82" t="str">
        <f t="shared" si="10"/>
        <v/>
      </c>
      <c r="CW64" s="82" t="str">
        <f t="shared" si="10"/>
        <v/>
      </c>
      <c r="CX64" s="82" t="str">
        <f t="shared" si="10"/>
        <v/>
      </c>
      <c r="CY64" s="82" t="str">
        <f t="shared" si="10"/>
        <v/>
      </c>
      <c r="CZ64" s="82" t="str">
        <f t="shared" si="10"/>
        <v/>
      </c>
      <c r="DA64" s="82" t="str">
        <f t="shared" si="11"/>
        <v/>
      </c>
      <c r="DB64" s="82" t="str">
        <f t="shared" si="11"/>
        <v/>
      </c>
      <c r="DC64" s="82" t="str">
        <f t="shared" si="11"/>
        <v/>
      </c>
      <c r="DD64" s="82" t="str">
        <f t="shared" si="11"/>
        <v/>
      </c>
      <c r="DE64" s="82" t="str">
        <f t="shared" si="11"/>
        <v/>
      </c>
      <c r="DF64" s="82" t="str">
        <f t="shared" si="11"/>
        <v/>
      </c>
      <c r="DG64" s="82" t="str">
        <f t="shared" si="12"/>
        <v/>
      </c>
      <c r="DH64" s="82" t="str">
        <f t="shared" si="12"/>
        <v/>
      </c>
      <c r="DI64" s="82" t="str">
        <f t="shared" si="12"/>
        <v/>
      </c>
      <c r="DJ64" s="82" t="str">
        <f t="shared" si="12"/>
        <v/>
      </c>
      <c r="DK64" s="82" t="str">
        <f t="shared" si="12"/>
        <v/>
      </c>
      <c r="DL64" s="82" t="str">
        <f t="shared" si="12"/>
        <v/>
      </c>
      <c r="DM64" s="82" t="str">
        <f t="shared" si="13"/>
        <v/>
      </c>
      <c r="DN64" s="82" t="str">
        <f t="shared" si="13"/>
        <v/>
      </c>
      <c r="DO64" s="82" t="str">
        <f t="shared" si="13"/>
        <v/>
      </c>
      <c r="DP64" s="82" t="str">
        <f t="shared" si="13"/>
        <v/>
      </c>
      <c r="DQ64" s="82" t="str">
        <f t="shared" si="13"/>
        <v/>
      </c>
      <c r="DR64" s="82" t="str">
        <f t="shared" si="13"/>
        <v/>
      </c>
      <c r="DS64" s="82" t="str">
        <f t="shared" si="14"/>
        <v/>
      </c>
      <c r="DT64" s="82" t="str">
        <f t="shared" si="14"/>
        <v/>
      </c>
      <c r="DU64" s="82" t="str">
        <f t="shared" si="14"/>
        <v/>
      </c>
      <c r="DV64" s="82" t="str">
        <f t="shared" si="14"/>
        <v/>
      </c>
      <c r="DW64" s="82" t="str">
        <f t="shared" si="14"/>
        <v/>
      </c>
      <c r="DX64" s="82" t="str">
        <f t="shared" si="14"/>
        <v/>
      </c>
      <c r="DY64" s="82" t="str">
        <f t="shared" si="15"/>
        <v/>
      </c>
      <c r="DZ64" s="82" t="str">
        <f t="shared" si="15"/>
        <v/>
      </c>
      <c r="EA64" s="82" t="str">
        <f t="shared" si="15"/>
        <v/>
      </c>
      <c r="EB64" s="82" t="str">
        <f t="shared" si="15"/>
        <v/>
      </c>
      <c r="EC64" s="82" t="str">
        <f t="shared" si="15"/>
        <v/>
      </c>
      <c r="ED64" s="82" t="str">
        <f t="shared" si="15"/>
        <v/>
      </c>
      <c r="EE64" s="82" t="str">
        <f t="shared" si="16"/>
        <v/>
      </c>
      <c r="EF64" s="82" t="str">
        <f t="shared" si="16"/>
        <v/>
      </c>
      <c r="EG64" s="82" t="str">
        <f t="shared" si="16"/>
        <v/>
      </c>
      <c r="EH64" s="82" t="str">
        <f t="shared" si="16"/>
        <v/>
      </c>
      <c r="EI64" s="82" t="str">
        <f t="shared" si="16"/>
        <v/>
      </c>
      <c r="EJ64" s="82" t="str">
        <f t="shared" si="16"/>
        <v/>
      </c>
      <c r="EK64" s="82" t="str">
        <f t="shared" si="17"/>
        <v/>
      </c>
      <c r="EL64" s="82" t="str">
        <f t="shared" si="17"/>
        <v/>
      </c>
      <c r="EM64" s="82" t="str">
        <f t="shared" si="17"/>
        <v/>
      </c>
      <c r="EN64" s="82" t="str">
        <f t="shared" si="17"/>
        <v/>
      </c>
      <c r="EO64" s="82" t="str">
        <f t="shared" si="17"/>
        <v/>
      </c>
      <c r="EP64" s="82" t="str">
        <f t="shared" si="17"/>
        <v/>
      </c>
      <c r="EQ64" s="82" t="str">
        <f t="shared" si="18"/>
        <v/>
      </c>
      <c r="ER64" s="82" t="str">
        <f t="shared" si="18"/>
        <v/>
      </c>
      <c r="ES64" s="82" t="str">
        <f t="shared" si="18"/>
        <v/>
      </c>
      <c r="ET64" s="82" t="str">
        <f t="shared" si="18"/>
        <v/>
      </c>
      <c r="EU64" s="82" t="str">
        <f t="shared" si="18"/>
        <v/>
      </c>
      <c r="EV64" s="82" t="str">
        <f t="shared" si="18"/>
        <v/>
      </c>
      <c r="EW64" s="82" t="str">
        <f t="shared" si="19"/>
        <v/>
      </c>
      <c r="EX64" s="82" t="str">
        <f t="shared" si="19"/>
        <v/>
      </c>
      <c r="EY64" s="82" t="str">
        <f t="shared" si="19"/>
        <v/>
      </c>
      <c r="EZ64" s="82" t="str">
        <f t="shared" si="19"/>
        <v/>
      </c>
      <c r="FA64" s="82" t="str">
        <f t="shared" si="19"/>
        <v/>
      </c>
      <c r="FB64" s="82" t="str">
        <f t="shared" si="19"/>
        <v/>
      </c>
      <c r="FC64" s="82" t="str">
        <f t="shared" si="20"/>
        <v/>
      </c>
      <c r="FD64" s="82" t="str">
        <f t="shared" si="20"/>
        <v/>
      </c>
      <c r="FE64" s="82" t="str">
        <f t="shared" si="20"/>
        <v/>
      </c>
      <c r="FF64" s="82" t="str">
        <f t="shared" si="20"/>
        <v/>
      </c>
      <c r="FG64" s="82" t="str">
        <f t="shared" si="20"/>
        <v/>
      </c>
      <c r="FH64" s="82" t="str">
        <f t="shared" si="20"/>
        <v/>
      </c>
      <c r="FI64" s="82" t="str">
        <f t="shared" si="21"/>
        <v/>
      </c>
      <c r="FJ64" s="82" t="str">
        <f t="shared" si="21"/>
        <v/>
      </c>
      <c r="FK64" s="82" t="str">
        <f t="shared" si="21"/>
        <v/>
      </c>
      <c r="FL64" s="82" t="str">
        <f t="shared" si="21"/>
        <v/>
      </c>
      <c r="FM64" s="82" t="str">
        <f t="shared" si="21"/>
        <v/>
      </c>
      <c r="FN64" s="82" t="str">
        <f t="shared" si="21"/>
        <v/>
      </c>
      <c r="FO64" s="82" t="str">
        <f t="shared" si="22"/>
        <v/>
      </c>
      <c r="FP64" s="82" t="str">
        <f t="shared" si="22"/>
        <v/>
      </c>
      <c r="FQ64" s="82" t="str">
        <f t="shared" si="22"/>
        <v/>
      </c>
      <c r="FR64" s="82" t="str">
        <f t="shared" si="22"/>
        <v/>
      </c>
      <c r="FS64" s="82" t="str">
        <f t="shared" si="22"/>
        <v/>
      </c>
      <c r="FT64" s="82" t="str">
        <f t="shared" si="22"/>
        <v/>
      </c>
      <c r="FU64" s="82" t="str">
        <f t="shared" si="23"/>
        <v/>
      </c>
      <c r="FV64" s="82" t="str">
        <f t="shared" si="23"/>
        <v/>
      </c>
      <c r="FW64" s="82" t="str">
        <f t="shared" si="23"/>
        <v/>
      </c>
      <c r="FX64" s="82" t="str">
        <f t="shared" si="23"/>
        <v/>
      </c>
      <c r="FY64" s="82" t="str">
        <f t="shared" si="23"/>
        <v/>
      </c>
      <c r="FZ64" s="82" t="str">
        <f t="shared" si="23"/>
        <v/>
      </c>
      <c r="GA64" s="82" t="str">
        <f t="shared" si="24"/>
        <v/>
      </c>
      <c r="GB64" s="82" t="str">
        <f t="shared" si="24"/>
        <v/>
      </c>
      <c r="GC64" s="82" t="str">
        <f t="shared" si="24"/>
        <v/>
      </c>
      <c r="GD64" s="82" t="str">
        <f t="shared" si="24"/>
        <v/>
      </c>
      <c r="GE64" s="82" t="str">
        <f t="shared" si="24"/>
        <v/>
      </c>
      <c r="GF64" s="82" t="str">
        <f t="shared" si="24"/>
        <v/>
      </c>
    </row>
    <row r="65" spans="1:188" ht="25.5" customHeight="1">
      <c r="A65" s="2" t="s">
        <v>4636</v>
      </c>
      <c r="B65" s="2">
        <f>COUNTIF($H$4:H65,H65)</f>
        <v>1</v>
      </c>
      <c r="C65" s="2">
        <f>COUNTIF($J$4:J65,J65)</f>
        <v>1</v>
      </c>
      <c r="D65" s="2">
        <f>COUNTIF($K$4:K65,K65)</f>
        <v>1</v>
      </c>
      <c r="E65" s="89">
        <f t="shared" si="0"/>
        <v>62</v>
      </c>
      <c r="F65" s="89" t="s">
        <v>2532</v>
      </c>
      <c r="G65" s="79" t="s">
        <v>742</v>
      </c>
      <c r="H65" s="96" t="s">
        <v>931</v>
      </c>
      <c r="I65" s="79" t="s">
        <v>649</v>
      </c>
      <c r="J65" s="79" t="s">
        <v>2768</v>
      </c>
      <c r="K65" s="89" t="s">
        <v>651</v>
      </c>
      <c r="L65" s="89"/>
      <c r="M65" s="108" t="s">
        <v>4152</v>
      </c>
      <c r="N65" s="108"/>
      <c r="O65" s="108"/>
      <c r="P65" s="108"/>
      <c r="Q65" s="108"/>
      <c r="R65" s="108"/>
      <c r="S65" s="89"/>
      <c r="T65" s="89"/>
      <c r="U65" s="89"/>
      <c r="V65" s="89"/>
      <c r="W65" s="89">
        <v>1</v>
      </c>
      <c r="X65" s="89">
        <v>1</v>
      </c>
      <c r="Y65" s="89">
        <v>1</v>
      </c>
      <c r="Z65" s="89"/>
      <c r="AA65" s="89"/>
      <c r="AB65" s="89"/>
      <c r="AC65" s="89">
        <v>2</v>
      </c>
      <c r="AD65" s="89">
        <v>1</v>
      </c>
      <c r="AE65" s="89"/>
      <c r="AF65" s="89"/>
      <c r="AG65" s="89"/>
      <c r="AH65" s="89">
        <v>1</v>
      </c>
      <c r="AI65" s="89">
        <v>1</v>
      </c>
      <c r="AJ65" s="89">
        <v>1</v>
      </c>
      <c r="AK65" s="89">
        <v>1</v>
      </c>
      <c r="AL65" s="89"/>
      <c r="AM65" s="89"/>
      <c r="AN65" s="89"/>
      <c r="AO65" s="89">
        <v>1</v>
      </c>
      <c r="AP65" s="89"/>
      <c r="AQ65" s="111"/>
      <c r="AR65" s="118"/>
      <c r="AS65" s="2" t="str">
        <f t="shared" si="1"/>
        <v/>
      </c>
      <c r="AT65" s="2" t="str">
        <f t="shared" si="1"/>
        <v/>
      </c>
      <c r="AU65" s="2" t="str">
        <f t="shared" si="1"/>
        <v/>
      </c>
      <c r="AV65" s="2" t="str">
        <f t="shared" si="1"/>
        <v/>
      </c>
      <c r="AW65" s="2" t="str">
        <f t="shared" si="1"/>
        <v/>
      </c>
      <c r="AX65" s="2" t="str">
        <f t="shared" si="1"/>
        <v/>
      </c>
      <c r="AY65" s="121" t="str">
        <f t="shared" si="2"/>
        <v/>
      </c>
      <c r="AZ65" s="121" t="str">
        <f t="shared" si="2"/>
        <v/>
      </c>
      <c r="BA65" s="121" t="str">
        <f t="shared" si="2"/>
        <v/>
      </c>
      <c r="BB65" s="121" t="str">
        <f t="shared" si="2"/>
        <v/>
      </c>
      <c r="BC65" s="121" t="str">
        <f t="shared" si="2"/>
        <v/>
      </c>
      <c r="BD65" s="121" t="str">
        <f t="shared" si="2"/>
        <v/>
      </c>
      <c r="BE65" s="82" t="str">
        <f t="shared" si="3"/>
        <v/>
      </c>
      <c r="BF65" s="82" t="str">
        <f t="shared" si="3"/>
        <v/>
      </c>
      <c r="BG65" s="82" t="str">
        <f t="shared" si="3"/>
        <v/>
      </c>
      <c r="BH65" s="82" t="str">
        <f t="shared" si="3"/>
        <v/>
      </c>
      <c r="BI65" s="82" t="str">
        <f t="shared" si="3"/>
        <v/>
      </c>
      <c r="BJ65" s="82" t="str">
        <f t="shared" si="3"/>
        <v/>
      </c>
      <c r="BK65" s="82" t="str">
        <f t="shared" si="4"/>
        <v/>
      </c>
      <c r="BL65" s="82" t="str">
        <f t="shared" si="4"/>
        <v/>
      </c>
      <c r="BM65" s="82" t="str">
        <f t="shared" si="4"/>
        <v/>
      </c>
      <c r="BN65" s="82" t="str">
        <f t="shared" si="4"/>
        <v/>
      </c>
      <c r="BO65" s="82" t="str">
        <f t="shared" si="4"/>
        <v/>
      </c>
      <c r="BP65" s="82" t="str">
        <f t="shared" si="4"/>
        <v/>
      </c>
      <c r="BQ65" s="82" t="str">
        <f t="shared" si="5"/>
        <v>soumu@ayumi-toyama.jp</v>
      </c>
      <c r="BR65" s="82" t="str">
        <f t="shared" si="5"/>
        <v/>
      </c>
      <c r="BS65" s="82" t="str">
        <f t="shared" si="5"/>
        <v/>
      </c>
      <c r="BT65" s="82" t="str">
        <f t="shared" si="5"/>
        <v/>
      </c>
      <c r="BU65" s="82" t="str">
        <f t="shared" si="5"/>
        <v/>
      </c>
      <c r="BV65" s="82" t="str">
        <f t="shared" si="5"/>
        <v/>
      </c>
      <c r="BW65" s="82" t="str">
        <f t="shared" si="6"/>
        <v>soumu@ayumi-toyama.jp</v>
      </c>
      <c r="BX65" s="82" t="str">
        <f t="shared" si="6"/>
        <v/>
      </c>
      <c r="BY65" s="82" t="str">
        <f t="shared" si="6"/>
        <v/>
      </c>
      <c r="BZ65" s="82" t="str">
        <f t="shared" si="6"/>
        <v/>
      </c>
      <c r="CA65" s="82" t="str">
        <f t="shared" si="6"/>
        <v/>
      </c>
      <c r="CB65" s="82" t="str">
        <f t="shared" si="6"/>
        <v/>
      </c>
      <c r="CC65" s="82" t="str">
        <f t="shared" si="7"/>
        <v>soumu@ayumi-toyama.jp</v>
      </c>
      <c r="CD65" s="82" t="str">
        <f t="shared" si="7"/>
        <v/>
      </c>
      <c r="CE65" s="82" t="str">
        <f t="shared" si="7"/>
        <v/>
      </c>
      <c r="CF65" s="82" t="str">
        <f t="shared" si="7"/>
        <v/>
      </c>
      <c r="CG65" s="82" t="str">
        <f t="shared" si="7"/>
        <v/>
      </c>
      <c r="CH65" s="82" t="str">
        <f t="shared" si="7"/>
        <v/>
      </c>
      <c r="CI65" s="82" t="str">
        <f t="shared" si="8"/>
        <v/>
      </c>
      <c r="CJ65" s="82" t="str">
        <f t="shared" si="8"/>
        <v/>
      </c>
      <c r="CK65" s="82" t="str">
        <f t="shared" si="8"/>
        <v/>
      </c>
      <c r="CL65" s="82" t="str">
        <f t="shared" si="8"/>
        <v/>
      </c>
      <c r="CM65" s="82" t="str">
        <f t="shared" si="8"/>
        <v/>
      </c>
      <c r="CN65" s="82" t="str">
        <f t="shared" si="8"/>
        <v/>
      </c>
      <c r="CO65" s="82" t="str">
        <f t="shared" si="9"/>
        <v/>
      </c>
      <c r="CP65" s="82" t="str">
        <f t="shared" si="9"/>
        <v/>
      </c>
      <c r="CQ65" s="82" t="str">
        <f t="shared" si="9"/>
        <v/>
      </c>
      <c r="CR65" s="82" t="str">
        <f t="shared" si="9"/>
        <v/>
      </c>
      <c r="CS65" s="82" t="str">
        <f t="shared" si="9"/>
        <v/>
      </c>
      <c r="CT65" s="82" t="str">
        <f t="shared" si="9"/>
        <v/>
      </c>
      <c r="CU65" s="82" t="str">
        <f t="shared" si="10"/>
        <v/>
      </c>
      <c r="CV65" s="82" t="str">
        <f t="shared" si="10"/>
        <v/>
      </c>
      <c r="CW65" s="82" t="str">
        <f t="shared" si="10"/>
        <v/>
      </c>
      <c r="CX65" s="82" t="str">
        <f t="shared" si="10"/>
        <v/>
      </c>
      <c r="CY65" s="82" t="str">
        <f t="shared" si="10"/>
        <v/>
      </c>
      <c r="CZ65" s="82" t="str">
        <f t="shared" si="10"/>
        <v/>
      </c>
      <c r="DA65" s="82" t="str">
        <f t="shared" si="11"/>
        <v>soumu@ayumi-toyama.jp</v>
      </c>
      <c r="DB65" s="82" t="str">
        <f t="shared" si="11"/>
        <v/>
      </c>
      <c r="DC65" s="82" t="str">
        <f t="shared" si="11"/>
        <v/>
      </c>
      <c r="DD65" s="82" t="str">
        <f t="shared" si="11"/>
        <v/>
      </c>
      <c r="DE65" s="82" t="str">
        <f t="shared" si="11"/>
        <v/>
      </c>
      <c r="DF65" s="82" t="str">
        <f t="shared" si="11"/>
        <v/>
      </c>
      <c r="DG65" s="82" t="str">
        <f t="shared" si="12"/>
        <v>soumu@ayumi-toyama.jp</v>
      </c>
      <c r="DH65" s="82" t="str">
        <f t="shared" si="12"/>
        <v/>
      </c>
      <c r="DI65" s="82" t="str">
        <f t="shared" si="12"/>
        <v/>
      </c>
      <c r="DJ65" s="82" t="str">
        <f t="shared" si="12"/>
        <v/>
      </c>
      <c r="DK65" s="82" t="str">
        <f t="shared" si="12"/>
        <v/>
      </c>
      <c r="DL65" s="82" t="str">
        <f t="shared" si="12"/>
        <v/>
      </c>
      <c r="DM65" s="82" t="str">
        <f t="shared" si="13"/>
        <v/>
      </c>
      <c r="DN65" s="82" t="str">
        <f t="shared" si="13"/>
        <v/>
      </c>
      <c r="DO65" s="82" t="str">
        <f t="shared" si="13"/>
        <v/>
      </c>
      <c r="DP65" s="82" t="str">
        <f t="shared" si="13"/>
        <v/>
      </c>
      <c r="DQ65" s="82" t="str">
        <f t="shared" si="13"/>
        <v/>
      </c>
      <c r="DR65" s="82" t="str">
        <f t="shared" si="13"/>
        <v/>
      </c>
      <c r="DS65" s="82" t="str">
        <f t="shared" si="14"/>
        <v/>
      </c>
      <c r="DT65" s="82" t="str">
        <f t="shared" si="14"/>
        <v/>
      </c>
      <c r="DU65" s="82" t="str">
        <f t="shared" si="14"/>
        <v/>
      </c>
      <c r="DV65" s="82" t="str">
        <f t="shared" si="14"/>
        <v/>
      </c>
      <c r="DW65" s="82" t="str">
        <f t="shared" si="14"/>
        <v/>
      </c>
      <c r="DX65" s="82" t="str">
        <f t="shared" si="14"/>
        <v/>
      </c>
      <c r="DY65" s="82" t="str">
        <f t="shared" si="15"/>
        <v/>
      </c>
      <c r="DZ65" s="82" t="str">
        <f t="shared" si="15"/>
        <v/>
      </c>
      <c r="EA65" s="82" t="str">
        <f t="shared" si="15"/>
        <v/>
      </c>
      <c r="EB65" s="82" t="str">
        <f t="shared" si="15"/>
        <v/>
      </c>
      <c r="EC65" s="82" t="str">
        <f t="shared" si="15"/>
        <v/>
      </c>
      <c r="ED65" s="82" t="str">
        <f t="shared" si="15"/>
        <v/>
      </c>
      <c r="EE65" s="82" t="str">
        <f t="shared" si="16"/>
        <v>soumu@ayumi-toyama.jp</v>
      </c>
      <c r="EF65" s="82" t="str">
        <f t="shared" si="16"/>
        <v/>
      </c>
      <c r="EG65" s="82" t="str">
        <f t="shared" si="16"/>
        <v/>
      </c>
      <c r="EH65" s="82" t="str">
        <f t="shared" si="16"/>
        <v/>
      </c>
      <c r="EI65" s="82" t="str">
        <f t="shared" si="16"/>
        <v/>
      </c>
      <c r="EJ65" s="82" t="str">
        <f t="shared" si="16"/>
        <v/>
      </c>
      <c r="EK65" s="82" t="str">
        <f t="shared" si="17"/>
        <v>soumu@ayumi-toyama.jp</v>
      </c>
      <c r="EL65" s="82" t="str">
        <f t="shared" si="17"/>
        <v/>
      </c>
      <c r="EM65" s="82" t="str">
        <f t="shared" si="17"/>
        <v/>
      </c>
      <c r="EN65" s="82" t="str">
        <f t="shared" si="17"/>
        <v/>
      </c>
      <c r="EO65" s="82" t="str">
        <f t="shared" si="17"/>
        <v/>
      </c>
      <c r="EP65" s="82" t="str">
        <f t="shared" si="17"/>
        <v/>
      </c>
      <c r="EQ65" s="82" t="str">
        <f t="shared" si="18"/>
        <v>soumu@ayumi-toyama.jp</v>
      </c>
      <c r="ER65" s="82" t="str">
        <f t="shared" si="18"/>
        <v/>
      </c>
      <c r="ES65" s="82" t="str">
        <f t="shared" si="18"/>
        <v/>
      </c>
      <c r="ET65" s="82" t="str">
        <f t="shared" si="18"/>
        <v/>
      </c>
      <c r="EU65" s="82" t="str">
        <f t="shared" si="18"/>
        <v/>
      </c>
      <c r="EV65" s="82" t="str">
        <f t="shared" si="18"/>
        <v/>
      </c>
      <c r="EW65" s="82" t="str">
        <f t="shared" si="19"/>
        <v>soumu@ayumi-toyama.jp</v>
      </c>
      <c r="EX65" s="82" t="str">
        <f t="shared" si="19"/>
        <v/>
      </c>
      <c r="EY65" s="82" t="str">
        <f t="shared" si="19"/>
        <v/>
      </c>
      <c r="EZ65" s="82" t="str">
        <f t="shared" si="19"/>
        <v/>
      </c>
      <c r="FA65" s="82" t="str">
        <f t="shared" si="19"/>
        <v/>
      </c>
      <c r="FB65" s="82" t="str">
        <f t="shared" si="19"/>
        <v/>
      </c>
      <c r="FC65" s="82" t="str">
        <f t="shared" si="20"/>
        <v/>
      </c>
      <c r="FD65" s="82" t="str">
        <f t="shared" si="20"/>
        <v/>
      </c>
      <c r="FE65" s="82" t="str">
        <f t="shared" si="20"/>
        <v/>
      </c>
      <c r="FF65" s="82" t="str">
        <f t="shared" si="20"/>
        <v/>
      </c>
      <c r="FG65" s="82" t="str">
        <f t="shared" si="20"/>
        <v/>
      </c>
      <c r="FH65" s="82" t="str">
        <f t="shared" si="20"/>
        <v/>
      </c>
      <c r="FI65" s="82" t="str">
        <f t="shared" si="21"/>
        <v/>
      </c>
      <c r="FJ65" s="82" t="str">
        <f t="shared" si="21"/>
        <v/>
      </c>
      <c r="FK65" s="82" t="str">
        <f t="shared" si="21"/>
        <v/>
      </c>
      <c r="FL65" s="82" t="str">
        <f t="shared" si="21"/>
        <v/>
      </c>
      <c r="FM65" s="82" t="str">
        <f t="shared" si="21"/>
        <v/>
      </c>
      <c r="FN65" s="82" t="str">
        <f t="shared" si="21"/>
        <v/>
      </c>
      <c r="FO65" s="82" t="str">
        <f t="shared" si="22"/>
        <v/>
      </c>
      <c r="FP65" s="82" t="str">
        <f t="shared" si="22"/>
        <v/>
      </c>
      <c r="FQ65" s="82" t="str">
        <f t="shared" si="22"/>
        <v/>
      </c>
      <c r="FR65" s="82" t="str">
        <f t="shared" si="22"/>
        <v/>
      </c>
      <c r="FS65" s="82" t="str">
        <f t="shared" si="22"/>
        <v/>
      </c>
      <c r="FT65" s="82" t="str">
        <f t="shared" si="22"/>
        <v/>
      </c>
      <c r="FU65" s="82" t="str">
        <f t="shared" si="23"/>
        <v>soumu@ayumi-toyama.jp</v>
      </c>
      <c r="FV65" s="82" t="str">
        <f t="shared" si="23"/>
        <v/>
      </c>
      <c r="FW65" s="82" t="str">
        <f t="shared" si="23"/>
        <v/>
      </c>
      <c r="FX65" s="82" t="str">
        <f t="shared" si="23"/>
        <v/>
      </c>
      <c r="FY65" s="82" t="str">
        <f t="shared" si="23"/>
        <v/>
      </c>
      <c r="FZ65" s="82" t="str">
        <f t="shared" si="23"/>
        <v/>
      </c>
      <c r="GA65" s="82" t="str">
        <f t="shared" si="24"/>
        <v/>
      </c>
      <c r="GB65" s="82" t="str">
        <f t="shared" si="24"/>
        <v/>
      </c>
      <c r="GC65" s="82" t="str">
        <f t="shared" si="24"/>
        <v/>
      </c>
      <c r="GD65" s="82" t="str">
        <f t="shared" si="24"/>
        <v/>
      </c>
      <c r="GE65" s="82" t="str">
        <f t="shared" si="24"/>
        <v/>
      </c>
      <c r="GF65" s="82" t="str">
        <f t="shared" si="24"/>
        <v/>
      </c>
    </row>
    <row r="66" spans="1:188" ht="25.5" customHeight="1">
      <c r="A66" s="2" t="s">
        <v>4637</v>
      </c>
      <c r="B66" s="2">
        <f>COUNTIF($H$4:H66,H66)</f>
        <v>1</v>
      </c>
      <c r="C66" s="2">
        <f>COUNTIF($J$4:J66,J66)</f>
        <v>1</v>
      </c>
      <c r="D66" s="2">
        <f>COUNTIF($K$4:K66,K66)</f>
        <v>1</v>
      </c>
      <c r="E66" s="89">
        <f t="shared" si="0"/>
        <v>63</v>
      </c>
      <c r="F66" s="89" t="s">
        <v>2532</v>
      </c>
      <c r="G66" s="79" t="s">
        <v>742</v>
      </c>
      <c r="H66" s="97" t="s">
        <v>937</v>
      </c>
      <c r="I66" s="79" t="s">
        <v>947</v>
      </c>
      <c r="J66" s="79" t="s">
        <v>2771</v>
      </c>
      <c r="K66" s="89" t="s">
        <v>3156</v>
      </c>
      <c r="L66" s="89" t="s">
        <v>2667</v>
      </c>
      <c r="M66" s="108" t="s">
        <v>4154</v>
      </c>
      <c r="N66" s="108"/>
      <c r="O66" s="108"/>
      <c r="P66" s="108"/>
      <c r="Q66" s="108"/>
      <c r="R66" s="108"/>
      <c r="S66" s="89"/>
      <c r="T66" s="89"/>
      <c r="U66" s="89"/>
      <c r="V66" s="89"/>
      <c r="W66" s="89"/>
      <c r="X66" s="89">
        <v>1</v>
      </c>
      <c r="Y66" s="89">
        <v>1</v>
      </c>
      <c r="Z66" s="89"/>
      <c r="AA66" s="89"/>
      <c r="AB66" s="89"/>
      <c r="AC66" s="89"/>
      <c r="AD66" s="89"/>
      <c r="AE66" s="89"/>
      <c r="AF66" s="89">
        <v>1</v>
      </c>
      <c r="AG66" s="89"/>
      <c r="AH66" s="89"/>
      <c r="AI66" s="89"/>
      <c r="AJ66" s="89"/>
      <c r="AK66" s="89"/>
      <c r="AL66" s="89"/>
      <c r="AM66" s="89"/>
      <c r="AN66" s="89"/>
      <c r="AO66" s="89"/>
      <c r="AP66" s="89"/>
      <c r="AQ66" s="111"/>
      <c r="AR66" s="118"/>
      <c r="AS66" s="2" t="str">
        <f t="shared" si="1"/>
        <v/>
      </c>
      <c r="AT66" s="2" t="str">
        <f t="shared" si="1"/>
        <v/>
      </c>
      <c r="AU66" s="2" t="str">
        <f t="shared" si="1"/>
        <v/>
      </c>
      <c r="AV66" s="2" t="str">
        <f t="shared" si="1"/>
        <v/>
      </c>
      <c r="AW66" s="2" t="str">
        <f t="shared" si="1"/>
        <v/>
      </c>
      <c r="AX66" s="2" t="str">
        <f t="shared" si="1"/>
        <v/>
      </c>
      <c r="AY66" s="121" t="str">
        <f t="shared" si="2"/>
        <v/>
      </c>
      <c r="AZ66" s="121" t="str">
        <f t="shared" si="2"/>
        <v/>
      </c>
      <c r="BA66" s="121" t="str">
        <f t="shared" si="2"/>
        <v/>
      </c>
      <c r="BB66" s="121" t="str">
        <f t="shared" si="2"/>
        <v/>
      </c>
      <c r="BC66" s="121" t="str">
        <f t="shared" si="2"/>
        <v/>
      </c>
      <c r="BD66" s="121" t="str">
        <f t="shared" si="2"/>
        <v/>
      </c>
      <c r="BE66" s="82" t="str">
        <f t="shared" si="3"/>
        <v/>
      </c>
      <c r="BF66" s="82" t="str">
        <f t="shared" si="3"/>
        <v/>
      </c>
      <c r="BG66" s="82" t="str">
        <f t="shared" si="3"/>
        <v/>
      </c>
      <c r="BH66" s="82" t="str">
        <f t="shared" si="3"/>
        <v/>
      </c>
      <c r="BI66" s="82" t="str">
        <f t="shared" si="3"/>
        <v/>
      </c>
      <c r="BJ66" s="82" t="str">
        <f t="shared" si="3"/>
        <v/>
      </c>
      <c r="BK66" s="82" t="str">
        <f t="shared" si="4"/>
        <v/>
      </c>
      <c r="BL66" s="82" t="str">
        <f t="shared" si="4"/>
        <v/>
      </c>
      <c r="BM66" s="82" t="str">
        <f t="shared" si="4"/>
        <v/>
      </c>
      <c r="BN66" s="82" t="str">
        <f t="shared" si="4"/>
        <v/>
      </c>
      <c r="BO66" s="82" t="str">
        <f t="shared" si="4"/>
        <v/>
      </c>
      <c r="BP66" s="82" t="str">
        <f t="shared" si="4"/>
        <v/>
      </c>
      <c r="BQ66" s="82" t="str">
        <f t="shared" si="5"/>
        <v/>
      </c>
      <c r="BR66" s="82" t="str">
        <f t="shared" si="5"/>
        <v/>
      </c>
      <c r="BS66" s="82" t="str">
        <f t="shared" si="5"/>
        <v/>
      </c>
      <c r="BT66" s="82" t="str">
        <f t="shared" si="5"/>
        <v/>
      </c>
      <c r="BU66" s="82" t="str">
        <f t="shared" si="5"/>
        <v/>
      </c>
      <c r="BV66" s="82" t="str">
        <f t="shared" si="5"/>
        <v/>
      </c>
      <c r="BW66" s="82" t="str">
        <f t="shared" si="6"/>
        <v>chiisanasiawase@marble.ocn.ne.jp</v>
      </c>
      <c r="BX66" s="82" t="str">
        <f t="shared" si="6"/>
        <v/>
      </c>
      <c r="BY66" s="82" t="str">
        <f t="shared" si="6"/>
        <v/>
      </c>
      <c r="BZ66" s="82" t="str">
        <f t="shared" si="6"/>
        <v/>
      </c>
      <c r="CA66" s="82" t="str">
        <f t="shared" si="6"/>
        <v/>
      </c>
      <c r="CB66" s="82" t="str">
        <f t="shared" si="6"/>
        <v/>
      </c>
      <c r="CC66" s="82" t="str">
        <f t="shared" si="7"/>
        <v>chiisanasiawase@marble.ocn.ne.jp</v>
      </c>
      <c r="CD66" s="82" t="str">
        <f t="shared" si="7"/>
        <v/>
      </c>
      <c r="CE66" s="82" t="str">
        <f t="shared" si="7"/>
        <v/>
      </c>
      <c r="CF66" s="82" t="str">
        <f t="shared" si="7"/>
        <v/>
      </c>
      <c r="CG66" s="82" t="str">
        <f t="shared" si="7"/>
        <v/>
      </c>
      <c r="CH66" s="82" t="str">
        <f t="shared" si="7"/>
        <v/>
      </c>
      <c r="CI66" s="82" t="str">
        <f t="shared" si="8"/>
        <v/>
      </c>
      <c r="CJ66" s="82" t="str">
        <f t="shared" si="8"/>
        <v/>
      </c>
      <c r="CK66" s="82" t="str">
        <f t="shared" si="8"/>
        <v/>
      </c>
      <c r="CL66" s="82" t="str">
        <f t="shared" si="8"/>
        <v/>
      </c>
      <c r="CM66" s="82" t="str">
        <f t="shared" si="8"/>
        <v/>
      </c>
      <c r="CN66" s="82" t="str">
        <f t="shared" si="8"/>
        <v/>
      </c>
      <c r="CO66" s="82" t="str">
        <f t="shared" si="9"/>
        <v/>
      </c>
      <c r="CP66" s="82" t="str">
        <f t="shared" si="9"/>
        <v/>
      </c>
      <c r="CQ66" s="82" t="str">
        <f t="shared" si="9"/>
        <v/>
      </c>
      <c r="CR66" s="82" t="str">
        <f t="shared" si="9"/>
        <v/>
      </c>
      <c r="CS66" s="82" t="str">
        <f t="shared" si="9"/>
        <v/>
      </c>
      <c r="CT66" s="82" t="str">
        <f t="shared" si="9"/>
        <v/>
      </c>
      <c r="CU66" s="82" t="str">
        <f t="shared" si="10"/>
        <v/>
      </c>
      <c r="CV66" s="82" t="str">
        <f t="shared" si="10"/>
        <v/>
      </c>
      <c r="CW66" s="82" t="str">
        <f t="shared" si="10"/>
        <v/>
      </c>
      <c r="CX66" s="82" t="str">
        <f t="shared" si="10"/>
        <v/>
      </c>
      <c r="CY66" s="82" t="str">
        <f t="shared" si="10"/>
        <v/>
      </c>
      <c r="CZ66" s="82" t="str">
        <f t="shared" si="10"/>
        <v/>
      </c>
      <c r="DA66" s="82" t="str">
        <f t="shared" si="11"/>
        <v/>
      </c>
      <c r="DB66" s="82" t="str">
        <f t="shared" si="11"/>
        <v/>
      </c>
      <c r="DC66" s="82" t="str">
        <f t="shared" si="11"/>
        <v/>
      </c>
      <c r="DD66" s="82" t="str">
        <f t="shared" si="11"/>
        <v/>
      </c>
      <c r="DE66" s="82" t="str">
        <f t="shared" si="11"/>
        <v/>
      </c>
      <c r="DF66" s="82" t="str">
        <f t="shared" si="11"/>
        <v/>
      </c>
      <c r="DG66" s="82" t="str">
        <f t="shared" si="12"/>
        <v/>
      </c>
      <c r="DH66" s="82" t="str">
        <f t="shared" si="12"/>
        <v/>
      </c>
      <c r="DI66" s="82" t="str">
        <f t="shared" si="12"/>
        <v/>
      </c>
      <c r="DJ66" s="82" t="str">
        <f t="shared" si="12"/>
        <v/>
      </c>
      <c r="DK66" s="82" t="str">
        <f t="shared" si="12"/>
        <v/>
      </c>
      <c r="DL66" s="82" t="str">
        <f t="shared" si="12"/>
        <v/>
      </c>
      <c r="DM66" s="82" t="str">
        <f t="shared" si="13"/>
        <v/>
      </c>
      <c r="DN66" s="82" t="str">
        <f t="shared" si="13"/>
        <v/>
      </c>
      <c r="DO66" s="82" t="str">
        <f t="shared" si="13"/>
        <v/>
      </c>
      <c r="DP66" s="82" t="str">
        <f t="shared" si="13"/>
        <v/>
      </c>
      <c r="DQ66" s="82" t="str">
        <f t="shared" si="13"/>
        <v/>
      </c>
      <c r="DR66" s="82" t="str">
        <f t="shared" si="13"/>
        <v/>
      </c>
      <c r="DS66" s="82" t="str">
        <f t="shared" si="14"/>
        <v>chiisanasiawase@marble.ocn.ne.jp</v>
      </c>
      <c r="DT66" s="82" t="str">
        <f t="shared" si="14"/>
        <v/>
      </c>
      <c r="DU66" s="82" t="str">
        <f t="shared" si="14"/>
        <v/>
      </c>
      <c r="DV66" s="82" t="str">
        <f t="shared" si="14"/>
        <v/>
      </c>
      <c r="DW66" s="82" t="str">
        <f t="shared" si="14"/>
        <v/>
      </c>
      <c r="DX66" s="82" t="str">
        <f t="shared" si="14"/>
        <v/>
      </c>
      <c r="DY66" s="82" t="str">
        <f t="shared" si="15"/>
        <v/>
      </c>
      <c r="DZ66" s="82" t="str">
        <f t="shared" si="15"/>
        <v/>
      </c>
      <c r="EA66" s="82" t="str">
        <f t="shared" si="15"/>
        <v/>
      </c>
      <c r="EB66" s="82" t="str">
        <f t="shared" si="15"/>
        <v/>
      </c>
      <c r="EC66" s="82" t="str">
        <f t="shared" si="15"/>
        <v/>
      </c>
      <c r="ED66" s="82" t="str">
        <f t="shared" si="15"/>
        <v/>
      </c>
      <c r="EE66" s="82" t="str">
        <f t="shared" si="16"/>
        <v/>
      </c>
      <c r="EF66" s="82" t="str">
        <f t="shared" si="16"/>
        <v/>
      </c>
      <c r="EG66" s="82" t="str">
        <f t="shared" si="16"/>
        <v/>
      </c>
      <c r="EH66" s="82" t="str">
        <f t="shared" si="16"/>
        <v/>
      </c>
      <c r="EI66" s="82" t="str">
        <f t="shared" si="16"/>
        <v/>
      </c>
      <c r="EJ66" s="82" t="str">
        <f t="shared" si="16"/>
        <v/>
      </c>
      <c r="EK66" s="82" t="str">
        <f t="shared" si="17"/>
        <v/>
      </c>
      <c r="EL66" s="82" t="str">
        <f t="shared" si="17"/>
        <v/>
      </c>
      <c r="EM66" s="82" t="str">
        <f t="shared" si="17"/>
        <v/>
      </c>
      <c r="EN66" s="82" t="str">
        <f t="shared" si="17"/>
        <v/>
      </c>
      <c r="EO66" s="82" t="str">
        <f t="shared" si="17"/>
        <v/>
      </c>
      <c r="EP66" s="82" t="str">
        <f t="shared" si="17"/>
        <v/>
      </c>
      <c r="EQ66" s="82" t="str">
        <f t="shared" si="18"/>
        <v/>
      </c>
      <c r="ER66" s="82" t="str">
        <f t="shared" si="18"/>
        <v/>
      </c>
      <c r="ES66" s="82" t="str">
        <f t="shared" si="18"/>
        <v/>
      </c>
      <c r="ET66" s="82" t="str">
        <f t="shared" si="18"/>
        <v/>
      </c>
      <c r="EU66" s="82" t="str">
        <f t="shared" si="18"/>
        <v/>
      </c>
      <c r="EV66" s="82" t="str">
        <f t="shared" si="18"/>
        <v/>
      </c>
      <c r="EW66" s="82" t="str">
        <f t="shared" si="19"/>
        <v/>
      </c>
      <c r="EX66" s="82" t="str">
        <f t="shared" si="19"/>
        <v/>
      </c>
      <c r="EY66" s="82" t="str">
        <f t="shared" si="19"/>
        <v/>
      </c>
      <c r="EZ66" s="82" t="str">
        <f t="shared" si="19"/>
        <v/>
      </c>
      <c r="FA66" s="82" t="str">
        <f t="shared" si="19"/>
        <v/>
      </c>
      <c r="FB66" s="82" t="str">
        <f t="shared" si="19"/>
        <v/>
      </c>
      <c r="FC66" s="82" t="str">
        <f t="shared" si="20"/>
        <v/>
      </c>
      <c r="FD66" s="82" t="str">
        <f t="shared" si="20"/>
        <v/>
      </c>
      <c r="FE66" s="82" t="str">
        <f t="shared" si="20"/>
        <v/>
      </c>
      <c r="FF66" s="82" t="str">
        <f t="shared" si="20"/>
        <v/>
      </c>
      <c r="FG66" s="82" t="str">
        <f t="shared" si="20"/>
        <v/>
      </c>
      <c r="FH66" s="82" t="str">
        <f t="shared" si="20"/>
        <v/>
      </c>
      <c r="FI66" s="82" t="str">
        <f t="shared" si="21"/>
        <v/>
      </c>
      <c r="FJ66" s="82" t="str">
        <f t="shared" si="21"/>
        <v/>
      </c>
      <c r="FK66" s="82" t="str">
        <f t="shared" si="21"/>
        <v/>
      </c>
      <c r="FL66" s="82" t="str">
        <f t="shared" si="21"/>
        <v/>
      </c>
      <c r="FM66" s="82" t="str">
        <f t="shared" si="21"/>
        <v/>
      </c>
      <c r="FN66" s="82" t="str">
        <f t="shared" si="21"/>
        <v/>
      </c>
      <c r="FO66" s="82" t="str">
        <f t="shared" si="22"/>
        <v/>
      </c>
      <c r="FP66" s="82" t="str">
        <f t="shared" si="22"/>
        <v/>
      </c>
      <c r="FQ66" s="82" t="str">
        <f t="shared" si="22"/>
        <v/>
      </c>
      <c r="FR66" s="82" t="str">
        <f t="shared" si="22"/>
        <v/>
      </c>
      <c r="FS66" s="82" t="str">
        <f t="shared" si="22"/>
        <v/>
      </c>
      <c r="FT66" s="82" t="str">
        <f t="shared" si="22"/>
        <v/>
      </c>
      <c r="FU66" s="82" t="str">
        <f t="shared" si="23"/>
        <v/>
      </c>
      <c r="FV66" s="82" t="str">
        <f t="shared" si="23"/>
        <v/>
      </c>
      <c r="FW66" s="82" t="str">
        <f t="shared" si="23"/>
        <v/>
      </c>
      <c r="FX66" s="82" t="str">
        <f t="shared" si="23"/>
        <v/>
      </c>
      <c r="FY66" s="82" t="str">
        <f t="shared" si="23"/>
        <v/>
      </c>
      <c r="FZ66" s="82" t="str">
        <f t="shared" si="23"/>
        <v/>
      </c>
      <c r="GA66" s="82" t="str">
        <f t="shared" si="24"/>
        <v/>
      </c>
      <c r="GB66" s="82" t="str">
        <f t="shared" si="24"/>
        <v/>
      </c>
      <c r="GC66" s="82" t="str">
        <f t="shared" si="24"/>
        <v/>
      </c>
      <c r="GD66" s="82" t="str">
        <f t="shared" si="24"/>
        <v/>
      </c>
      <c r="GE66" s="82" t="str">
        <f t="shared" si="24"/>
        <v/>
      </c>
      <c r="GF66" s="82" t="str">
        <f t="shared" si="24"/>
        <v/>
      </c>
    </row>
    <row r="67" spans="1:188" ht="25.5" customHeight="1">
      <c r="A67" s="2" t="s">
        <v>2649</v>
      </c>
      <c r="B67" s="2">
        <f>COUNTIF($H$4:H67,H67)</f>
        <v>1</v>
      </c>
      <c r="C67" s="2">
        <f>COUNTIF($J$4:J67,J67)</f>
        <v>1</v>
      </c>
      <c r="D67" s="2">
        <f>COUNTIF($K$4:K67,K67)</f>
        <v>1</v>
      </c>
      <c r="E67" s="89">
        <f t="shared" si="0"/>
        <v>64</v>
      </c>
      <c r="F67" s="89" t="s">
        <v>2532</v>
      </c>
      <c r="G67" s="79" t="s">
        <v>742</v>
      </c>
      <c r="H67" s="96" t="s">
        <v>2361</v>
      </c>
      <c r="I67" s="79" t="s">
        <v>673</v>
      </c>
      <c r="J67" s="79" t="s">
        <v>974</v>
      </c>
      <c r="K67" s="89" t="s">
        <v>674</v>
      </c>
      <c r="L67" s="89" t="s">
        <v>681</v>
      </c>
      <c r="M67" s="108" t="s">
        <v>4157</v>
      </c>
      <c r="N67" s="108"/>
      <c r="O67" s="108"/>
      <c r="P67" s="108"/>
      <c r="Q67" s="108"/>
      <c r="R67" s="108"/>
      <c r="S67" s="89">
        <v>1</v>
      </c>
      <c r="T67" s="89">
        <v>1</v>
      </c>
      <c r="U67" s="89"/>
      <c r="V67" s="89"/>
      <c r="W67" s="89"/>
      <c r="X67" s="89"/>
      <c r="Y67" s="89"/>
      <c r="Z67" s="89"/>
      <c r="AA67" s="89"/>
      <c r="AB67" s="89"/>
      <c r="AC67" s="89"/>
      <c r="AD67" s="89"/>
      <c r="AE67" s="89"/>
      <c r="AF67" s="89"/>
      <c r="AG67" s="89"/>
      <c r="AH67" s="89"/>
      <c r="AI67" s="89"/>
      <c r="AJ67" s="89"/>
      <c r="AK67" s="89"/>
      <c r="AL67" s="89"/>
      <c r="AM67" s="89"/>
      <c r="AN67" s="89"/>
      <c r="AO67" s="89"/>
      <c r="AP67" s="89"/>
      <c r="AQ67" s="111"/>
      <c r="AR67" s="118"/>
      <c r="AS67" s="2" t="str">
        <f t="shared" si="1"/>
        <v>hanasaki@micnet.ne.jp</v>
      </c>
      <c r="AT67" s="2" t="str">
        <f t="shared" si="1"/>
        <v/>
      </c>
      <c r="AU67" s="2" t="str">
        <f t="shared" si="1"/>
        <v/>
      </c>
      <c r="AV67" s="2" t="str">
        <f t="shared" si="1"/>
        <v/>
      </c>
      <c r="AW67" s="2" t="str">
        <f t="shared" si="1"/>
        <v/>
      </c>
      <c r="AX67" s="2" t="str">
        <f t="shared" si="1"/>
        <v/>
      </c>
      <c r="AY67" s="121" t="str">
        <f t="shared" si="2"/>
        <v>hanasaki@micnet.ne.jp</v>
      </c>
      <c r="AZ67" s="121" t="str">
        <f t="shared" si="2"/>
        <v/>
      </c>
      <c r="BA67" s="121" t="str">
        <f t="shared" si="2"/>
        <v/>
      </c>
      <c r="BB67" s="121" t="str">
        <f t="shared" si="2"/>
        <v/>
      </c>
      <c r="BC67" s="121" t="str">
        <f t="shared" si="2"/>
        <v/>
      </c>
      <c r="BD67" s="121" t="str">
        <f t="shared" si="2"/>
        <v/>
      </c>
      <c r="BE67" s="82" t="str">
        <f t="shared" si="3"/>
        <v/>
      </c>
      <c r="BF67" s="82" t="str">
        <f t="shared" si="3"/>
        <v/>
      </c>
      <c r="BG67" s="82" t="str">
        <f t="shared" si="3"/>
        <v/>
      </c>
      <c r="BH67" s="82" t="str">
        <f t="shared" si="3"/>
        <v/>
      </c>
      <c r="BI67" s="82" t="str">
        <f t="shared" si="3"/>
        <v/>
      </c>
      <c r="BJ67" s="82" t="str">
        <f t="shared" si="3"/>
        <v/>
      </c>
      <c r="BK67" s="82" t="str">
        <f t="shared" si="4"/>
        <v/>
      </c>
      <c r="BL67" s="82" t="str">
        <f t="shared" si="4"/>
        <v/>
      </c>
      <c r="BM67" s="82" t="str">
        <f t="shared" si="4"/>
        <v/>
      </c>
      <c r="BN67" s="82" t="str">
        <f t="shared" si="4"/>
        <v/>
      </c>
      <c r="BO67" s="82" t="str">
        <f t="shared" si="4"/>
        <v/>
      </c>
      <c r="BP67" s="82" t="str">
        <f t="shared" si="4"/>
        <v/>
      </c>
      <c r="BQ67" s="82" t="str">
        <f t="shared" si="5"/>
        <v/>
      </c>
      <c r="BR67" s="82" t="str">
        <f t="shared" si="5"/>
        <v/>
      </c>
      <c r="BS67" s="82" t="str">
        <f t="shared" si="5"/>
        <v/>
      </c>
      <c r="BT67" s="82" t="str">
        <f t="shared" si="5"/>
        <v/>
      </c>
      <c r="BU67" s="82" t="str">
        <f t="shared" si="5"/>
        <v/>
      </c>
      <c r="BV67" s="82" t="str">
        <f t="shared" si="5"/>
        <v/>
      </c>
      <c r="BW67" s="82" t="str">
        <f t="shared" si="6"/>
        <v/>
      </c>
      <c r="BX67" s="82" t="str">
        <f t="shared" si="6"/>
        <v/>
      </c>
      <c r="BY67" s="82" t="str">
        <f t="shared" si="6"/>
        <v/>
      </c>
      <c r="BZ67" s="82" t="str">
        <f t="shared" si="6"/>
        <v/>
      </c>
      <c r="CA67" s="82" t="str">
        <f t="shared" si="6"/>
        <v/>
      </c>
      <c r="CB67" s="82" t="str">
        <f t="shared" si="6"/>
        <v/>
      </c>
      <c r="CC67" s="82" t="str">
        <f t="shared" si="7"/>
        <v/>
      </c>
      <c r="CD67" s="82" t="str">
        <f t="shared" si="7"/>
        <v/>
      </c>
      <c r="CE67" s="82" t="str">
        <f t="shared" si="7"/>
        <v/>
      </c>
      <c r="CF67" s="82" t="str">
        <f t="shared" si="7"/>
        <v/>
      </c>
      <c r="CG67" s="82" t="str">
        <f t="shared" si="7"/>
        <v/>
      </c>
      <c r="CH67" s="82" t="str">
        <f t="shared" si="7"/>
        <v/>
      </c>
      <c r="CI67" s="82" t="str">
        <f t="shared" si="8"/>
        <v/>
      </c>
      <c r="CJ67" s="82" t="str">
        <f t="shared" si="8"/>
        <v/>
      </c>
      <c r="CK67" s="82" t="str">
        <f t="shared" si="8"/>
        <v/>
      </c>
      <c r="CL67" s="82" t="str">
        <f t="shared" si="8"/>
        <v/>
      </c>
      <c r="CM67" s="82" t="str">
        <f t="shared" si="8"/>
        <v/>
      </c>
      <c r="CN67" s="82" t="str">
        <f t="shared" si="8"/>
        <v/>
      </c>
      <c r="CO67" s="82" t="str">
        <f t="shared" si="9"/>
        <v/>
      </c>
      <c r="CP67" s="82" t="str">
        <f t="shared" si="9"/>
        <v/>
      </c>
      <c r="CQ67" s="82" t="str">
        <f t="shared" si="9"/>
        <v/>
      </c>
      <c r="CR67" s="82" t="str">
        <f t="shared" si="9"/>
        <v/>
      </c>
      <c r="CS67" s="82" t="str">
        <f t="shared" si="9"/>
        <v/>
      </c>
      <c r="CT67" s="82" t="str">
        <f t="shared" si="9"/>
        <v/>
      </c>
      <c r="CU67" s="82" t="str">
        <f t="shared" si="10"/>
        <v/>
      </c>
      <c r="CV67" s="82" t="str">
        <f t="shared" si="10"/>
        <v/>
      </c>
      <c r="CW67" s="82" t="str">
        <f t="shared" si="10"/>
        <v/>
      </c>
      <c r="CX67" s="82" t="str">
        <f t="shared" si="10"/>
        <v/>
      </c>
      <c r="CY67" s="82" t="str">
        <f t="shared" si="10"/>
        <v/>
      </c>
      <c r="CZ67" s="82" t="str">
        <f t="shared" si="10"/>
        <v/>
      </c>
      <c r="DA67" s="82" t="str">
        <f t="shared" si="11"/>
        <v/>
      </c>
      <c r="DB67" s="82" t="str">
        <f t="shared" si="11"/>
        <v/>
      </c>
      <c r="DC67" s="82" t="str">
        <f t="shared" si="11"/>
        <v/>
      </c>
      <c r="DD67" s="82" t="str">
        <f t="shared" si="11"/>
        <v/>
      </c>
      <c r="DE67" s="82" t="str">
        <f t="shared" si="11"/>
        <v/>
      </c>
      <c r="DF67" s="82" t="str">
        <f t="shared" si="11"/>
        <v/>
      </c>
      <c r="DG67" s="82" t="str">
        <f t="shared" si="12"/>
        <v/>
      </c>
      <c r="DH67" s="82" t="str">
        <f t="shared" si="12"/>
        <v/>
      </c>
      <c r="DI67" s="82" t="str">
        <f t="shared" si="12"/>
        <v/>
      </c>
      <c r="DJ67" s="82" t="str">
        <f t="shared" si="12"/>
        <v/>
      </c>
      <c r="DK67" s="82" t="str">
        <f t="shared" si="12"/>
        <v/>
      </c>
      <c r="DL67" s="82" t="str">
        <f t="shared" si="12"/>
        <v/>
      </c>
      <c r="DM67" s="82" t="str">
        <f t="shared" si="13"/>
        <v/>
      </c>
      <c r="DN67" s="82" t="str">
        <f t="shared" si="13"/>
        <v/>
      </c>
      <c r="DO67" s="82" t="str">
        <f t="shared" si="13"/>
        <v/>
      </c>
      <c r="DP67" s="82" t="str">
        <f t="shared" si="13"/>
        <v/>
      </c>
      <c r="DQ67" s="82" t="str">
        <f t="shared" si="13"/>
        <v/>
      </c>
      <c r="DR67" s="82" t="str">
        <f t="shared" si="13"/>
        <v/>
      </c>
      <c r="DS67" s="82" t="str">
        <f t="shared" si="14"/>
        <v/>
      </c>
      <c r="DT67" s="82" t="str">
        <f t="shared" si="14"/>
        <v/>
      </c>
      <c r="DU67" s="82" t="str">
        <f t="shared" si="14"/>
        <v/>
      </c>
      <c r="DV67" s="82" t="str">
        <f t="shared" si="14"/>
        <v/>
      </c>
      <c r="DW67" s="82" t="str">
        <f t="shared" si="14"/>
        <v/>
      </c>
      <c r="DX67" s="82" t="str">
        <f t="shared" si="14"/>
        <v/>
      </c>
      <c r="DY67" s="82" t="str">
        <f t="shared" si="15"/>
        <v/>
      </c>
      <c r="DZ67" s="82" t="str">
        <f t="shared" si="15"/>
        <v/>
      </c>
      <c r="EA67" s="82" t="str">
        <f t="shared" si="15"/>
        <v/>
      </c>
      <c r="EB67" s="82" t="str">
        <f t="shared" si="15"/>
        <v/>
      </c>
      <c r="EC67" s="82" t="str">
        <f t="shared" si="15"/>
        <v/>
      </c>
      <c r="ED67" s="82" t="str">
        <f t="shared" si="15"/>
        <v/>
      </c>
      <c r="EE67" s="82" t="str">
        <f t="shared" si="16"/>
        <v/>
      </c>
      <c r="EF67" s="82" t="str">
        <f t="shared" si="16"/>
        <v/>
      </c>
      <c r="EG67" s="82" t="str">
        <f t="shared" si="16"/>
        <v/>
      </c>
      <c r="EH67" s="82" t="str">
        <f t="shared" si="16"/>
        <v/>
      </c>
      <c r="EI67" s="82" t="str">
        <f t="shared" si="16"/>
        <v/>
      </c>
      <c r="EJ67" s="82" t="str">
        <f t="shared" si="16"/>
        <v/>
      </c>
      <c r="EK67" s="82" t="str">
        <f t="shared" si="17"/>
        <v/>
      </c>
      <c r="EL67" s="82" t="str">
        <f t="shared" si="17"/>
        <v/>
      </c>
      <c r="EM67" s="82" t="str">
        <f t="shared" si="17"/>
        <v/>
      </c>
      <c r="EN67" s="82" t="str">
        <f t="shared" si="17"/>
        <v/>
      </c>
      <c r="EO67" s="82" t="str">
        <f t="shared" si="17"/>
        <v/>
      </c>
      <c r="EP67" s="82" t="str">
        <f t="shared" si="17"/>
        <v/>
      </c>
      <c r="EQ67" s="82" t="str">
        <f t="shared" si="18"/>
        <v/>
      </c>
      <c r="ER67" s="82" t="str">
        <f t="shared" si="18"/>
        <v/>
      </c>
      <c r="ES67" s="82" t="str">
        <f t="shared" si="18"/>
        <v/>
      </c>
      <c r="ET67" s="82" t="str">
        <f t="shared" si="18"/>
        <v/>
      </c>
      <c r="EU67" s="82" t="str">
        <f t="shared" si="18"/>
        <v/>
      </c>
      <c r="EV67" s="82" t="str">
        <f t="shared" si="18"/>
        <v/>
      </c>
      <c r="EW67" s="82" t="str">
        <f t="shared" si="19"/>
        <v/>
      </c>
      <c r="EX67" s="82" t="str">
        <f t="shared" si="19"/>
        <v/>
      </c>
      <c r="EY67" s="82" t="str">
        <f t="shared" si="19"/>
        <v/>
      </c>
      <c r="EZ67" s="82" t="str">
        <f t="shared" si="19"/>
        <v/>
      </c>
      <c r="FA67" s="82" t="str">
        <f t="shared" si="19"/>
        <v/>
      </c>
      <c r="FB67" s="82" t="str">
        <f t="shared" si="19"/>
        <v/>
      </c>
      <c r="FC67" s="82" t="str">
        <f t="shared" si="20"/>
        <v/>
      </c>
      <c r="FD67" s="82" t="str">
        <f t="shared" si="20"/>
        <v/>
      </c>
      <c r="FE67" s="82" t="str">
        <f t="shared" si="20"/>
        <v/>
      </c>
      <c r="FF67" s="82" t="str">
        <f t="shared" si="20"/>
        <v/>
      </c>
      <c r="FG67" s="82" t="str">
        <f t="shared" si="20"/>
        <v/>
      </c>
      <c r="FH67" s="82" t="str">
        <f t="shared" si="20"/>
        <v/>
      </c>
      <c r="FI67" s="82" t="str">
        <f t="shared" si="21"/>
        <v/>
      </c>
      <c r="FJ67" s="82" t="str">
        <f t="shared" si="21"/>
        <v/>
      </c>
      <c r="FK67" s="82" t="str">
        <f t="shared" si="21"/>
        <v/>
      </c>
      <c r="FL67" s="82" t="str">
        <f t="shared" si="21"/>
        <v/>
      </c>
      <c r="FM67" s="82" t="str">
        <f t="shared" si="21"/>
        <v/>
      </c>
      <c r="FN67" s="82" t="str">
        <f t="shared" si="21"/>
        <v/>
      </c>
      <c r="FO67" s="82" t="str">
        <f t="shared" si="22"/>
        <v/>
      </c>
      <c r="FP67" s="82" t="str">
        <f t="shared" si="22"/>
        <v/>
      </c>
      <c r="FQ67" s="82" t="str">
        <f t="shared" si="22"/>
        <v/>
      </c>
      <c r="FR67" s="82" t="str">
        <f t="shared" si="22"/>
        <v/>
      </c>
      <c r="FS67" s="82" t="str">
        <f t="shared" si="22"/>
        <v/>
      </c>
      <c r="FT67" s="82" t="str">
        <f t="shared" si="22"/>
        <v/>
      </c>
      <c r="FU67" s="82" t="str">
        <f t="shared" si="23"/>
        <v/>
      </c>
      <c r="FV67" s="82" t="str">
        <f t="shared" si="23"/>
        <v/>
      </c>
      <c r="FW67" s="82" t="str">
        <f t="shared" si="23"/>
        <v/>
      </c>
      <c r="FX67" s="82" t="str">
        <f t="shared" si="23"/>
        <v/>
      </c>
      <c r="FY67" s="82" t="str">
        <f t="shared" si="23"/>
        <v/>
      </c>
      <c r="FZ67" s="82" t="str">
        <f t="shared" si="23"/>
        <v/>
      </c>
      <c r="GA67" s="82" t="str">
        <f t="shared" si="24"/>
        <v/>
      </c>
      <c r="GB67" s="82" t="str">
        <f t="shared" si="24"/>
        <v/>
      </c>
      <c r="GC67" s="82" t="str">
        <f t="shared" si="24"/>
        <v/>
      </c>
      <c r="GD67" s="82" t="str">
        <f t="shared" si="24"/>
        <v/>
      </c>
      <c r="GE67" s="82" t="str">
        <f t="shared" si="24"/>
        <v/>
      </c>
      <c r="GF67" s="82" t="str">
        <f t="shared" si="24"/>
        <v/>
      </c>
    </row>
    <row r="68" spans="1:188" ht="25.5" customHeight="1">
      <c r="A68" s="2" t="s">
        <v>4265</v>
      </c>
      <c r="B68" s="2">
        <f>COUNTIF($H$4:H68,H68)</f>
        <v>1</v>
      </c>
      <c r="C68" s="2">
        <f>COUNTIF($J$4:J68,J68)</f>
        <v>1</v>
      </c>
      <c r="D68" s="2">
        <f>COUNTIF($K$4:K68,K68)</f>
        <v>1</v>
      </c>
      <c r="E68" s="89">
        <f t="shared" si="0"/>
        <v>65</v>
      </c>
      <c r="F68" s="89" t="s">
        <v>2532</v>
      </c>
      <c r="G68" s="79" t="s">
        <v>742</v>
      </c>
      <c r="H68" s="101" t="s">
        <v>954</v>
      </c>
      <c r="I68" s="79" t="s">
        <v>621</v>
      </c>
      <c r="J68" s="79" t="s">
        <v>4158</v>
      </c>
      <c r="K68" s="89" t="s">
        <v>4160</v>
      </c>
      <c r="L68" s="89" t="s">
        <v>96</v>
      </c>
      <c r="M68" s="108" t="s">
        <v>403</v>
      </c>
      <c r="N68" s="108" t="s">
        <v>4161</v>
      </c>
      <c r="O68" s="108"/>
      <c r="P68" s="108"/>
      <c r="Q68" s="108"/>
      <c r="R68" s="108"/>
      <c r="S68" s="89"/>
      <c r="T68" s="89"/>
      <c r="U68" s="89"/>
      <c r="V68" s="89"/>
      <c r="W68" s="89"/>
      <c r="X68" s="89">
        <v>4</v>
      </c>
      <c r="Y68" s="89">
        <v>1</v>
      </c>
      <c r="Z68" s="89"/>
      <c r="AA68" s="89"/>
      <c r="AB68" s="89"/>
      <c r="AC68" s="89"/>
      <c r="AD68" s="89">
        <v>1</v>
      </c>
      <c r="AE68" s="89"/>
      <c r="AF68" s="89">
        <v>1</v>
      </c>
      <c r="AG68" s="89">
        <v>1</v>
      </c>
      <c r="AH68" s="89"/>
      <c r="AI68" s="89"/>
      <c r="AJ68" s="89"/>
      <c r="AK68" s="89"/>
      <c r="AL68" s="89"/>
      <c r="AM68" s="89"/>
      <c r="AN68" s="89"/>
      <c r="AO68" s="89">
        <v>1</v>
      </c>
      <c r="AP68" s="89"/>
      <c r="AQ68" s="111"/>
      <c r="AR68" s="118"/>
      <c r="AS68" s="2" t="str">
        <f t="shared" si="1"/>
        <v/>
      </c>
      <c r="AT68" s="2" t="str">
        <f t="shared" si="1"/>
        <v/>
      </c>
      <c r="AU68" s="2" t="str">
        <f t="shared" si="1"/>
        <v/>
      </c>
      <c r="AV68" s="2" t="str">
        <f t="shared" si="1"/>
        <v/>
      </c>
      <c r="AW68" s="2" t="str">
        <f t="shared" si="1"/>
        <v/>
      </c>
      <c r="AX68" s="2" t="str">
        <f t="shared" si="1"/>
        <v/>
      </c>
      <c r="AY68" s="121" t="str">
        <f t="shared" si="2"/>
        <v/>
      </c>
      <c r="AZ68" s="121" t="str">
        <f t="shared" si="2"/>
        <v/>
      </c>
      <c r="BA68" s="121" t="str">
        <f t="shared" si="2"/>
        <v/>
      </c>
      <c r="BB68" s="121" t="str">
        <f t="shared" si="2"/>
        <v/>
      </c>
      <c r="BC68" s="121" t="str">
        <f t="shared" si="2"/>
        <v/>
      </c>
      <c r="BD68" s="121" t="str">
        <f t="shared" si="2"/>
        <v/>
      </c>
      <c r="BE68" s="82" t="str">
        <f t="shared" si="3"/>
        <v/>
      </c>
      <c r="BF68" s="82" t="str">
        <f t="shared" si="3"/>
        <v/>
      </c>
      <c r="BG68" s="82" t="str">
        <f t="shared" si="3"/>
        <v/>
      </c>
      <c r="BH68" s="82" t="str">
        <f t="shared" si="3"/>
        <v/>
      </c>
      <c r="BI68" s="82" t="str">
        <f t="shared" si="3"/>
        <v/>
      </c>
      <c r="BJ68" s="82" t="str">
        <f t="shared" si="3"/>
        <v/>
      </c>
      <c r="BK68" s="82" t="str">
        <f t="shared" si="4"/>
        <v/>
      </c>
      <c r="BL68" s="82" t="str">
        <f t="shared" si="4"/>
        <v/>
      </c>
      <c r="BM68" s="82" t="str">
        <f t="shared" si="4"/>
        <v/>
      </c>
      <c r="BN68" s="82" t="str">
        <f t="shared" si="4"/>
        <v/>
      </c>
      <c r="BO68" s="82" t="str">
        <f t="shared" si="4"/>
        <v/>
      </c>
      <c r="BP68" s="82" t="str">
        <f t="shared" si="4"/>
        <v/>
      </c>
      <c r="BQ68" s="82" t="str">
        <f t="shared" si="5"/>
        <v/>
      </c>
      <c r="BR68" s="82" t="str">
        <f t="shared" si="5"/>
        <v/>
      </c>
      <c r="BS68" s="82" t="str">
        <f t="shared" si="5"/>
        <v/>
      </c>
      <c r="BT68" s="82" t="str">
        <f t="shared" si="5"/>
        <v/>
      </c>
      <c r="BU68" s="82" t="str">
        <f t="shared" si="5"/>
        <v/>
      </c>
      <c r="BV68" s="82" t="str">
        <f t="shared" si="5"/>
        <v/>
      </c>
      <c r="BW68" s="82" t="str">
        <f t="shared" si="6"/>
        <v>nodumien@nodumien.jp</v>
      </c>
      <c r="BX68" s="82" t="str">
        <f t="shared" si="6"/>
        <v>yamanaka@nodumien.jp</v>
      </c>
      <c r="BY68" s="82" t="str">
        <f t="shared" si="6"/>
        <v/>
      </c>
      <c r="BZ68" s="82" t="str">
        <f t="shared" si="6"/>
        <v/>
      </c>
      <c r="CA68" s="82" t="str">
        <f t="shared" si="6"/>
        <v/>
      </c>
      <c r="CB68" s="82" t="str">
        <f t="shared" si="6"/>
        <v/>
      </c>
      <c r="CC68" s="82" t="str">
        <f t="shared" si="7"/>
        <v>nodumien@nodumien.jp</v>
      </c>
      <c r="CD68" s="82" t="str">
        <f t="shared" si="7"/>
        <v>yamanaka@nodumien.jp</v>
      </c>
      <c r="CE68" s="82" t="str">
        <f t="shared" si="7"/>
        <v/>
      </c>
      <c r="CF68" s="82" t="str">
        <f t="shared" si="7"/>
        <v/>
      </c>
      <c r="CG68" s="82" t="str">
        <f t="shared" si="7"/>
        <v/>
      </c>
      <c r="CH68" s="82" t="str">
        <f t="shared" si="7"/>
        <v/>
      </c>
      <c r="CI68" s="82" t="str">
        <f t="shared" si="8"/>
        <v/>
      </c>
      <c r="CJ68" s="82" t="str">
        <f t="shared" si="8"/>
        <v/>
      </c>
      <c r="CK68" s="82" t="str">
        <f t="shared" si="8"/>
        <v/>
      </c>
      <c r="CL68" s="82" t="str">
        <f t="shared" si="8"/>
        <v/>
      </c>
      <c r="CM68" s="82" t="str">
        <f t="shared" si="8"/>
        <v/>
      </c>
      <c r="CN68" s="82" t="str">
        <f t="shared" si="8"/>
        <v/>
      </c>
      <c r="CO68" s="82" t="str">
        <f t="shared" si="9"/>
        <v/>
      </c>
      <c r="CP68" s="82" t="str">
        <f t="shared" si="9"/>
        <v/>
      </c>
      <c r="CQ68" s="82" t="str">
        <f t="shared" si="9"/>
        <v/>
      </c>
      <c r="CR68" s="82" t="str">
        <f t="shared" si="9"/>
        <v/>
      </c>
      <c r="CS68" s="82" t="str">
        <f t="shared" si="9"/>
        <v/>
      </c>
      <c r="CT68" s="82" t="str">
        <f t="shared" si="9"/>
        <v/>
      </c>
      <c r="CU68" s="82" t="str">
        <f t="shared" si="10"/>
        <v/>
      </c>
      <c r="CV68" s="82" t="str">
        <f t="shared" si="10"/>
        <v/>
      </c>
      <c r="CW68" s="82" t="str">
        <f t="shared" si="10"/>
        <v/>
      </c>
      <c r="CX68" s="82" t="str">
        <f t="shared" si="10"/>
        <v/>
      </c>
      <c r="CY68" s="82" t="str">
        <f t="shared" si="10"/>
        <v/>
      </c>
      <c r="CZ68" s="82" t="str">
        <f t="shared" si="10"/>
        <v/>
      </c>
      <c r="DA68" s="82" t="str">
        <f t="shared" si="11"/>
        <v/>
      </c>
      <c r="DB68" s="82" t="str">
        <f t="shared" si="11"/>
        <v/>
      </c>
      <c r="DC68" s="82" t="str">
        <f t="shared" si="11"/>
        <v/>
      </c>
      <c r="DD68" s="82" t="str">
        <f t="shared" si="11"/>
        <v/>
      </c>
      <c r="DE68" s="82" t="str">
        <f t="shared" si="11"/>
        <v/>
      </c>
      <c r="DF68" s="82" t="str">
        <f t="shared" si="11"/>
        <v/>
      </c>
      <c r="DG68" s="82" t="str">
        <f t="shared" si="12"/>
        <v>nodumien@nodumien.jp</v>
      </c>
      <c r="DH68" s="82" t="str">
        <f t="shared" si="12"/>
        <v>yamanaka@nodumien.jp</v>
      </c>
      <c r="DI68" s="82" t="str">
        <f t="shared" si="12"/>
        <v/>
      </c>
      <c r="DJ68" s="82" t="str">
        <f t="shared" si="12"/>
        <v/>
      </c>
      <c r="DK68" s="82" t="str">
        <f t="shared" si="12"/>
        <v/>
      </c>
      <c r="DL68" s="82" t="str">
        <f t="shared" si="12"/>
        <v/>
      </c>
      <c r="DM68" s="82" t="str">
        <f t="shared" si="13"/>
        <v/>
      </c>
      <c r="DN68" s="82" t="str">
        <f t="shared" si="13"/>
        <v/>
      </c>
      <c r="DO68" s="82" t="str">
        <f t="shared" si="13"/>
        <v/>
      </c>
      <c r="DP68" s="82" t="str">
        <f t="shared" si="13"/>
        <v/>
      </c>
      <c r="DQ68" s="82" t="str">
        <f t="shared" si="13"/>
        <v/>
      </c>
      <c r="DR68" s="82" t="str">
        <f t="shared" si="13"/>
        <v/>
      </c>
      <c r="DS68" s="82" t="str">
        <f t="shared" si="14"/>
        <v>nodumien@nodumien.jp</v>
      </c>
      <c r="DT68" s="82" t="str">
        <f t="shared" si="14"/>
        <v>yamanaka@nodumien.jp</v>
      </c>
      <c r="DU68" s="82" t="str">
        <f t="shared" si="14"/>
        <v/>
      </c>
      <c r="DV68" s="82" t="str">
        <f t="shared" si="14"/>
        <v/>
      </c>
      <c r="DW68" s="82" t="str">
        <f t="shared" si="14"/>
        <v/>
      </c>
      <c r="DX68" s="82" t="str">
        <f t="shared" si="14"/>
        <v/>
      </c>
      <c r="DY68" s="82" t="str">
        <f t="shared" si="15"/>
        <v>nodumien@nodumien.jp</v>
      </c>
      <c r="DZ68" s="82" t="str">
        <f t="shared" si="15"/>
        <v>yamanaka@nodumien.jp</v>
      </c>
      <c r="EA68" s="82" t="str">
        <f t="shared" si="15"/>
        <v/>
      </c>
      <c r="EB68" s="82" t="str">
        <f t="shared" si="15"/>
        <v/>
      </c>
      <c r="EC68" s="82" t="str">
        <f t="shared" si="15"/>
        <v/>
      </c>
      <c r="ED68" s="82" t="str">
        <f t="shared" si="15"/>
        <v/>
      </c>
      <c r="EE68" s="82" t="str">
        <f t="shared" si="16"/>
        <v/>
      </c>
      <c r="EF68" s="82" t="str">
        <f t="shared" si="16"/>
        <v/>
      </c>
      <c r="EG68" s="82" t="str">
        <f t="shared" si="16"/>
        <v/>
      </c>
      <c r="EH68" s="82" t="str">
        <f t="shared" si="16"/>
        <v/>
      </c>
      <c r="EI68" s="82" t="str">
        <f t="shared" si="16"/>
        <v/>
      </c>
      <c r="EJ68" s="82" t="str">
        <f t="shared" si="16"/>
        <v/>
      </c>
      <c r="EK68" s="82" t="str">
        <f t="shared" si="17"/>
        <v/>
      </c>
      <c r="EL68" s="82" t="str">
        <f t="shared" si="17"/>
        <v/>
      </c>
      <c r="EM68" s="82" t="str">
        <f t="shared" si="17"/>
        <v/>
      </c>
      <c r="EN68" s="82" t="str">
        <f t="shared" si="17"/>
        <v/>
      </c>
      <c r="EO68" s="82" t="str">
        <f t="shared" si="17"/>
        <v/>
      </c>
      <c r="EP68" s="82" t="str">
        <f t="shared" si="17"/>
        <v/>
      </c>
      <c r="EQ68" s="82" t="str">
        <f t="shared" si="18"/>
        <v/>
      </c>
      <c r="ER68" s="82" t="str">
        <f t="shared" si="18"/>
        <v/>
      </c>
      <c r="ES68" s="82" t="str">
        <f t="shared" si="18"/>
        <v/>
      </c>
      <c r="ET68" s="82" t="str">
        <f t="shared" si="18"/>
        <v/>
      </c>
      <c r="EU68" s="82" t="str">
        <f t="shared" si="18"/>
        <v/>
      </c>
      <c r="EV68" s="82" t="str">
        <f t="shared" si="18"/>
        <v/>
      </c>
      <c r="EW68" s="82" t="str">
        <f t="shared" si="19"/>
        <v/>
      </c>
      <c r="EX68" s="82" t="str">
        <f t="shared" si="19"/>
        <v/>
      </c>
      <c r="EY68" s="82" t="str">
        <f t="shared" si="19"/>
        <v/>
      </c>
      <c r="EZ68" s="82" t="str">
        <f t="shared" si="19"/>
        <v/>
      </c>
      <c r="FA68" s="82" t="str">
        <f t="shared" si="19"/>
        <v/>
      </c>
      <c r="FB68" s="82" t="str">
        <f t="shared" si="19"/>
        <v/>
      </c>
      <c r="FC68" s="82" t="str">
        <f t="shared" si="20"/>
        <v/>
      </c>
      <c r="FD68" s="82" t="str">
        <f t="shared" si="20"/>
        <v/>
      </c>
      <c r="FE68" s="82" t="str">
        <f t="shared" si="20"/>
        <v/>
      </c>
      <c r="FF68" s="82" t="str">
        <f t="shared" si="20"/>
        <v/>
      </c>
      <c r="FG68" s="82" t="str">
        <f t="shared" si="20"/>
        <v/>
      </c>
      <c r="FH68" s="82" t="str">
        <f t="shared" si="20"/>
        <v/>
      </c>
      <c r="FI68" s="82" t="str">
        <f t="shared" si="21"/>
        <v/>
      </c>
      <c r="FJ68" s="82" t="str">
        <f t="shared" si="21"/>
        <v/>
      </c>
      <c r="FK68" s="82" t="str">
        <f t="shared" si="21"/>
        <v/>
      </c>
      <c r="FL68" s="82" t="str">
        <f t="shared" si="21"/>
        <v/>
      </c>
      <c r="FM68" s="82" t="str">
        <f t="shared" si="21"/>
        <v/>
      </c>
      <c r="FN68" s="82" t="str">
        <f t="shared" si="21"/>
        <v/>
      </c>
      <c r="FO68" s="82" t="str">
        <f t="shared" si="22"/>
        <v/>
      </c>
      <c r="FP68" s="82" t="str">
        <f t="shared" si="22"/>
        <v/>
      </c>
      <c r="FQ68" s="82" t="str">
        <f t="shared" si="22"/>
        <v/>
      </c>
      <c r="FR68" s="82" t="str">
        <f t="shared" si="22"/>
        <v/>
      </c>
      <c r="FS68" s="82" t="str">
        <f t="shared" si="22"/>
        <v/>
      </c>
      <c r="FT68" s="82" t="str">
        <f t="shared" si="22"/>
        <v/>
      </c>
      <c r="FU68" s="82" t="str">
        <f t="shared" si="23"/>
        <v>nodumien@nodumien.jp</v>
      </c>
      <c r="FV68" s="82" t="str">
        <f t="shared" si="23"/>
        <v>yamanaka@nodumien.jp</v>
      </c>
      <c r="FW68" s="82" t="str">
        <f t="shared" si="23"/>
        <v/>
      </c>
      <c r="FX68" s="82" t="str">
        <f t="shared" si="23"/>
        <v/>
      </c>
      <c r="FY68" s="82" t="str">
        <f t="shared" si="23"/>
        <v/>
      </c>
      <c r="FZ68" s="82" t="str">
        <f t="shared" si="23"/>
        <v/>
      </c>
      <c r="GA68" s="82" t="str">
        <f t="shared" si="24"/>
        <v/>
      </c>
      <c r="GB68" s="82" t="str">
        <f t="shared" si="24"/>
        <v/>
      </c>
      <c r="GC68" s="82" t="str">
        <f t="shared" si="24"/>
        <v/>
      </c>
      <c r="GD68" s="82" t="str">
        <f t="shared" si="24"/>
        <v/>
      </c>
      <c r="GE68" s="82" t="str">
        <f t="shared" si="24"/>
        <v/>
      </c>
      <c r="GF68" s="82" t="str">
        <f t="shared" si="24"/>
        <v/>
      </c>
    </row>
    <row r="69" spans="1:188" ht="25.5" customHeight="1">
      <c r="A69" s="2" t="s">
        <v>1258</v>
      </c>
      <c r="B69" s="2">
        <f>COUNTIF($H$4:H69,H69)</f>
        <v>1</v>
      </c>
      <c r="C69" s="2">
        <f>COUNTIF($J$4:J69,J69)</f>
        <v>1</v>
      </c>
      <c r="D69" s="2">
        <f>COUNTIF($K$4:K69,K69)</f>
        <v>1</v>
      </c>
      <c r="E69" s="89">
        <f t="shared" ref="E69:E132" si="25">ROW(E66)</f>
        <v>66</v>
      </c>
      <c r="F69" s="89" t="s">
        <v>2532</v>
      </c>
      <c r="G69" s="79" t="s">
        <v>742</v>
      </c>
      <c r="H69" s="97" t="s">
        <v>812</v>
      </c>
      <c r="I69" s="79" t="s">
        <v>982</v>
      </c>
      <c r="J69" s="79" t="s">
        <v>2763</v>
      </c>
      <c r="K69" s="89" t="s">
        <v>1265</v>
      </c>
      <c r="L69" s="89"/>
      <c r="M69" s="108" t="s">
        <v>891</v>
      </c>
      <c r="N69" s="108"/>
      <c r="O69" s="108"/>
      <c r="P69" s="108"/>
      <c r="Q69" s="108"/>
      <c r="R69" s="108"/>
      <c r="S69" s="89"/>
      <c r="T69" s="89"/>
      <c r="U69" s="89"/>
      <c r="V69" s="89"/>
      <c r="W69" s="89">
        <v>2</v>
      </c>
      <c r="X69" s="89">
        <v>3</v>
      </c>
      <c r="Y69" s="89">
        <v>4</v>
      </c>
      <c r="Z69" s="89">
        <v>1</v>
      </c>
      <c r="AA69" s="89">
        <v>1</v>
      </c>
      <c r="AB69" s="89">
        <v>1</v>
      </c>
      <c r="AC69" s="89"/>
      <c r="AD69" s="89">
        <v>1</v>
      </c>
      <c r="AE69" s="89"/>
      <c r="AF69" s="89"/>
      <c r="AG69" s="89">
        <v>2</v>
      </c>
      <c r="AH69" s="89">
        <v>1</v>
      </c>
      <c r="AI69" s="89"/>
      <c r="AJ69" s="89">
        <v>1</v>
      </c>
      <c r="AK69" s="89">
        <v>1</v>
      </c>
      <c r="AL69" s="89"/>
      <c r="AM69" s="89"/>
      <c r="AN69" s="89">
        <v>1</v>
      </c>
      <c r="AO69" s="89">
        <v>1</v>
      </c>
      <c r="AP69" s="89">
        <v>1</v>
      </c>
      <c r="AQ69" s="111"/>
      <c r="AR69" s="118"/>
      <c r="AS69" s="2" t="str">
        <f t="shared" ref="AS69:AX132" si="26">IF($S69&gt;0,IF(M69="","",M69),"")</f>
        <v/>
      </c>
      <c r="AT69" s="2" t="str">
        <f t="shared" si="26"/>
        <v/>
      </c>
      <c r="AU69" s="2" t="str">
        <f t="shared" si="26"/>
        <v/>
      </c>
      <c r="AV69" s="2" t="str">
        <f t="shared" si="26"/>
        <v/>
      </c>
      <c r="AW69" s="2" t="str">
        <f t="shared" si="26"/>
        <v/>
      </c>
      <c r="AX69" s="2" t="str">
        <f t="shared" si="26"/>
        <v/>
      </c>
      <c r="AY69" s="121" t="str">
        <f t="shared" ref="AY69:BD132" si="27">IF($T69&gt;0,IF(M69="","",M69),"")</f>
        <v/>
      </c>
      <c r="AZ69" s="121" t="str">
        <f t="shared" si="27"/>
        <v/>
      </c>
      <c r="BA69" s="121" t="str">
        <f t="shared" si="27"/>
        <v/>
      </c>
      <c r="BB69" s="121" t="str">
        <f t="shared" si="27"/>
        <v/>
      </c>
      <c r="BC69" s="121" t="str">
        <f t="shared" si="27"/>
        <v/>
      </c>
      <c r="BD69" s="121" t="str">
        <f t="shared" si="27"/>
        <v/>
      </c>
      <c r="BE69" s="82" t="str">
        <f t="shared" ref="BE69:BJ132" si="28">IF($U69&gt;0,IF(M69="","",M69),"")</f>
        <v/>
      </c>
      <c r="BF69" s="82" t="str">
        <f t="shared" si="28"/>
        <v/>
      </c>
      <c r="BG69" s="82" t="str">
        <f t="shared" si="28"/>
        <v/>
      </c>
      <c r="BH69" s="82" t="str">
        <f t="shared" si="28"/>
        <v/>
      </c>
      <c r="BI69" s="82" t="str">
        <f t="shared" si="28"/>
        <v/>
      </c>
      <c r="BJ69" s="82" t="str">
        <f t="shared" si="28"/>
        <v/>
      </c>
      <c r="BK69" s="82" t="str">
        <f t="shared" ref="BK69:BP132" si="29">IF($V69&gt;0,IF(M69="","",M69),"")</f>
        <v/>
      </c>
      <c r="BL69" s="82" t="str">
        <f t="shared" si="29"/>
        <v/>
      </c>
      <c r="BM69" s="82" t="str">
        <f t="shared" si="29"/>
        <v/>
      </c>
      <c r="BN69" s="82" t="str">
        <f t="shared" si="29"/>
        <v/>
      </c>
      <c r="BO69" s="82" t="str">
        <f t="shared" si="29"/>
        <v/>
      </c>
      <c r="BP69" s="82" t="str">
        <f t="shared" si="29"/>
        <v/>
      </c>
      <c r="BQ69" s="82" t="str">
        <f t="shared" ref="BQ69:BV132" si="30">IF($W69&gt;0,IF(M69="","",M69),"")</f>
        <v>honbu@selp-toyama-koshi.jp</v>
      </c>
      <c r="BR69" s="82" t="str">
        <f t="shared" si="30"/>
        <v/>
      </c>
      <c r="BS69" s="82" t="str">
        <f t="shared" si="30"/>
        <v/>
      </c>
      <c r="BT69" s="82" t="str">
        <f t="shared" si="30"/>
        <v/>
      </c>
      <c r="BU69" s="82" t="str">
        <f t="shared" si="30"/>
        <v/>
      </c>
      <c r="BV69" s="82" t="str">
        <f t="shared" si="30"/>
        <v/>
      </c>
      <c r="BW69" s="82" t="str">
        <f t="shared" ref="BW69:CB132" si="31">IF($X69&gt;0,IF(M69="","",M69),"")</f>
        <v>honbu@selp-toyama-koshi.jp</v>
      </c>
      <c r="BX69" s="82" t="str">
        <f t="shared" si="31"/>
        <v/>
      </c>
      <c r="BY69" s="82" t="str">
        <f t="shared" si="31"/>
        <v/>
      </c>
      <c r="BZ69" s="82" t="str">
        <f t="shared" si="31"/>
        <v/>
      </c>
      <c r="CA69" s="82" t="str">
        <f t="shared" si="31"/>
        <v/>
      </c>
      <c r="CB69" s="82" t="str">
        <f t="shared" si="31"/>
        <v/>
      </c>
      <c r="CC69" s="82" t="str">
        <f t="shared" ref="CC69:CH132" si="32">IF($Y69&gt;0,IF(M69="","",M69),"")</f>
        <v>honbu@selp-toyama-koshi.jp</v>
      </c>
      <c r="CD69" s="82" t="str">
        <f t="shared" si="32"/>
        <v/>
      </c>
      <c r="CE69" s="82" t="str">
        <f t="shared" si="32"/>
        <v/>
      </c>
      <c r="CF69" s="82" t="str">
        <f t="shared" si="32"/>
        <v/>
      </c>
      <c r="CG69" s="82" t="str">
        <f t="shared" si="32"/>
        <v/>
      </c>
      <c r="CH69" s="82" t="str">
        <f t="shared" si="32"/>
        <v/>
      </c>
      <c r="CI69" s="82" t="str">
        <f t="shared" ref="CI69:CN132" si="33">IF($Z69&gt;0,IF(M69="","",M69),"")</f>
        <v>honbu@selp-toyama-koshi.jp</v>
      </c>
      <c r="CJ69" s="82" t="str">
        <f t="shared" si="33"/>
        <v/>
      </c>
      <c r="CK69" s="82" t="str">
        <f t="shared" si="33"/>
        <v/>
      </c>
      <c r="CL69" s="82" t="str">
        <f t="shared" si="33"/>
        <v/>
      </c>
      <c r="CM69" s="82" t="str">
        <f t="shared" si="33"/>
        <v/>
      </c>
      <c r="CN69" s="82" t="str">
        <f t="shared" si="33"/>
        <v/>
      </c>
      <c r="CO69" s="82" t="str">
        <f t="shared" ref="CO69:CT132" si="34">IF($AA69&gt;0,IF(M69="","",M69),"")</f>
        <v>honbu@selp-toyama-koshi.jp</v>
      </c>
      <c r="CP69" s="82" t="str">
        <f t="shared" si="34"/>
        <v/>
      </c>
      <c r="CQ69" s="82" t="str">
        <f t="shared" si="34"/>
        <v/>
      </c>
      <c r="CR69" s="82" t="str">
        <f t="shared" si="34"/>
        <v/>
      </c>
      <c r="CS69" s="82" t="str">
        <f t="shared" si="34"/>
        <v/>
      </c>
      <c r="CT69" s="82" t="str">
        <f t="shared" si="34"/>
        <v/>
      </c>
      <c r="CU69" s="82" t="str">
        <f t="shared" ref="CU69:CZ132" si="35">IF($AB69&gt;0,IF(M69="","",M69),"")</f>
        <v>honbu@selp-toyama-koshi.jp</v>
      </c>
      <c r="CV69" s="82" t="str">
        <f t="shared" si="35"/>
        <v/>
      </c>
      <c r="CW69" s="82" t="str">
        <f t="shared" si="35"/>
        <v/>
      </c>
      <c r="CX69" s="82" t="str">
        <f t="shared" si="35"/>
        <v/>
      </c>
      <c r="CY69" s="82" t="str">
        <f t="shared" si="35"/>
        <v/>
      </c>
      <c r="CZ69" s="82" t="str">
        <f t="shared" si="35"/>
        <v/>
      </c>
      <c r="DA69" s="82" t="str">
        <f t="shared" ref="DA69:DF132" si="36">IF($AC69&gt;0,IF(M69="","",M69),"")</f>
        <v/>
      </c>
      <c r="DB69" s="82" t="str">
        <f t="shared" si="36"/>
        <v/>
      </c>
      <c r="DC69" s="82" t="str">
        <f t="shared" si="36"/>
        <v/>
      </c>
      <c r="DD69" s="82" t="str">
        <f t="shared" si="36"/>
        <v/>
      </c>
      <c r="DE69" s="82" t="str">
        <f t="shared" si="36"/>
        <v/>
      </c>
      <c r="DF69" s="82" t="str">
        <f t="shared" si="36"/>
        <v/>
      </c>
      <c r="DG69" s="82" t="str">
        <f t="shared" ref="DG69:DL132" si="37">IF($AD69&gt;0,IF(M69="","",M69),"")</f>
        <v>honbu@selp-toyama-koshi.jp</v>
      </c>
      <c r="DH69" s="82" t="str">
        <f t="shared" si="37"/>
        <v/>
      </c>
      <c r="DI69" s="82" t="str">
        <f t="shared" si="37"/>
        <v/>
      </c>
      <c r="DJ69" s="82" t="str">
        <f t="shared" si="37"/>
        <v/>
      </c>
      <c r="DK69" s="82" t="str">
        <f t="shared" si="37"/>
        <v/>
      </c>
      <c r="DL69" s="82" t="str">
        <f t="shared" si="37"/>
        <v/>
      </c>
      <c r="DM69" s="82" t="str">
        <f t="shared" ref="DM69:DR132" si="38">IF($AE69&gt;0,IF(M69="","",M69),"")</f>
        <v/>
      </c>
      <c r="DN69" s="82" t="str">
        <f t="shared" si="38"/>
        <v/>
      </c>
      <c r="DO69" s="82" t="str">
        <f t="shared" si="38"/>
        <v/>
      </c>
      <c r="DP69" s="82" t="str">
        <f t="shared" si="38"/>
        <v/>
      </c>
      <c r="DQ69" s="82" t="str">
        <f t="shared" si="38"/>
        <v/>
      </c>
      <c r="DR69" s="82" t="str">
        <f t="shared" si="38"/>
        <v/>
      </c>
      <c r="DS69" s="82" t="str">
        <f t="shared" ref="DS69:DX132" si="39">IF($AF69&gt;0,IF(M69="","",M69),"")</f>
        <v/>
      </c>
      <c r="DT69" s="82" t="str">
        <f t="shared" si="39"/>
        <v/>
      </c>
      <c r="DU69" s="82" t="str">
        <f t="shared" si="39"/>
        <v/>
      </c>
      <c r="DV69" s="82" t="str">
        <f t="shared" si="39"/>
        <v/>
      </c>
      <c r="DW69" s="82" t="str">
        <f t="shared" si="39"/>
        <v/>
      </c>
      <c r="DX69" s="82" t="str">
        <f t="shared" si="39"/>
        <v/>
      </c>
      <c r="DY69" s="82" t="str">
        <f t="shared" ref="DY69:ED132" si="40">IF($AG69&gt;0,IF(M69="","",M69),"")</f>
        <v>honbu@selp-toyama-koshi.jp</v>
      </c>
      <c r="DZ69" s="82" t="str">
        <f t="shared" si="40"/>
        <v/>
      </c>
      <c r="EA69" s="82" t="str">
        <f t="shared" si="40"/>
        <v/>
      </c>
      <c r="EB69" s="82" t="str">
        <f t="shared" si="40"/>
        <v/>
      </c>
      <c r="EC69" s="82" t="str">
        <f t="shared" si="40"/>
        <v/>
      </c>
      <c r="ED69" s="82" t="str">
        <f t="shared" si="40"/>
        <v/>
      </c>
      <c r="EE69" s="82" t="str">
        <f t="shared" ref="EE69:EJ132" si="41">IF($AH69&gt;0,IF(M69="","",M69),"")</f>
        <v>honbu@selp-toyama-koshi.jp</v>
      </c>
      <c r="EF69" s="82" t="str">
        <f t="shared" si="41"/>
        <v/>
      </c>
      <c r="EG69" s="82" t="str">
        <f t="shared" si="41"/>
        <v/>
      </c>
      <c r="EH69" s="82" t="str">
        <f t="shared" si="41"/>
        <v/>
      </c>
      <c r="EI69" s="82" t="str">
        <f t="shared" si="41"/>
        <v/>
      </c>
      <c r="EJ69" s="82" t="str">
        <f t="shared" si="41"/>
        <v/>
      </c>
      <c r="EK69" s="82" t="str">
        <f t="shared" ref="EK69:EP132" si="42">IF($AI69&gt;0,IF(M69="","",M69),"")</f>
        <v/>
      </c>
      <c r="EL69" s="82" t="str">
        <f t="shared" si="42"/>
        <v/>
      </c>
      <c r="EM69" s="82" t="str">
        <f t="shared" si="42"/>
        <v/>
      </c>
      <c r="EN69" s="82" t="str">
        <f t="shared" si="42"/>
        <v/>
      </c>
      <c r="EO69" s="82" t="str">
        <f t="shared" si="42"/>
        <v/>
      </c>
      <c r="EP69" s="82" t="str">
        <f t="shared" si="42"/>
        <v/>
      </c>
      <c r="EQ69" s="82" t="str">
        <f t="shared" ref="EQ69:EV132" si="43">IF($AJ69&gt;0,IF(M69="","",M69),"")</f>
        <v>honbu@selp-toyama-koshi.jp</v>
      </c>
      <c r="ER69" s="82" t="str">
        <f t="shared" si="43"/>
        <v/>
      </c>
      <c r="ES69" s="82" t="str">
        <f t="shared" si="43"/>
        <v/>
      </c>
      <c r="ET69" s="82" t="str">
        <f t="shared" si="43"/>
        <v/>
      </c>
      <c r="EU69" s="82" t="str">
        <f t="shared" si="43"/>
        <v/>
      </c>
      <c r="EV69" s="82" t="str">
        <f t="shared" si="43"/>
        <v/>
      </c>
      <c r="EW69" s="82" t="str">
        <f t="shared" ref="EW69:FB132" si="44">IF($AK69&gt;0,IF(M69="","",M69),"")</f>
        <v>honbu@selp-toyama-koshi.jp</v>
      </c>
      <c r="EX69" s="82" t="str">
        <f t="shared" si="44"/>
        <v/>
      </c>
      <c r="EY69" s="82" t="str">
        <f t="shared" si="44"/>
        <v/>
      </c>
      <c r="EZ69" s="82" t="str">
        <f t="shared" si="44"/>
        <v/>
      </c>
      <c r="FA69" s="82" t="str">
        <f t="shared" si="44"/>
        <v/>
      </c>
      <c r="FB69" s="82" t="str">
        <f t="shared" si="44"/>
        <v/>
      </c>
      <c r="FC69" s="82" t="str">
        <f t="shared" ref="FC69:FH132" si="45">IF($AL69&gt;0,IF(M69="","",M69),"")</f>
        <v/>
      </c>
      <c r="FD69" s="82" t="str">
        <f t="shared" si="45"/>
        <v/>
      </c>
      <c r="FE69" s="82" t="str">
        <f t="shared" si="45"/>
        <v/>
      </c>
      <c r="FF69" s="82" t="str">
        <f t="shared" si="45"/>
        <v/>
      </c>
      <c r="FG69" s="82" t="str">
        <f t="shared" si="45"/>
        <v/>
      </c>
      <c r="FH69" s="82" t="str">
        <f t="shared" si="45"/>
        <v/>
      </c>
      <c r="FI69" s="82" t="str">
        <f t="shared" ref="FI69:FN132" si="46">IF($AM69&gt;0,IF(M69="","",M69),"")</f>
        <v/>
      </c>
      <c r="FJ69" s="82" t="str">
        <f t="shared" si="46"/>
        <v/>
      </c>
      <c r="FK69" s="82" t="str">
        <f t="shared" si="46"/>
        <v/>
      </c>
      <c r="FL69" s="82" t="str">
        <f t="shared" si="46"/>
        <v/>
      </c>
      <c r="FM69" s="82" t="str">
        <f t="shared" si="46"/>
        <v/>
      </c>
      <c r="FN69" s="82" t="str">
        <f t="shared" si="46"/>
        <v/>
      </c>
      <c r="FO69" s="82" t="str">
        <f t="shared" ref="FO69:FT132" si="47">IF($AN69&gt;0,IF(M69="","",M69),"")</f>
        <v>honbu@selp-toyama-koshi.jp</v>
      </c>
      <c r="FP69" s="82" t="str">
        <f t="shared" si="47"/>
        <v/>
      </c>
      <c r="FQ69" s="82" t="str">
        <f t="shared" si="47"/>
        <v/>
      </c>
      <c r="FR69" s="82" t="str">
        <f t="shared" si="47"/>
        <v/>
      </c>
      <c r="FS69" s="82" t="str">
        <f t="shared" si="47"/>
        <v/>
      </c>
      <c r="FT69" s="82" t="str">
        <f t="shared" si="47"/>
        <v/>
      </c>
      <c r="FU69" s="82" t="str">
        <f t="shared" ref="FU69:FZ132" si="48">IF($AO69&gt;0,IF(M69="","",M69),"")</f>
        <v>honbu@selp-toyama-koshi.jp</v>
      </c>
      <c r="FV69" s="82" t="str">
        <f t="shared" si="48"/>
        <v/>
      </c>
      <c r="FW69" s="82" t="str">
        <f t="shared" si="48"/>
        <v/>
      </c>
      <c r="FX69" s="82" t="str">
        <f t="shared" si="48"/>
        <v/>
      </c>
      <c r="FY69" s="82" t="str">
        <f t="shared" si="48"/>
        <v/>
      </c>
      <c r="FZ69" s="82" t="str">
        <f t="shared" si="48"/>
        <v/>
      </c>
      <c r="GA69" s="82" t="str">
        <f t="shared" ref="GA69:GF132" si="49">IF($AP69&gt;0,IF(M69="","",M69),"")</f>
        <v>honbu@selp-toyama-koshi.jp</v>
      </c>
      <c r="GB69" s="82" t="str">
        <f t="shared" si="49"/>
        <v/>
      </c>
      <c r="GC69" s="82" t="str">
        <f t="shared" si="49"/>
        <v/>
      </c>
      <c r="GD69" s="82" t="str">
        <f t="shared" si="49"/>
        <v/>
      </c>
      <c r="GE69" s="82" t="str">
        <f t="shared" si="49"/>
        <v/>
      </c>
      <c r="GF69" s="82" t="str">
        <f t="shared" si="49"/>
        <v/>
      </c>
    </row>
    <row r="70" spans="1:188" ht="25.5" customHeight="1">
      <c r="A70" s="2" t="s">
        <v>4638</v>
      </c>
      <c r="B70" s="2">
        <f>COUNTIF($H$4:H70,H70)</f>
        <v>1</v>
      </c>
      <c r="C70" s="2">
        <f>COUNTIF($J$4:J70,J70)</f>
        <v>1</v>
      </c>
      <c r="D70" s="2">
        <f>COUNTIF($K$4:K70,K70)</f>
        <v>1</v>
      </c>
      <c r="E70" s="89">
        <f t="shared" si="25"/>
        <v>67</v>
      </c>
      <c r="F70" s="89" t="s">
        <v>2532</v>
      </c>
      <c r="G70" s="79" t="s">
        <v>742</v>
      </c>
      <c r="H70" s="97" t="s">
        <v>1012</v>
      </c>
      <c r="I70" s="79" t="s">
        <v>715</v>
      </c>
      <c r="J70" s="79" t="s">
        <v>2803</v>
      </c>
      <c r="K70" s="89" t="s">
        <v>728</v>
      </c>
      <c r="L70" s="89" t="s">
        <v>735</v>
      </c>
      <c r="M70" s="108" t="s">
        <v>4162</v>
      </c>
      <c r="N70" s="108"/>
      <c r="O70" s="108"/>
      <c r="P70" s="108"/>
      <c r="Q70" s="108"/>
      <c r="R70" s="108"/>
      <c r="S70" s="89"/>
      <c r="T70" s="89"/>
      <c r="U70" s="89"/>
      <c r="V70" s="89"/>
      <c r="W70" s="89"/>
      <c r="X70" s="89"/>
      <c r="Y70" s="89">
        <v>1</v>
      </c>
      <c r="Z70" s="89"/>
      <c r="AA70" s="89">
        <v>1</v>
      </c>
      <c r="AB70" s="89"/>
      <c r="AC70" s="89">
        <v>1</v>
      </c>
      <c r="AD70" s="89">
        <v>1</v>
      </c>
      <c r="AE70" s="89"/>
      <c r="AF70" s="89">
        <v>1</v>
      </c>
      <c r="AG70" s="89"/>
      <c r="AH70" s="89">
        <v>1</v>
      </c>
      <c r="AI70" s="89">
        <v>1</v>
      </c>
      <c r="AJ70" s="89">
        <v>1</v>
      </c>
      <c r="AK70" s="89"/>
      <c r="AL70" s="89"/>
      <c r="AM70" s="89"/>
      <c r="AN70" s="89"/>
      <c r="AO70" s="89"/>
      <c r="AP70" s="89"/>
      <c r="AQ70" s="111"/>
      <c r="AR70" s="118"/>
      <c r="AS70" s="2" t="str">
        <f t="shared" si="26"/>
        <v/>
      </c>
      <c r="AT70" s="2" t="str">
        <f t="shared" si="26"/>
        <v/>
      </c>
      <c r="AU70" s="2" t="str">
        <f t="shared" si="26"/>
        <v/>
      </c>
      <c r="AV70" s="2" t="str">
        <f t="shared" si="26"/>
        <v/>
      </c>
      <c r="AW70" s="2" t="str">
        <f t="shared" si="26"/>
        <v/>
      </c>
      <c r="AX70" s="2" t="str">
        <f t="shared" si="26"/>
        <v/>
      </c>
      <c r="AY70" s="121" t="str">
        <f t="shared" si="27"/>
        <v/>
      </c>
      <c r="AZ70" s="121" t="str">
        <f t="shared" si="27"/>
        <v/>
      </c>
      <c r="BA70" s="121" t="str">
        <f t="shared" si="27"/>
        <v/>
      </c>
      <c r="BB70" s="121" t="str">
        <f t="shared" si="27"/>
        <v/>
      </c>
      <c r="BC70" s="121" t="str">
        <f t="shared" si="27"/>
        <v/>
      </c>
      <c r="BD70" s="121" t="str">
        <f t="shared" si="27"/>
        <v/>
      </c>
      <c r="BE70" s="82" t="str">
        <f t="shared" si="28"/>
        <v/>
      </c>
      <c r="BF70" s="82" t="str">
        <f t="shared" si="28"/>
        <v/>
      </c>
      <c r="BG70" s="82" t="str">
        <f t="shared" si="28"/>
        <v/>
      </c>
      <c r="BH70" s="82" t="str">
        <f t="shared" si="28"/>
        <v/>
      </c>
      <c r="BI70" s="82" t="str">
        <f t="shared" si="28"/>
        <v/>
      </c>
      <c r="BJ70" s="82" t="str">
        <f t="shared" si="28"/>
        <v/>
      </c>
      <c r="BK70" s="82" t="str">
        <f t="shared" si="29"/>
        <v/>
      </c>
      <c r="BL70" s="82" t="str">
        <f t="shared" si="29"/>
        <v/>
      </c>
      <c r="BM70" s="82" t="str">
        <f t="shared" si="29"/>
        <v/>
      </c>
      <c r="BN70" s="82" t="str">
        <f t="shared" si="29"/>
        <v/>
      </c>
      <c r="BO70" s="82" t="str">
        <f t="shared" si="29"/>
        <v/>
      </c>
      <c r="BP70" s="82" t="str">
        <f t="shared" si="29"/>
        <v/>
      </c>
      <c r="BQ70" s="82" t="str">
        <f t="shared" si="30"/>
        <v/>
      </c>
      <c r="BR70" s="82" t="str">
        <f t="shared" si="30"/>
        <v/>
      </c>
      <c r="BS70" s="82" t="str">
        <f t="shared" si="30"/>
        <v/>
      </c>
      <c r="BT70" s="82" t="str">
        <f t="shared" si="30"/>
        <v/>
      </c>
      <c r="BU70" s="82" t="str">
        <f t="shared" si="30"/>
        <v/>
      </c>
      <c r="BV70" s="82" t="str">
        <f t="shared" si="30"/>
        <v/>
      </c>
      <c r="BW70" s="82" t="str">
        <f t="shared" si="31"/>
        <v/>
      </c>
      <c r="BX70" s="82" t="str">
        <f t="shared" si="31"/>
        <v/>
      </c>
      <c r="BY70" s="82" t="str">
        <f t="shared" si="31"/>
        <v/>
      </c>
      <c r="BZ70" s="82" t="str">
        <f t="shared" si="31"/>
        <v/>
      </c>
      <c r="CA70" s="82" t="str">
        <f t="shared" si="31"/>
        <v/>
      </c>
      <c r="CB70" s="82" t="str">
        <f t="shared" si="31"/>
        <v/>
      </c>
      <c r="CC70" s="82" t="str">
        <f t="shared" si="32"/>
        <v>office@yurinokinosato.com</v>
      </c>
      <c r="CD70" s="82" t="str">
        <f t="shared" si="32"/>
        <v/>
      </c>
      <c r="CE70" s="82" t="str">
        <f t="shared" si="32"/>
        <v/>
      </c>
      <c r="CF70" s="82" t="str">
        <f t="shared" si="32"/>
        <v/>
      </c>
      <c r="CG70" s="82" t="str">
        <f t="shared" si="32"/>
        <v/>
      </c>
      <c r="CH70" s="82" t="str">
        <f t="shared" si="32"/>
        <v/>
      </c>
      <c r="CI70" s="82" t="str">
        <f t="shared" si="33"/>
        <v/>
      </c>
      <c r="CJ70" s="82" t="str">
        <f t="shared" si="33"/>
        <v/>
      </c>
      <c r="CK70" s="82" t="str">
        <f t="shared" si="33"/>
        <v/>
      </c>
      <c r="CL70" s="82" t="str">
        <f t="shared" si="33"/>
        <v/>
      </c>
      <c r="CM70" s="82" t="str">
        <f t="shared" si="33"/>
        <v/>
      </c>
      <c r="CN70" s="82" t="str">
        <f t="shared" si="33"/>
        <v/>
      </c>
      <c r="CO70" s="82" t="str">
        <f t="shared" si="34"/>
        <v>office@yurinokinosato.com</v>
      </c>
      <c r="CP70" s="82" t="str">
        <f t="shared" si="34"/>
        <v/>
      </c>
      <c r="CQ70" s="82" t="str">
        <f t="shared" si="34"/>
        <v/>
      </c>
      <c r="CR70" s="82" t="str">
        <f t="shared" si="34"/>
        <v/>
      </c>
      <c r="CS70" s="82" t="str">
        <f t="shared" si="34"/>
        <v/>
      </c>
      <c r="CT70" s="82" t="str">
        <f t="shared" si="34"/>
        <v/>
      </c>
      <c r="CU70" s="82" t="str">
        <f t="shared" si="35"/>
        <v/>
      </c>
      <c r="CV70" s="82" t="str">
        <f t="shared" si="35"/>
        <v/>
      </c>
      <c r="CW70" s="82" t="str">
        <f t="shared" si="35"/>
        <v/>
      </c>
      <c r="CX70" s="82" t="str">
        <f t="shared" si="35"/>
        <v/>
      </c>
      <c r="CY70" s="82" t="str">
        <f t="shared" si="35"/>
        <v/>
      </c>
      <c r="CZ70" s="82" t="str">
        <f t="shared" si="35"/>
        <v/>
      </c>
      <c r="DA70" s="82" t="str">
        <f t="shared" si="36"/>
        <v>office@yurinokinosato.com</v>
      </c>
      <c r="DB70" s="82" t="str">
        <f t="shared" si="36"/>
        <v/>
      </c>
      <c r="DC70" s="82" t="str">
        <f t="shared" si="36"/>
        <v/>
      </c>
      <c r="DD70" s="82" t="str">
        <f t="shared" si="36"/>
        <v/>
      </c>
      <c r="DE70" s="82" t="str">
        <f t="shared" si="36"/>
        <v/>
      </c>
      <c r="DF70" s="82" t="str">
        <f t="shared" si="36"/>
        <v/>
      </c>
      <c r="DG70" s="82" t="str">
        <f t="shared" si="37"/>
        <v>office@yurinokinosato.com</v>
      </c>
      <c r="DH70" s="82" t="str">
        <f t="shared" si="37"/>
        <v/>
      </c>
      <c r="DI70" s="82" t="str">
        <f t="shared" si="37"/>
        <v/>
      </c>
      <c r="DJ70" s="82" t="str">
        <f t="shared" si="37"/>
        <v/>
      </c>
      <c r="DK70" s="82" t="str">
        <f t="shared" si="37"/>
        <v/>
      </c>
      <c r="DL70" s="82" t="str">
        <f t="shared" si="37"/>
        <v/>
      </c>
      <c r="DM70" s="82" t="str">
        <f t="shared" si="38"/>
        <v/>
      </c>
      <c r="DN70" s="82" t="str">
        <f t="shared" si="38"/>
        <v/>
      </c>
      <c r="DO70" s="82" t="str">
        <f t="shared" si="38"/>
        <v/>
      </c>
      <c r="DP70" s="82" t="str">
        <f t="shared" si="38"/>
        <v/>
      </c>
      <c r="DQ70" s="82" t="str">
        <f t="shared" si="38"/>
        <v/>
      </c>
      <c r="DR70" s="82" t="str">
        <f t="shared" si="38"/>
        <v/>
      </c>
      <c r="DS70" s="82" t="str">
        <f t="shared" si="39"/>
        <v>office@yurinokinosato.com</v>
      </c>
      <c r="DT70" s="82" t="str">
        <f t="shared" si="39"/>
        <v/>
      </c>
      <c r="DU70" s="82" t="str">
        <f t="shared" si="39"/>
        <v/>
      </c>
      <c r="DV70" s="82" t="str">
        <f t="shared" si="39"/>
        <v/>
      </c>
      <c r="DW70" s="82" t="str">
        <f t="shared" si="39"/>
        <v/>
      </c>
      <c r="DX70" s="82" t="str">
        <f t="shared" si="39"/>
        <v/>
      </c>
      <c r="DY70" s="82" t="str">
        <f t="shared" si="40"/>
        <v/>
      </c>
      <c r="DZ70" s="82" t="str">
        <f t="shared" si="40"/>
        <v/>
      </c>
      <c r="EA70" s="82" t="str">
        <f t="shared" si="40"/>
        <v/>
      </c>
      <c r="EB70" s="82" t="str">
        <f t="shared" si="40"/>
        <v/>
      </c>
      <c r="EC70" s="82" t="str">
        <f t="shared" si="40"/>
        <v/>
      </c>
      <c r="ED70" s="82" t="str">
        <f t="shared" si="40"/>
        <v/>
      </c>
      <c r="EE70" s="82" t="str">
        <f t="shared" si="41"/>
        <v>office@yurinokinosato.com</v>
      </c>
      <c r="EF70" s="82" t="str">
        <f t="shared" si="41"/>
        <v/>
      </c>
      <c r="EG70" s="82" t="str">
        <f t="shared" si="41"/>
        <v/>
      </c>
      <c r="EH70" s="82" t="str">
        <f t="shared" si="41"/>
        <v/>
      </c>
      <c r="EI70" s="82" t="str">
        <f t="shared" si="41"/>
        <v/>
      </c>
      <c r="EJ70" s="82" t="str">
        <f t="shared" si="41"/>
        <v/>
      </c>
      <c r="EK70" s="82" t="str">
        <f t="shared" si="42"/>
        <v>office@yurinokinosato.com</v>
      </c>
      <c r="EL70" s="82" t="str">
        <f t="shared" si="42"/>
        <v/>
      </c>
      <c r="EM70" s="82" t="str">
        <f t="shared" si="42"/>
        <v/>
      </c>
      <c r="EN70" s="82" t="str">
        <f t="shared" si="42"/>
        <v/>
      </c>
      <c r="EO70" s="82" t="str">
        <f t="shared" si="42"/>
        <v/>
      </c>
      <c r="EP70" s="82" t="str">
        <f t="shared" si="42"/>
        <v/>
      </c>
      <c r="EQ70" s="82" t="str">
        <f t="shared" si="43"/>
        <v>office@yurinokinosato.com</v>
      </c>
      <c r="ER70" s="82" t="str">
        <f t="shared" si="43"/>
        <v/>
      </c>
      <c r="ES70" s="82" t="str">
        <f t="shared" si="43"/>
        <v/>
      </c>
      <c r="ET70" s="82" t="str">
        <f t="shared" si="43"/>
        <v/>
      </c>
      <c r="EU70" s="82" t="str">
        <f t="shared" si="43"/>
        <v/>
      </c>
      <c r="EV70" s="82" t="str">
        <f t="shared" si="43"/>
        <v/>
      </c>
      <c r="EW70" s="82" t="str">
        <f t="shared" si="44"/>
        <v/>
      </c>
      <c r="EX70" s="82" t="str">
        <f t="shared" si="44"/>
        <v/>
      </c>
      <c r="EY70" s="82" t="str">
        <f t="shared" si="44"/>
        <v/>
      </c>
      <c r="EZ70" s="82" t="str">
        <f t="shared" si="44"/>
        <v/>
      </c>
      <c r="FA70" s="82" t="str">
        <f t="shared" si="44"/>
        <v/>
      </c>
      <c r="FB70" s="82" t="str">
        <f t="shared" si="44"/>
        <v/>
      </c>
      <c r="FC70" s="82" t="str">
        <f t="shared" si="45"/>
        <v/>
      </c>
      <c r="FD70" s="82" t="str">
        <f t="shared" si="45"/>
        <v/>
      </c>
      <c r="FE70" s="82" t="str">
        <f t="shared" si="45"/>
        <v/>
      </c>
      <c r="FF70" s="82" t="str">
        <f t="shared" si="45"/>
        <v/>
      </c>
      <c r="FG70" s="82" t="str">
        <f t="shared" si="45"/>
        <v/>
      </c>
      <c r="FH70" s="82" t="str">
        <f t="shared" si="45"/>
        <v/>
      </c>
      <c r="FI70" s="82" t="str">
        <f t="shared" si="46"/>
        <v/>
      </c>
      <c r="FJ70" s="82" t="str">
        <f t="shared" si="46"/>
        <v/>
      </c>
      <c r="FK70" s="82" t="str">
        <f t="shared" si="46"/>
        <v/>
      </c>
      <c r="FL70" s="82" t="str">
        <f t="shared" si="46"/>
        <v/>
      </c>
      <c r="FM70" s="82" t="str">
        <f t="shared" si="46"/>
        <v/>
      </c>
      <c r="FN70" s="82" t="str">
        <f t="shared" si="46"/>
        <v/>
      </c>
      <c r="FO70" s="82" t="str">
        <f t="shared" si="47"/>
        <v/>
      </c>
      <c r="FP70" s="82" t="str">
        <f t="shared" si="47"/>
        <v/>
      </c>
      <c r="FQ70" s="82" t="str">
        <f t="shared" si="47"/>
        <v/>
      </c>
      <c r="FR70" s="82" t="str">
        <f t="shared" si="47"/>
        <v/>
      </c>
      <c r="FS70" s="82" t="str">
        <f t="shared" si="47"/>
        <v/>
      </c>
      <c r="FT70" s="82" t="str">
        <f t="shared" si="47"/>
        <v/>
      </c>
      <c r="FU70" s="82" t="str">
        <f t="shared" si="48"/>
        <v/>
      </c>
      <c r="FV70" s="82" t="str">
        <f t="shared" si="48"/>
        <v/>
      </c>
      <c r="FW70" s="82" t="str">
        <f t="shared" si="48"/>
        <v/>
      </c>
      <c r="FX70" s="82" t="str">
        <f t="shared" si="48"/>
        <v/>
      </c>
      <c r="FY70" s="82" t="str">
        <f t="shared" si="48"/>
        <v/>
      </c>
      <c r="FZ70" s="82" t="str">
        <f t="shared" si="48"/>
        <v/>
      </c>
      <c r="GA70" s="82" t="str">
        <f t="shared" si="49"/>
        <v/>
      </c>
      <c r="GB70" s="82" t="str">
        <f t="shared" si="49"/>
        <v/>
      </c>
      <c r="GC70" s="82" t="str">
        <f t="shared" si="49"/>
        <v/>
      </c>
      <c r="GD70" s="82" t="str">
        <f t="shared" si="49"/>
        <v/>
      </c>
      <c r="GE70" s="82" t="str">
        <f t="shared" si="49"/>
        <v/>
      </c>
      <c r="GF70" s="82" t="str">
        <f t="shared" si="49"/>
        <v/>
      </c>
    </row>
    <row r="71" spans="1:188" ht="25.5" customHeight="1">
      <c r="A71" s="2" t="s">
        <v>4640</v>
      </c>
      <c r="B71" s="2">
        <f>COUNTIF($H$4:H71,H71)</f>
        <v>1</v>
      </c>
      <c r="C71" s="2">
        <f>COUNTIF($J$4:J71,J71)</f>
        <v>1</v>
      </c>
      <c r="D71" s="2">
        <f>COUNTIF($K$4:K71,K71)</f>
        <v>1</v>
      </c>
      <c r="E71" s="89">
        <f t="shared" si="25"/>
        <v>68</v>
      </c>
      <c r="F71" s="89" t="s">
        <v>2532</v>
      </c>
      <c r="G71" s="79" t="s">
        <v>742</v>
      </c>
      <c r="H71" s="96" t="s">
        <v>381</v>
      </c>
      <c r="I71" s="79" t="s">
        <v>238</v>
      </c>
      <c r="J71" s="79" t="s">
        <v>2047</v>
      </c>
      <c r="K71" s="89" t="s">
        <v>3945</v>
      </c>
      <c r="L71" s="89" t="s">
        <v>4164</v>
      </c>
      <c r="M71" s="108" t="s">
        <v>4166</v>
      </c>
      <c r="N71" s="108" t="s">
        <v>4168</v>
      </c>
      <c r="O71" s="94" t="s">
        <v>4170</v>
      </c>
      <c r="P71" s="108"/>
      <c r="Q71" s="108"/>
      <c r="R71" s="108"/>
      <c r="S71" s="89"/>
      <c r="T71" s="89"/>
      <c r="U71" s="89"/>
      <c r="V71" s="89"/>
      <c r="W71" s="89"/>
      <c r="X71" s="89"/>
      <c r="Y71" s="89"/>
      <c r="Z71" s="89"/>
      <c r="AA71" s="89"/>
      <c r="AB71" s="89"/>
      <c r="AC71" s="89"/>
      <c r="AD71" s="89"/>
      <c r="AE71" s="89"/>
      <c r="AF71" s="89"/>
      <c r="AG71" s="89"/>
      <c r="AH71" s="89"/>
      <c r="AI71" s="89"/>
      <c r="AJ71" s="89">
        <v>1</v>
      </c>
      <c r="AK71" s="89"/>
      <c r="AL71" s="89"/>
      <c r="AM71" s="89"/>
      <c r="AN71" s="89"/>
      <c r="AO71" s="89"/>
      <c r="AP71" s="89"/>
      <c r="AQ71" s="111" t="s">
        <v>4174</v>
      </c>
      <c r="AR71" s="118"/>
      <c r="AS71" s="2" t="str">
        <f t="shared" si="26"/>
        <v/>
      </c>
      <c r="AT71" s="2" t="str">
        <f t="shared" si="26"/>
        <v/>
      </c>
      <c r="AU71" s="2" t="str">
        <f t="shared" si="26"/>
        <v/>
      </c>
      <c r="AV71" s="2" t="str">
        <f t="shared" si="26"/>
        <v/>
      </c>
      <c r="AW71" s="2" t="str">
        <f t="shared" si="26"/>
        <v/>
      </c>
      <c r="AX71" s="2" t="str">
        <f t="shared" si="26"/>
        <v/>
      </c>
      <c r="AY71" s="121" t="str">
        <f t="shared" si="27"/>
        <v/>
      </c>
      <c r="AZ71" s="121" t="str">
        <f t="shared" si="27"/>
        <v/>
      </c>
      <c r="BA71" s="121" t="str">
        <f t="shared" si="27"/>
        <v/>
      </c>
      <c r="BB71" s="121" t="str">
        <f t="shared" si="27"/>
        <v/>
      </c>
      <c r="BC71" s="121" t="str">
        <f t="shared" si="27"/>
        <v/>
      </c>
      <c r="BD71" s="121" t="str">
        <f t="shared" si="27"/>
        <v/>
      </c>
      <c r="BE71" s="82" t="str">
        <f t="shared" si="28"/>
        <v/>
      </c>
      <c r="BF71" s="82" t="str">
        <f t="shared" si="28"/>
        <v/>
      </c>
      <c r="BG71" s="82" t="str">
        <f t="shared" si="28"/>
        <v/>
      </c>
      <c r="BH71" s="82" t="str">
        <f t="shared" si="28"/>
        <v/>
      </c>
      <c r="BI71" s="82" t="str">
        <f t="shared" si="28"/>
        <v/>
      </c>
      <c r="BJ71" s="82" t="str">
        <f t="shared" si="28"/>
        <v/>
      </c>
      <c r="BK71" s="82" t="str">
        <f t="shared" si="29"/>
        <v/>
      </c>
      <c r="BL71" s="82" t="str">
        <f t="shared" si="29"/>
        <v/>
      </c>
      <c r="BM71" s="82" t="str">
        <f t="shared" si="29"/>
        <v/>
      </c>
      <c r="BN71" s="82" t="str">
        <f t="shared" si="29"/>
        <v/>
      </c>
      <c r="BO71" s="82" t="str">
        <f t="shared" si="29"/>
        <v/>
      </c>
      <c r="BP71" s="82" t="str">
        <f t="shared" si="29"/>
        <v/>
      </c>
      <c r="BQ71" s="82" t="str">
        <f t="shared" si="30"/>
        <v/>
      </c>
      <c r="BR71" s="82" t="str">
        <f t="shared" si="30"/>
        <v/>
      </c>
      <c r="BS71" s="82" t="str">
        <f t="shared" si="30"/>
        <v/>
      </c>
      <c r="BT71" s="82" t="str">
        <f t="shared" si="30"/>
        <v/>
      </c>
      <c r="BU71" s="82" t="str">
        <f t="shared" si="30"/>
        <v/>
      </c>
      <c r="BV71" s="82" t="str">
        <f t="shared" si="30"/>
        <v/>
      </c>
      <c r="BW71" s="82" t="str">
        <f t="shared" si="31"/>
        <v/>
      </c>
      <c r="BX71" s="82" t="str">
        <f t="shared" si="31"/>
        <v/>
      </c>
      <c r="BY71" s="82" t="str">
        <f t="shared" si="31"/>
        <v/>
      </c>
      <c r="BZ71" s="82" t="str">
        <f t="shared" si="31"/>
        <v/>
      </c>
      <c r="CA71" s="82" t="str">
        <f t="shared" si="31"/>
        <v/>
      </c>
      <c r="CB71" s="82" t="str">
        <f t="shared" si="31"/>
        <v/>
      </c>
      <c r="CC71" s="82" t="str">
        <f t="shared" si="32"/>
        <v/>
      </c>
      <c r="CD71" s="82" t="str">
        <f t="shared" si="32"/>
        <v/>
      </c>
      <c r="CE71" s="82" t="str">
        <f t="shared" si="32"/>
        <v/>
      </c>
      <c r="CF71" s="82" t="str">
        <f t="shared" si="32"/>
        <v/>
      </c>
      <c r="CG71" s="82" t="str">
        <f t="shared" si="32"/>
        <v/>
      </c>
      <c r="CH71" s="82" t="str">
        <f t="shared" si="32"/>
        <v/>
      </c>
      <c r="CI71" s="82" t="str">
        <f t="shared" si="33"/>
        <v/>
      </c>
      <c r="CJ71" s="82" t="str">
        <f t="shared" si="33"/>
        <v/>
      </c>
      <c r="CK71" s="82" t="str">
        <f t="shared" si="33"/>
        <v/>
      </c>
      <c r="CL71" s="82" t="str">
        <f t="shared" si="33"/>
        <v/>
      </c>
      <c r="CM71" s="82" t="str">
        <f t="shared" si="33"/>
        <v/>
      </c>
      <c r="CN71" s="82" t="str">
        <f t="shared" si="33"/>
        <v/>
      </c>
      <c r="CO71" s="82" t="str">
        <f t="shared" si="34"/>
        <v/>
      </c>
      <c r="CP71" s="82" t="str">
        <f t="shared" si="34"/>
        <v/>
      </c>
      <c r="CQ71" s="82" t="str">
        <f t="shared" si="34"/>
        <v/>
      </c>
      <c r="CR71" s="82" t="str">
        <f t="shared" si="34"/>
        <v/>
      </c>
      <c r="CS71" s="82" t="str">
        <f t="shared" si="34"/>
        <v/>
      </c>
      <c r="CT71" s="82" t="str">
        <f t="shared" si="34"/>
        <v/>
      </c>
      <c r="CU71" s="82" t="str">
        <f t="shared" si="35"/>
        <v/>
      </c>
      <c r="CV71" s="82" t="str">
        <f t="shared" si="35"/>
        <v/>
      </c>
      <c r="CW71" s="82" t="str">
        <f t="shared" si="35"/>
        <v/>
      </c>
      <c r="CX71" s="82" t="str">
        <f t="shared" si="35"/>
        <v/>
      </c>
      <c r="CY71" s="82" t="str">
        <f t="shared" si="35"/>
        <v/>
      </c>
      <c r="CZ71" s="82" t="str">
        <f t="shared" si="35"/>
        <v/>
      </c>
      <c r="DA71" s="82" t="str">
        <f t="shared" si="36"/>
        <v/>
      </c>
      <c r="DB71" s="82" t="str">
        <f t="shared" si="36"/>
        <v/>
      </c>
      <c r="DC71" s="82" t="str">
        <f t="shared" si="36"/>
        <v/>
      </c>
      <c r="DD71" s="82" t="str">
        <f t="shared" si="36"/>
        <v/>
      </c>
      <c r="DE71" s="82" t="str">
        <f t="shared" si="36"/>
        <v/>
      </c>
      <c r="DF71" s="82" t="str">
        <f t="shared" si="36"/>
        <v/>
      </c>
      <c r="DG71" s="82" t="str">
        <f t="shared" si="37"/>
        <v/>
      </c>
      <c r="DH71" s="82" t="str">
        <f t="shared" si="37"/>
        <v/>
      </c>
      <c r="DI71" s="82" t="str">
        <f t="shared" si="37"/>
        <v/>
      </c>
      <c r="DJ71" s="82" t="str">
        <f t="shared" si="37"/>
        <v/>
      </c>
      <c r="DK71" s="82" t="str">
        <f t="shared" si="37"/>
        <v/>
      </c>
      <c r="DL71" s="82" t="str">
        <f t="shared" si="37"/>
        <v/>
      </c>
      <c r="DM71" s="82" t="str">
        <f t="shared" si="38"/>
        <v/>
      </c>
      <c r="DN71" s="82" t="str">
        <f t="shared" si="38"/>
        <v/>
      </c>
      <c r="DO71" s="82" t="str">
        <f t="shared" si="38"/>
        <v/>
      </c>
      <c r="DP71" s="82" t="str">
        <f t="shared" si="38"/>
        <v/>
      </c>
      <c r="DQ71" s="82" t="str">
        <f t="shared" si="38"/>
        <v/>
      </c>
      <c r="DR71" s="82" t="str">
        <f t="shared" si="38"/>
        <v/>
      </c>
      <c r="DS71" s="82" t="str">
        <f t="shared" si="39"/>
        <v/>
      </c>
      <c r="DT71" s="82" t="str">
        <f t="shared" si="39"/>
        <v/>
      </c>
      <c r="DU71" s="82" t="str">
        <f t="shared" si="39"/>
        <v/>
      </c>
      <c r="DV71" s="82" t="str">
        <f t="shared" si="39"/>
        <v/>
      </c>
      <c r="DW71" s="82" t="str">
        <f t="shared" si="39"/>
        <v/>
      </c>
      <c r="DX71" s="82" t="str">
        <f t="shared" si="39"/>
        <v/>
      </c>
      <c r="DY71" s="82" t="str">
        <f t="shared" si="40"/>
        <v/>
      </c>
      <c r="DZ71" s="82" t="str">
        <f t="shared" si="40"/>
        <v/>
      </c>
      <c r="EA71" s="82" t="str">
        <f t="shared" si="40"/>
        <v/>
      </c>
      <c r="EB71" s="82" t="str">
        <f t="shared" si="40"/>
        <v/>
      </c>
      <c r="EC71" s="82" t="str">
        <f t="shared" si="40"/>
        <v/>
      </c>
      <c r="ED71" s="82" t="str">
        <f t="shared" si="40"/>
        <v/>
      </c>
      <c r="EE71" s="82" t="str">
        <f t="shared" si="41"/>
        <v/>
      </c>
      <c r="EF71" s="82" t="str">
        <f t="shared" si="41"/>
        <v/>
      </c>
      <c r="EG71" s="82" t="str">
        <f t="shared" si="41"/>
        <v/>
      </c>
      <c r="EH71" s="82" t="str">
        <f t="shared" si="41"/>
        <v/>
      </c>
      <c r="EI71" s="82" t="str">
        <f t="shared" si="41"/>
        <v/>
      </c>
      <c r="EJ71" s="82" t="str">
        <f t="shared" si="41"/>
        <v/>
      </c>
      <c r="EK71" s="82" t="str">
        <f t="shared" si="42"/>
        <v/>
      </c>
      <c r="EL71" s="82" t="str">
        <f t="shared" si="42"/>
        <v/>
      </c>
      <c r="EM71" s="82" t="str">
        <f t="shared" si="42"/>
        <v/>
      </c>
      <c r="EN71" s="82" t="str">
        <f t="shared" si="42"/>
        <v/>
      </c>
      <c r="EO71" s="82" t="str">
        <f t="shared" si="42"/>
        <v/>
      </c>
      <c r="EP71" s="82" t="str">
        <f t="shared" si="42"/>
        <v/>
      </c>
      <c r="EQ71" s="82" t="str">
        <f t="shared" si="43"/>
        <v>fw-plaza@io.ocn.ne.jp</v>
      </c>
      <c r="ER71" s="82" t="str">
        <f t="shared" si="43"/>
        <v>tymcsfzd@smile.ocn.ne.jp</v>
      </c>
      <c r="ES71" s="82" t="str">
        <f t="shared" si="43"/>
        <v>center.kikan@cronos.ocn.ne.jp</v>
      </c>
      <c r="ET71" s="82" t="str">
        <f t="shared" si="43"/>
        <v/>
      </c>
      <c r="EU71" s="82" t="str">
        <f t="shared" si="43"/>
        <v/>
      </c>
      <c r="EV71" s="82" t="str">
        <f t="shared" si="43"/>
        <v/>
      </c>
      <c r="EW71" s="82" t="str">
        <f t="shared" si="44"/>
        <v/>
      </c>
      <c r="EX71" s="82" t="str">
        <f t="shared" si="44"/>
        <v/>
      </c>
      <c r="EY71" s="82" t="str">
        <f t="shared" si="44"/>
        <v/>
      </c>
      <c r="EZ71" s="82" t="str">
        <f t="shared" si="44"/>
        <v/>
      </c>
      <c r="FA71" s="82" t="str">
        <f t="shared" si="44"/>
        <v/>
      </c>
      <c r="FB71" s="82" t="str">
        <f t="shared" si="44"/>
        <v/>
      </c>
      <c r="FC71" s="82" t="str">
        <f t="shared" si="45"/>
        <v/>
      </c>
      <c r="FD71" s="82" t="str">
        <f t="shared" si="45"/>
        <v/>
      </c>
      <c r="FE71" s="82" t="str">
        <f t="shared" si="45"/>
        <v/>
      </c>
      <c r="FF71" s="82" t="str">
        <f t="shared" si="45"/>
        <v/>
      </c>
      <c r="FG71" s="82" t="str">
        <f t="shared" si="45"/>
        <v/>
      </c>
      <c r="FH71" s="82" t="str">
        <f t="shared" si="45"/>
        <v/>
      </c>
      <c r="FI71" s="82" t="str">
        <f t="shared" si="46"/>
        <v/>
      </c>
      <c r="FJ71" s="82" t="str">
        <f t="shared" si="46"/>
        <v/>
      </c>
      <c r="FK71" s="82" t="str">
        <f t="shared" si="46"/>
        <v/>
      </c>
      <c r="FL71" s="82" t="str">
        <f t="shared" si="46"/>
        <v/>
      </c>
      <c r="FM71" s="82" t="str">
        <f t="shared" si="46"/>
        <v/>
      </c>
      <c r="FN71" s="82" t="str">
        <f t="shared" si="46"/>
        <v/>
      </c>
      <c r="FO71" s="82" t="str">
        <f t="shared" si="47"/>
        <v/>
      </c>
      <c r="FP71" s="82" t="str">
        <f t="shared" si="47"/>
        <v/>
      </c>
      <c r="FQ71" s="82" t="str">
        <f t="shared" si="47"/>
        <v/>
      </c>
      <c r="FR71" s="82" t="str">
        <f t="shared" si="47"/>
        <v/>
      </c>
      <c r="FS71" s="82" t="str">
        <f t="shared" si="47"/>
        <v/>
      </c>
      <c r="FT71" s="82" t="str">
        <f t="shared" si="47"/>
        <v/>
      </c>
      <c r="FU71" s="82" t="str">
        <f t="shared" si="48"/>
        <v/>
      </c>
      <c r="FV71" s="82" t="str">
        <f t="shared" si="48"/>
        <v/>
      </c>
      <c r="FW71" s="82" t="str">
        <f t="shared" si="48"/>
        <v/>
      </c>
      <c r="FX71" s="82" t="str">
        <f t="shared" si="48"/>
        <v/>
      </c>
      <c r="FY71" s="82" t="str">
        <f t="shared" si="48"/>
        <v/>
      </c>
      <c r="FZ71" s="82" t="str">
        <f t="shared" si="48"/>
        <v/>
      </c>
      <c r="GA71" s="82" t="str">
        <f t="shared" si="49"/>
        <v/>
      </c>
      <c r="GB71" s="82" t="str">
        <f t="shared" si="49"/>
        <v/>
      </c>
      <c r="GC71" s="82" t="str">
        <f t="shared" si="49"/>
        <v/>
      </c>
      <c r="GD71" s="82" t="str">
        <f t="shared" si="49"/>
        <v/>
      </c>
      <c r="GE71" s="82" t="str">
        <f t="shared" si="49"/>
        <v/>
      </c>
      <c r="GF71" s="82" t="str">
        <f t="shared" si="49"/>
        <v/>
      </c>
    </row>
    <row r="72" spans="1:188" ht="25.5" customHeight="1">
      <c r="A72" s="2" t="s">
        <v>4641</v>
      </c>
      <c r="B72" s="2">
        <f>COUNTIF($H$4:H72,H72)</f>
        <v>1</v>
      </c>
      <c r="C72" s="2">
        <f>COUNTIF($J$4:J72,J72)</f>
        <v>1</v>
      </c>
      <c r="D72" s="2">
        <f>COUNTIF($K$4:K72,K72)</f>
        <v>1</v>
      </c>
      <c r="E72" s="89">
        <f t="shared" si="25"/>
        <v>69</v>
      </c>
      <c r="F72" s="89" t="s">
        <v>2532</v>
      </c>
      <c r="G72" s="79" t="s">
        <v>4025</v>
      </c>
      <c r="H72" s="97" t="s">
        <v>1665</v>
      </c>
      <c r="I72" s="79" t="s">
        <v>4175</v>
      </c>
      <c r="J72" s="79" t="s">
        <v>4177</v>
      </c>
      <c r="K72" s="89" t="s">
        <v>1378</v>
      </c>
      <c r="L72" s="89" t="s">
        <v>1378</v>
      </c>
      <c r="M72" s="108" t="s">
        <v>2733</v>
      </c>
      <c r="N72" s="108"/>
      <c r="O72" s="108"/>
      <c r="P72" s="108"/>
      <c r="Q72" s="108"/>
      <c r="R72" s="108"/>
      <c r="S72" s="89"/>
      <c r="T72" s="89"/>
      <c r="U72" s="89"/>
      <c r="V72" s="89"/>
      <c r="W72" s="89"/>
      <c r="X72" s="89"/>
      <c r="Y72" s="89"/>
      <c r="Z72" s="89"/>
      <c r="AA72" s="89"/>
      <c r="AB72" s="89">
        <v>1</v>
      </c>
      <c r="AC72" s="89"/>
      <c r="AD72" s="89">
        <v>1</v>
      </c>
      <c r="AE72" s="89"/>
      <c r="AF72" s="89"/>
      <c r="AG72" s="89"/>
      <c r="AH72" s="89"/>
      <c r="AI72" s="89"/>
      <c r="AJ72" s="89"/>
      <c r="AK72" s="89"/>
      <c r="AL72" s="89"/>
      <c r="AM72" s="89"/>
      <c r="AN72" s="89"/>
      <c r="AO72" s="89"/>
      <c r="AP72" s="89"/>
      <c r="AQ72" s="111"/>
      <c r="AR72" s="118"/>
      <c r="AS72" s="2" t="str">
        <f t="shared" si="26"/>
        <v/>
      </c>
      <c r="AT72" s="2" t="str">
        <f t="shared" si="26"/>
        <v/>
      </c>
      <c r="AU72" s="2" t="str">
        <f t="shared" si="26"/>
        <v/>
      </c>
      <c r="AV72" s="2" t="str">
        <f t="shared" si="26"/>
        <v/>
      </c>
      <c r="AW72" s="2" t="str">
        <f t="shared" si="26"/>
        <v/>
      </c>
      <c r="AX72" s="2" t="str">
        <f t="shared" si="26"/>
        <v/>
      </c>
      <c r="AY72" s="121" t="str">
        <f t="shared" si="27"/>
        <v/>
      </c>
      <c r="AZ72" s="121" t="str">
        <f t="shared" si="27"/>
        <v/>
      </c>
      <c r="BA72" s="121" t="str">
        <f t="shared" si="27"/>
        <v/>
      </c>
      <c r="BB72" s="121" t="str">
        <f t="shared" si="27"/>
        <v/>
      </c>
      <c r="BC72" s="121" t="str">
        <f t="shared" si="27"/>
        <v/>
      </c>
      <c r="BD72" s="121" t="str">
        <f t="shared" si="27"/>
        <v/>
      </c>
      <c r="BE72" s="82" t="str">
        <f t="shared" si="28"/>
        <v/>
      </c>
      <c r="BF72" s="82" t="str">
        <f t="shared" si="28"/>
        <v/>
      </c>
      <c r="BG72" s="82" t="str">
        <f t="shared" si="28"/>
        <v/>
      </c>
      <c r="BH72" s="82" t="str">
        <f t="shared" si="28"/>
        <v/>
      </c>
      <c r="BI72" s="82" t="str">
        <f t="shared" si="28"/>
        <v/>
      </c>
      <c r="BJ72" s="82" t="str">
        <f t="shared" si="28"/>
        <v/>
      </c>
      <c r="BK72" s="82" t="str">
        <f t="shared" si="29"/>
        <v/>
      </c>
      <c r="BL72" s="82" t="str">
        <f t="shared" si="29"/>
        <v/>
      </c>
      <c r="BM72" s="82" t="str">
        <f t="shared" si="29"/>
        <v/>
      </c>
      <c r="BN72" s="82" t="str">
        <f t="shared" si="29"/>
        <v/>
      </c>
      <c r="BO72" s="82" t="str">
        <f t="shared" si="29"/>
        <v/>
      </c>
      <c r="BP72" s="82" t="str">
        <f t="shared" si="29"/>
        <v/>
      </c>
      <c r="BQ72" s="82" t="str">
        <f t="shared" si="30"/>
        <v/>
      </c>
      <c r="BR72" s="82" t="str">
        <f t="shared" si="30"/>
        <v/>
      </c>
      <c r="BS72" s="82" t="str">
        <f t="shared" si="30"/>
        <v/>
      </c>
      <c r="BT72" s="82" t="str">
        <f t="shared" si="30"/>
        <v/>
      </c>
      <c r="BU72" s="82" t="str">
        <f t="shared" si="30"/>
        <v/>
      </c>
      <c r="BV72" s="82" t="str">
        <f t="shared" si="30"/>
        <v/>
      </c>
      <c r="BW72" s="82" t="str">
        <f t="shared" si="31"/>
        <v/>
      </c>
      <c r="BX72" s="82" t="str">
        <f t="shared" si="31"/>
        <v/>
      </c>
      <c r="BY72" s="82" t="str">
        <f t="shared" si="31"/>
        <v/>
      </c>
      <c r="BZ72" s="82" t="str">
        <f t="shared" si="31"/>
        <v/>
      </c>
      <c r="CA72" s="82" t="str">
        <f t="shared" si="31"/>
        <v/>
      </c>
      <c r="CB72" s="82" t="str">
        <f t="shared" si="31"/>
        <v/>
      </c>
      <c r="CC72" s="82" t="str">
        <f t="shared" si="32"/>
        <v/>
      </c>
      <c r="CD72" s="82" t="str">
        <f t="shared" si="32"/>
        <v/>
      </c>
      <c r="CE72" s="82" t="str">
        <f t="shared" si="32"/>
        <v/>
      </c>
      <c r="CF72" s="82" t="str">
        <f t="shared" si="32"/>
        <v/>
      </c>
      <c r="CG72" s="82" t="str">
        <f t="shared" si="32"/>
        <v/>
      </c>
      <c r="CH72" s="82" t="str">
        <f t="shared" si="32"/>
        <v/>
      </c>
      <c r="CI72" s="82" t="str">
        <f t="shared" si="33"/>
        <v/>
      </c>
      <c r="CJ72" s="82" t="str">
        <f t="shared" si="33"/>
        <v/>
      </c>
      <c r="CK72" s="82" t="str">
        <f t="shared" si="33"/>
        <v/>
      </c>
      <c r="CL72" s="82" t="str">
        <f t="shared" si="33"/>
        <v/>
      </c>
      <c r="CM72" s="82" t="str">
        <f t="shared" si="33"/>
        <v/>
      </c>
      <c r="CN72" s="82" t="str">
        <f t="shared" si="33"/>
        <v/>
      </c>
      <c r="CO72" s="82" t="str">
        <f t="shared" si="34"/>
        <v/>
      </c>
      <c r="CP72" s="82" t="str">
        <f t="shared" si="34"/>
        <v/>
      </c>
      <c r="CQ72" s="82" t="str">
        <f t="shared" si="34"/>
        <v/>
      </c>
      <c r="CR72" s="82" t="str">
        <f t="shared" si="34"/>
        <v/>
      </c>
      <c r="CS72" s="82" t="str">
        <f t="shared" si="34"/>
        <v/>
      </c>
      <c r="CT72" s="82" t="str">
        <f t="shared" si="34"/>
        <v/>
      </c>
      <c r="CU72" s="82" t="str">
        <f t="shared" si="35"/>
        <v>appreciate@titan.ocn.ne.jp</v>
      </c>
      <c r="CV72" s="82" t="str">
        <f t="shared" si="35"/>
        <v/>
      </c>
      <c r="CW72" s="82" t="str">
        <f t="shared" si="35"/>
        <v/>
      </c>
      <c r="CX72" s="82" t="str">
        <f t="shared" si="35"/>
        <v/>
      </c>
      <c r="CY72" s="82" t="str">
        <f t="shared" si="35"/>
        <v/>
      </c>
      <c r="CZ72" s="82" t="str">
        <f t="shared" si="35"/>
        <v/>
      </c>
      <c r="DA72" s="82" t="str">
        <f t="shared" si="36"/>
        <v/>
      </c>
      <c r="DB72" s="82" t="str">
        <f t="shared" si="36"/>
        <v/>
      </c>
      <c r="DC72" s="82" t="str">
        <f t="shared" si="36"/>
        <v/>
      </c>
      <c r="DD72" s="82" t="str">
        <f t="shared" si="36"/>
        <v/>
      </c>
      <c r="DE72" s="82" t="str">
        <f t="shared" si="36"/>
        <v/>
      </c>
      <c r="DF72" s="82" t="str">
        <f t="shared" si="36"/>
        <v/>
      </c>
      <c r="DG72" s="82" t="str">
        <f t="shared" si="37"/>
        <v>appreciate@titan.ocn.ne.jp</v>
      </c>
      <c r="DH72" s="82" t="str">
        <f t="shared" si="37"/>
        <v/>
      </c>
      <c r="DI72" s="82" t="str">
        <f t="shared" si="37"/>
        <v/>
      </c>
      <c r="DJ72" s="82" t="str">
        <f t="shared" si="37"/>
        <v/>
      </c>
      <c r="DK72" s="82" t="str">
        <f t="shared" si="37"/>
        <v/>
      </c>
      <c r="DL72" s="82" t="str">
        <f t="shared" si="37"/>
        <v/>
      </c>
      <c r="DM72" s="82" t="str">
        <f t="shared" si="38"/>
        <v/>
      </c>
      <c r="DN72" s="82" t="str">
        <f t="shared" si="38"/>
        <v/>
      </c>
      <c r="DO72" s="82" t="str">
        <f t="shared" si="38"/>
        <v/>
      </c>
      <c r="DP72" s="82" t="str">
        <f t="shared" si="38"/>
        <v/>
      </c>
      <c r="DQ72" s="82" t="str">
        <f t="shared" si="38"/>
        <v/>
      </c>
      <c r="DR72" s="82" t="str">
        <f t="shared" si="38"/>
        <v/>
      </c>
      <c r="DS72" s="82" t="str">
        <f t="shared" si="39"/>
        <v/>
      </c>
      <c r="DT72" s="82" t="str">
        <f t="shared" si="39"/>
        <v/>
      </c>
      <c r="DU72" s="82" t="str">
        <f t="shared" si="39"/>
        <v/>
      </c>
      <c r="DV72" s="82" t="str">
        <f t="shared" si="39"/>
        <v/>
      </c>
      <c r="DW72" s="82" t="str">
        <f t="shared" si="39"/>
        <v/>
      </c>
      <c r="DX72" s="82" t="str">
        <f t="shared" si="39"/>
        <v/>
      </c>
      <c r="DY72" s="82" t="str">
        <f t="shared" si="40"/>
        <v/>
      </c>
      <c r="DZ72" s="82" t="str">
        <f t="shared" si="40"/>
        <v/>
      </c>
      <c r="EA72" s="82" t="str">
        <f t="shared" si="40"/>
        <v/>
      </c>
      <c r="EB72" s="82" t="str">
        <f t="shared" si="40"/>
        <v/>
      </c>
      <c r="EC72" s="82" t="str">
        <f t="shared" si="40"/>
        <v/>
      </c>
      <c r="ED72" s="82" t="str">
        <f t="shared" si="40"/>
        <v/>
      </c>
      <c r="EE72" s="82" t="str">
        <f t="shared" si="41"/>
        <v/>
      </c>
      <c r="EF72" s="82" t="str">
        <f t="shared" si="41"/>
        <v/>
      </c>
      <c r="EG72" s="82" t="str">
        <f t="shared" si="41"/>
        <v/>
      </c>
      <c r="EH72" s="82" t="str">
        <f t="shared" si="41"/>
        <v/>
      </c>
      <c r="EI72" s="82" t="str">
        <f t="shared" si="41"/>
        <v/>
      </c>
      <c r="EJ72" s="82" t="str">
        <f t="shared" si="41"/>
        <v/>
      </c>
      <c r="EK72" s="82" t="str">
        <f t="shared" si="42"/>
        <v/>
      </c>
      <c r="EL72" s="82" t="str">
        <f t="shared" si="42"/>
        <v/>
      </c>
      <c r="EM72" s="82" t="str">
        <f t="shared" si="42"/>
        <v/>
      </c>
      <c r="EN72" s="82" t="str">
        <f t="shared" si="42"/>
        <v/>
      </c>
      <c r="EO72" s="82" t="str">
        <f t="shared" si="42"/>
        <v/>
      </c>
      <c r="EP72" s="82" t="str">
        <f t="shared" si="42"/>
        <v/>
      </c>
      <c r="EQ72" s="82" t="str">
        <f t="shared" si="43"/>
        <v/>
      </c>
      <c r="ER72" s="82" t="str">
        <f t="shared" si="43"/>
        <v/>
      </c>
      <c r="ES72" s="82" t="str">
        <f t="shared" si="43"/>
        <v/>
      </c>
      <c r="ET72" s="82" t="str">
        <f t="shared" si="43"/>
        <v/>
      </c>
      <c r="EU72" s="82" t="str">
        <f t="shared" si="43"/>
        <v/>
      </c>
      <c r="EV72" s="82" t="str">
        <f t="shared" si="43"/>
        <v/>
      </c>
      <c r="EW72" s="82" t="str">
        <f t="shared" si="44"/>
        <v/>
      </c>
      <c r="EX72" s="82" t="str">
        <f t="shared" si="44"/>
        <v/>
      </c>
      <c r="EY72" s="82" t="str">
        <f t="shared" si="44"/>
        <v/>
      </c>
      <c r="EZ72" s="82" t="str">
        <f t="shared" si="44"/>
        <v/>
      </c>
      <c r="FA72" s="82" t="str">
        <f t="shared" si="44"/>
        <v/>
      </c>
      <c r="FB72" s="82" t="str">
        <f t="shared" si="44"/>
        <v/>
      </c>
      <c r="FC72" s="82" t="str">
        <f t="shared" si="45"/>
        <v/>
      </c>
      <c r="FD72" s="82" t="str">
        <f t="shared" si="45"/>
        <v/>
      </c>
      <c r="FE72" s="82" t="str">
        <f t="shared" si="45"/>
        <v/>
      </c>
      <c r="FF72" s="82" t="str">
        <f t="shared" si="45"/>
        <v/>
      </c>
      <c r="FG72" s="82" t="str">
        <f t="shared" si="45"/>
        <v/>
      </c>
      <c r="FH72" s="82" t="str">
        <f t="shared" si="45"/>
        <v/>
      </c>
      <c r="FI72" s="82" t="str">
        <f t="shared" si="46"/>
        <v/>
      </c>
      <c r="FJ72" s="82" t="str">
        <f t="shared" si="46"/>
        <v/>
      </c>
      <c r="FK72" s="82" t="str">
        <f t="shared" si="46"/>
        <v/>
      </c>
      <c r="FL72" s="82" t="str">
        <f t="shared" si="46"/>
        <v/>
      </c>
      <c r="FM72" s="82" t="str">
        <f t="shared" si="46"/>
        <v/>
      </c>
      <c r="FN72" s="82" t="str">
        <f t="shared" si="46"/>
        <v/>
      </c>
      <c r="FO72" s="82" t="str">
        <f t="shared" si="47"/>
        <v/>
      </c>
      <c r="FP72" s="82" t="str">
        <f t="shared" si="47"/>
        <v/>
      </c>
      <c r="FQ72" s="82" t="str">
        <f t="shared" si="47"/>
        <v/>
      </c>
      <c r="FR72" s="82" t="str">
        <f t="shared" si="47"/>
        <v/>
      </c>
      <c r="FS72" s="82" t="str">
        <f t="shared" si="47"/>
        <v/>
      </c>
      <c r="FT72" s="82" t="str">
        <f t="shared" si="47"/>
        <v/>
      </c>
      <c r="FU72" s="82" t="str">
        <f t="shared" si="48"/>
        <v/>
      </c>
      <c r="FV72" s="82" t="str">
        <f t="shared" si="48"/>
        <v/>
      </c>
      <c r="FW72" s="82" t="str">
        <f t="shared" si="48"/>
        <v/>
      </c>
      <c r="FX72" s="82" t="str">
        <f t="shared" si="48"/>
        <v/>
      </c>
      <c r="FY72" s="82" t="str">
        <f t="shared" si="48"/>
        <v/>
      </c>
      <c r="FZ72" s="82" t="str">
        <f t="shared" si="48"/>
        <v/>
      </c>
      <c r="GA72" s="82" t="str">
        <f t="shared" si="49"/>
        <v/>
      </c>
      <c r="GB72" s="82" t="str">
        <f t="shared" si="49"/>
        <v/>
      </c>
      <c r="GC72" s="82" t="str">
        <f t="shared" si="49"/>
        <v/>
      </c>
      <c r="GD72" s="82" t="str">
        <f t="shared" si="49"/>
        <v/>
      </c>
      <c r="GE72" s="82" t="str">
        <f t="shared" si="49"/>
        <v/>
      </c>
      <c r="GF72" s="82" t="str">
        <f t="shared" si="49"/>
        <v/>
      </c>
    </row>
    <row r="73" spans="1:188" ht="25.5" customHeight="1">
      <c r="A73" s="2" t="s">
        <v>4643</v>
      </c>
      <c r="B73" s="2">
        <f>COUNTIF($H$4:H73,H73)</f>
        <v>1</v>
      </c>
      <c r="C73" s="2">
        <f>COUNTIF($J$4:J73,J73)</f>
        <v>1</v>
      </c>
      <c r="D73" s="2">
        <f>COUNTIF($K$4:K73,K73)</f>
        <v>1</v>
      </c>
      <c r="E73" s="89">
        <f t="shared" si="25"/>
        <v>70</v>
      </c>
      <c r="F73" s="89" t="s">
        <v>2532</v>
      </c>
      <c r="G73" s="79" t="s">
        <v>4025</v>
      </c>
      <c r="H73" s="97" t="s">
        <v>1056</v>
      </c>
      <c r="I73" s="79" t="s">
        <v>470</v>
      </c>
      <c r="J73" s="79" t="s">
        <v>218</v>
      </c>
      <c r="K73" s="89" t="s">
        <v>88</v>
      </c>
      <c r="L73" s="89" t="s">
        <v>88</v>
      </c>
      <c r="M73" s="108" t="s">
        <v>4179</v>
      </c>
      <c r="N73" s="108"/>
      <c r="O73" s="108"/>
      <c r="P73" s="108"/>
      <c r="Q73" s="108"/>
      <c r="R73" s="108"/>
      <c r="S73" s="89"/>
      <c r="T73" s="89"/>
      <c r="U73" s="89"/>
      <c r="V73" s="89"/>
      <c r="W73" s="89"/>
      <c r="X73" s="89">
        <v>1</v>
      </c>
      <c r="Y73" s="89"/>
      <c r="Z73" s="89"/>
      <c r="AA73" s="89"/>
      <c r="AB73" s="89"/>
      <c r="AC73" s="89"/>
      <c r="AD73" s="89">
        <v>1</v>
      </c>
      <c r="AE73" s="89"/>
      <c r="AF73" s="89"/>
      <c r="AG73" s="89"/>
      <c r="AH73" s="89"/>
      <c r="AI73" s="89"/>
      <c r="AJ73" s="89"/>
      <c r="AK73" s="89"/>
      <c r="AL73" s="89"/>
      <c r="AM73" s="89"/>
      <c r="AN73" s="89"/>
      <c r="AO73" s="89"/>
      <c r="AP73" s="89"/>
      <c r="AQ73" s="111"/>
      <c r="AR73" s="118"/>
      <c r="AS73" s="2" t="str">
        <f t="shared" si="26"/>
        <v/>
      </c>
      <c r="AT73" s="2" t="str">
        <f t="shared" si="26"/>
        <v/>
      </c>
      <c r="AU73" s="2" t="str">
        <f t="shared" si="26"/>
        <v/>
      </c>
      <c r="AV73" s="2" t="str">
        <f t="shared" si="26"/>
        <v/>
      </c>
      <c r="AW73" s="2" t="str">
        <f t="shared" si="26"/>
        <v/>
      </c>
      <c r="AX73" s="2" t="str">
        <f t="shared" si="26"/>
        <v/>
      </c>
      <c r="AY73" s="121" t="str">
        <f t="shared" si="27"/>
        <v/>
      </c>
      <c r="AZ73" s="121" t="str">
        <f t="shared" si="27"/>
        <v/>
      </c>
      <c r="BA73" s="121" t="str">
        <f t="shared" si="27"/>
        <v/>
      </c>
      <c r="BB73" s="121" t="str">
        <f t="shared" si="27"/>
        <v/>
      </c>
      <c r="BC73" s="121" t="str">
        <f t="shared" si="27"/>
        <v/>
      </c>
      <c r="BD73" s="121" t="str">
        <f t="shared" si="27"/>
        <v/>
      </c>
      <c r="BE73" s="82" t="str">
        <f t="shared" si="28"/>
        <v/>
      </c>
      <c r="BF73" s="82" t="str">
        <f t="shared" si="28"/>
        <v/>
      </c>
      <c r="BG73" s="82" t="str">
        <f t="shared" si="28"/>
        <v/>
      </c>
      <c r="BH73" s="82" t="str">
        <f t="shared" si="28"/>
        <v/>
      </c>
      <c r="BI73" s="82" t="str">
        <f t="shared" si="28"/>
        <v/>
      </c>
      <c r="BJ73" s="82" t="str">
        <f t="shared" si="28"/>
        <v/>
      </c>
      <c r="BK73" s="82" t="str">
        <f t="shared" si="29"/>
        <v/>
      </c>
      <c r="BL73" s="82" t="str">
        <f t="shared" si="29"/>
        <v/>
      </c>
      <c r="BM73" s="82" t="str">
        <f t="shared" si="29"/>
        <v/>
      </c>
      <c r="BN73" s="82" t="str">
        <f t="shared" si="29"/>
        <v/>
      </c>
      <c r="BO73" s="82" t="str">
        <f t="shared" si="29"/>
        <v/>
      </c>
      <c r="BP73" s="82" t="str">
        <f t="shared" si="29"/>
        <v/>
      </c>
      <c r="BQ73" s="82" t="str">
        <f t="shared" si="30"/>
        <v/>
      </c>
      <c r="BR73" s="82" t="str">
        <f t="shared" si="30"/>
        <v/>
      </c>
      <c r="BS73" s="82" t="str">
        <f t="shared" si="30"/>
        <v/>
      </c>
      <c r="BT73" s="82" t="str">
        <f t="shared" si="30"/>
        <v/>
      </c>
      <c r="BU73" s="82" t="str">
        <f t="shared" si="30"/>
        <v/>
      </c>
      <c r="BV73" s="82" t="str">
        <f t="shared" si="30"/>
        <v/>
      </c>
      <c r="BW73" s="82" t="str">
        <f t="shared" si="31"/>
        <v>akari990401@bz04.plala.or.jp</v>
      </c>
      <c r="BX73" s="82" t="str">
        <f t="shared" si="31"/>
        <v/>
      </c>
      <c r="BY73" s="82" t="str">
        <f t="shared" si="31"/>
        <v/>
      </c>
      <c r="BZ73" s="82" t="str">
        <f t="shared" si="31"/>
        <v/>
      </c>
      <c r="CA73" s="82" t="str">
        <f t="shared" si="31"/>
        <v/>
      </c>
      <c r="CB73" s="82" t="str">
        <f t="shared" si="31"/>
        <v/>
      </c>
      <c r="CC73" s="82" t="str">
        <f t="shared" si="32"/>
        <v/>
      </c>
      <c r="CD73" s="82" t="str">
        <f t="shared" si="32"/>
        <v/>
      </c>
      <c r="CE73" s="82" t="str">
        <f t="shared" si="32"/>
        <v/>
      </c>
      <c r="CF73" s="82" t="str">
        <f t="shared" si="32"/>
        <v/>
      </c>
      <c r="CG73" s="82" t="str">
        <f t="shared" si="32"/>
        <v/>
      </c>
      <c r="CH73" s="82" t="str">
        <f t="shared" si="32"/>
        <v/>
      </c>
      <c r="CI73" s="82" t="str">
        <f t="shared" si="33"/>
        <v/>
      </c>
      <c r="CJ73" s="82" t="str">
        <f t="shared" si="33"/>
        <v/>
      </c>
      <c r="CK73" s="82" t="str">
        <f t="shared" si="33"/>
        <v/>
      </c>
      <c r="CL73" s="82" t="str">
        <f t="shared" si="33"/>
        <v/>
      </c>
      <c r="CM73" s="82" t="str">
        <f t="shared" si="33"/>
        <v/>
      </c>
      <c r="CN73" s="82" t="str">
        <f t="shared" si="33"/>
        <v/>
      </c>
      <c r="CO73" s="82" t="str">
        <f t="shared" si="34"/>
        <v/>
      </c>
      <c r="CP73" s="82" t="str">
        <f t="shared" si="34"/>
        <v/>
      </c>
      <c r="CQ73" s="82" t="str">
        <f t="shared" si="34"/>
        <v/>
      </c>
      <c r="CR73" s="82" t="str">
        <f t="shared" si="34"/>
        <v/>
      </c>
      <c r="CS73" s="82" t="str">
        <f t="shared" si="34"/>
        <v/>
      </c>
      <c r="CT73" s="82" t="str">
        <f t="shared" si="34"/>
        <v/>
      </c>
      <c r="CU73" s="82" t="str">
        <f t="shared" si="35"/>
        <v/>
      </c>
      <c r="CV73" s="82" t="str">
        <f t="shared" si="35"/>
        <v/>
      </c>
      <c r="CW73" s="82" t="str">
        <f t="shared" si="35"/>
        <v/>
      </c>
      <c r="CX73" s="82" t="str">
        <f t="shared" si="35"/>
        <v/>
      </c>
      <c r="CY73" s="82" t="str">
        <f t="shared" si="35"/>
        <v/>
      </c>
      <c r="CZ73" s="82" t="str">
        <f t="shared" si="35"/>
        <v/>
      </c>
      <c r="DA73" s="82" t="str">
        <f t="shared" si="36"/>
        <v/>
      </c>
      <c r="DB73" s="82" t="str">
        <f t="shared" si="36"/>
        <v/>
      </c>
      <c r="DC73" s="82" t="str">
        <f t="shared" si="36"/>
        <v/>
      </c>
      <c r="DD73" s="82" t="str">
        <f t="shared" si="36"/>
        <v/>
      </c>
      <c r="DE73" s="82" t="str">
        <f t="shared" si="36"/>
        <v/>
      </c>
      <c r="DF73" s="82" t="str">
        <f t="shared" si="36"/>
        <v/>
      </c>
      <c r="DG73" s="82" t="str">
        <f t="shared" si="37"/>
        <v>akari990401@bz04.plala.or.jp</v>
      </c>
      <c r="DH73" s="82" t="str">
        <f t="shared" si="37"/>
        <v/>
      </c>
      <c r="DI73" s="82" t="str">
        <f t="shared" si="37"/>
        <v/>
      </c>
      <c r="DJ73" s="82" t="str">
        <f t="shared" si="37"/>
        <v/>
      </c>
      <c r="DK73" s="82" t="str">
        <f t="shared" si="37"/>
        <v/>
      </c>
      <c r="DL73" s="82" t="str">
        <f t="shared" si="37"/>
        <v/>
      </c>
      <c r="DM73" s="82" t="str">
        <f t="shared" si="38"/>
        <v/>
      </c>
      <c r="DN73" s="82" t="str">
        <f t="shared" si="38"/>
        <v/>
      </c>
      <c r="DO73" s="82" t="str">
        <f t="shared" si="38"/>
        <v/>
      </c>
      <c r="DP73" s="82" t="str">
        <f t="shared" si="38"/>
        <v/>
      </c>
      <c r="DQ73" s="82" t="str">
        <f t="shared" si="38"/>
        <v/>
      </c>
      <c r="DR73" s="82" t="str">
        <f t="shared" si="38"/>
        <v/>
      </c>
      <c r="DS73" s="82" t="str">
        <f t="shared" si="39"/>
        <v/>
      </c>
      <c r="DT73" s="82" t="str">
        <f t="shared" si="39"/>
        <v/>
      </c>
      <c r="DU73" s="82" t="str">
        <f t="shared" si="39"/>
        <v/>
      </c>
      <c r="DV73" s="82" t="str">
        <f t="shared" si="39"/>
        <v/>
      </c>
      <c r="DW73" s="82" t="str">
        <f t="shared" si="39"/>
        <v/>
      </c>
      <c r="DX73" s="82" t="str">
        <f t="shared" si="39"/>
        <v/>
      </c>
      <c r="DY73" s="82" t="str">
        <f t="shared" si="40"/>
        <v/>
      </c>
      <c r="DZ73" s="82" t="str">
        <f t="shared" si="40"/>
        <v/>
      </c>
      <c r="EA73" s="82" t="str">
        <f t="shared" si="40"/>
        <v/>
      </c>
      <c r="EB73" s="82" t="str">
        <f t="shared" si="40"/>
        <v/>
      </c>
      <c r="EC73" s="82" t="str">
        <f t="shared" si="40"/>
        <v/>
      </c>
      <c r="ED73" s="82" t="str">
        <f t="shared" si="40"/>
        <v/>
      </c>
      <c r="EE73" s="82" t="str">
        <f t="shared" si="41"/>
        <v/>
      </c>
      <c r="EF73" s="82" t="str">
        <f t="shared" si="41"/>
        <v/>
      </c>
      <c r="EG73" s="82" t="str">
        <f t="shared" si="41"/>
        <v/>
      </c>
      <c r="EH73" s="82" t="str">
        <f t="shared" si="41"/>
        <v/>
      </c>
      <c r="EI73" s="82" t="str">
        <f t="shared" si="41"/>
        <v/>
      </c>
      <c r="EJ73" s="82" t="str">
        <f t="shared" si="41"/>
        <v/>
      </c>
      <c r="EK73" s="82" t="str">
        <f t="shared" si="42"/>
        <v/>
      </c>
      <c r="EL73" s="82" t="str">
        <f t="shared" si="42"/>
        <v/>
      </c>
      <c r="EM73" s="82" t="str">
        <f t="shared" si="42"/>
        <v/>
      </c>
      <c r="EN73" s="82" t="str">
        <f t="shared" si="42"/>
        <v/>
      </c>
      <c r="EO73" s="82" t="str">
        <f t="shared" si="42"/>
        <v/>
      </c>
      <c r="EP73" s="82" t="str">
        <f t="shared" si="42"/>
        <v/>
      </c>
      <c r="EQ73" s="82" t="str">
        <f t="shared" si="43"/>
        <v/>
      </c>
      <c r="ER73" s="82" t="str">
        <f t="shared" si="43"/>
        <v/>
      </c>
      <c r="ES73" s="82" t="str">
        <f t="shared" si="43"/>
        <v/>
      </c>
      <c r="ET73" s="82" t="str">
        <f t="shared" si="43"/>
        <v/>
      </c>
      <c r="EU73" s="82" t="str">
        <f t="shared" si="43"/>
        <v/>
      </c>
      <c r="EV73" s="82" t="str">
        <f t="shared" si="43"/>
        <v/>
      </c>
      <c r="EW73" s="82" t="str">
        <f t="shared" si="44"/>
        <v/>
      </c>
      <c r="EX73" s="82" t="str">
        <f t="shared" si="44"/>
        <v/>
      </c>
      <c r="EY73" s="82" t="str">
        <f t="shared" si="44"/>
        <v/>
      </c>
      <c r="EZ73" s="82" t="str">
        <f t="shared" si="44"/>
        <v/>
      </c>
      <c r="FA73" s="82" t="str">
        <f t="shared" si="44"/>
        <v/>
      </c>
      <c r="FB73" s="82" t="str">
        <f t="shared" si="44"/>
        <v/>
      </c>
      <c r="FC73" s="82" t="str">
        <f t="shared" si="45"/>
        <v/>
      </c>
      <c r="FD73" s="82" t="str">
        <f t="shared" si="45"/>
        <v/>
      </c>
      <c r="FE73" s="82" t="str">
        <f t="shared" si="45"/>
        <v/>
      </c>
      <c r="FF73" s="82" t="str">
        <f t="shared" si="45"/>
        <v/>
      </c>
      <c r="FG73" s="82" t="str">
        <f t="shared" si="45"/>
        <v/>
      </c>
      <c r="FH73" s="82" t="str">
        <f t="shared" si="45"/>
        <v/>
      </c>
      <c r="FI73" s="82" t="str">
        <f t="shared" si="46"/>
        <v/>
      </c>
      <c r="FJ73" s="82" t="str">
        <f t="shared" si="46"/>
        <v/>
      </c>
      <c r="FK73" s="82" t="str">
        <f t="shared" si="46"/>
        <v/>
      </c>
      <c r="FL73" s="82" t="str">
        <f t="shared" si="46"/>
        <v/>
      </c>
      <c r="FM73" s="82" t="str">
        <f t="shared" si="46"/>
        <v/>
      </c>
      <c r="FN73" s="82" t="str">
        <f t="shared" si="46"/>
        <v/>
      </c>
      <c r="FO73" s="82" t="str">
        <f t="shared" si="47"/>
        <v/>
      </c>
      <c r="FP73" s="82" t="str">
        <f t="shared" si="47"/>
        <v/>
      </c>
      <c r="FQ73" s="82" t="str">
        <f t="shared" si="47"/>
        <v/>
      </c>
      <c r="FR73" s="82" t="str">
        <f t="shared" si="47"/>
        <v/>
      </c>
      <c r="FS73" s="82" t="str">
        <f t="shared" si="47"/>
        <v/>
      </c>
      <c r="FT73" s="82" t="str">
        <f t="shared" si="47"/>
        <v/>
      </c>
      <c r="FU73" s="82" t="str">
        <f t="shared" si="48"/>
        <v/>
      </c>
      <c r="FV73" s="82" t="str">
        <f t="shared" si="48"/>
        <v/>
      </c>
      <c r="FW73" s="82" t="str">
        <f t="shared" si="48"/>
        <v/>
      </c>
      <c r="FX73" s="82" t="str">
        <f t="shared" si="48"/>
        <v/>
      </c>
      <c r="FY73" s="82" t="str">
        <f t="shared" si="48"/>
        <v/>
      </c>
      <c r="FZ73" s="82" t="str">
        <f t="shared" si="48"/>
        <v/>
      </c>
      <c r="GA73" s="82" t="str">
        <f t="shared" si="49"/>
        <v/>
      </c>
      <c r="GB73" s="82" t="str">
        <f t="shared" si="49"/>
        <v/>
      </c>
      <c r="GC73" s="82" t="str">
        <f t="shared" si="49"/>
        <v/>
      </c>
      <c r="GD73" s="82" t="str">
        <f t="shared" si="49"/>
        <v/>
      </c>
      <c r="GE73" s="82" t="str">
        <f t="shared" si="49"/>
        <v/>
      </c>
      <c r="GF73" s="82" t="str">
        <f t="shared" si="49"/>
        <v/>
      </c>
    </row>
    <row r="74" spans="1:188" ht="25.5" customHeight="1">
      <c r="A74" s="2" t="s">
        <v>4648</v>
      </c>
      <c r="B74" s="2">
        <f>COUNTIF($H$4:H74,H74)</f>
        <v>1</v>
      </c>
      <c r="C74" s="2">
        <f>COUNTIF($J$4:J74,J74)</f>
        <v>1</v>
      </c>
      <c r="D74" s="2">
        <f>COUNTIF($K$4:K74,K74)</f>
        <v>1</v>
      </c>
      <c r="E74" s="89">
        <f t="shared" si="25"/>
        <v>71</v>
      </c>
      <c r="F74" s="89" t="s">
        <v>2532</v>
      </c>
      <c r="G74" s="79" t="s">
        <v>4025</v>
      </c>
      <c r="H74" s="96" t="s">
        <v>1064</v>
      </c>
      <c r="I74" s="79" t="s">
        <v>748</v>
      </c>
      <c r="J74" s="79" t="s">
        <v>2904</v>
      </c>
      <c r="K74" s="89" t="s">
        <v>1547</v>
      </c>
      <c r="L74" s="89" t="s">
        <v>1017</v>
      </c>
      <c r="M74" s="108" t="s">
        <v>4181</v>
      </c>
      <c r="N74" s="108"/>
      <c r="O74" s="108"/>
      <c r="P74" s="108"/>
      <c r="Q74" s="108"/>
      <c r="R74" s="108"/>
      <c r="S74" s="89">
        <v>1</v>
      </c>
      <c r="T74" s="89">
        <v>1</v>
      </c>
      <c r="U74" s="89"/>
      <c r="V74" s="89"/>
      <c r="W74" s="89"/>
      <c r="X74" s="89">
        <v>1</v>
      </c>
      <c r="Y74" s="89">
        <v>1</v>
      </c>
      <c r="Z74" s="89">
        <v>1</v>
      </c>
      <c r="AA74" s="89">
        <v>1</v>
      </c>
      <c r="AB74" s="89"/>
      <c r="AC74" s="89"/>
      <c r="AD74" s="89"/>
      <c r="AE74" s="89"/>
      <c r="AF74" s="89">
        <v>1</v>
      </c>
      <c r="AG74" s="89"/>
      <c r="AH74" s="89"/>
      <c r="AI74" s="89"/>
      <c r="AJ74" s="89"/>
      <c r="AK74" s="89"/>
      <c r="AL74" s="89"/>
      <c r="AM74" s="89">
        <v>4</v>
      </c>
      <c r="AN74" s="89">
        <v>1</v>
      </c>
      <c r="AO74" s="89">
        <v>1</v>
      </c>
      <c r="AP74" s="89"/>
      <c r="AQ74" s="111"/>
      <c r="AR74" s="118"/>
      <c r="AS74" s="2" t="str">
        <f t="shared" si="26"/>
        <v>sionnoie@herb.ocn.ne.jp</v>
      </c>
      <c r="AT74" s="2" t="str">
        <f t="shared" si="26"/>
        <v/>
      </c>
      <c r="AU74" s="2" t="str">
        <f t="shared" si="26"/>
        <v/>
      </c>
      <c r="AV74" s="2" t="str">
        <f t="shared" si="26"/>
        <v/>
      </c>
      <c r="AW74" s="2" t="str">
        <f t="shared" si="26"/>
        <v/>
      </c>
      <c r="AX74" s="2" t="str">
        <f t="shared" si="26"/>
        <v/>
      </c>
      <c r="AY74" s="121" t="str">
        <f t="shared" si="27"/>
        <v>sionnoie@herb.ocn.ne.jp</v>
      </c>
      <c r="AZ74" s="121" t="str">
        <f t="shared" si="27"/>
        <v/>
      </c>
      <c r="BA74" s="121" t="str">
        <f t="shared" si="27"/>
        <v/>
      </c>
      <c r="BB74" s="121" t="str">
        <f t="shared" si="27"/>
        <v/>
      </c>
      <c r="BC74" s="121" t="str">
        <f t="shared" si="27"/>
        <v/>
      </c>
      <c r="BD74" s="121" t="str">
        <f t="shared" si="27"/>
        <v/>
      </c>
      <c r="BE74" s="82" t="str">
        <f t="shared" si="28"/>
        <v/>
      </c>
      <c r="BF74" s="82" t="str">
        <f t="shared" si="28"/>
        <v/>
      </c>
      <c r="BG74" s="82" t="str">
        <f t="shared" si="28"/>
        <v/>
      </c>
      <c r="BH74" s="82" t="str">
        <f t="shared" si="28"/>
        <v/>
      </c>
      <c r="BI74" s="82" t="str">
        <f t="shared" si="28"/>
        <v/>
      </c>
      <c r="BJ74" s="82" t="str">
        <f t="shared" si="28"/>
        <v/>
      </c>
      <c r="BK74" s="82" t="str">
        <f t="shared" si="29"/>
        <v/>
      </c>
      <c r="BL74" s="82" t="str">
        <f t="shared" si="29"/>
        <v/>
      </c>
      <c r="BM74" s="82" t="str">
        <f t="shared" si="29"/>
        <v/>
      </c>
      <c r="BN74" s="82" t="str">
        <f t="shared" si="29"/>
        <v/>
      </c>
      <c r="BO74" s="82" t="str">
        <f t="shared" si="29"/>
        <v/>
      </c>
      <c r="BP74" s="82" t="str">
        <f t="shared" si="29"/>
        <v/>
      </c>
      <c r="BQ74" s="82" t="str">
        <f t="shared" si="30"/>
        <v/>
      </c>
      <c r="BR74" s="82" t="str">
        <f t="shared" si="30"/>
        <v/>
      </c>
      <c r="BS74" s="82" t="str">
        <f t="shared" si="30"/>
        <v/>
      </c>
      <c r="BT74" s="82" t="str">
        <f t="shared" si="30"/>
        <v/>
      </c>
      <c r="BU74" s="82" t="str">
        <f t="shared" si="30"/>
        <v/>
      </c>
      <c r="BV74" s="82" t="str">
        <f t="shared" si="30"/>
        <v/>
      </c>
      <c r="BW74" s="82" t="str">
        <f t="shared" si="31"/>
        <v>sionnoie@herb.ocn.ne.jp</v>
      </c>
      <c r="BX74" s="82" t="str">
        <f t="shared" si="31"/>
        <v/>
      </c>
      <c r="BY74" s="82" t="str">
        <f t="shared" si="31"/>
        <v/>
      </c>
      <c r="BZ74" s="82" t="str">
        <f t="shared" si="31"/>
        <v/>
      </c>
      <c r="CA74" s="82" t="str">
        <f t="shared" si="31"/>
        <v/>
      </c>
      <c r="CB74" s="82" t="str">
        <f t="shared" si="31"/>
        <v/>
      </c>
      <c r="CC74" s="82" t="str">
        <f t="shared" si="32"/>
        <v>sionnoie@herb.ocn.ne.jp</v>
      </c>
      <c r="CD74" s="82" t="str">
        <f t="shared" si="32"/>
        <v/>
      </c>
      <c r="CE74" s="82" t="str">
        <f t="shared" si="32"/>
        <v/>
      </c>
      <c r="CF74" s="82" t="str">
        <f t="shared" si="32"/>
        <v/>
      </c>
      <c r="CG74" s="82" t="str">
        <f t="shared" si="32"/>
        <v/>
      </c>
      <c r="CH74" s="82" t="str">
        <f t="shared" si="32"/>
        <v/>
      </c>
      <c r="CI74" s="82" t="str">
        <f t="shared" si="33"/>
        <v>sionnoie@herb.ocn.ne.jp</v>
      </c>
      <c r="CJ74" s="82" t="str">
        <f t="shared" si="33"/>
        <v/>
      </c>
      <c r="CK74" s="82" t="str">
        <f t="shared" si="33"/>
        <v/>
      </c>
      <c r="CL74" s="82" t="str">
        <f t="shared" si="33"/>
        <v/>
      </c>
      <c r="CM74" s="82" t="str">
        <f t="shared" si="33"/>
        <v/>
      </c>
      <c r="CN74" s="82" t="str">
        <f t="shared" si="33"/>
        <v/>
      </c>
      <c r="CO74" s="82" t="str">
        <f t="shared" si="34"/>
        <v>sionnoie@herb.ocn.ne.jp</v>
      </c>
      <c r="CP74" s="82" t="str">
        <f t="shared" si="34"/>
        <v/>
      </c>
      <c r="CQ74" s="82" t="str">
        <f t="shared" si="34"/>
        <v/>
      </c>
      <c r="CR74" s="82" t="str">
        <f t="shared" si="34"/>
        <v/>
      </c>
      <c r="CS74" s="82" t="str">
        <f t="shared" si="34"/>
        <v/>
      </c>
      <c r="CT74" s="82" t="str">
        <f t="shared" si="34"/>
        <v/>
      </c>
      <c r="CU74" s="82" t="str">
        <f t="shared" si="35"/>
        <v/>
      </c>
      <c r="CV74" s="82" t="str">
        <f t="shared" si="35"/>
        <v/>
      </c>
      <c r="CW74" s="82" t="str">
        <f t="shared" si="35"/>
        <v/>
      </c>
      <c r="CX74" s="82" t="str">
        <f t="shared" si="35"/>
        <v/>
      </c>
      <c r="CY74" s="82" t="str">
        <f t="shared" si="35"/>
        <v/>
      </c>
      <c r="CZ74" s="82" t="str">
        <f t="shared" si="35"/>
        <v/>
      </c>
      <c r="DA74" s="82" t="str">
        <f t="shared" si="36"/>
        <v/>
      </c>
      <c r="DB74" s="82" t="str">
        <f t="shared" si="36"/>
        <v/>
      </c>
      <c r="DC74" s="82" t="str">
        <f t="shared" si="36"/>
        <v/>
      </c>
      <c r="DD74" s="82" t="str">
        <f t="shared" si="36"/>
        <v/>
      </c>
      <c r="DE74" s="82" t="str">
        <f t="shared" si="36"/>
        <v/>
      </c>
      <c r="DF74" s="82" t="str">
        <f t="shared" si="36"/>
        <v/>
      </c>
      <c r="DG74" s="82" t="str">
        <f t="shared" si="37"/>
        <v/>
      </c>
      <c r="DH74" s="82" t="str">
        <f t="shared" si="37"/>
        <v/>
      </c>
      <c r="DI74" s="82" t="str">
        <f t="shared" si="37"/>
        <v/>
      </c>
      <c r="DJ74" s="82" t="str">
        <f t="shared" si="37"/>
        <v/>
      </c>
      <c r="DK74" s="82" t="str">
        <f t="shared" si="37"/>
        <v/>
      </c>
      <c r="DL74" s="82" t="str">
        <f t="shared" si="37"/>
        <v/>
      </c>
      <c r="DM74" s="82" t="str">
        <f t="shared" si="38"/>
        <v/>
      </c>
      <c r="DN74" s="82" t="str">
        <f t="shared" si="38"/>
        <v/>
      </c>
      <c r="DO74" s="82" t="str">
        <f t="shared" si="38"/>
        <v/>
      </c>
      <c r="DP74" s="82" t="str">
        <f t="shared" si="38"/>
        <v/>
      </c>
      <c r="DQ74" s="82" t="str">
        <f t="shared" si="38"/>
        <v/>
      </c>
      <c r="DR74" s="82" t="str">
        <f t="shared" si="38"/>
        <v/>
      </c>
      <c r="DS74" s="82" t="str">
        <f t="shared" si="39"/>
        <v>sionnoie@herb.ocn.ne.jp</v>
      </c>
      <c r="DT74" s="82" t="str">
        <f t="shared" si="39"/>
        <v/>
      </c>
      <c r="DU74" s="82" t="str">
        <f t="shared" si="39"/>
        <v/>
      </c>
      <c r="DV74" s="82" t="str">
        <f t="shared" si="39"/>
        <v/>
      </c>
      <c r="DW74" s="82" t="str">
        <f t="shared" si="39"/>
        <v/>
      </c>
      <c r="DX74" s="82" t="str">
        <f t="shared" si="39"/>
        <v/>
      </c>
      <c r="DY74" s="82" t="str">
        <f t="shared" si="40"/>
        <v/>
      </c>
      <c r="DZ74" s="82" t="str">
        <f t="shared" si="40"/>
        <v/>
      </c>
      <c r="EA74" s="82" t="str">
        <f t="shared" si="40"/>
        <v/>
      </c>
      <c r="EB74" s="82" t="str">
        <f t="shared" si="40"/>
        <v/>
      </c>
      <c r="EC74" s="82" t="str">
        <f t="shared" si="40"/>
        <v/>
      </c>
      <c r="ED74" s="82" t="str">
        <f t="shared" si="40"/>
        <v/>
      </c>
      <c r="EE74" s="82" t="str">
        <f t="shared" si="41"/>
        <v/>
      </c>
      <c r="EF74" s="82" t="str">
        <f t="shared" si="41"/>
        <v/>
      </c>
      <c r="EG74" s="82" t="str">
        <f t="shared" si="41"/>
        <v/>
      </c>
      <c r="EH74" s="82" t="str">
        <f t="shared" si="41"/>
        <v/>
      </c>
      <c r="EI74" s="82" t="str">
        <f t="shared" si="41"/>
        <v/>
      </c>
      <c r="EJ74" s="82" t="str">
        <f t="shared" si="41"/>
        <v/>
      </c>
      <c r="EK74" s="82" t="str">
        <f t="shared" si="42"/>
        <v/>
      </c>
      <c r="EL74" s="82" t="str">
        <f t="shared" si="42"/>
        <v/>
      </c>
      <c r="EM74" s="82" t="str">
        <f t="shared" si="42"/>
        <v/>
      </c>
      <c r="EN74" s="82" t="str">
        <f t="shared" si="42"/>
        <v/>
      </c>
      <c r="EO74" s="82" t="str">
        <f t="shared" si="42"/>
        <v/>
      </c>
      <c r="EP74" s="82" t="str">
        <f t="shared" si="42"/>
        <v/>
      </c>
      <c r="EQ74" s="82" t="str">
        <f t="shared" si="43"/>
        <v/>
      </c>
      <c r="ER74" s="82" t="str">
        <f t="shared" si="43"/>
        <v/>
      </c>
      <c r="ES74" s="82" t="str">
        <f t="shared" si="43"/>
        <v/>
      </c>
      <c r="ET74" s="82" t="str">
        <f t="shared" si="43"/>
        <v/>
      </c>
      <c r="EU74" s="82" t="str">
        <f t="shared" si="43"/>
        <v/>
      </c>
      <c r="EV74" s="82" t="str">
        <f t="shared" si="43"/>
        <v/>
      </c>
      <c r="EW74" s="82" t="str">
        <f t="shared" si="44"/>
        <v/>
      </c>
      <c r="EX74" s="82" t="str">
        <f t="shared" si="44"/>
        <v/>
      </c>
      <c r="EY74" s="82" t="str">
        <f t="shared" si="44"/>
        <v/>
      </c>
      <c r="EZ74" s="82" t="str">
        <f t="shared" si="44"/>
        <v/>
      </c>
      <c r="FA74" s="82" t="str">
        <f t="shared" si="44"/>
        <v/>
      </c>
      <c r="FB74" s="82" t="str">
        <f t="shared" si="44"/>
        <v/>
      </c>
      <c r="FC74" s="82" t="str">
        <f t="shared" si="45"/>
        <v/>
      </c>
      <c r="FD74" s="82" t="str">
        <f t="shared" si="45"/>
        <v/>
      </c>
      <c r="FE74" s="82" t="str">
        <f t="shared" si="45"/>
        <v/>
      </c>
      <c r="FF74" s="82" t="str">
        <f t="shared" si="45"/>
        <v/>
      </c>
      <c r="FG74" s="82" t="str">
        <f t="shared" si="45"/>
        <v/>
      </c>
      <c r="FH74" s="82" t="str">
        <f t="shared" si="45"/>
        <v/>
      </c>
      <c r="FI74" s="82" t="str">
        <f t="shared" si="46"/>
        <v>sionnoie@herb.ocn.ne.jp</v>
      </c>
      <c r="FJ74" s="82" t="str">
        <f t="shared" si="46"/>
        <v/>
      </c>
      <c r="FK74" s="82" t="str">
        <f t="shared" si="46"/>
        <v/>
      </c>
      <c r="FL74" s="82" t="str">
        <f t="shared" si="46"/>
        <v/>
      </c>
      <c r="FM74" s="82" t="str">
        <f t="shared" si="46"/>
        <v/>
      </c>
      <c r="FN74" s="82" t="str">
        <f t="shared" si="46"/>
        <v/>
      </c>
      <c r="FO74" s="82" t="str">
        <f t="shared" si="47"/>
        <v>sionnoie@herb.ocn.ne.jp</v>
      </c>
      <c r="FP74" s="82" t="str">
        <f t="shared" si="47"/>
        <v/>
      </c>
      <c r="FQ74" s="82" t="str">
        <f t="shared" si="47"/>
        <v/>
      </c>
      <c r="FR74" s="82" t="str">
        <f t="shared" si="47"/>
        <v/>
      </c>
      <c r="FS74" s="82" t="str">
        <f t="shared" si="47"/>
        <v/>
      </c>
      <c r="FT74" s="82" t="str">
        <f t="shared" si="47"/>
        <v/>
      </c>
      <c r="FU74" s="82" t="str">
        <f t="shared" si="48"/>
        <v>sionnoie@herb.ocn.ne.jp</v>
      </c>
      <c r="FV74" s="82" t="str">
        <f t="shared" si="48"/>
        <v/>
      </c>
      <c r="FW74" s="82" t="str">
        <f t="shared" si="48"/>
        <v/>
      </c>
      <c r="FX74" s="82" t="str">
        <f t="shared" si="48"/>
        <v/>
      </c>
      <c r="FY74" s="82" t="str">
        <f t="shared" si="48"/>
        <v/>
      </c>
      <c r="FZ74" s="82" t="str">
        <f t="shared" si="48"/>
        <v/>
      </c>
      <c r="GA74" s="82" t="str">
        <f t="shared" si="49"/>
        <v/>
      </c>
      <c r="GB74" s="82" t="str">
        <f t="shared" si="49"/>
        <v/>
      </c>
      <c r="GC74" s="82" t="str">
        <f t="shared" si="49"/>
        <v/>
      </c>
      <c r="GD74" s="82" t="str">
        <f t="shared" si="49"/>
        <v/>
      </c>
      <c r="GE74" s="82" t="str">
        <f t="shared" si="49"/>
        <v/>
      </c>
      <c r="GF74" s="82" t="str">
        <f t="shared" si="49"/>
        <v/>
      </c>
    </row>
    <row r="75" spans="1:188" ht="25.5" customHeight="1">
      <c r="A75" s="2" t="s">
        <v>4649</v>
      </c>
      <c r="B75" s="2">
        <f>COUNTIF($H$4:H75,H75)</f>
        <v>1</v>
      </c>
      <c r="C75" s="2">
        <f>COUNTIF($J$4:J75,J75)</f>
        <v>1</v>
      </c>
      <c r="D75" s="2">
        <f>COUNTIF($K$4:K75,K75)</f>
        <v>1</v>
      </c>
      <c r="E75" s="89">
        <f t="shared" si="25"/>
        <v>72</v>
      </c>
      <c r="F75" s="89" t="s">
        <v>2532</v>
      </c>
      <c r="G75" s="79" t="s">
        <v>4025</v>
      </c>
      <c r="H75" s="97" t="s">
        <v>2942</v>
      </c>
      <c r="I75" s="79" t="s">
        <v>1566</v>
      </c>
      <c r="J75" s="79" t="s">
        <v>3119</v>
      </c>
      <c r="K75" s="89" t="s">
        <v>2046</v>
      </c>
      <c r="L75" s="89" t="s">
        <v>2049</v>
      </c>
      <c r="M75" s="108" t="s">
        <v>4184</v>
      </c>
      <c r="N75" s="108"/>
      <c r="O75" s="108"/>
      <c r="P75" s="108"/>
      <c r="Q75" s="108"/>
      <c r="R75" s="108"/>
      <c r="S75" s="89"/>
      <c r="T75" s="89"/>
      <c r="U75" s="89"/>
      <c r="V75" s="89"/>
      <c r="W75" s="89"/>
      <c r="X75" s="89"/>
      <c r="Y75" s="89"/>
      <c r="Z75" s="89"/>
      <c r="AA75" s="89"/>
      <c r="AB75" s="89"/>
      <c r="AC75" s="89"/>
      <c r="AD75" s="89"/>
      <c r="AE75" s="89"/>
      <c r="AF75" s="89"/>
      <c r="AG75" s="89"/>
      <c r="AH75" s="89"/>
      <c r="AI75" s="89"/>
      <c r="AJ75" s="89"/>
      <c r="AK75" s="89"/>
      <c r="AL75" s="89">
        <v>1</v>
      </c>
      <c r="AM75" s="89"/>
      <c r="AN75" s="89"/>
      <c r="AO75" s="89"/>
      <c r="AP75" s="89"/>
      <c r="AQ75" s="111"/>
      <c r="AR75" s="118"/>
      <c r="AS75" s="2" t="str">
        <f t="shared" si="26"/>
        <v/>
      </c>
      <c r="AT75" s="2" t="str">
        <f t="shared" si="26"/>
        <v/>
      </c>
      <c r="AU75" s="2" t="str">
        <f t="shared" si="26"/>
        <v/>
      </c>
      <c r="AV75" s="2" t="str">
        <f t="shared" si="26"/>
        <v/>
      </c>
      <c r="AW75" s="2" t="str">
        <f t="shared" si="26"/>
        <v/>
      </c>
      <c r="AX75" s="2" t="str">
        <f t="shared" si="26"/>
        <v/>
      </c>
      <c r="AY75" s="121" t="str">
        <f t="shared" si="27"/>
        <v/>
      </c>
      <c r="AZ75" s="121" t="str">
        <f t="shared" si="27"/>
        <v/>
      </c>
      <c r="BA75" s="121" t="str">
        <f t="shared" si="27"/>
        <v/>
      </c>
      <c r="BB75" s="121" t="str">
        <f t="shared" si="27"/>
        <v/>
      </c>
      <c r="BC75" s="121" t="str">
        <f t="shared" si="27"/>
        <v/>
      </c>
      <c r="BD75" s="121" t="str">
        <f t="shared" si="27"/>
        <v/>
      </c>
      <c r="BE75" s="82" t="str">
        <f t="shared" si="28"/>
        <v/>
      </c>
      <c r="BF75" s="82" t="str">
        <f t="shared" si="28"/>
        <v/>
      </c>
      <c r="BG75" s="82" t="str">
        <f t="shared" si="28"/>
        <v/>
      </c>
      <c r="BH75" s="82" t="str">
        <f t="shared" si="28"/>
        <v/>
      </c>
      <c r="BI75" s="82" t="str">
        <f t="shared" si="28"/>
        <v/>
      </c>
      <c r="BJ75" s="82" t="str">
        <f t="shared" si="28"/>
        <v/>
      </c>
      <c r="BK75" s="82" t="str">
        <f t="shared" si="29"/>
        <v/>
      </c>
      <c r="BL75" s="82" t="str">
        <f t="shared" si="29"/>
        <v/>
      </c>
      <c r="BM75" s="82" t="str">
        <f t="shared" si="29"/>
        <v/>
      </c>
      <c r="BN75" s="82" t="str">
        <f t="shared" si="29"/>
        <v/>
      </c>
      <c r="BO75" s="82" t="str">
        <f t="shared" si="29"/>
        <v/>
      </c>
      <c r="BP75" s="82" t="str">
        <f t="shared" si="29"/>
        <v/>
      </c>
      <c r="BQ75" s="82" t="str">
        <f t="shared" si="30"/>
        <v/>
      </c>
      <c r="BR75" s="82" t="str">
        <f t="shared" si="30"/>
        <v/>
      </c>
      <c r="BS75" s="82" t="str">
        <f t="shared" si="30"/>
        <v/>
      </c>
      <c r="BT75" s="82" t="str">
        <f t="shared" si="30"/>
        <v/>
      </c>
      <c r="BU75" s="82" t="str">
        <f t="shared" si="30"/>
        <v/>
      </c>
      <c r="BV75" s="82" t="str">
        <f t="shared" si="30"/>
        <v/>
      </c>
      <c r="BW75" s="82" t="str">
        <f t="shared" si="31"/>
        <v/>
      </c>
      <c r="BX75" s="82" t="str">
        <f t="shared" si="31"/>
        <v/>
      </c>
      <c r="BY75" s="82" t="str">
        <f t="shared" si="31"/>
        <v/>
      </c>
      <c r="BZ75" s="82" t="str">
        <f t="shared" si="31"/>
        <v/>
      </c>
      <c r="CA75" s="82" t="str">
        <f t="shared" si="31"/>
        <v/>
      </c>
      <c r="CB75" s="82" t="str">
        <f t="shared" si="31"/>
        <v/>
      </c>
      <c r="CC75" s="82" t="str">
        <f t="shared" si="32"/>
        <v/>
      </c>
      <c r="CD75" s="82" t="str">
        <f t="shared" si="32"/>
        <v/>
      </c>
      <c r="CE75" s="82" t="str">
        <f t="shared" si="32"/>
        <v/>
      </c>
      <c r="CF75" s="82" t="str">
        <f t="shared" si="32"/>
        <v/>
      </c>
      <c r="CG75" s="82" t="str">
        <f t="shared" si="32"/>
        <v/>
      </c>
      <c r="CH75" s="82" t="str">
        <f t="shared" si="32"/>
        <v/>
      </c>
      <c r="CI75" s="82" t="str">
        <f t="shared" si="33"/>
        <v/>
      </c>
      <c r="CJ75" s="82" t="str">
        <f t="shared" si="33"/>
        <v/>
      </c>
      <c r="CK75" s="82" t="str">
        <f t="shared" si="33"/>
        <v/>
      </c>
      <c r="CL75" s="82" t="str">
        <f t="shared" si="33"/>
        <v/>
      </c>
      <c r="CM75" s="82" t="str">
        <f t="shared" si="33"/>
        <v/>
      </c>
      <c r="CN75" s="82" t="str">
        <f t="shared" si="33"/>
        <v/>
      </c>
      <c r="CO75" s="82" t="str">
        <f t="shared" si="34"/>
        <v/>
      </c>
      <c r="CP75" s="82" t="str">
        <f t="shared" si="34"/>
        <v/>
      </c>
      <c r="CQ75" s="82" t="str">
        <f t="shared" si="34"/>
        <v/>
      </c>
      <c r="CR75" s="82" t="str">
        <f t="shared" si="34"/>
        <v/>
      </c>
      <c r="CS75" s="82" t="str">
        <f t="shared" si="34"/>
        <v/>
      </c>
      <c r="CT75" s="82" t="str">
        <f t="shared" si="34"/>
        <v/>
      </c>
      <c r="CU75" s="82" t="str">
        <f t="shared" si="35"/>
        <v/>
      </c>
      <c r="CV75" s="82" t="str">
        <f t="shared" si="35"/>
        <v/>
      </c>
      <c r="CW75" s="82" t="str">
        <f t="shared" si="35"/>
        <v/>
      </c>
      <c r="CX75" s="82" t="str">
        <f t="shared" si="35"/>
        <v/>
      </c>
      <c r="CY75" s="82" t="str">
        <f t="shared" si="35"/>
        <v/>
      </c>
      <c r="CZ75" s="82" t="str">
        <f t="shared" si="35"/>
        <v/>
      </c>
      <c r="DA75" s="82" t="str">
        <f t="shared" si="36"/>
        <v/>
      </c>
      <c r="DB75" s="82" t="str">
        <f t="shared" si="36"/>
        <v/>
      </c>
      <c r="DC75" s="82" t="str">
        <f t="shared" si="36"/>
        <v/>
      </c>
      <c r="DD75" s="82" t="str">
        <f t="shared" si="36"/>
        <v/>
      </c>
      <c r="DE75" s="82" t="str">
        <f t="shared" si="36"/>
        <v/>
      </c>
      <c r="DF75" s="82" t="str">
        <f t="shared" si="36"/>
        <v/>
      </c>
      <c r="DG75" s="82" t="str">
        <f t="shared" si="37"/>
        <v/>
      </c>
      <c r="DH75" s="82" t="str">
        <f t="shared" si="37"/>
        <v/>
      </c>
      <c r="DI75" s="82" t="str">
        <f t="shared" si="37"/>
        <v/>
      </c>
      <c r="DJ75" s="82" t="str">
        <f t="shared" si="37"/>
        <v/>
      </c>
      <c r="DK75" s="82" t="str">
        <f t="shared" si="37"/>
        <v/>
      </c>
      <c r="DL75" s="82" t="str">
        <f t="shared" si="37"/>
        <v/>
      </c>
      <c r="DM75" s="82" t="str">
        <f t="shared" si="38"/>
        <v/>
      </c>
      <c r="DN75" s="82" t="str">
        <f t="shared" si="38"/>
        <v/>
      </c>
      <c r="DO75" s="82" t="str">
        <f t="shared" si="38"/>
        <v/>
      </c>
      <c r="DP75" s="82" t="str">
        <f t="shared" si="38"/>
        <v/>
      </c>
      <c r="DQ75" s="82" t="str">
        <f t="shared" si="38"/>
        <v/>
      </c>
      <c r="DR75" s="82" t="str">
        <f t="shared" si="38"/>
        <v/>
      </c>
      <c r="DS75" s="82" t="str">
        <f t="shared" si="39"/>
        <v/>
      </c>
      <c r="DT75" s="82" t="str">
        <f t="shared" si="39"/>
        <v/>
      </c>
      <c r="DU75" s="82" t="str">
        <f t="shared" si="39"/>
        <v/>
      </c>
      <c r="DV75" s="82" t="str">
        <f t="shared" si="39"/>
        <v/>
      </c>
      <c r="DW75" s="82" t="str">
        <f t="shared" si="39"/>
        <v/>
      </c>
      <c r="DX75" s="82" t="str">
        <f t="shared" si="39"/>
        <v/>
      </c>
      <c r="DY75" s="82" t="str">
        <f t="shared" si="40"/>
        <v/>
      </c>
      <c r="DZ75" s="82" t="str">
        <f t="shared" si="40"/>
        <v/>
      </c>
      <c r="EA75" s="82" t="str">
        <f t="shared" si="40"/>
        <v/>
      </c>
      <c r="EB75" s="82" t="str">
        <f t="shared" si="40"/>
        <v/>
      </c>
      <c r="EC75" s="82" t="str">
        <f t="shared" si="40"/>
        <v/>
      </c>
      <c r="ED75" s="82" t="str">
        <f t="shared" si="40"/>
        <v/>
      </c>
      <c r="EE75" s="82" t="str">
        <f t="shared" si="41"/>
        <v/>
      </c>
      <c r="EF75" s="82" t="str">
        <f t="shared" si="41"/>
        <v/>
      </c>
      <c r="EG75" s="82" t="str">
        <f t="shared" si="41"/>
        <v/>
      </c>
      <c r="EH75" s="82" t="str">
        <f t="shared" si="41"/>
        <v/>
      </c>
      <c r="EI75" s="82" t="str">
        <f t="shared" si="41"/>
        <v/>
      </c>
      <c r="EJ75" s="82" t="str">
        <f t="shared" si="41"/>
        <v/>
      </c>
      <c r="EK75" s="82" t="str">
        <f t="shared" si="42"/>
        <v/>
      </c>
      <c r="EL75" s="82" t="str">
        <f t="shared" si="42"/>
        <v/>
      </c>
      <c r="EM75" s="82" t="str">
        <f t="shared" si="42"/>
        <v/>
      </c>
      <c r="EN75" s="82" t="str">
        <f t="shared" si="42"/>
        <v/>
      </c>
      <c r="EO75" s="82" t="str">
        <f t="shared" si="42"/>
        <v/>
      </c>
      <c r="EP75" s="82" t="str">
        <f t="shared" si="42"/>
        <v/>
      </c>
      <c r="EQ75" s="82" t="str">
        <f t="shared" si="43"/>
        <v/>
      </c>
      <c r="ER75" s="82" t="str">
        <f t="shared" si="43"/>
        <v/>
      </c>
      <c r="ES75" s="82" t="str">
        <f t="shared" si="43"/>
        <v/>
      </c>
      <c r="ET75" s="82" t="str">
        <f t="shared" si="43"/>
        <v/>
      </c>
      <c r="EU75" s="82" t="str">
        <f t="shared" si="43"/>
        <v/>
      </c>
      <c r="EV75" s="82" t="str">
        <f t="shared" si="43"/>
        <v/>
      </c>
      <c r="EW75" s="82" t="str">
        <f t="shared" si="44"/>
        <v/>
      </c>
      <c r="EX75" s="82" t="str">
        <f t="shared" si="44"/>
        <v/>
      </c>
      <c r="EY75" s="82" t="str">
        <f t="shared" si="44"/>
        <v/>
      </c>
      <c r="EZ75" s="82" t="str">
        <f t="shared" si="44"/>
        <v/>
      </c>
      <c r="FA75" s="82" t="str">
        <f t="shared" si="44"/>
        <v/>
      </c>
      <c r="FB75" s="82" t="str">
        <f t="shared" si="44"/>
        <v/>
      </c>
      <c r="FC75" s="82" t="str">
        <f t="shared" si="45"/>
        <v>bravo@nigiyaka.jp</v>
      </c>
      <c r="FD75" s="82" t="str">
        <f t="shared" si="45"/>
        <v/>
      </c>
      <c r="FE75" s="82" t="str">
        <f t="shared" si="45"/>
        <v/>
      </c>
      <c r="FF75" s="82" t="str">
        <f t="shared" si="45"/>
        <v/>
      </c>
      <c r="FG75" s="82" t="str">
        <f t="shared" si="45"/>
        <v/>
      </c>
      <c r="FH75" s="82" t="str">
        <f t="shared" si="45"/>
        <v/>
      </c>
      <c r="FI75" s="82" t="str">
        <f t="shared" si="46"/>
        <v/>
      </c>
      <c r="FJ75" s="82" t="str">
        <f t="shared" si="46"/>
        <v/>
      </c>
      <c r="FK75" s="82" t="str">
        <f t="shared" si="46"/>
        <v/>
      </c>
      <c r="FL75" s="82" t="str">
        <f t="shared" si="46"/>
        <v/>
      </c>
      <c r="FM75" s="82" t="str">
        <f t="shared" si="46"/>
        <v/>
      </c>
      <c r="FN75" s="82" t="str">
        <f t="shared" si="46"/>
        <v/>
      </c>
      <c r="FO75" s="82" t="str">
        <f t="shared" si="47"/>
        <v/>
      </c>
      <c r="FP75" s="82" t="str">
        <f t="shared" si="47"/>
        <v/>
      </c>
      <c r="FQ75" s="82" t="str">
        <f t="shared" si="47"/>
        <v/>
      </c>
      <c r="FR75" s="82" t="str">
        <f t="shared" si="47"/>
        <v/>
      </c>
      <c r="FS75" s="82" t="str">
        <f t="shared" si="47"/>
        <v/>
      </c>
      <c r="FT75" s="82" t="str">
        <f t="shared" si="47"/>
        <v/>
      </c>
      <c r="FU75" s="82" t="str">
        <f t="shared" si="48"/>
        <v/>
      </c>
      <c r="FV75" s="82" t="str">
        <f t="shared" si="48"/>
        <v/>
      </c>
      <c r="FW75" s="82" t="str">
        <f t="shared" si="48"/>
        <v/>
      </c>
      <c r="FX75" s="82" t="str">
        <f t="shared" si="48"/>
        <v/>
      </c>
      <c r="FY75" s="82" t="str">
        <f t="shared" si="48"/>
        <v/>
      </c>
      <c r="FZ75" s="82" t="str">
        <f t="shared" si="48"/>
        <v/>
      </c>
      <c r="GA75" s="82" t="str">
        <f t="shared" si="49"/>
        <v/>
      </c>
      <c r="GB75" s="82" t="str">
        <f t="shared" si="49"/>
        <v/>
      </c>
      <c r="GC75" s="82" t="str">
        <f t="shared" si="49"/>
        <v/>
      </c>
      <c r="GD75" s="82" t="str">
        <f t="shared" si="49"/>
        <v/>
      </c>
      <c r="GE75" s="82" t="str">
        <f t="shared" si="49"/>
        <v/>
      </c>
      <c r="GF75" s="82" t="str">
        <f t="shared" si="49"/>
        <v/>
      </c>
    </row>
    <row r="76" spans="1:188" ht="25.5" customHeight="1">
      <c r="A76" s="2" t="s">
        <v>4651</v>
      </c>
      <c r="B76" s="2">
        <f>COUNTIF($H$4:H76,H76)</f>
        <v>1</v>
      </c>
      <c r="C76" s="2">
        <f>COUNTIF($J$4:J76,J76)</f>
        <v>1</v>
      </c>
      <c r="D76" s="2">
        <f>COUNTIF($K$4:K76,K76)</f>
        <v>1</v>
      </c>
      <c r="E76" s="89">
        <f t="shared" si="25"/>
        <v>73</v>
      </c>
      <c r="F76" s="89" t="s">
        <v>2532</v>
      </c>
      <c r="G76" s="79" t="s">
        <v>4025</v>
      </c>
      <c r="H76" s="96" t="s">
        <v>868</v>
      </c>
      <c r="I76" s="79" t="s">
        <v>797</v>
      </c>
      <c r="J76" s="79" t="s">
        <v>2848</v>
      </c>
      <c r="K76" s="89" t="s">
        <v>2021</v>
      </c>
      <c r="L76" s="89" t="s">
        <v>2021</v>
      </c>
      <c r="M76" s="108" t="s">
        <v>4187</v>
      </c>
      <c r="N76" s="108"/>
      <c r="O76" s="108"/>
      <c r="P76" s="108"/>
      <c r="Q76" s="108"/>
      <c r="R76" s="108"/>
      <c r="S76" s="89"/>
      <c r="T76" s="89"/>
      <c r="U76" s="89"/>
      <c r="V76" s="89"/>
      <c r="W76" s="89"/>
      <c r="X76" s="89"/>
      <c r="Y76" s="89"/>
      <c r="Z76" s="89"/>
      <c r="AA76" s="89"/>
      <c r="AB76" s="89"/>
      <c r="AC76" s="89"/>
      <c r="AD76" s="89"/>
      <c r="AE76" s="89"/>
      <c r="AF76" s="89">
        <v>1</v>
      </c>
      <c r="AG76" s="89"/>
      <c r="AH76" s="89"/>
      <c r="AI76" s="89"/>
      <c r="AJ76" s="89"/>
      <c r="AK76" s="89"/>
      <c r="AL76" s="89"/>
      <c r="AM76" s="89"/>
      <c r="AN76" s="89"/>
      <c r="AO76" s="89"/>
      <c r="AP76" s="89"/>
      <c r="AQ76" s="111"/>
      <c r="AR76" s="118"/>
      <c r="AS76" s="2" t="str">
        <f t="shared" si="26"/>
        <v/>
      </c>
      <c r="AT76" s="2" t="str">
        <f t="shared" si="26"/>
        <v/>
      </c>
      <c r="AU76" s="2" t="str">
        <f t="shared" si="26"/>
        <v/>
      </c>
      <c r="AV76" s="2" t="str">
        <f t="shared" si="26"/>
        <v/>
      </c>
      <c r="AW76" s="2" t="str">
        <f t="shared" si="26"/>
        <v/>
      </c>
      <c r="AX76" s="2" t="str">
        <f t="shared" si="26"/>
        <v/>
      </c>
      <c r="AY76" s="121" t="str">
        <f t="shared" si="27"/>
        <v/>
      </c>
      <c r="AZ76" s="121" t="str">
        <f t="shared" si="27"/>
        <v/>
      </c>
      <c r="BA76" s="121" t="str">
        <f t="shared" si="27"/>
        <v/>
      </c>
      <c r="BB76" s="121" t="str">
        <f t="shared" si="27"/>
        <v/>
      </c>
      <c r="BC76" s="121" t="str">
        <f t="shared" si="27"/>
        <v/>
      </c>
      <c r="BD76" s="121" t="str">
        <f t="shared" si="27"/>
        <v/>
      </c>
      <c r="BE76" s="82" t="str">
        <f t="shared" si="28"/>
        <v/>
      </c>
      <c r="BF76" s="82" t="str">
        <f t="shared" si="28"/>
        <v/>
      </c>
      <c r="BG76" s="82" t="str">
        <f t="shared" si="28"/>
        <v/>
      </c>
      <c r="BH76" s="82" t="str">
        <f t="shared" si="28"/>
        <v/>
      </c>
      <c r="BI76" s="82" t="str">
        <f t="shared" si="28"/>
        <v/>
      </c>
      <c r="BJ76" s="82" t="str">
        <f t="shared" si="28"/>
        <v/>
      </c>
      <c r="BK76" s="82" t="str">
        <f t="shared" si="29"/>
        <v/>
      </c>
      <c r="BL76" s="82" t="str">
        <f t="shared" si="29"/>
        <v/>
      </c>
      <c r="BM76" s="82" t="str">
        <f t="shared" si="29"/>
        <v/>
      </c>
      <c r="BN76" s="82" t="str">
        <f t="shared" si="29"/>
        <v/>
      </c>
      <c r="BO76" s="82" t="str">
        <f t="shared" si="29"/>
        <v/>
      </c>
      <c r="BP76" s="82" t="str">
        <f t="shared" si="29"/>
        <v/>
      </c>
      <c r="BQ76" s="82" t="str">
        <f t="shared" si="30"/>
        <v/>
      </c>
      <c r="BR76" s="82" t="str">
        <f t="shared" si="30"/>
        <v/>
      </c>
      <c r="BS76" s="82" t="str">
        <f t="shared" si="30"/>
        <v/>
      </c>
      <c r="BT76" s="82" t="str">
        <f t="shared" si="30"/>
        <v/>
      </c>
      <c r="BU76" s="82" t="str">
        <f t="shared" si="30"/>
        <v/>
      </c>
      <c r="BV76" s="82" t="str">
        <f t="shared" si="30"/>
        <v/>
      </c>
      <c r="BW76" s="82" t="str">
        <f t="shared" si="31"/>
        <v/>
      </c>
      <c r="BX76" s="82" t="str">
        <f t="shared" si="31"/>
        <v/>
      </c>
      <c r="BY76" s="82" t="str">
        <f t="shared" si="31"/>
        <v/>
      </c>
      <c r="BZ76" s="82" t="str">
        <f t="shared" si="31"/>
        <v/>
      </c>
      <c r="CA76" s="82" t="str">
        <f t="shared" si="31"/>
        <v/>
      </c>
      <c r="CB76" s="82" t="str">
        <f t="shared" si="31"/>
        <v/>
      </c>
      <c r="CC76" s="82" t="str">
        <f t="shared" si="32"/>
        <v/>
      </c>
      <c r="CD76" s="82" t="str">
        <f t="shared" si="32"/>
        <v/>
      </c>
      <c r="CE76" s="82" t="str">
        <f t="shared" si="32"/>
        <v/>
      </c>
      <c r="CF76" s="82" t="str">
        <f t="shared" si="32"/>
        <v/>
      </c>
      <c r="CG76" s="82" t="str">
        <f t="shared" si="32"/>
        <v/>
      </c>
      <c r="CH76" s="82" t="str">
        <f t="shared" si="32"/>
        <v/>
      </c>
      <c r="CI76" s="82" t="str">
        <f t="shared" si="33"/>
        <v/>
      </c>
      <c r="CJ76" s="82" t="str">
        <f t="shared" si="33"/>
        <v/>
      </c>
      <c r="CK76" s="82" t="str">
        <f t="shared" si="33"/>
        <v/>
      </c>
      <c r="CL76" s="82" t="str">
        <f t="shared" si="33"/>
        <v/>
      </c>
      <c r="CM76" s="82" t="str">
        <f t="shared" si="33"/>
        <v/>
      </c>
      <c r="CN76" s="82" t="str">
        <f t="shared" si="33"/>
        <v/>
      </c>
      <c r="CO76" s="82" t="str">
        <f t="shared" si="34"/>
        <v/>
      </c>
      <c r="CP76" s="82" t="str">
        <f t="shared" si="34"/>
        <v/>
      </c>
      <c r="CQ76" s="82" t="str">
        <f t="shared" si="34"/>
        <v/>
      </c>
      <c r="CR76" s="82" t="str">
        <f t="shared" si="34"/>
        <v/>
      </c>
      <c r="CS76" s="82" t="str">
        <f t="shared" si="34"/>
        <v/>
      </c>
      <c r="CT76" s="82" t="str">
        <f t="shared" si="34"/>
        <v/>
      </c>
      <c r="CU76" s="82" t="str">
        <f t="shared" si="35"/>
        <v/>
      </c>
      <c r="CV76" s="82" t="str">
        <f t="shared" si="35"/>
        <v/>
      </c>
      <c r="CW76" s="82" t="str">
        <f t="shared" si="35"/>
        <v/>
      </c>
      <c r="CX76" s="82" t="str">
        <f t="shared" si="35"/>
        <v/>
      </c>
      <c r="CY76" s="82" t="str">
        <f t="shared" si="35"/>
        <v/>
      </c>
      <c r="CZ76" s="82" t="str">
        <f t="shared" si="35"/>
        <v/>
      </c>
      <c r="DA76" s="82" t="str">
        <f t="shared" si="36"/>
        <v/>
      </c>
      <c r="DB76" s="82" t="str">
        <f t="shared" si="36"/>
        <v/>
      </c>
      <c r="DC76" s="82" t="str">
        <f t="shared" si="36"/>
        <v/>
      </c>
      <c r="DD76" s="82" t="str">
        <f t="shared" si="36"/>
        <v/>
      </c>
      <c r="DE76" s="82" t="str">
        <f t="shared" si="36"/>
        <v/>
      </c>
      <c r="DF76" s="82" t="str">
        <f t="shared" si="36"/>
        <v/>
      </c>
      <c r="DG76" s="82" t="str">
        <f t="shared" si="37"/>
        <v/>
      </c>
      <c r="DH76" s="82" t="str">
        <f t="shared" si="37"/>
        <v/>
      </c>
      <c r="DI76" s="82" t="str">
        <f t="shared" si="37"/>
        <v/>
      </c>
      <c r="DJ76" s="82" t="str">
        <f t="shared" si="37"/>
        <v/>
      </c>
      <c r="DK76" s="82" t="str">
        <f t="shared" si="37"/>
        <v/>
      </c>
      <c r="DL76" s="82" t="str">
        <f t="shared" si="37"/>
        <v/>
      </c>
      <c r="DM76" s="82" t="str">
        <f t="shared" si="38"/>
        <v/>
      </c>
      <c r="DN76" s="82" t="str">
        <f t="shared" si="38"/>
        <v/>
      </c>
      <c r="DO76" s="82" t="str">
        <f t="shared" si="38"/>
        <v/>
      </c>
      <c r="DP76" s="82" t="str">
        <f t="shared" si="38"/>
        <v/>
      </c>
      <c r="DQ76" s="82" t="str">
        <f t="shared" si="38"/>
        <v/>
      </c>
      <c r="DR76" s="82" t="str">
        <f t="shared" si="38"/>
        <v/>
      </c>
      <c r="DS76" s="82" t="str">
        <f t="shared" si="39"/>
        <v>heartbeat@snow.plala.or.jp</v>
      </c>
      <c r="DT76" s="82" t="str">
        <f t="shared" si="39"/>
        <v/>
      </c>
      <c r="DU76" s="82" t="str">
        <f t="shared" si="39"/>
        <v/>
      </c>
      <c r="DV76" s="82" t="str">
        <f t="shared" si="39"/>
        <v/>
      </c>
      <c r="DW76" s="82" t="str">
        <f t="shared" si="39"/>
        <v/>
      </c>
      <c r="DX76" s="82" t="str">
        <f t="shared" si="39"/>
        <v/>
      </c>
      <c r="DY76" s="82" t="str">
        <f t="shared" si="40"/>
        <v/>
      </c>
      <c r="DZ76" s="82" t="str">
        <f t="shared" si="40"/>
        <v/>
      </c>
      <c r="EA76" s="82" t="str">
        <f t="shared" si="40"/>
        <v/>
      </c>
      <c r="EB76" s="82" t="str">
        <f t="shared" si="40"/>
        <v/>
      </c>
      <c r="EC76" s="82" t="str">
        <f t="shared" si="40"/>
        <v/>
      </c>
      <c r="ED76" s="82" t="str">
        <f t="shared" si="40"/>
        <v/>
      </c>
      <c r="EE76" s="82" t="str">
        <f t="shared" si="41"/>
        <v/>
      </c>
      <c r="EF76" s="82" t="str">
        <f t="shared" si="41"/>
        <v/>
      </c>
      <c r="EG76" s="82" t="str">
        <f t="shared" si="41"/>
        <v/>
      </c>
      <c r="EH76" s="82" t="str">
        <f t="shared" si="41"/>
        <v/>
      </c>
      <c r="EI76" s="82" t="str">
        <f t="shared" si="41"/>
        <v/>
      </c>
      <c r="EJ76" s="82" t="str">
        <f t="shared" si="41"/>
        <v/>
      </c>
      <c r="EK76" s="82" t="str">
        <f t="shared" si="42"/>
        <v/>
      </c>
      <c r="EL76" s="82" t="str">
        <f t="shared" si="42"/>
        <v/>
      </c>
      <c r="EM76" s="82" t="str">
        <f t="shared" si="42"/>
        <v/>
      </c>
      <c r="EN76" s="82" t="str">
        <f t="shared" si="42"/>
        <v/>
      </c>
      <c r="EO76" s="82" t="str">
        <f t="shared" si="42"/>
        <v/>
      </c>
      <c r="EP76" s="82" t="str">
        <f t="shared" si="42"/>
        <v/>
      </c>
      <c r="EQ76" s="82" t="str">
        <f t="shared" si="43"/>
        <v/>
      </c>
      <c r="ER76" s="82" t="str">
        <f t="shared" si="43"/>
        <v/>
      </c>
      <c r="ES76" s="82" t="str">
        <f t="shared" si="43"/>
        <v/>
      </c>
      <c r="ET76" s="82" t="str">
        <f t="shared" si="43"/>
        <v/>
      </c>
      <c r="EU76" s="82" t="str">
        <f t="shared" si="43"/>
        <v/>
      </c>
      <c r="EV76" s="82" t="str">
        <f t="shared" si="43"/>
        <v/>
      </c>
      <c r="EW76" s="82" t="str">
        <f t="shared" si="44"/>
        <v/>
      </c>
      <c r="EX76" s="82" t="str">
        <f t="shared" si="44"/>
        <v/>
      </c>
      <c r="EY76" s="82" t="str">
        <f t="shared" si="44"/>
        <v/>
      </c>
      <c r="EZ76" s="82" t="str">
        <f t="shared" si="44"/>
        <v/>
      </c>
      <c r="FA76" s="82" t="str">
        <f t="shared" si="44"/>
        <v/>
      </c>
      <c r="FB76" s="82" t="str">
        <f t="shared" si="44"/>
        <v/>
      </c>
      <c r="FC76" s="82" t="str">
        <f t="shared" si="45"/>
        <v/>
      </c>
      <c r="FD76" s="82" t="str">
        <f t="shared" si="45"/>
        <v/>
      </c>
      <c r="FE76" s="82" t="str">
        <f t="shared" si="45"/>
        <v/>
      </c>
      <c r="FF76" s="82" t="str">
        <f t="shared" si="45"/>
        <v/>
      </c>
      <c r="FG76" s="82" t="str">
        <f t="shared" si="45"/>
        <v/>
      </c>
      <c r="FH76" s="82" t="str">
        <f t="shared" si="45"/>
        <v/>
      </c>
      <c r="FI76" s="82" t="str">
        <f t="shared" si="46"/>
        <v/>
      </c>
      <c r="FJ76" s="82" t="str">
        <f t="shared" si="46"/>
        <v/>
      </c>
      <c r="FK76" s="82" t="str">
        <f t="shared" si="46"/>
        <v/>
      </c>
      <c r="FL76" s="82" t="str">
        <f t="shared" si="46"/>
        <v/>
      </c>
      <c r="FM76" s="82" t="str">
        <f t="shared" si="46"/>
        <v/>
      </c>
      <c r="FN76" s="82" t="str">
        <f t="shared" si="46"/>
        <v/>
      </c>
      <c r="FO76" s="82" t="str">
        <f t="shared" si="47"/>
        <v/>
      </c>
      <c r="FP76" s="82" t="str">
        <f t="shared" si="47"/>
        <v/>
      </c>
      <c r="FQ76" s="82" t="str">
        <f t="shared" si="47"/>
        <v/>
      </c>
      <c r="FR76" s="82" t="str">
        <f t="shared" si="47"/>
        <v/>
      </c>
      <c r="FS76" s="82" t="str">
        <f t="shared" si="47"/>
        <v/>
      </c>
      <c r="FT76" s="82" t="str">
        <f t="shared" si="47"/>
        <v/>
      </c>
      <c r="FU76" s="82" t="str">
        <f t="shared" si="48"/>
        <v/>
      </c>
      <c r="FV76" s="82" t="str">
        <f t="shared" si="48"/>
        <v/>
      </c>
      <c r="FW76" s="82" t="str">
        <f t="shared" si="48"/>
        <v/>
      </c>
      <c r="FX76" s="82" t="str">
        <f t="shared" si="48"/>
        <v/>
      </c>
      <c r="FY76" s="82" t="str">
        <f t="shared" si="48"/>
        <v/>
      </c>
      <c r="FZ76" s="82" t="str">
        <f t="shared" si="48"/>
        <v/>
      </c>
      <c r="GA76" s="82" t="str">
        <f t="shared" si="49"/>
        <v/>
      </c>
      <c r="GB76" s="82" t="str">
        <f t="shared" si="49"/>
        <v/>
      </c>
      <c r="GC76" s="82" t="str">
        <f t="shared" si="49"/>
        <v/>
      </c>
      <c r="GD76" s="82" t="str">
        <f t="shared" si="49"/>
        <v/>
      </c>
      <c r="GE76" s="82" t="str">
        <f t="shared" si="49"/>
        <v/>
      </c>
      <c r="GF76" s="82" t="str">
        <f t="shared" si="49"/>
        <v/>
      </c>
    </row>
    <row r="77" spans="1:188" ht="25.5" customHeight="1">
      <c r="A77" s="2" t="s">
        <v>4653</v>
      </c>
      <c r="B77" s="2">
        <f>COUNTIF($H$4:H77,H77)</f>
        <v>1</v>
      </c>
      <c r="C77" s="2">
        <f>COUNTIF($J$4:J77,J77)</f>
        <v>1</v>
      </c>
      <c r="D77" s="2">
        <f>COUNTIF($K$4:K77,K77)</f>
        <v>1</v>
      </c>
      <c r="E77" s="89">
        <f t="shared" si="25"/>
        <v>74</v>
      </c>
      <c r="F77" s="89" t="s">
        <v>2532</v>
      </c>
      <c r="G77" s="79" t="s">
        <v>4025</v>
      </c>
      <c r="H77" s="97" t="s">
        <v>1088</v>
      </c>
      <c r="I77" s="79" t="s">
        <v>395</v>
      </c>
      <c r="J77" s="79" t="s">
        <v>2810</v>
      </c>
      <c r="K77" s="89" t="s">
        <v>1090</v>
      </c>
      <c r="L77" s="89" t="s">
        <v>1092</v>
      </c>
      <c r="M77" s="108" t="s">
        <v>4188</v>
      </c>
      <c r="N77" s="108"/>
      <c r="O77" s="108"/>
      <c r="P77" s="108"/>
      <c r="Q77" s="108"/>
      <c r="R77" s="108"/>
      <c r="S77" s="89"/>
      <c r="T77" s="89"/>
      <c r="U77" s="89"/>
      <c r="V77" s="89"/>
      <c r="W77" s="89"/>
      <c r="X77" s="89"/>
      <c r="Y77" s="89"/>
      <c r="Z77" s="89"/>
      <c r="AA77" s="89"/>
      <c r="AB77" s="89">
        <v>1</v>
      </c>
      <c r="AC77" s="89">
        <v>1</v>
      </c>
      <c r="AD77" s="89">
        <v>1</v>
      </c>
      <c r="AE77" s="89"/>
      <c r="AF77" s="89"/>
      <c r="AG77" s="89"/>
      <c r="AH77" s="89"/>
      <c r="AI77" s="89"/>
      <c r="AJ77" s="89"/>
      <c r="AK77" s="89"/>
      <c r="AL77" s="89"/>
      <c r="AM77" s="89"/>
      <c r="AN77" s="89"/>
      <c r="AO77" s="89"/>
      <c r="AP77" s="89"/>
      <c r="AQ77" s="111"/>
      <c r="AR77" s="118"/>
      <c r="AS77" s="2" t="str">
        <f t="shared" si="26"/>
        <v/>
      </c>
      <c r="AT77" s="2" t="str">
        <f t="shared" si="26"/>
        <v/>
      </c>
      <c r="AU77" s="2" t="str">
        <f t="shared" si="26"/>
        <v/>
      </c>
      <c r="AV77" s="2" t="str">
        <f t="shared" si="26"/>
        <v/>
      </c>
      <c r="AW77" s="2" t="str">
        <f t="shared" si="26"/>
        <v/>
      </c>
      <c r="AX77" s="2" t="str">
        <f t="shared" si="26"/>
        <v/>
      </c>
      <c r="AY77" s="121" t="str">
        <f t="shared" si="27"/>
        <v/>
      </c>
      <c r="AZ77" s="121" t="str">
        <f t="shared" si="27"/>
        <v/>
      </c>
      <c r="BA77" s="121" t="str">
        <f t="shared" si="27"/>
        <v/>
      </c>
      <c r="BB77" s="121" t="str">
        <f t="shared" si="27"/>
        <v/>
      </c>
      <c r="BC77" s="121" t="str">
        <f t="shared" si="27"/>
        <v/>
      </c>
      <c r="BD77" s="121" t="str">
        <f t="shared" si="27"/>
        <v/>
      </c>
      <c r="BE77" s="82" t="str">
        <f t="shared" si="28"/>
        <v/>
      </c>
      <c r="BF77" s="82" t="str">
        <f t="shared" si="28"/>
        <v/>
      </c>
      <c r="BG77" s="82" t="str">
        <f t="shared" si="28"/>
        <v/>
      </c>
      <c r="BH77" s="82" t="str">
        <f t="shared" si="28"/>
        <v/>
      </c>
      <c r="BI77" s="82" t="str">
        <f t="shared" si="28"/>
        <v/>
      </c>
      <c r="BJ77" s="82" t="str">
        <f t="shared" si="28"/>
        <v/>
      </c>
      <c r="BK77" s="82" t="str">
        <f t="shared" si="29"/>
        <v/>
      </c>
      <c r="BL77" s="82" t="str">
        <f t="shared" si="29"/>
        <v/>
      </c>
      <c r="BM77" s="82" t="str">
        <f t="shared" si="29"/>
        <v/>
      </c>
      <c r="BN77" s="82" t="str">
        <f t="shared" si="29"/>
        <v/>
      </c>
      <c r="BO77" s="82" t="str">
        <f t="shared" si="29"/>
        <v/>
      </c>
      <c r="BP77" s="82" t="str">
        <f t="shared" si="29"/>
        <v/>
      </c>
      <c r="BQ77" s="82" t="str">
        <f t="shared" si="30"/>
        <v/>
      </c>
      <c r="BR77" s="82" t="str">
        <f t="shared" si="30"/>
        <v/>
      </c>
      <c r="BS77" s="82" t="str">
        <f t="shared" si="30"/>
        <v/>
      </c>
      <c r="BT77" s="82" t="str">
        <f t="shared" si="30"/>
        <v/>
      </c>
      <c r="BU77" s="82" t="str">
        <f t="shared" si="30"/>
        <v/>
      </c>
      <c r="BV77" s="82" t="str">
        <f t="shared" si="30"/>
        <v/>
      </c>
      <c r="BW77" s="82" t="str">
        <f t="shared" si="31"/>
        <v/>
      </c>
      <c r="BX77" s="82" t="str">
        <f t="shared" si="31"/>
        <v/>
      </c>
      <c r="BY77" s="82" t="str">
        <f t="shared" si="31"/>
        <v/>
      </c>
      <c r="BZ77" s="82" t="str">
        <f t="shared" si="31"/>
        <v/>
      </c>
      <c r="CA77" s="82" t="str">
        <f t="shared" si="31"/>
        <v/>
      </c>
      <c r="CB77" s="82" t="str">
        <f t="shared" si="31"/>
        <v/>
      </c>
      <c r="CC77" s="82" t="str">
        <f t="shared" si="32"/>
        <v/>
      </c>
      <c r="CD77" s="82" t="str">
        <f t="shared" si="32"/>
        <v/>
      </c>
      <c r="CE77" s="82" t="str">
        <f t="shared" si="32"/>
        <v/>
      </c>
      <c r="CF77" s="82" t="str">
        <f t="shared" si="32"/>
        <v/>
      </c>
      <c r="CG77" s="82" t="str">
        <f t="shared" si="32"/>
        <v/>
      </c>
      <c r="CH77" s="82" t="str">
        <f t="shared" si="32"/>
        <v/>
      </c>
      <c r="CI77" s="82" t="str">
        <f t="shared" si="33"/>
        <v/>
      </c>
      <c r="CJ77" s="82" t="str">
        <f t="shared" si="33"/>
        <v/>
      </c>
      <c r="CK77" s="82" t="str">
        <f t="shared" si="33"/>
        <v/>
      </c>
      <c r="CL77" s="82" t="str">
        <f t="shared" si="33"/>
        <v/>
      </c>
      <c r="CM77" s="82" t="str">
        <f t="shared" si="33"/>
        <v/>
      </c>
      <c r="CN77" s="82" t="str">
        <f t="shared" si="33"/>
        <v/>
      </c>
      <c r="CO77" s="82" t="str">
        <f t="shared" si="34"/>
        <v/>
      </c>
      <c r="CP77" s="82" t="str">
        <f t="shared" si="34"/>
        <v/>
      </c>
      <c r="CQ77" s="82" t="str">
        <f t="shared" si="34"/>
        <v/>
      </c>
      <c r="CR77" s="82" t="str">
        <f t="shared" si="34"/>
        <v/>
      </c>
      <c r="CS77" s="82" t="str">
        <f t="shared" si="34"/>
        <v/>
      </c>
      <c r="CT77" s="82" t="str">
        <f t="shared" si="34"/>
        <v/>
      </c>
      <c r="CU77" s="82" t="str">
        <f t="shared" si="35"/>
        <v>himawari.takumi@siren.ocn.ne.jp</v>
      </c>
      <c r="CV77" s="82" t="str">
        <f t="shared" si="35"/>
        <v/>
      </c>
      <c r="CW77" s="82" t="str">
        <f t="shared" si="35"/>
        <v/>
      </c>
      <c r="CX77" s="82" t="str">
        <f t="shared" si="35"/>
        <v/>
      </c>
      <c r="CY77" s="82" t="str">
        <f t="shared" si="35"/>
        <v/>
      </c>
      <c r="CZ77" s="82" t="str">
        <f t="shared" si="35"/>
        <v/>
      </c>
      <c r="DA77" s="82" t="str">
        <f t="shared" si="36"/>
        <v>himawari.takumi@siren.ocn.ne.jp</v>
      </c>
      <c r="DB77" s="82" t="str">
        <f t="shared" si="36"/>
        <v/>
      </c>
      <c r="DC77" s="82" t="str">
        <f t="shared" si="36"/>
        <v/>
      </c>
      <c r="DD77" s="82" t="str">
        <f t="shared" si="36"/>
        <v/>
      </c>
      <c r="DE77" s="82" t="str">
        <f t="shared" si="36"/>
        <v/>
      </c>
      <c r="DF77" s="82" t="str">
        <f t="shared" si="36"/>
        <v/>
      </c>
      <c r="DG77" s="82" t="str">
        <f t="shared" si="37"/>
        <v>himawari.takumi@siren.ocn.ne.jp</v>
      </c>
      <c r="DH77" s="82" t="str">
        <f t="shared" si="37"/>
        <v/>
      </c>
      <c r="DI77" s="82" t="str">
        <f t="shared" si="37"/>
        <v/>
      </c>
      <c r="DJ77" s="82" t="str">
        <f t="shared" si="37"/>
        <v/>
      </c>
      <c r="DK77" s="82" t="str">
        <f t="shared" si="37"/>
        <v/>
      </c>
      <c r="DL77" s="82" t="str">
        <f t="shared" si="37"/>
        <v/>
      </c>
      <c r="DM77" s="82" t="str">
        <f t="shared" si="38"/>
        <v/>
      </c>
      <c r="DN77" s="82" t="str">
        <f t="shared" si="38"/>
        <v/>
      </c>
      <c r="DO77" s="82" t="str">
        <f t="shared" si="38"/>
        <v/>
      </c>
      <c r="DP77" s="82" t="str">
        <f t="shared" si="38"/>
        <v/>
      </c>
      <c r="DQ77" s="82" t="str">
        <f t="shared" si="38"/>
        <v/>
      </c>
      <c r="DR77" s="82" t="str">
        <f t="shared" si="38"/>
        <v/>
      </c>
      <c r="DS77" s="82" t="str">
        <f t="shared" si="39"/>
        <v/>
      </c>
      <c r="DT77" s="82" t="str">
        <f t="shared" si="39"/>
        <v/>
      </c>
      <c r="DU77" s="82" t="str">
        <f t="shared" si="39"/>
        <v/>
      </c>
      <c r="DV77" s="82" t="str">
        <f t="shared" si="39"/>
        <v/>
      </c>
      <c r="DW77" s="82" t="str">
        <f t="shared" si="39"/>
        <v/>
      </c>
      <c r="DX77" s="82" t="str">
        <f t="shared" si="39"/>
        <v/>
      </c>
      <c r="DY77" s="82" t="str">
        <f t="shared" si="40"/>
        <v/>
      </c>
      <c r="DZ77" s="82" t="str">
        <f t="shared" si="40"/>
        <v/>
      </c>
      <c r="EA77" s="82" t="str">
        <f t="shared" si="40"/>
        <v/>
      </c>
      <c r="EB77" s="82" t="str">
        <f t="shared" si="40"/>
        <v/>
      </c>
      <c r="EC77" s="82" t="str">
        <f t="shared" si="40"/>
        <v/>
      </c>
      <c r="ED77" s="82" t="str">
        <f t="shared" si="40"/>
        <v/>
      </c>
      <c r="EE77" s="82" t="str">
        <f t="shared" si="41"/>
        <v/>
      </c>
      <c r="EF77" s="82" t="str">
        <f t="shared" si="41"/>
        <v/>
      </c>
      <c r="EG77" s="82" t="str">
        <f t="shared" si="41"/>
        <v/>
      </c>
      <c r="EH77" s="82" t="str">
        <f t="shared" si="41"/>
        <v/>
      </c>
      <c r="EI77" s="82" t="str">
        <f t="shared" si="41"/>
        <v/>
      </c>
      <c r="EJ77" s="82" t="str">
        <f t="shared" si="41"/>
        <v/>
      </c>
      <c r="EK77" s="82" t="str">
        <f t="shared" si="42"/>
        <v/>
      </c>
      <c r="EL77" s="82" t="str">
        <f t="shared" si="42"/>
        <v/>
      </c>
      <c r="EM77" s="82" t="str">
        <f t="shared" si="42"/>
        <v/>
      </c>
      <c r="EN77" s="82" t="str">
        <f t="shared" si="42"/>
        <v/>
      </c>
      <c r="EO77" s="82" t="str">
        <f t="shared" si="42"/>
        <v/>
      </c>
      <c r="EP77" s="82" t="str">
        <f t="shared" si="42"/>
        <v/>
      </c>
      <c r="EQ77" s="82" t="str">
        <f t="shared" si="43"/>
        <v/>
      </c>
      <c r="ER77" s="82" t="str">
        <f t="shared" si="43"/>
        <v/>
      </c>
      <c r="ES77" s="82" t="str">
        <f t="shared" si="43"/>
        <v/>
      </c>
      <c r="ET77" s="82" t="str">
        <f t="shared" si="43"/>
        <v/>
      </c>
      <c r="EU77" s="82" t="str">
        <f t="shared" si="43"/>
        <v/>
      </c>
      <c r="EV77" s="82" t="str">
        <f t="shared" si="43"/>
        <v/>
      </c>
      <c r="EW77" s="82" t="str">
        <f t="shared" si="44"/>
        <v/>
      </c>
      <c r="EX77" s="82" t="str">
        <f t="shared" si="44"/>
        <v/>
      </c>
      <c r="EY77" s="82" t="str">
        <f t="shared" si="44"/>
        <v/>
      </c>
      <c r="EZ77" s="82" t="str">
        <f t="shared" si="44"/>
        <v/>
      </c>
      <c r="FA77" s="82" t="str">
        <f t="shared" si="44"/>
        <v/>
      </c>
      <c r="FB77" s="82" t="str">
        <f t="shared" si="44"/>
        <v/>
      </c>
      <c r="FC77" s="82" t="str">
        <f t="shared" si="45"/>
        <v/>
      </c>
      <c r="FD77" s="82" t="str">
        <f t="shared" si="45"/>
        <v/>
      </c>
      <c r="FE77" s="82" t="str">
        <f t="shared" si="45"/>
        <v/>
      </c>
      <c r="FF77" s="82" t="str">
        <f t="shared" si="45"/>
        <v/>
      </c>
      <c r="FG77" s="82" t="str">
        <f t="shared" si="45"/>
        <v/>
      </c>
      <c r="FH77" s="82" t="str">
        <f t="shared" si="45"/>
        <v/>
      </c>
      <c r="FI77" s="82" t="str">
        <f t="shared" si="46"/>
        <v/>
      </c>
      <c r="FJ77" s="82" t="str">
        <f t="shared" si="46"/>
        <v/>
      </c>
      <c r="FK77" s="82" t="str">
        <f t="shared" si="46"/>
        <v/>
      </c>
      <c r="FL77" s="82" t="str">
        <f t="shared" si="46"/>
        <v/>
      </c>
      <c r="FM77" s="82" t="str">
        <f t="shared" si="46"/>
        <v/>
      </c>
      <c r="FN77" s="82" t="str">
        <f t="shared" si="46"/>
        <v/>
      </c>
      <c r="FO77" s="82" t="str">
        <f t="shared" si="47"/>
        <v/>
      </c>
      <c r="FP77" s="82" t="str">
        <f t="shared" si="47"/>
        <v/>
      </c>
      <c r="FQ77" s="82" t="str">
        <f t="shared" si="47"/>
        <v/>
      </c>
      <c r="FR77" s="82" t="str">
        <f t="shared" si="47"/>
        <v/>
      </c>
      <c r="FS77" s="82" t="str">
        <f t="shared" si="47"/>
        <v/>
      </c>
      <c r="FT77" s="82" t="str">
        <f t="shared" si="47"/>
        <v/>
      </c>
      <c r="FU77" s="82" t="str">
        <f t="shared" si="48"/>
        <v/>
      </c>
      <c r="FV77" s="82" t="str">
        <f t="shared" si="48"/>
        <v/>
      </c>
      <c r="FW77" s="82" t="str">
        <f t="shared" si="48"/>
        <v/>
      </c>
      <c r="FX77" s="82" t="str">
        <f t="shared" si="48"/>
        <v/>
      </c>
      <c r="FY77" s="82" t="str">
        <f t="shared" si="48"/>
        <v/>
      </c>
      <c r="FZ77" s="82" t="str">
        <f t="shared" si="48"/>
        <v/>
      </c>
      <c r="GA77" s="82" t="str">
        <f t="shared" si="49"/>
        <v/>
      </c>
      <c r="GB77" s="82" t="str">
        <f t="shared" si="49"/>
        <v/>
      </c>
      <c r="GC77" s="82" t="str">
        <f t="shared" si="49"/>
        <v/>
      </c>
      <c r="GD77" s="82" t="str">
        <f t="shared" si="49"/>
        <v/>
      </c>
      <c r="GE77" s="82" t="str">
        <f t="shared" si="49"/>
        <v/>
      </c>
      <c r="GF77" s="82" t="str">
        <f t="shared" si="49"/>
        <v/>
      </c>
    </row>
    <row r="78" spans="1:188" ht="25.5" customHeight="1">
      <c r="A78" s="2" t="s">
        <v>4654</v>
      </c>
      <c r="B78" s="2">
        <f>COUNTIF($H$4:H78,H78)</f>
        <v>1</v>
      </c>
      <c r="C78" s="2">
        <f>COUNTIF($J$4:J78,J78)</f>
        <v>1</v>
      </c>
      <c r="D78" s="2">
        <f>COUNTIF($K$4:K78,K78)</f>
        <v>1</v>
      </c>
      <c r="E78" s="89">
        <f t="shared" si="25"/>
        <v>75</v>
      </c>
      <c r="F78" s="89" t="s">
        <v>2532</v>
      </c>
      <c r="G78" s="79" t="s">
        <v>4025</v>
      </c>
      <c r="H78" s="97" t="s">
        <v>36</v>
      </c>
      <c r="I78" s="79" t="s">
        <v>1043</v>
      </c>
      <c r="J78" s="79" t="s">
        <v>1102</v>
      </c>
      <c r="K78" s="89" t="s">
        <v>1046</v>
      </c>
      <c r="L78" s="89" t="s">
        <v>669</v>
      </c>
      <c r="M78" s="108" t="s">
        <v>4190</v>
      </c>
      <c r="N78" s="108"/>
      <c r="O78" s="108"/>
      <c r="P78" s="108"/>
      <c r="Q78" s="108"/>
      <c r="R78" s="108"/>
      <c r="S78" s="89"/>
      <c r="T78" s="89"/>
      <c r="U78" s="89"/>
      <c r="V78" s="89"/>
      <c r="W78" s="89"/>
      <c r="X78" s="89">
        <v>2</v>
      </c>
      <c r="Y78" s="89">
        <v>1</v>
      </c>
      <c r="Z78" s="89">
        <v>2</v>
      </c>
      <c r="AA78" s="89">
        <v>2</v>
      </c>
      <c r="AB78" s="89"/>
      <c r="AC78" s="89"/>
      <c r="AD78" s="89"/>
      <c r="AE78" s="89"/>
      <c r="AF78" s="89">
        <v>1</v>
      </c>
      <c r="AG78" s="89"/>
      <c r="AH78" s="89"/>
      <c r="AI78" s="89"/>
      <c r="AJ78" s="89"/>
      <c r="AK78" s="89"/>
      <c r="AL78" s="89"/>
      <c r="AM78" s="89">
        <v>7</v>
      </c>
      <c r="AN78" s="89">
        <v>1</v>
      </c>
      <c r="AO78" s="89">
        <v>1</v>
      </c>
      <c r="AP78" s="89"/>
      <c r="AQ78" s="111"/>
      <c r="AR78" s="118"/>
      <c r="AS78" s="2" t="str">
        <f t="shared" si="26"/>
        <v/>
      </c>
      <c r="AT78" s="2" t="str">
        <f t="shared" si="26"/>
        <v/>
      </c>
      <c r="AU78" s="2" t="str">
        <f t="shared" si="26"/>
        <v/>
      </c>
      <c r="AV78" s="2" t="str">
        <f t="shared" si="26"/>
        <v/>
      </c>
      <c r="AW78" s="2" t="str">
        <f t="shared" si="26"/>
        <v/>
      </c>
      <c r="AX78" s="2" t="str">
        <f t="shared" si="26"/>
        <v/>
      </c>
      <c r="AY78" s="121" t="str">
        <f t="shared" si="27"/>
        <v/>
      </c>
      <c r="AZ78" s="121" t="str">
        <f t="shared" si="27"/>
        <v/>
      </c>
      <c r="BA78" s="121" t="str">
        <f t="shared" si="27"/>
        <v/>
      </c>
      <c r="BB78" s="121" t="str">
        <f t="shared" si="27"/>
        <v/>
      </c>
      <c r="BC78" s="121" t="str">
        <f t="shared" si="27"/>
        <v/>
      </c>
      <c r="BD78" s="121" t="str">
        <f t="shared" si="27"/>
        <v/>
      </c>
      <c r="BE78" s="82" t="str">
        <f t="shared" si="28"/>
        <v/>
      </c>
      <c r="BF78" s="82" t="str">
        <f t="shared" si="28"/>
        <v/>
      </c>
      <c r="BG78" s="82" t="str">
        <f t="shared" si="28"/>
        <v/>
      </c>
      <c r="BH78" s="82" t="str">
        <f t="shared" si="28"/>
        <v/>
      </c>
      <c r="BI78" s="82" t="str">
        <f t="shared" si="28"/>
        <v/>
      </c>
      <c r="BJ78" s="82" t="str">
        <f t="shared" si="28"/>
        <v/>
      </c>
      <c r="BK78" s="82" t="str">
        <f t="shared" si="29"/>
        <v/>
      </c>
      <c r="BL78" s="82" t="str">
        <f t="shared" si="29"/>
        <v/>
      </c>
      <c r="BM78" s="82" t="str">
        <f t="shared" si="29"/>
        <v/>
      </c>
      <c r="BN78" s="82" t="str">
        <f t="shared" si="29"/>
        <v/>
      </c>
      <c r="BO78" s="82" t="str">
        <f t="shared" si="29"/>
        <v/>
      </c>
      <c r="BP78" s="82" t="str">
        <f t="shared" si="29"/>
        <v/>
      </c>
      <c r="BQ78" s="82" t="str">
        <f t="shared" si="30"/>
        <v/>
      </c>
      <c r="BR78" s="82" t="str">
        <f t="shared" si="30"/>
        <v/>
      </c>
      <c r="BS78" s="82" t="str">
        <f t="shared" si="30"/>
        <v/>
      </c>
      <c r="BT78" s="82" t="str">
        <f t="shared" si="30"/>
        <v/>
      </c>
      <c r="BU78" s="82" t="str">
        <f t="shared" si="30"/>
        <v/>
      </c>
      <c r="BV78" s="82" t="str">
        <f t="shared" si="30"/>
        <v/>
      </c>
      <c r="BW78" s="82" t="str">
        <f t="shared" si="31"/>
        <v>akari-f@topaz.plala.or.jp</v>
      </c>
      <c r="BX78" s="82" t="str">
        <f t="shared" si="31"/>
        <v/>
      </c>
      <c r="BY78" s="82" t="str">
        <f t="shared" si="31"/>
        <v/>
      </c>
      <c r="BZ78" s="82" t="str">
        <f t="shared" si="31"/>
        <v/>
      </c>
      <c r="CA78" s="82" t="str">
        <f t="shared" si="31"/>
        <v/>
      </c>
      <c r="CB78" s="82" t="str">
        <f t="shared" si="31"/>
        <v/>
      </c>
      <c r="CC78" s="82" t="str">
        <f t="shared" si="32"/>
        <v>akari-f@topaz.plala.or.jp</v>
      </c>
      <c r="CD78" s="82" t="str">
        <f t="shared" si="32"/>
        <v/>
      </c>
      <c r="CE78" s="82" t="str">
        <f t="shared" si="32"/>
        <v/>
      </c>
      <c r="CF78" s="82" t="str">
        <f t="shared" si="32"/>
        <v/>
      </c>
      <c r="CG78" s="82" t="str">
        <f t="shared" si="32"/>
        <v/>
      </c>
      <c r="CH78" s="82" t="str">
        <f t="shared" si="32"/>
        <v/>
      </c>
      <c r="CI78" s="82" t="str">
        <f t="shared" si="33"/>
        <v>akari-f@topaz.plala.or.jp</v>
      </c>
      <c r="CJ78" s="82" t="str">
        <f t="shared" si="33"/>
        <v/>
      </c>
      <c r="CK78" s="82" t="str">
        <f t="shared" si="33"/>
        <v/>
      </c>
      <c r="CL78" s="82" t="str">
        <f t="shared" si="33"/>
        <v/>
      </c>
      <c r="CM78" s="82" t="str">
        <f t="shared" si="33"/>
        <v/>
      </c>
      <c r="CN78" s="82" t="str">
        <f t="shared" si="33"/>
        <v/>
      </c>
      <c r="CO78" s="82" t="str">
        <f t="shared" si="34"/>
        <v>akari-f@topaz.plala.or.jp</v>
      </c>
      <c r="CP78" s="82" t="str">
        <f t="shared" si="34"/>
        <v/>
      </c>
      <c r="CQ78" s="82" t="str">
        <f t="shared" si="34"/>
        <v/>
      </c>
      <c r="CR78" s="82" t="str">
        <f t="shared" si="34"/>
        <v/>
      </c>
      <c r="CS78" s="82" t="str">
        <f t="shared" si="34"/>
        <v/>
      </c>
      <c r="CT78" s="82" t="str">
        <f t="shared" si="34"/>
        <v/>
      </c>
      <c r="CU78" s="82" t="str">
        <f t="shared" si="35"/>
        <v/>
      </c>
      <c r="CV78" s="82" t="str">
        <f t="shared" si="35"/>
        <v/>
      </c>
      <c r="CW78" s="82" t="str">
        <f t="shared" si="35"/>
        <v/>
      </c>
      <c r="CX78" s="82" t="str">
        <f t="shared" si="35"/>
        <v/>
      </c>
      <c r="CY78" s="82" t="str">
        <f t="shared" si="35"/>
        <v/>
      </c>
      <c r="CZ78" s="82" t="str">
        <f t="shared" si="35"/>
        <v/>
      </c>
      <c r="DA78" s="82" t="str">
        <f t="shared" si="36"/>
        <v/>
      </c>
      <c r="DB78" s="82" t="str">
        <f t="shared" si="36"/>
        <v/>
      </c>
      <c r="DC78" s="82" t="str">
        <f t="shared" si="36"/>
        <v/>
      </c>
      <c r="DD78" s="82" t="str">
        <f t="shared" si="36"/>
        <v/>
      </c>
      <c r="DE78" s="82" t="str">
        <f t="shared" si="36"/>
        <v/>
      </c>
      <c r="DF78" s="82" t="str">
        <f t="shared" si="36"/>
        <v/>
      </c>
      <c r="DG78" s="82" t="str">
        <f t="shared" si="37"/>
        <v/>
      </c>
      <c r="DH78" s="82" t="str">
        <f t="shared" si="37"/>
        <v/>
      </c>
      <c r="DI78" s="82" t="str">
        <f t="shared" si="37"/>
        <v/>
      </c>
      <c r="DJ78" s="82" t="str">
        <f t="shared" si="37"/>
        <v/>
      </c>
      <c r="DK78" s="82" t="str">
        <f t="shared" si="37"/>
        <v/>
      </c>
      <c r="DL78" s="82" t="str">
        <f t="shared" si="37"/>
        <v/>
      </c>
      <c r="DM78" s="82" t="str">
        <f t="shared" si="38"/>
        <v/>
      </c>
      <c r="DN78" s="82" t="str">
        <f t="shared" si="38"/>
        <v/>
      </c>
      <c r="DO78" s="82" t="str">
        <f t="shared" si="38"/>
        <v/>
      </c>
      <c r="DP78" s="82" t="str">
        <f t="shared" si="38"/>
        <v/>
      </c>
      <c r="DQ78" s="82" t="str">
        <f t="shared" si="38"/>
        <v/>
      </c>
      <c r="DR78" s="82" t="str">
        <f t="shared" si="38"/>
        <v/>
      </c>
      <c r="DS78" s="82" t="str">
        <f t="shared" si="39"/>
        <v>akari-f@topaz.plala.or.jp</v>
      </c>
      <c r="DT78" s="82" t="str">
        <f t="shared" si="39"/>
        <v/>
      </c>
      <c r="DU78" s="82" t="str">
        <f t="shared" si="39"/>
        <v/>
      </c>
      <c r="DV78" s="82" t="str">
        <f t="shared" si="39"/>
        <v/>
      </c>
      <c r="DW78" s="82" t="str">
        <f t="shared" si="39"/>
        <v/>
      </c>
      <c r="DX78" s="82" t="str">
        <f t="shared" si="39"/>
        <v/>
      </c>
      <c r="DY78" s="82" t="str">
        <f t="shared" si="40"/>
        <v/>
      </c>
      <c r="DZ78" s="82" t="str">
        <f t="shared" si="40"/>
        <v/>
      </c>
      <c r="EA78" s="82" t="str">
        <f t="shared" si="40"/>
        <v/>
      </c>
      <c r="EB78" s="82" t="str">
        <f t="shared" si="40"/>
        <v/>
      </c>
      <c r="EC78" s="82" t="str">
        <f t="shared" si="40"/>
        <v/>
      </c>
      <c r="ED78" s="82" t="str">
        <f t="shared" si="40"/>
        <v/>
      </c>
      <c r="EE78" s="82" t="str">
        <f t="shared" si="41"/>
        <v/>
      </c>
      <c r="EF78" s="82" t="str">
        <f t="shared" si="41"/>
        <v/>
      </c>
      <c r="EG78" s="82" t="str">
        <f t="shared" si="41"/>
        <v/>
      </c>
      <c r="EH78" s="82" t="str">
        <f t="shared" si="41"/>
        <v/>
      </c>
      <c r="EI78" s="82" t="str">
        <f t="shared" si="41"/>
        <v/>
      </c>
      <c r="EJ78" s="82" t="str">
        <f t="shared" si="41"/>
        <v/>
      </c>
      <c r="EK78" s="82" t="str">
        <f t="shared" si="42"/>
        <v/>
      </c>
      <c r="EL78" s="82" t="str">
        <f t="shared" si="42"/>
        <v/>
      </c>
      <c r="EM78" s="82" t="str">
        <f t="shared" si="42"/>
        <v/>
      </c>
      <c r="EN78" s="82" t="str">
        <f t="shared" si="42"/>
        <v/>
      </c>
      <c r="EO78" s="82" t="str">
        <f t="shared" si="42"/>
        <v/>
      </c>
      <c r="EP78" s="82" t="str">
        <f t="shared" si="42"/>
        <v/>
      </c>
      <c r="EQ78" s="82" t="str">
        <f t="shared" si="43"/>
        <v/>
      </c>
      <c r="ER78" s="82" t="str">
        <f t="shared" si="43"/>
        <v/>
      </c>
      <c r="ES78" s="82" t="str">
        <f t="shared" si="43"/>
        <v/>
      </c>
      <c r="ET78" s="82" t="str">
        <f t="shared" si="43"/>
        <v/>
      </c>
      <c r="EU78" s="82" t="str">
        <f t="shared" si="43"/>
        <v/>
      </c>
      <c r="EV78" s="82" t="str">
        <f t="shared" si="43"/>
        <v/>
      </c>
      <c r="EW78" s="82" t="str">
        <f t="shared" si="44"/>
        <v/>
      </c>
      <c r="EX78" s="82" t="str">
        <f t="shared" si="44"/>
        <v/>
      </c>
      <c r="EY78" s="82" t="str">
        <f t="shared" si="44"/>
        <v/>
      </c>
      <c r="EZ78" s="82" t="str">
        <f t="shared" si="44"/>
        <v/>
      </c>
      <c r="FA78" s="82" t="str">
        <f t="shared" si="44"/>
        <v/>
      </c>
      <c r="FB78" s="82" t="str">
        <f t="shared" si="44"/>
        <v/>
      </c>
      <c r="FC78" s="82" t="str">
        <f t="shared" si="45"/>
        <v/>
      </c>
      <c r="FD78" s="82" t="str">
        <f t="shared" si="45"/>
        <v/>
      </c>
      <c r="FE78" s="82" t="str">
        <f t="shared" si="45"/>
        <v/>
      </c>
      <c r="FF78" s="82" t="str">
        <f t="shared" si="45"/>
        <v/>
      </c>
      <c r="FG78" s="82" t="str">
        <f t="shared" si="45"/>
        <v/>
      </c>
      <c r="FH78" s="82" t="str">
        <f t="shared" si="45"/>
        <v/>
      </c>
      <c r="FI78" s="82" t="str">
        <f t="shared" si="46"/>
        <v>akari-f@topaz.plala.or.jp</v>
      </c>
      <c r="FJ78" s="82" t="str">
        <f t="shared" si="46"/>
        <v/>
      </c>
      <c r="FK78" s="82" t="str">
        <f t="shared" si="46"/>
        <v/>
      </c>
      <c r="FL78" s="82" t="str">
        <f t="shared" si="46"/>
        <v/>
      </c>
      <c r="FM78" s="82" t="str">
        <f t="shared" si="46"/>
        <v/>
      </c>
      <c r="FN78" s="82" t="str">
        <f t="shared" si="46"/>
        <v/>
      </c>
      <c r="FO78" s="82" t="str">
        <f t="shared" si="47"/>
        <v>akari-f@topaz.plala.or.jp</v>
      </c>
      <c r="FP78" s="82" t="str">
        <f t="shared" si="47"/>
        <v/>
      </c>
      <c r="FQ78" s="82" t="str">
        <f t="shared" si="47"/>
        <v/>
      </c>
      <c r="FR78" s="82" t="str">
        <f t="shared" si="47"/>
        <v/>
      </c>
      <c r="FS78" s="82" t="str">
        <f t="shared" si="47"/>
        <v/>
      </c>
      <c r="FT78" s="82" t="str">
        <f t="shared" si="47"/>
        <v/>
      </c>
      <c r="FU78" s="82" t="str">
        <f t="shared" si="48"/>
        <v>akari-f@topaz.plala.or.jp</v>
      </c>
      <c r="FV78" s="82" t="str">
        <f t="shared" si="48"/>
        <v/>
      </c>
      <c r="FW78" s="82" t="str">
        <f t="shared" si="48"/>
        <v/>
      </c>
      <c r="FX78" s="82" t="str">
        <f t="shared" si="48"/>
        <v/>
      </c>
      <c r="FY78" s="82" t="str">
        <f t="shared" si="48"/>
        <v/>
      </c>
      <c r="FZ78" s="82" t="str">
        <f t="shared" si="48"/>
        <v/>
      </c>
      <c r="GA78" s="82" t="str">
        <f t="shared" si="49"/>
        <v/>
      </c>
      <c r="GB78" s="82" t="str">
        <f t="shared" si="49"/>
        <v/>
      </c>
      <c r="GC78" s="82" t="str">
        <f t="shared" si="49"/>
        <v/>
      </c>
      <c r="GD78" s="82" t="str">
        <f t="shared" si="49"/>
        <v/>
      </c>
      <c r="GE78" s="82" t="str">
        <f t="shared" si="49"/>
        <v/>
      </c>
      <c r="GF78" s="82" t="str">
        <f t="shared" si="49"/>
        <v/>
      </c>
    </row>
    <row r="79" spans="1:188" ht="25.5" customHeight="1">
      <c r="A79" s="2" t="s">
        <v>1303</v>
      </c>
      <c r="B79" s="2">
        <f>COUNTIF($H$4:H79,H79)</f>
        <v>1</v>
      </c>
      <c r="C79" s="2">
        <f>COUNTIF($J$4:J79,J79)</f>
        <v>1</v>
      </c>
      <c r="D79" s="2">
        <f>COUNTIF($K$4:K79,K79)</f>
        <v>1</v>
      </c>
      <c r="E79" s="89">
        <f t="shared" si="25"/>
        <v>76</v>
      </c>
      <c r="F79" s="89" t="s">
        <v>2532</v>
      </c>
      <c r="G79" s="79" t="s">
        <v>4025</v>
      </c>
      <c r="H79" s="97" t="s">
        <v>2299</v>
      </c>
      <c r="I79" s="79" t="s">
        <v>1478</v>
      </c>
      <c r="J79" s="79" t="s">
        <v>2888</v>
      </c>
      <c r="K79" s="89" t="s">
        <v>3173</v>
      </c>
      <c r="L79" s="89"/>
      <c r="M79" s="108" t="s">
        <v>441</v>
      </c>
      <c r="N79" s="108" t="s">
        <v>4193</v>
      </c>
      <c r="O79" s="108"/>
      <c r="P79" s="108"/>
      <c r="Q79" s="108"/>
      <c r="R79" s="108"/>
      <c r="S79" s="89"/>
      <c r="T79" s="89"/>
      <c r="U79" s="89"/>
      <c r="V79" s="89"/>
      <c r="W79" s="89"/>
      <c r="X79" s="89"/>
      <c r="Y79" s="89"/>
      <c r="Z79" s="89"/>
      <c r="AA79" s="89"/>
      <c r="AB79" s="89"/>
      <c r="AC79" s="89"/>
      <c r="AD79" s="89"/>
      <c r="AE79" s="89"/>
      <c r="AF79" s="89">
        <v>1</v>
      </c>
      <c r="AG79" s="89"/>
      <c r="AH79" s="89"/>
      <c r="AI79" s="89"/>
      <c r="AJ79" s="89"/>
      <c r="AK79" s="89"/>
      <c r="AL79" s="89"/>
      <c r="AM79" s="89"/>
      <c r="AN79" s="89"/>
      <c r="AO79" s="89">
        <v>1</v>
      </c>
      <c r="AP79" s="89"/>
      <c r="AQ79" s="111"/>
      <c r="AR79" s="118"/>
      <c r="AS79" s="2" t="str">
        <f t="shared" si="26"/>
        <v/>
      </c>
      <c r="AT79" s="2" t="str">
        <f t="shared" si="26"/>
        <v/>
      </c>
      <c r="AU79" s="2" t="str">
        <f t="shared" si="26"/>
        <v/>
      </c>
      <c r="AV79" s="2" t="str">
        <f t="shared" si="26"/>
        <v/>
      </c>
      <c r="AW79" s="2" t="str">
        <f t="shared" si="26"/>
        <v/>
      </c>
      <c r="AX79" s="2" t="str">
        <f t="shared" si="26"/>
        <v/>
      </c>
      <c r="AY79" s="121" t="str">
        <f t="shared" si="27"/>
        <v/>
      </c>
      <c r="AZ79" s="121" t="str">
        <f t="shared" si="27"/>
        <v/>
      </c>
      <c r="BA79" s="121" t="str">
        <f t="shared" si="27"/>
        <v/>
      </c>
      <c r="BB79" s="121" t="str">
        <f t="shared" si="27"/>
        <v/>
      </c>
      <c r="BC79" s="121" t="str">
        <f t="shared" si="27"/>
        <v/>
      </c>
      <c r="BD79" s="121" t="str">
        <f t="shared" si="27"/>
        <v/>
      </c>
      <c r="BE79" s="82" t="str">
        <f t="shared" si="28"/>
        <v/>
      </c>
      <c r="BF79" s="82" t="str">
        <f t="shared" si="28"/>
        <v/>
      </c>
      <c r="BG79" s="82" t="str">
        <f t="shared" si="28"/>
        <v/>
      </c>
      <c r="BH79" s="82" t="str">
        <f t="shared" si="28"/>
        <v/>
      </c>
      <c r="BI79" s="82" t="str">
        <f t="shared" si="28"/>
        <v/>
      </c>
      <c r="BJ79" s="82" t="str">
        <f t="shared" si="28"/>
        <v/>
      </c>
      <c r="BK79" s="82" t="str">
        <f t="shared" si="29"/>
        <v/>
      </c>
      <c r="BL79" s="82" t="str">
        <f t="shared" si="29"/>
        <v/>
      </c>
      <c r="BM79" s="82" t="str">
        <f t="shared" si="29"/>
        <v/>
      </c>
      <c r="BN79" s="82" t="str">
        <f t="shared" si="29"/>
        <v/>
      </c>
      <c r="BO79" s="82" t="str">
        <f t="shared" si="29"/>
        <v/>
      </c>
      <c r="BP79" s="82" t="str">
        <f t="shared" si="29"/>
        <v/>
      </c>
      <c r="BQ79" s="82" t="str">
        <f t="shared" si="30"/>
        <v/>
      </c>
      <c r="BR79" s="82" t="str">
        <f t="shared" si="30"/>
        <v/>
      </c>
      <c r="BS79" s="82" t="str">
        <f t="shared" si="30"/>
        <v/>
      </c>
      <c r="BT79" s="82" t="str">
        <f t="shared" si="30"/>
        <v/>
      </c>
      <c r="BU79" s="82" t="str">
        <f t="shared" si="30"/>
        <v/>
      </c>
      <c r="BV79" s="82" t="str">
        <f t="shared" si="30"/>
        <v/>
      </c>
      <c r="BW79" s="82" t="str">
        <f t="shared" si="31"/>
        <v/>
      </c>
      <c r="BX79" s="82" t="str">
        <f t="shared" si="31"/>
        <v/>
      </c>
      <c r="BY79" s="82" t="str">
        <f t="shared" si="31"/>
        <v/>
      </c>
      <c r="BZ79" s="82" t="str">
        <f t="shared" si="31"/>
        <v/>
      </c>
      <c r="CA79" s="82" t="str">
        <f t="shared" si="31"/>
        <v/>
      </c>
      <c r="CB79" s="82" t="str">
        <f t="shared" si="31"/>
        <v/>
      </c>
      <c r="CC79" s="82" t="str">
        <f t="shared" si="32"/>
        <v/>
      </c>
      <c r="CD79" s="82" t="str">
        <f t="shared" si="32"/>
        <v/>
      </c>
      <c r="CE79" s="82" t="str">
        <f t="shared" si="32"/>
        <v/>
      </c>
      <c r="CF79" s="82" t="str">
        <f t="shared" si="32"/>
        <v/>
      </c>
      <c r="CG79" s="82" t="str">
        <f t="shared" si="32"/>
        <v/>
      </c>
      <c r="CH79" s="82" t="str">
        <f t="shared" si="32"/>
        <v/>
      </c>
      <c r="CI79" s="82" t="str">
        <f t="shared" si="33"/>
        <v/>
      </c>
      <c r="CJ79" s="82" t="str">
        <f t="shared" si="33"/>
        <v/>
      </c>
      <c r="CK79" s="82" t="str">
        <f t="shared" si="33"/>
        <v/>
      </c>
      <c r="CL79" s="82" t="str">
        <f t="shared" si="33"/>
        <v/>
      </c>
      <c r="CM79" s="82" t="str">
        <f t="shared" si="33"/>
        <v/>
      </c>
      <c r="CN79" s="82" t="str">
        <f t="shared" si="33"/>
        <v/>
      </c>
      <c r="CO79" s="82" t="str">
        <f t="shared" si="34"/>
        <v/>
      </c>
      <c r="CP79" s="82" t="str">
        <f t="shared" si="34"/>
        <v/>
      </c>
      <c r="CQ79" s="82" t="str">
        <f t="shared" si="34"/>
        <v/>
      </c>
      <c r="CR79" s="82" t="str">
        <f t="shared" si="34"/>
        <v/>
      </c>
      <c r="CS79" s="82" t="str">
        <f t="shared" si="34"/>
        <v/>
      </c>
      <c r="CT79" s="82" t="str">
        <f t="shared" si="34"/>
        <v/>
      </c>
      <c r="CU79" s="82" t="str">
        <f t="shared" si="35"/>
        <v/>
      </c>
      <c r="CV79" s="82" t="str">
        <f t="shared" si="35"/>
        <v/>
      </c>
      <c r="CW79" s="82" t="str">
        <f t="shared" si="35"/>
        <v/>
      </c>
      <c r="CX79" s="82" t="str">
        <f t="shared" si="35"/>
        <v/>
      </c>
      <c r="CY79" s="82" t="str">
        <f t="shared" si="35"/>
        <v/>
      </c>
      <c r="CZ79" s="82" t="str">
        <f t="shared" si="35"/>
        <v/>
      </c>
      <c r="DA79" s="82" t="str">
        <f t="shared" si="36"/>
        <v/>
      </c>
      <c r="DB79" s="82" t="str">
        <f t="shared" si="36"/>
        <v/>
      </c>
      <c r="DC79" s="82" t="str">
        <f t="shared" si="36"/>
        <v/>
      </c>
      <c r="DD79" s="82" t="str">
        <f t="shared" si="36"/>
        <v/>
      </c>
      <c r="DE79" s="82" t="str">
        <f t="shared" si="36"/>
        <v/>
      </c>
      <c r="DF79" s="82" t="str">
        <f t="shared" si="36"/>
        <v/>
      </c>
      <c r="DG79" s="82" t="str">
        <f t="shared" si="37"/>
        <v/>
      </c>
      <c r="DH79" s="82" t="str">
        <f t="shared" si="37"/>
        <v/>
      </c>
      <c r="DI79" s="82" t="str">
        <f t="shared" si="37"/>
        <v/>
      </c>
      <c r="DJ79" s="82" t="str">
        <f t="shared" si="37"/>
        <v/>
      </c>
      <c r="DK79" s="82" t="str">
        <f t="shared" si="37"/>
        <v/>
      </c>
      <c r="DL79" s="82" t="str">
        <f t="shared" si="37"/>
        <v/>
      </c>
      <c r="DM79" s="82" t="str">
        <f t="shared" si="38"/>
        <v/>
      </c>
      <c r="DN79" s="82" t="str">
        <f t="shared" si="38"/>
        <v/>
      </c>
      <c r="DO79" s="82" t="str">
        <f t="shared" si="38"/>
        <v/>
      </c>
      <c r="DP79" s="82" t="str">
        <f t="shared" si="38"/>
        <v/>
      </c>
      <c r="DQ79" s="82" t="str">
        <f t="shared" si="38"/>
        <v/>
      </c>
      <c r="DR79" s="82" t="str">
        <f t="shared" si="38"/>
        <v/>
      </c>
      <c r="DS79" s="82" t="str">
        <f t="shared" si="39"/>
        <v>farmfirm@ace.ocn.ne.jp</v>
      </c>
      <c r="DT79" s="82" t="str">
        <f t="shared" si="39"/>
        <v>hikoukigumo@helen.ocn.ne.jp</v>
      </c>
      <c r="DU79" s="82" t="str">
        <f t="shared" si="39"/>
        <v/>
      </c>
      <c r="DV79" s="82" t="str">
        <f t="shared" si="39"/>
        <v/>
      </c>
      <c r="DW79" s="82" t="str">
        <f t="shared" si="39"/>
        <v/>
      </c>
      <c r="DX79" s="82" t="str">
        <f t="shared" si="39"/>
        <v/>
      </c>
      <c r="DY79" s="82" t="str">
        <f t="shared" si="40"/>
        <v/>
      </c>
      <c r="DZ79" s="82" t="str">
        <f t="shared" si="40"/>
        <v/>
      </c>
      <c r="EA79" s="82" t="str">
        <f t="shared" si="40"/>
        <v/>
      </c>
      <c r="EB79" s="82" t="str">
        <f t="shared" si="40"/>
        <v/>
      </c>
      <c r="EC79" s="82" t="str">
        <f t="shared" si="40"/>
        <v/>
      </c>
      <c r="ED79" s="82" t="str">
        <f t="shared" si="40"/>
        <v/>
      </c>
      <c r="EE79" s="82" t="str">
        <f t="shared" si="41"/>
        <v/>
      </c>
      <c r="EF79" s="82" t="str">
        <f t="shared" si="41"/>
        <v/>
      </c>
      <c r="EG79" s="82" t="str">
        <f t="shared" si="41"/>
        <v/>
      </c>
      <c r="EH79" s="82" t="str">
        <f t="shared" si="41"/>
        <v/>
      </c>
      <c r="EI79" s="82" t="str">
        <f t="shared" si="41"/>
        <v/>
      </c>
      <c r="EJ79" s="82" t="str">
        <f t="shared" si="41"/>
        <v/>
      </c>
      <c r="EK79" s="82" t="str">
        <f t="shared" si="42"/>
        <v/>
      </c>
      <c r="EL79" s="82" t="str">
        <f t="shared" si="42"/>
        <v/>
      </c>
      <c r="EM79" s="82" t="str">
        <f t="shared" si="42"/>
        <v/>
      </c>
      <c r="EN79" s="82" t="str">
        <f t="shared" si="42"/>
        <v/>
      </c>
      <c r="EO79" s="82" t="str">
        <f t="shared" si="42"/>
        <v/>
      </c>
      <c r="EP79" s="82" t="str">
        <f t="shared" si="42"/>
        <v/>
      </c>
      <c r="EQ79" s="82" t="str">
        <f t="shared" si="43"/>
        <v/>
      </c>
      <c r="ER79" s="82" t="str">
        <f t="shared" si="43"/>
        <v/>
      </c>
      <c r="ES79" s="82" t="str">
        <f t="shared" si="43"/>
        <v/>
      </c>
      <c r="ET79" s="82" t="str">
        <f t="shared" si="43"/>
        <v/>
      </c>
      <c r="EU79" s="82" t="str">
        <f t="shared" si="43"/>
        <v/>
      </c>
      <c r="EV79" s="82" t="str">
        <f t="shared" si="43"/>
        <v/>
      </c>
      <c r="EW79" s="82" t="str">
        <f t="shared" si="44"/>
        <v/>
      </c>
      <c r="EX79" s="82" t="str">
        <f t="shared" si="44"/>
        <v/>
      </c>
      <c r="EY79" s="82" t="str">
        <f t="shared" si="44"/>
        <v/>
      </c>
      <c r="EZ79" s="82" t="str">
        <f t="shared" si="44"/>
        <v/>
      </c>
      <c r="FA79" s="82" t="str">
        <f t="shared" si="44"/>
        <v/>
      </c>
      <c r="FB79" s="82" t="str">
        <f t="shared" si="44"/>
        <v/>
      </c>
      <c r="FC79" s="82" t="str">
        <f t="shared" si="45"/>
        <v/>
      </c>
      <c r="FD79" s="82" t="str">
        <f t="shared" si="45"/>
        <v/>
      </c>
      <c r="FE79" s="82" t="str">
        <f t="shared" si="45"/>
        <v/>
      </c>
      <c r="FF79" s="82" t="str">
        <f t="shared" si="45"/>
        <v/>
      </c>
      <c r="FG79" s="82" t="str">
        <f t="shared" si="45"/>
        <v/>
      </c>
      <c r="FH79" s="82" t="str">
        <f t="shared" si="45"/>
        <v/>
      </c>
      <c r="FI79" s="82" t="str">
        <f t="shared" si="46"/>
        <v/>
      </c>
      <c r="FJ79" s="82" t="str">
        <f t="shared" si="46"/>
        <v/>
      </c>
      <c r="FK79" s="82" t="str">
        <f t="shared" si="46"/>
        <v/>
      </c>
      <c r="FL79" s="82" t="str">
        <f t="shared" si="46"/>
        <v/>
      </c>
      <c r="FM79" s="82" t="str">
        <f t="shared" si="46"/>
        <v/>
      </c>
      <c r="FN79" s="82" t="str">
        <f t="shared" si="46"/>
        <v/>
      </c>
      <c r="FO79" s="82" t="str">
        <f t="shared" si="47"/>
        <v/>
      </c>
      <c r="FP79" s="82" t="str">
        <f t="shared" si="47"/>
        <v/>
      </c>
      <c r="FQ79" s="82" t="str">
        <f t="shared" si="47"/>
        <v/>
      </c>
      <c r="FR79" s="82" t="str">
        <f t="shared" si="47"/>
        <v/>
      </c>
      <c r="FS79" s="82" t="str">
        <f t="shared" si="47"/>
        <v/>
      </c>
      <c r="FT79" s="82" t="str">
        <f t="shared" si="47"/>
        <v/>
      </c>
      <c r="FU79" s="82" t="str">
        <f t="shared" si="48"/>
        <v>farmfirm@ace.ocn.ne.jp</v>
      </c>
      <c r="FV79" s="82" t="str">
        <f t="shared" si="48"/>
        <v>hikoukigumo@helen.ocn.ne.jp</v>
      </c>
      <c r="FW79" s="82" t="str">
        <f t="shared" si="48"/>
        <v/>
      </c>
      <c r="FX79" s="82" t="str">
        <f t="shared" si="48"/>
        <v/>
      </c>
      <c r="FY79" s="82" t="str">
        <f t="shared" si="48"/>
        <v/>
      </c>
      <c r="FZ79" s="82" t="str">
        <f t="shared" si="48"/>
        <v/>
      </c>
      <c r="GA79" s="82" t="str">
        <f t="shared" si="49"/>
        <v/>
      </c>
      <c r="GB79" s="82" t="str">
        <f t="shared" si="49"/>
        <v/>
      </c>
      <c r="GC79" s="82" t="str">
        <f t="shared" si="49"/>
        <v/>
      </c>
      <c r="GD79" s="82" t="str">
        <f t="shared" si="49"/>
        <v/>
      </c>
      <c r="GE79" s="82" t="str">
        <f t="shared" si="49"/>
        <v/>
      </c>
      <c r="GF79" s="82" t="str">
        <f t="shared" si="49"/>
        <v/>
      </c>
    </row>
    <row r="80" spans="1:188" ht="25.5" customHeight="1">
      <c r="A80" s="2" t="s">
        <v>3752</v>
      </c>
      <c r="B80" s="2">
        <f>COUNTIF($H$4:H80,H80)</f>
        <v>1</v>
      </c>
      <c r="C80" s="2">
        <f>COUNTIF($J$4:J80,J80)</f>
        <v>2</v>
      </c>
      <c r="D80" s="2">
        <f>COUNTIF($K$4:K80,K80)</f>
        <v>1</v>
      </c>
      <c r="E80" s="89">
        <f t="shared" si="25"/>
        <v>77</v>
      </c>
      <c r="F80" s="89" t="s">
        <v>2532</v>
      </c>
      <c r="G80" s="79" t="s">
        <v>4025</v>
      </c>
      <c r="H80" s="97" t="s">
        <v>1103</v>
      </c>
      <c r="I80" s="79" t="s">
        <v>238</v>
      </c>
      <c r="J80" s="79" t="s">
        <v>2047</v>
      </c>
      <c r="K80" s="89" t="s">
        <v>1512</v>
      </c>
      <c r="L80" s="89" t="s">
        <v>1512</v>
      </c>
      <c r="M80" s="108" t="s">
        <v>4194</v>
      </c>
      <c r="N80" s="108"/>
      <c r="O80" s="108"/>
      <c r="P80" s="108"/>
      <c r="Q80" s="108"/>
      <c r="R80" s="108"/>
      <c r="S80" s="89"/>
      <c r="T80" s="89"/>
      <c r="U80" s="89"/>
      <c r="V80" s="89"/>
      <c r="W80" s="89"/>
      <c r="X80" s="89"/>
      <c r="Y80" s="89"/>
      <c r="Z80" s="89"/>
      <c r="AA80" s="89"/>
      <c r="AB80" s="89"/>
      <c r="AC80" s="89"/>
      <c r="AD80" s="89">
        <v>2</v>
      </c>
      <c r="AE80" s="89"/>
      <c r="AF80" s="89"/>
      <c r="AG80" s="89"/>
      <c r="AH80" s="89"/>
      <c r="AI80" s="89"/>
      <c r="AJ80" s="89"/>
      <c r="AK80" s="89"/>
      <c r="AL80" s="89"/>
      <c r="AM80" s="89"/>
      <c r="AN80" s="89"/>
      <c r="AO80" s="89"/>
      <c r="AP80" s="89"/>
      <c r="AQ80" s="111"/>
      <c r="AR80" s="118"/>
      <c r="AS80" s="2" t="str">
        <f t="shared" si="26"/>
        <v/>
      </c>
      <c r="AT80" s="2" t="str">
        <f t="shared" si="26"/>
        <v/>
      </c>
      <c r="AU80" s="2" t="str">
        <f t="shared" si="26"/>
        <v/>
      </c>
      <c r="AV80" s="2" t="str">
        <f t="shared" si="26"/>
        <v/>
      </c>
      <c r="AW80" s="2" t="str">
        <f t="shared" si="26"/>
        <v/>
      </c>
      <c r="AX80" s="2" t="str">
        <f t="shared" si="26"/>
        <v/>
      </c>
      <c r="AY80" s="121" t="str">
        <f t="shared" si="27"/>
        <v/>
      </c>
      <c r="AZ80" s="121" t="str">
        <f t="shared" si="27"/>
        <v/>
      </c>
      <c r="BA80" s="121" t="str">
        <f t="shared" si="27"/>
        <v/>
      </c>
      <c r="BB80" s="121" t="str">
        <f t="shared" si="27"/>
        <v/>
      </c>
      <c r="BC80" s="121" t="str">
        <f t="shared" si="27"/>
        <v/>
      </c>
      <c r="BD80" s="121" t="str">
        <f t="shared" si="27"/>
        <v/>
      </c>
      <c r="BE80" s="82" t="str">
        <f t="shared" si="28"/>
        <v/>
      </c>
      <c r="BF80" s="82" t="str">
        <f t="shared" si="28"/>
        <v/>
      </c>
      <c r="BG80" s="82" t="str">
        <f t="shared" si="28"/>
        <v/>
      </c>
      <c r="BH80" s="82" t="str">
        <f t="shared" si="28"/>
        <v/>
      </c>
      <c r="BI80" s="82" t="str">
        <f t="shared" si="28"/>
        <v/>
      </c>
      <c r="BJ80" s="82" t="str">
        <f t="shared" si="28"/>
        <v/>
      </c>
      <c r="BK80" s="82" t="str">
        <f t="shared" si="29"/>
        <v/>
      </c>
      <c r="BL80" s="82" t="str">
        <f t="shared" si="29"/>
        <v/>
      </c>
      <c r="BM80" s="82" t="str">
        <f t="shared" si="29"/>
        <v/>
      </c>
      <c r="BN80" s="82" t="str">
        <f t="shared" si="29"/>
        <v/>
      </c>
      <c r="BO80" s="82" t="str">
        <f t="shared" si="29"/>
        <v/>
      </c>
      <c r="BP80" s="82" t="str">
        <f t="shared" si="29"/>
        <v/>
      </c>
      <c r="BQ80" s="82" t="str">
        <f t="shared" si="30"/>
        <v/>
      </c>
      <c r="BR80" s="82" t="str">
        <f t="shared" si="30"/>
        <v/>
      </c>
      <c r="BS80" s="82" t="str">
        <f t="shared" si="30"/>
        <v/>
      </c>
      <c r="BT80" s="82" t="str">
        <f t="shared" si="30"/>
        <v/>
      </c>
      <c r="BU80" s="82" t="str">
        <f t="shared" si="30"/>
        <v/>
      </c>
      <c r="BV80" s="82" t="str">
        <f t="shared" si="30"/>
        <v/>
      </c>
      <c r="BW80" s="82" t="str">
        <f t="shared" si="31"/>
        <v/>
      </c>
      <c r="BX80" s="82" t="str">
        <f t="shared" si="31"/>
        <v/>
      </c>
      <c r="BY80" s="82" t="str">
        <f t="shared" si="31"/>
        <v/>
      </c>
      <c r="BZ80" s="82" t="str">
        <f t="shared" si="31"/>
        <v/>
      </c>
      <c r="CA80" s="82" t="str">
        <f t="shared" si="31"/>
        <v/>
      </c>
      <c r="CB80" s="82" t="str">
        <f t="shared" si="31"/>
        <v/>
      </c>
      <c r="CC80" s="82" t="str">
        <f t="shared" si="32"/>
        <v/>
      </c>
      <c r="CD80" s="82" t="str">
        <f t="shared" si="32"/>
        <v/>
      </c>
      <c r="CE80" s="82" t="str">
        <f t="shared" si="32"/>
        <v/>
      </c>
      <c r="CF80" s="82" t="str">
        <f t="shared" si="32"/>
        <v/>
      </c>
      <c r="CG80" s="82" t="str">
        <f t="shared" si="32"/>
        <v/>
      </c>
      <c r="CH80" s="82" t="str">
        <f t="shared" si="32"/>
        <v/>
      </c>
      <c r="CI80" s="82" t="str">
        <f t="shared" si="33"/>
        <v/>
      </c>
      <c r="CJ80" s="82" t="str">
        <f t="shared" si="33"/>
        <v/>
      </c>
      <c r="CK80" s="82" t="str">
        <f t="shared" si="33"/>
        <v/>
      </c>
      <c r="CL80" s="82" t="str">
        <f t="shared" si="33"/>
        <v/>
      </c>
      <c r="CM80" s="82" t="str">
        <f t="shared" si="33"/>
        <v/>
      </c>
      <c r="CN80" s="82" t="str">
        <f t="shared" si="33"/>
        <v/>
      </c>
      <c r="CO80" s="82" t="str">
        <f t="shared" si="34"/>
        <v/>
      </c>
      <c r="CP80" s="82" t="str">
        <f t="shared" si="34"/>
        <v/>
      </c>
      <c r="CQ80" s="82" t="str">
        <f t="shared" si="34"/>
        <v/>
      </c>
      <c r="CR80" s="82" t="str">
        <f t="shared" si="34"/>
        <v/>
      </c>
      <c r="CS80" s="82" t="str">
        <f t="shared" si="34"/>
        <v/>
      </c>
      <c r="CT80" s="82" t="str">
        <f t="shared" si="34"/>
        <v/>
      </c>
      <c r="CU80" s="82" t="str">
        <f t="shared" si="35"/>
        <v/>
      </c>
      <c r="CV80" s="82" t="str">
        <f t="shared" si="35"/>
        <v/>
      </c>
      <c r="CW80" s="82" t="str">
        <f t="shared" si="35"/>
        <v/>
      </c>
      <c r="CX80" s="82" t="str">
        <f t="shared" si="35"/>
        <v/>
      </c>
      <c r="CY80" s="82" t="str">
        <f t="shared" si="35"/>
        <v/>
      </c>
      <c r="CZ80" s="82" t="str">
        <f t="shared" si="35"/>
        <v/>
      </c>
      <c r="DA80" s="82" t="str">
        <f t="shared" si="36"/>
        <v/>
      </c>
      <c r="DB80" s="82" t="str">
        <f t="shared" si="36"/>
        <v/>
      </c>
      <c r="DC80" s="82" t="str">
        <f t="shared" si="36"/>
        <v/>
      </c>
      <c r="DD80" s="82" t="str">
        <f t="shared" si="36"/>
        <v/>
      </c>
      <c r="DE80" s="82" t="str">
        <f t="shared" si="36"/>
        <v/>
      </c>
      <c r="DF80" s="82" t="str">
        <f t="shared" si="36"/>
        <v/>
      </c>
      <c r="DG80" s="82" t="str">
        <f t="shared" si="37"/>
        <v>raityou1@athena.ocn.ne.jp</v>
      </c>
      <c r="DH80" s="82" t="str">
        <f t="shared" si="37"/>
        <v/>
      </c>
      <c r="DI80" s="82" t="str">
        <f t="shared" si="37"/>
        <v/>
      </c>
      <c r="DJ80" s="82" t="str">
        <f t="shared" si="37"/>
        <v/>
      </c>
      <c r="DK80" s="82" t="str">
        <f t="shared" si="37"/>
        <v/>
      </c>
      <c r="DL80" s="82" t="str">
        <f t="shared" si="37"/>
        <v/>
      </c>
      <c r="DM80" s="82" t="str">
        <f t="shared" si="38"/>
        <v/>
      </c>
      <c r="DN80" s="82" t="str">
        <f t="shared" si="38"/>
        <v/>
      </c>
      <c r="DO80" s="82" t="str">
        <f t="shared" si="38"/>
        <v/>
      </c>
      <c r="DP80" s="82" t="str">
        <f t="shared" si="38"/>
        <v/>
      </c>
      <c r="DQ80" s="82" t="str">
        <f t="shared" si="38"/>
        <v/>
      </c>
      <c r="DR80" s="82" t="str">
        <f t="shared" si="38"/>
        <v/>
      </c>
      <c r="DS80" s="82" t="str">
        <f t="shared" si="39"/>
        <v/>
      </c>
      <c r="DT80" s="82" t="str">
        <f t="shared" si="39"/>
        <v/>
      </c>
      <c r="DU80" s="82" t="str">
        <f t="shared" si="39"/>
        <v/>
      </c>
      <c r="DV80" s="82" t="str">
        <f t="shared" si="39"/>
        <v/>
      </c>
      <c r="DW80" s="82" t="str">
        <f t="shared" si="39"/>
        <v/>
      </c>
      <c r="DX80" s="82" t="str">
        <f t="shared" si="39"/>
        <v/>
      </c>
      <c r="DY80" s="82" t="str">
        <f t="shared" si="40"/>
        <v/>
      </c>
      <c r="DZ80" s="82" t="str">
        <f t="shared" si="40"/>
        <v/>
      </c>
      <c r="EA80" s="82" t="str">
        <f t="shared" si="40"/>
        <v/>
      </c>
      <c r="EB80" s="82" t="str">
        <f t="shared" si="40"/>
        <v/>
      </c>
      <c r="EC80" s="82" t="str">
        <f t="shared" si="40"/>
        <v/>
      </c>
      <c r="ED80" s="82" t="str">
        <f t="shared" si="40"/>
        <v/>
      </c>
      <c r="EE80" s="82" t="str">
        <f t="shared" si="41"/>
        <v/>
      </c>
      <c r="EF80" s="82" t="str">
        <f t="shared" si="41"/>
        <v/>
      </c>
      <c r="EG80" s="82" t="str">
        <f t="shared" si="41"/>
        <v/>
      </c>
      <c r="EH80" s="82" t="str">
        <f t="shared" si="41"/>
        <v/>
      </c>
      <c r="EI80" s="82" t="str">
        <f t="shared" si="41"/>
        <v/>
      </c>
      <c r="EJ80" s="82" t="str">
        <f t="shared" si="41"/>
        <v/>
      </c>
      <c r="EK80" s="82" t="str">
        <f t="shared" si="42"/>
        <v/>
      </c>
      <c r="EL80" s="82" t="str">
        <f t="shared" si="42"/>
        <v/>
      </c>
      <c r="EM80" s="82" t="str">
        <f t="shared" si="42"/>
        <v/>
      </c>
      <c r="EN80" s="82" t="str">
        <f t="shared" si="42"/>
        <v/>
      </c>
      <c r="EO80" s="82" t="str">
        <f t="shared" si="42"/>
        <v/>
      </c>
      <c r="EP80" s="82" t="str">
        <f t="shared" si="42"/>
        <v/>
      </c>
      <c r="EQ80" s="82" t="str">
        <f t="shared" si="43"/>
        <v/>
      </c>
      <c r="ER80" s="82" t="str">
        <f t="shared" si="43"/>
        <v/>
      </c>
      <c r="ES80" s="82" t="str">
        <f t="shared" si="43"/>
        <v/>
      </c>
      <c r="ET80" s="82" t="str">
        <f t="shared" si="43"/>
        <v/>
      </c>
      <c r="EU80" s="82" t="str">
        <f t="shared" si="43"/>
        <v/>
      </c>
      <c r="EV80" s="82" t="str">
        <f t="shared" si="43"/>
        <v/>
      </c>
      <c r="EW80" s="82" t="str">
        <f t="shared" si="44"/>
        <v/>
      </c>
      <c r="EX80" s="82" t="str">
        <f t="shared" si="44"/>
        <v/>
      </c>
      <c r="EY80" s="82" t="str">
        <f t="shared" si="44"/>
        <v/>
      </c>
      <c r="EZ80" s="82" t="str">
        <f t="shared" si="44"/>
        <v/>
      </c>
      <c r="FA80" s="82" t="str">
        <f t="shared" si="44"/>
        <v/>
      </c>
      <c r="FB80" s="82" t="str">
        <f t="shared" si="44"/>
        <v/>
      </c>
      <c r="FC80" s="82" t="str">
        <f t="shared" si="45"/>
        <v/>
      </c>
      <c r="FD80" s="82" t="str">
        <f t="shared" si="45"/>
        <v/>
      </c>
      <c r="FE80" s="82" t="str">
        <f t="shared" si="45"/>
        <v/>
      </c>
      <c r="FF80" s="82" t="str">
        <f t="shared" si="45"/>
        <v/>
      </c>
      <c r="FG80" s="82" t="str">
        <f t="shared" si="45"/>
        <v/>
      </c>
      <c r="FH80" s="82" t="str">
        <f t="shared" si="45"/>
        <v/>
      </c>
      <c r="FI80" s="82" t="str">
        <f t="shared" si="46"/>
        <v/>
      </c>
      <c r="FJ80" s="82" t="str">
        <f t="shared" si="46"/>
        <v/>
      </c>
      <c r="FK80" s="82" t="str">
        <f t="shared" si="46"/>
        <v/>
      </c>
      <c r="FL80" s="82" t="str">
        <f t="shared" si="46"/>
        <v/>
      </c>
      <c r="FM80" s="82" t="str">
        <f t="shared" si="46"/>
        <v/>
      </c>
      <c r="FN80" s="82" t="str">
        <f t="shared" si="46"/>
        <v/>
      </c>
      <c r="FO80" s="82" t="str">
        <f t="shared" si="47"/>
        <v/>
      </c>
      <c r="FP80" s="82" t="str">
        <f t="shared" si="47"/>
        <v/>
      </c>
      <c r="FQ80" s="82" t="str">
        <f t="shared" si="47"/>
        <v/>
      </c>
      <c r="FR80" s="82" t="str">
        <f t="shared" si="47"/>
        <v/>
      </c>
      <c r="FS80" s="82" t="str">
        <f t="shared" si="47"/>
        <v/>
      </c>
      <c r="FT80" s="82" t="str">
        <f t="shared" si="47"/>
        <v/>
      </c>
      <c r="FU80" s="82" t="str">
        <f t="shared" si="48"/>
        <v/>
      </c>
      <c r="FV80" s="82" t="str">
        <f t="shared" si="48"/>
        <v/>
      </c>
      <c r="FW80" s="82" t="str">
        <f t="shared" si="48"/>
        <v/>
      </c>
      <c r="FX80" s="82" t="str">
        <f t="shared" si="48"/>
        <v/>
      </c>
      <c r="FY80" s="82" t="str">
        <f t="shared" si="48"/>
        <v/>
      </c>
      <c r="FZ80" s="82" t="str">
        <f t="shared" si="48"/>
        <v/>
      </c>
      <c r="GA80" s="82" t="str">
        <f t="shared" si="49"/>
        <v/>
      </c>
      <c r="GB80" s="82" t="str">
        <f t="shared" si="49"/>
        <v/>
      </c>
      <c r="GC80" s="82" t="str">
        <f t="shared" si="49"/>
        <v/>
      </c>
      <c r="GD80" s="82" t="str">
        <f t="shared" si="49"/>
        <v/>
      </c>
      <c r="GE80" s="82" t="str">
        <f t="shared" si="49"/>
        <v/>
      </c>
      <c r="GF80" s="82" t="str">
        <f t="shared" si="49"/>
        <v/>
      </c>
    </row>
    <row r="81" spans="1:188" ht="25.5" customHeight="1">
      <c r="A81" s="2" t="s">
        <v>4655</v>
      </c>
      <c r="B81" s="2">
        <f>COUNTIF($H$4:H81,H81)</f>
        <v>1</v>
      </c>
      <c r="C81" s="2">
        <f>COUNTIF($J$4:J81,J81)</f>
        <v>1</v>
      </c>
      <c r="D81" s="2">
        <f>COUNTIF($K$4:K81,K81)</f>
        <v>1</v>
      </c>
      <c r="E81" s="89">
        <f t="shared" si="25"/>
        <v>78</v>
      </c>
      <c r="F81" s="89" t="s">
        <v>2532</v>
      </c>
      <c r="G81" s="79" t="s">
        <v>4025</v>
      </c>
      <c r="H81" s="97" t="s">
        <v>1105</v>
      </c>
      <c r="I81" s="79" t="s">
        <v>1898</v>
      </c>
      <c r="J81" s="79" t="s">
        <v>2100</v>
      </c>
      <c r="K81" s="89" t="s">
        <v>3049</v>
      </c>
      <c r="L81" s="89"/>
      <c r="M81" s="108" t="s">
        <v>351</v>
      </c>
      <c r="N81" s="108" t="s">
        <v>4196</v>
      </c>
      <c r="O81" s="108"/>
      <c r="P81" s="108"/>
      <c r="Q81" s="108"/>
      <c r="R81" s="108"/>
      <c r="S81" s="89"/>
      <c r="T81" s="89"/>
      <c r="U81" s="89"/>
      <c r="V81" s="89"/>
      <c r="W81" s="89"/>
      <c r="X81" s="89"/>
      <c r="Y81" s="89"/>
      <c r="Z81" s="89"/>
      <c r="AA81" s="89"/>
      <c r="AB81" s="89"/>
      <c r="AC81" s="89"/>
      <c r="AD81" s="89">
        <v>1</v>
      </c>
      <c r="AE81" s="89"/>
      <c r="AF81" s="89"/>
      <c r="AG81" s="89"/>
      <c r="AH81" s="89"/>
      <c r="AI81" s="89"/>
      <c r="AJ81" s="89"/>
      <c r="AK81" s="89"/>
      <c r="AL81" s="89"/>
      <c r="AM81" s="89"/>
      <c r="AN81" s="89"/>
      <c r="AO81" s="89"/>
      <c r="AP81" s="89"/>
      <c r="AQ81" s="111"/>
      <c r="AR81" s="118"/>
      <c r="AS81" s="2" t="str">
        <f t="shared" si="26"/>
        <v/>
      </c>
      <c r="AT81" s="2" t="str">
        <f t="shared" si="26"/>
        <v/>
      </c>
      <c r="AU81" s="2" t="str">
        <f t="shared" si="26"/>
        <v/>
      </c>
      <c r="AV81" s="2" t="str">
        <f t="shared" si="26"/>
        <v/>
      </c>
      <c r="AW81" s="2" t="str">
        <f t="shared" si="26"/>
        <v/>
      </c>
      <c r="AX81" s="2" t="str">
        <f t="shared" si="26"/>
        <v/>
      </c>
      <c r="AY81" s="121" t="str">
        <f t="shared" si="27"/>
        <v/>
      </c>
      <c r="AZ81" s="121" t="str">
        <f t="shared" si="27"/>
        <v/>
      </c>
      <c r="BA81" s="121" t="str">
        <f t="shared" si="27"/>
        <v/>
      </c>
      <c r="BB81" s="121" t="str">
        <f t="shared" si="27"/>
        <v/>
      </c>
      <c r="BC81" s="121" t="str">
        <f t="shared" si="27"/>
        <v/>
      </c>
      <c r="BD81" s="121" t="str">
        <f t="shared" si="27"/>
        <v/>
      </c>
      <c r="BE81" s="82" t="str">
        <f t="shared" si="28"/>
        <v/>
      </c>
      <c r="BF81" s="82" t="str">
        <f t="shared" si="28"/>
        <v/>
      </c>
      <c r="BG81" s="82" t="str">
        <f t="shared" si="28"/>
        <v/>
      </c>
      <c r="BH81" s="82" t="str">
        <f t="shared" si="28"/>
        <v/>
      </c>
      <c r="BI81" s="82" t="str">
        <f t="shared" si="28"/>
        <v/>
      </c>
      <c r="BJ81" s="82" t="str">
        <f t="shared" si="28"/>
        <v/>
      </c>
      <c r="BK81" s="82" t="str">
        <f t="shared" si="29"/>
        <v/>
      </c>
      <c r="BL81" s="82" t="str">
        <f t="shared" si="29"/>
        <v/>
      </c>
      <c r="BM81" s="82" t="str">
        <f t="shared" si="29"/>
        <v/>
      </c>
      <c r="BN81" s="82" t="str">
        <f t="shared" si="29"/>
        <v/>
      </c>
      <c r="BO81" s="82" t="str">
        <f t="shared" si="29"/>
        <v/>
      </c>
      <c r="BP81" s="82" t="str">
        <f t="shared" si="29"/>
        <v/>
      </c>
      <c r="BQ81" s="82" t="str">
        <f t="shared" si="30"/>
        <v/>
      </c>
      <c r="BR81" s="82" t="str">
        <f t="shared" si="30"/>
        <v/>
      </c>
      <c r="BS81" s="82" t="str">
        <f t="shared" si="30"/>
        <v/>
      </c>
      <c r="BT81" s="82" t="str">
        <f t="shared" si="30"/>
        <v/>
      </c>
      <c r="BU81" s="82" t="str">
        <f t="shared" si="30"/>
        <v/>
      </c>
      <c r="BV81" s="82" t="str">
        <f t="shared" si="30"/>
        <v/>
      </c>
      <c r="BW81" s="82" t="str">
        <f t="shared" si="31"/>
        <v/>
      </c>
      <c r="BX81" s="82" t="str">
        <f t="shared" si="31"/>
        <v/>
      </c>
      <c r="BY81" s="82" t="str">
        <f t="shared" si="31"/>
        <v/>
      </c>
      <c r="BZ81" s="82" t="str">
        <f t="shared" si="31"/>
        <v/>
      </c>
      <c r="CA81" s="82" t="str">
        <f t="shared" si="31"/>
        <v/>
      </c>
      <c r="CB81" s="82" t="str">
        <f t="shared" si="31"/>
        <v/>
      </c>
      <c r="CC81" s="82" t="str">
        <f t="shared" si="32"/>
        <v/>
      </c>
      <c r="CD81" s="82" t="str">
        <f t="shared" si="32"/>
        <v/>
      </c>
      <c r="CE81" s="82" t="str">
        <f t="shared" si="32"/>
        <v/>
      </c>
      <c r="CF81" s="82" t="str">
        <f t="shared" si="32"/>
        <v/>
      </c>
      <c r="CG81" s="82" t="str">
        <f t="shared" si="32"/>
        <v/>
      </c>
      <c r="CH81" s="82" t="str">
        <f t="shared" si="32"/>
        <v/>
      </c>
      <c r="CI81" s="82" t="str">
        <f t="shared" si="33"/>
        <v/>
      </c>
      <c r="CJ81" s="82" t="str">
        <f t="shared" si="33"/>
        <v/>
      </c>
      <c r="CK81" s="82" t="str">
        <f t="shared" si="33"/>
        <v/>
      </c>
      <c r="CL81" s="82" t="str">
        <f t="shared" si="33"/>
        <v/>
      </c>
      <c r="CM81" s="82" t="str">
        <f t="shared" si="33"/>
        <v/>
      </c>
      <c r="CN81" s="82" t="str">
        <f t="shared" si="33"/>
        <v/>
      </c>
      <c r="CO81" s="82" t="str">
        <f t="shared" si="34"/>
        <v/>
      </c>
      <c r="CP81" s="82" t="str">
        <f t="shared" si="34"/>
        <v/>
      </c>
      <c r="CQ81" s="82" t="str">
        <f t="shared" si="34"/>
        <v/>
      </c>
      <c r="CR81" s="82" t="str">
        <f t="shared" si="34"/>
        <v/>
      </c>
      <c r="CS81" s="82" t="str">
        <f t="shared" si="34"/>
        <v/>
      </c>
      <c r="CT81" s="82" t="str">
        <f t="shared" si="34"/>
        <v/>
      </c>
      <c r="CU81" s="82" t="str">
        <f t="shared" si="35"/>
        <v/>
      </c>
      <c r="CV81" s="82" t="str">
        <f t="shared" si="35"/>
        <v/>
      </c>
      <c r="CW81" s="82" t="str">
        <f t="shared" si="35"/>
        <v/>
      </c>
      <c r="CX81" s="82" t="str">
        <f t="shared" si="35"/>
        <v/>
      </c>
      <c r="CY81" s="82" t="str">
        <f t="shared" si="35"/>
        <v/>
      </c>
      <c r="CZ81" s="82" t="str">
        <f t="shared" si="35"/>
        <v/>
      </c>
      <c r="DA81" s="82" t="str">
        <f t="shared" si="36"/>
        <v/>
      </c>
      <c r="DB81" s="82" t="str">
        <f t="shared" si="36"/>
        <v/>
      </c>
      <c r="DC81" s="82" t="str">
        <f t="shared" si="36"/>
        <v/>
      </c>
      <c r="DD81" s="82" t="str">
        <f t="shared" si="36"/>
        <v/>
      </c>
      <c r="DE81" s="82" t="str">
        <f t="shared" si="36"/>
        <v/>
      </c>
      <c r="DF81" s="82" t="str">
        <f t="shared" si="36"/>
        <v/>
      </c>
      <c r="DG81" s="82" t="str">
        <f t="shared" si="37"/>
        <v>misakimeguri0719@gmail.com</v>
      </c>
      <c r="DH81" s="82" t="str">
        <f t="shared" si="37"/>
        <v>misaki_rainbow5@rainbow.plala.or.jp</v>
      </c>
      <c r="DI81" s="82" t="str">
        <f t="shared" si="37"/>
        <v/>
      </c>
      <c r="DJ81" s="82" t="str">
        <f t="shared" si="37"/>
        <v/>
      </c>
      <c r="DK81" s="82" t="str">
        <f t="shared" si="37"/>
        <v/>
      </c>
      <c r="DL81" s="82" t="str">
        <f t="shared" si="37"/>
        <v/>
      </c>
      <c r="DM81" s="82" t="str">
        <f t="shared" si="38"/>
        <v/>
      </c>
      <c r="DN81" s="82" t="str">
        <f t="shared" si="38"/>
        <v/>
      </c>
      <c r="DO81" s="82" t="str">
        <f t="shared" si="38"/>
        <v/>
      </c>
      <c r="DP81" s="82" t="str">
        <f t="shared" si="38"/>
        <v/>
      </c>
      <c r="DQ81" s="82" t="str">
        <f t="shared" si="38"/>
        <v/>
      </c>
      <c r="DR81" s="82" t="str">
        <f t="shared" si="38"/>
        <v/>
      </c>
      <c r="DS81" s="82" t="str">
        <f t="shared" si="39"/>
        <v/>
      </c>
      <c r="DT81" s="82" t="str">
        <f t="shared" si="39"/>
        <v/>
      </c>
      <c r="DU81" s="82" t="str">
        <f t="shared" si="39"/>
        <v/>
      </c>
      <c r="DV81" s="82" t="str">
        <f t="shared" si="39"/>
        <v/>
      </c>
      <c r="DW81" s="82" t="str">
        <f t="shared" si="39"/>
        <v/>
      </c>
      <c r="DX81" s="82" t="str">
        <f t="shared" si="39"/>
        <v/>
      </c>
      <c r="DY81" s="82" t="str">
        <f t="shared" si="40"/>
        <v/>
      </c>
      <c r="DZ81" s="82" t="str">
        <f t="shared" si="40"/>
        <v/>
      </c>
      <c r="EA81" s="82" t="str">
        <f t="shared" si="40"/>
        <v/>
      </c>
      <c r="EB81" s="82" t="str">
        <f t="shared" si="40"/>
        <v/>
      </c>
      <c r="EC81" s="82" t="str">
        <f t="shared" si="40"/>
        <v/>
      </c>
      <c r="ED81" s="82" t="str">
        <f t="shared" si="40"/>
        <v/>
      </c>
      <c r="EE81" s="82" t="str">
        <f t="shared" si="41"/>
        <v/>
      </c>
      <c r="EF81" s="82" t="str">
        <f t="shared" si="41"/>
        <v/>
      </c>
      <c r="EG81" s="82" t="str">
        <f t="shared" si="41"/>
        <v/>
      </c>
      <c r="EH81" s="82" t="str">
        <f t="shared" si="41"/>
        <v/>
      </c>
      <c r="EI81" s="82" t="str">
        <f t="shared" si="41"/>
        <v/>
      </c>
      <c r="EJ81" s="82" t="str">
        <f t="shared" si="41"/>
        <v/>
      </c>
      <c r="EK81" s="82" t="str">
        <f t="shared" si="42"/>
        <v/>
      </c>
      <c r="EL81" s="82" t="str">
        <f t="shared" si="42"/>
        <v/>
      </c>
      <c r="EM81" s="82" t="str">
        <f t="shared" si="42"/>
        <v/>
      </c>
      <c r="EN81" s="82" t="str">
        <f t="shared" si="42"/>
        <v/>
      </c>
      <c r="EO81" s="82" t="str">
        <f t="shared" si="42"/>
        <v/>
      </c>
      <c r="EP81" s="82" t="str">
        <f t="shared" si="42"/>
        <v/>
      </c>
      <c r="EQ81" s="82" t="str">
        <f t="shared" si="43"/>
        <v/>
      </c>
      <c r="ER81" s="82" t="str">
        <f t="shared" si="43"/>
        <v/>
      </c>
      <c r="ES81" s="82" t="str">
        <f t="shared" si="43"/>
        <v/>
      </c>
      <c r="ET81" s="82" t="str">
        <f t="shared" si="43"/>
        <v/>
      </c>
      <c r="EU81" s="82" t="str">
        <f t="shared" si="43"/>
        <v/>
      </c>
      <c r="EV81" s="82" t="str">
        <f t="shared" si="43"/>
        <v/>
      </c>
      <c r="EW81" s="82" t="str">
        <f t="shared" si="44"/>
        <v/>
      </c>
      <c r="EX81" s="82" t="str">
        <f t="shared" si="44"/>
        <v/>
      </c>
      <c r="EY81" s="82" t="str">
        <f t="shared" si="44"/>
        <v/>
      </c>
      <c r="EZ81" s="82" t="str">
        <f t="shared" si="44"/>
        <v/>
      </c>
      <c r="FA81" s="82" t="str">
        <f t="shared" si="44"/>
        <v/>
      </c>
      <c r="FB81" s="82" t="str">
        <f t="shared" si="44"/>
        <v/>
      </c>
      <c r="FC81" s="82" t="str">
        <f t="shared" si="45"/>
        <v/>
      </c>
      <c r="FD81" s="82" t="str">
        <f t="shared" si="45"/>
        <v/>
      </c>
      <c r="FE81" s="82" t="str">
        <f t="shared" si="45"/>
        <v/>
      </c>
      <c r="FF81" s="82" t="str">
        <f t="shared" si="45"/>
        <v/>
      </c>
      <c r="FG81" s="82" t="str">
        <f t="shared" si="45"/>
        <v/>
      </c>
      <c r="FH81" s="82" t="str">
        <f t="shared" si="45"/>
        <v/>
      </c>
      <c r="FI81" s="82" t="str">
        <f t="shared" si="46"/>
        <v/>
      </c>
      <c r="FJ81" s="82" t="str">
        <f t="shared" si="46"/>
        <v/>
      </c>
      <c r="FK81" s="82" t="str">
        <f t="shared" si="46"/>
        <v/>
      </c>
      <c r="FL81" s="82" t="str">
        <f t="shared" si="46"/>
        <v/>
      </c>
      <c r="FM81" s="82" t="str">
        <f t="shared" si="46"/>
        <v/>
      </c>
      <c r="FN81" s="82" t="str">
        <f t="shared" si="46"/>
        <v/>
      </c>
      <c r="FO81" s="82" t="str">
        <f t="shared" si="47"/>
        <v/>
      </c>
      <c r="FP81" s="82" t="str">
        <f t="shared" si="47"/>
        <v/>
      </c>
      <c r="FQ81" s="82" t="str">
        <f t="shared" si="47"/>
        <v/>
      </c>
      <c r="FR81" s="82" t="str">
        <f t="shared" si="47"/>
        <v/>
      </c>
      <c r="FS81" s="82" t="str">
        <f t="shared" si="47"/>
        <v/>
      </c>
      <c r="FT81" s="82" t="str">
        <f t="shared" si="47"/>
        <v/>
      </c>
      <c r="FU81" s="82" t="str">
        <f t="shared" si="48"/>
        <v/>
      </c>
      <c r="FV81" s="82" t="str">
        <f t="shared" si="48"/>
        <v/>
      </c>
      <c r="FW81" s="82" t="str">
        <f t="shared" si="48"/>
        <v/>
      </c>
      <c r="FX81" s="82" t="str">
        <f t="shared" si="48"/>
        <v/>
      </c>
      <c r="FY81" s="82" t="str">
        <f t="shared" si="48"/>
        <v/>
      </c>
      <c r="FZ81" s="82" t="str">
        <f t="shared" si="48"/>
        <v/>
      </c>
      <c r="GA81" s="82" t="str">
        <f t="shared" si="49"/>
        <v/>
      </c>
      <c r="GB81" s="82" t="str">
        <f t="shared" si="49"/>
        <v/>
      </c>
      <c r="GC81" s="82" t="str">
        <f t="shared" si="49"/>
        <v/>
      </c>
      <c r="GD81" s="82" t="str">
        <f t="shared" si="49"/>
        <v/>
      </c>
      <c r="GE81" s="82" t="str">
        <f t="shared" si="49"/>
        <v/>
      </c>
      <c r="GF81" s="82" t="str">
        <f t="shared" si="49"/>
        <v/>
      </c>
    </row>
    <row r="82" spans="1:188" ht="25.5" customHeight="1">
      <c r="A82" s="2" t="s">
        <v>4656</v>
      </c>
      <c r="B82" s="2">
        <f>COUNTIF($H$4:H82,H82)</f>
        <v>1</v>
      </c>
      <c r="C82" s="2">
        <f>COUNTIF($J$4:J82,J82)</f>
        <v>1</v>
      </c>
      <c r="D82" s="2">
        <f>COUNTIF($K$4:K82,K82)</f>
        <v>1</v>
      </c>
      <c r="E82" s="89">
        <f t="shared" si="25"/>
        <v>79</v>
      </c>
      <c r="F82" s="89" t="s">
        <v>2532</v>
      </c>
      <c r="G82" s="79" t="s">
        <v>4025</v>
      </c>
      <c r="H82" s="97" t="s">
        <v>1121</v>
      </c>
      <c r="I82" s="79" t="s">
        <v>1281</v>
      </c>
      <c r="J82" s="79" t="s">
        <v>895</v>
      </c>
      <c r="K82" s="89" t="s">
        <v>1125</v>
      </c>
      <c r="L82" s="89" t="s">
        <v>1127</v>
      </c>
      <c r="M82" s="108" t="s">
        <v>4199</v>
      </c>
      <c r="N82" s="108"/>
      <c r="O82" s="108"/>
      <c r="P82" s="108"/>
      <c r="Q82" s="108"/>
      <c r="R82" s="108"/>
      <c r="S82" s="89"/>
      <c r="T82" s="89"/>
      <c r="U82" s="89"/>
      <c r="V82" s="89"/>
      <c r="W82" s="89"/>
      <c r="X82" s="89"/>
      <c r="Y82" s="89"/>
      <c r="Z82" s="89"/>
      <c r="AA82" s="89"/>
      <c r="AB82" s="89"/>
      <c r="AC82" s="89"/>
      <c r="AD82" s="89">
        <v>1</v>
      </c>
      <c r="AE82" s="89"/>
      <c r="AF82" s="89"/>
      <c r="AG82" s="89"/>
      <c r="AH82" s="89"/>
      <c r="AI82" s="89"/>
      <c r="AJ82" s="89"/>
      <c r="AK82" s="89"/>
      <c r="AL82" s="89"/>
      <c r="AM82" s="89"/>
      <c r="AN82" s="89"/>
      <c r="AO82" s="89"/>
      <c r="AP82" s="89"/>
      <c r="AQ82" s="111"/>
      <c r="AR82" s="118"/>
      <c r="AS82" s="2" t="str">
        <f t="shared" si="26"/>
        <v/>
      </c>
      <c r="AT82" s="2" t="str">
        <f t="shared" si="26"/>
        <v/>
      </c>
      <c r="AU82" s="2" t="str">
        <f t="shared" si="26"/>
        <v/>
      </c>
      <c r="AV82" s="2" t="str">
        <f t="shared" si="26"/>
        <v/>
      </c>
      <c r="AW82" s="2" t="str">
        <f t="shared" si="26"/>
        <v/>
      </c>
      <c r="AX82" s="2" t="str">
        <f t="shared" si="26"/>
        <v/>
      </c>
      <c r="AY82" s="121" t="str">
        <f t="shared" si="27"/>
        <v/>
      </c>
      <c r="AZ82" s="121" t="str">
        <f t="shared" si="27"/>
        <v/>
      </c>
      <c r="BA82" s="121" t="str">
        <f t="shared" si="27"/>
        <v/>
      </c>
      <c r="BB82" s="121" t="str">
        <f t="shared" si="27"/>
        <v/>
      </c>
      <c r="BC82" s="121" t="str">
        <f t="shared" si="27"/>
        <v/>
      </c>
      <c r="BD82" s="121" t="str">
        <f t="shared" si="27"/>
        <v/>
      </c>
      <c r="BE82" s="82" t="str">
        <f t="shared" si="28"/>
        <v/>
      </c>
      <c r="BF82" s="82" t="str">
        <f t="shared" si="28"/>
        <v/>
      </c>
      <c r="BG82" s="82" t="str">
        <f t="shared" si="28"/>
        <v/>
      </c>
      <c r="BH82" s="82" t="str">
        <f t="shared" si="28"/>
        <v/>
      </c>
      <c r="BI82" s="82" t="str">
        <f t="shared" si="28"/>
        <v/>
      </c>
      <c r="BJ82" s="82" t="str">
        <f t="shared" si="28"/>
        <v/>
      </c>
      <c r="BK82" s="82" t="str">
        <f t="shared" si="29"/>
        <v/>
      </c>
      <c r="BL82" s="82" t="str">
        <f t="shared" si="29"/>
        <v/>
      </c>
      <c r="BM82" s="82" t="str">
        <f t="shared" si="29"/>
        <v/>
      </c>
      <c r="BN82" s="82" t="str">
        <f t="shared" si="29"/>
        <v/>
      </c>
      <c r="BO82" s="82" t="str">
        <f t="shared" si="29"/>
        <v/>
      </c>
      <c r="BP82" s="82" t="str">
        <f t="shared" si="29"/>
        <v/>
      </c>
      <c r="BQ82" s="82" t="str">
        <f t="shared" si="30"/>
        <v/>
      </c>
      <c r="BR82" s="82" t="str">
        <f t="shared" si="30"/>
        <v/>
      </c>
      <c r="BS82" s="82" t="str">
        <f t="shared" si="30"/>
        <v/>
      </c>
      <c r="BT82" s="82" t="str">
        <f t="shared" si="30"/>
        <v/>
      </c>
      <c r="BU82" s="82" t="str">
        <f t="shared" si="30"/>
        <v/>
      </c>
      <c r="BV82" s="82" t="str">
        <f t="shared" si="30"/>
        <v/>
      </c>
      <c r="BW82" s="82" t="str">
        <f t="shared" si="31"/>
        <v/>
      </c>
      <c r="BX82" s="82" t="str">
        <f t="shared" si="31"/>
        <v/>
      </c>
      <c r="BY82" s="82" t="str">
        <f t="shared" si="31"/>
        <v/>
      </c>
      <c r="BZ82" s="82" t="str">
        <f t="shared" si="31"/>
        <v/>
      </c>
      <c r="CA82" s="82" t="str">
        <f t="shared" si="31"/>
        <v/>
      </c>
      <c r="CB82" s="82" t="str">
        <f t="shared" si="31"/>
        <v/>
      </c>
      <c r="CC82" s="82" t="str">
        <f t="shared" si="32"/>
        <v/>
      </c>
      <c r="CD82" s="82" t="str">
        <f t="shared" si="32"/>
        <v/>
      </c>
      <c r="CE82" s="82" t="str">
        <f t="shared" si="32"/>
        <v/>
      </c>
      <c r="CF82" s="82" t="str">
        <f t="shared" si="32"/>
        <v/>
      </c>
      <c r="CG82" s="82" t="str">
        <f t="shared" si="32"/>
        <v/>
      </c>
      <c r="CH82" s="82" t="str">
        <f t="shared" si="32"/>
        <v/>
      </c>
      <c r="CI82" s="82" t="str">
        <f t="shared" si="33"/>
        <v/>
      </c>
      <c r="CJ82" s="82" t="str">
        <f t="shared" si="33"/>
        <v/>
      </c>
      <c r="CK82" s="82" t="str">
        <f t="shared" si="33"/>
        <v/>
      </c>
      <c r="CL82" s="82" t="str">
        <f t="shared" si="33"/>
        <v/>
      </c>
      <c r="CM82" s="82" t="str">
        <f t="shared" si="33"/>
        <v/>
      </c>
      <c r="CN82" s="82" t="str">
        <f t="shared" si="33"/>
        <v/>
      </c>
      <c r="CO82" s="82" t="str">
        <f t="shared" si="34"/>
        <v/>
      </c>
      <c r="CP82" s="82" t="str">
        <f t="shared" si="34"/>
        <v/>
      </c>
      <c r="CQ82" s="82" t="str">
        <f t="shared" si="34"/>
        <v/>
      </c>
      <c r="CR82" s="82" t="str">
        <f t="shared" si="34"/>
        <v/>
      </c>
      <c r="CS82" s="82" t="str">
        <f t="shared" si="34"/>
        <v/>
      </c>
      <c r="CT82" s="82" t="str">
        <f t="shared" si="34"/>
        <v/>
      </c>
      <c r="CU82" s="82" t="str">
        <f t="shared" si="35"/>
        <v/>
      </c>
      <c r="CV82" s="82" t="str">
        <f t="shared" si="35"/>
        <v/>
      </c>
      <c r="CW82" s="82" t="str">
        <f t="shared" si="35"/>
        <v/>
      </c>
      <c r="CX82" s="82" t="str">
        <f t="shared" si="35"/>
        <v/>
      </c>
      <c r="CY82" s="82" t="str">
        <f t="shared" si="35"/>
        <v/>
      </c>
      <c r="CZ82" s="82" t="str">
        <f t="shared" si="35"/>
        <v/>
      </c>
      <c r="DA82" s="82" t="str">
        <f t="shared" si="36"/>
        <v/>
      </c>
      <c r="DB82" s="82" t="str">
        <f t="shared" si="36"/>
        <v/>
      </c>
      <c r="DC82" s="82" t="str">
        <f t="shared" si="36"/>
        <v/>
      </c>
      <c r="DD82" s="82" t="str">
        <f t="shared" si="36"/>
        <v/>
      </c>
      <c r="DE82" s="82" t="str">
        <f t="shared" si="36"/>
        <v/>
      </c>
      <c r="DF82" s="82" t="str">
        <f t="shared" si="36"/>
        <v/>
      </c>
      <c r="DG82" s="82" t="str">
        <f t="shared" si="37"/>
        <v>info@lactive.net</v>
      </c>
      <c r="DH82" s="82" t="str">
        <f t="shared" si="37"/>
        <v/>
      </c>
      <c r="DI82" s="82" t="str">
        <f t="shared" si="37"/>
        <v/>
      </c>
      <c r="DJ82" s="82" t="str">
        <f t="shared" si="37"/>
        <v/>
      </c>
      <c r="DK82" s="82" t="str">
        <f t="shared" si="37"/>
        <v/>
      </c>
      <c r="DL82" s="82" t="str">
        <f t="shared" si="37"/>
        <v/>
      </c>
      <c r="DM82" s="82" t="str">
        <f t="shared" si="38"/>
        <v/>
      </c>
      <c r="DN82" s="82" t="str">
        <f t="shared" si="38"/>
        <v/>
      </c>
      <c r="DO82" s="82" t="str">
        <f t="shared" si="38"/>
        <v/>
      </c>
      <c r="DP82" s="82" t="str">
        <f t="shared" si="38"/>
        <v/>
      </c>
      <c r="DQ82" s="82" t="str">
        <f t="shared" si="38"/>
        <v/>
      </c>
      <c r="DR82" s="82" t="str">
        <f t="shared" si="38"/>
        <v/>
      </c>
      <c r="DS82" s="82" t="str">
        <f t="shared" si="39"/>
        <v/>
      </c>
      <c r="DT82" s="82" t="str">
        <f t="shared" si="39"/>
        <v/>
      </c>
      <c r="DU82" s="82" t="str">
        <f t="shared" si="39"/>
        <v/>
      </c>
      <c r="DV82" s="82" t="str">
        <f t="shared" si="39"/>
        <v/>
      </c>
      <c r="DW82" s="82" t="str">
        <f t="shared" si="39"/>
        <v/>
      </c>
      <c r="DX82" s="82" t="str">
        <f t="shared" si="39"/>
        <v/>
      </c>
      <c r="DY82" s="82" t="str">
        <f t="shared" si="40"/>
        <v/>
      </c>
      <c r="DZ82" s="82" t="str">
        <f t="shared" si="40"/>
        <v/>
      </c>
      <c r="EA82" s="82" t="str">
        <f t="shared" si="40"/>
        <v/>
      </c>
      <c r="EB82" s="82" t="str">
        <f t="shared" si="40"/>
        <v/>
      </c>
      <c r="EC82" s="82" t="str">
        <f t="shared" si="40"/>
        <v/>
      </c>
      <c r="ED82" s="82" t="str">
        <f t="shared" si="40"/>
        <v/>
      </c>
      <c r="EE82" s="82" t="str">
        <f t="shared" si="41"/>
        <v/>
      </c>
      <c r="EF82" s="82" t="str">
        <f t="shared" si="41"/>
        <v/>
      </c>
      <c r="EG82" s="82" t="str">
        <f t="shared" si="41"/>
        <v/>
      </c>
      <c r="EH82" s="82" t="str">
        <f t="shared" si="41"/>
        <v/>
      </c>
      <c r="EI82" s="82" t="str">
        <f t="shared" si="41"/>
        <v/>
      </c>
      <c r="EJ82" s="82" t="str">
        <f t="shared" si="41"/>
        <v/>
      </c>
      <c r="EK82" s="82" t="str">
        <f t="shared" si="42"/>
        <v/>
      </c>
      <c r="EL82" s="82" t="str">
        <f t="shared" si="42"/>
        <v/>
      </c>
      <c r="EM82" s="82" t="str">
        <f t="shared" si="42"/>
        <v/>
      </c>
      <c r="EN82" s="82" t="str">
        <f t="shared" si="42"/>
        <v/>
      </c>
      <c r="EO82" s="82" t="str">
        <f t="shared" si="42"/>
        <v/>
      </c>
      <c r="EP82" s="82" t="str">
        <f t="shared" si="42"/>
        <v/>
      </c>
      <c r="EQ82" s="82" t="str">
        <f t="shared" si="43"/>
        <v/>
      </c>
      <c r="ER82" s="82" t="str">
        <f t="shared" si="43"/>
        <v/>
      </c>
      <c r="ES82" s="82" t="str">
        <f t="shared" si="43"/>
        <v/>
      </c>
      <c r="ET82" s="82" t="str">
        <f t="shared" si="43"/>
        <v/>
      </c>
      <c r="EU82" s="82" t="str">
        <f t="shared" si="43"/>
        <v/>
      </c>
      <c r="EV82" s="82" t="str">
        <f t="shared" si="43"/>
        <v/>
      </c>
      <c r="EW82" s="82" t="str">
        <f t="shared" si="44"/>
        <v/>
      </c>
      <c r="EX82" s="82" t="str">
        <f t="shared" si="44"/>
        <v/>
      </c>
      <c r="EY82" s="82" t="str">
        <f t="shared" si="44"/>
        <v/>
      </c>
      <c r="EZ82" s="82" t="str">
        <f t="shared" si="44"/>
        <v/>
      </c>
      <c r="FA82" s="82" t="str">
        <f t="shared" si="44"/>
        <v/>
      </c>
      <c r="FB82" s="82" t="str">
        <f t="shared" si="44"/>
        <v/>
      </c>
      <c r="FC82" s="82" t="str">
        <f t="shared" si="45"/>
        <v/>
      </c>
      <c r="FD82" s="82" t="str">
        <f t="shared" si="45"/>
        <v/>
      </c>
      <c r="FE82" s="82" t="str">
        <f t="shared" si="45"/>
        <v/>
      </c>
      <c r="FF82" s="82" t="str">
        <f t="shared" si="45"/>
        <v/>
      </c>
      <c r="FG82" s="82" t="str">
        <f t="shared" si="45"/>
        <v/>
      </c>
      <c r="FH82" s="82" t="str">
        <f t="shared" si="45"/>
        <v/>
      </c>
      <c r="FI82" s="82" t="str">
        <f t="shared" si="46"/>
        <v/>
      </c>
      <c r="FJ82" s="82" t="str">
        <f t="shared" si="46"/>
        <v/>
      </c>
      <c r="FK82" s="82" t="str">
        <f t="shared" si="46"/>
        <v/>
      </c>
      <c r="FL82" s="82" t="str">
        <f t="shared" si="46"/>
        <v/>
      </c>
      <c r="FM82" s="82" t="str">
        <f t="shared" si="46"/>
        <v/>
      </c>
      <c r="FN82" s="82" t="str">
        <f t="shared" si="46"/>
        <v/>
      </c>
      <c r="FO82" s="82" t="str">
        <f t="shared" si="47"/>
        <v/>
      </c>
      <c r="FP82" s="82" t="str">
        <f t="shared" si="47"/>
        <v/>
      </c>
      <c r="FQ82" s="82" t="str">
        <f t="shared" si="47"/>
        <v/>
      </c>
      <c r="FR82" s="82" t="str">
        <f t="shared" si="47"/>
        <v/>
      </c>
      <c r="FS82" s="82" t="str">
        <f t="shared" si="47"/>
        <v/>
      </c>
      <c r="FT82" s="82" t="str">
        <f t="shared" si="47"/>
        <v/>
      </c>
      <c r="FU82" s="82" t="str">
        <f t="shared" si="48"/>
        <v/>
      </c>
      <c r="FV82" s="82" t="str">
        <f t="shared" si="48"/>
        <v/>
      </c>
      <c r="FW82" s="82" t="str">
        <f t="shared" si="48"/>
        <v/>
      </c>
      <c r="FX82" s="82" t="str">
        <f t="shared" si="48"/>
        <v/>
      </c>
      <c r="FY82" s="82" t="str">
        <f t="shared" si="48"/>
        <v/>
      </c>
      <c r="FZ82" s="82" t="str">
        <f t="shared" si="48"/>
        <v/>
      </c>
      <c r="GA82" s="82" t="str">
        <f t="shared" si="49"/>
        <v/>
      </c>
      <c r="GB82" s="82" t="str">
        <f t="shared" si="49"/>
        <v/>
      </c>
      <c r="GC82" s="82" t="str">
        <f t="shared" si="49"/>
        <v/>
      </c>
      <c r="GD82" s="82" t="str">
        <f t="shared" si="49"/>
        <v/>
      </c>
      <c r="GE82" s="82" t="str">
        <f t="shared" si="49"/>
        <v/>
      </c>
      <c r="GF82" s="82" t="str">
        <f t="shared" si="49"/>
        <v/>
      </c>
    </row>
    <row r="83" spans="1:188" ht="25.5" customHeight="1">
      <c r="A83" s="2" t="s">
        <v>4657</v>
      </c>
      <c r="B83" s="2">
        <f>COUNTIF($H$4:H83,H83)</f>
        <v>1</v>
      </c>
      <c r="C83" s="2">
        <f>COUNTIF($J$4:J83,J83)</f>
        <v>1</v>
      </c>
      <c r="D83" s="2">
        <f>COUNTIF($K$4:K83,K83)</f>
        <v>1</v>
      </c>
      <c r="E83" s="89">
        <f t="shared" si="25"/>
        <v>80</v>
      </c>
      <c r="F83" s="89" t="s">
        <v>2532</v>
      </c>
      <c r="G83" s="79" t="s">
        <v>4025</v>
      </c>
      <c r="H83" s="97" t="s">
        <v>1141</v>
      </c>
      <c r="I83" s="79" t="s">
        <v>698</v>
      </c>
      <c r="J83" s="79" t="s">
        <v>753</v>
      </c>
      <c r="K83" s="89" t="s">
        <v>1157</v>
      </c>
      <c r="L83" s="89" t="s">
        <v>1157</v>
      </c>
      <c r="M83" s="108" t="s">
        <v>3212</v>
      </c>
      <c r="N83" s="108"/>
      <c r="O83" s="108"/>
      <c r="P83" s="108"/>
      <c r="Q83" s="108"/>
      <c r="R83" s="108"/>
      <c r="S83" s="89"/>
      <c r="T83" s="89"/>
      <c r="U83" s="89"/>
      <c r="V83" s="89"/>
      <c r="W83" s="89"/>
      <c r="X83" s="89"/>
      <c r="Y83" s="89"/>
      <c r="Z83" s="89"/>
      <c r="AA83" s="89"/>
      <c r="AB83" s="89"/>
      <c r="AC83" s="89">
        <v>1</v>
      </c>
      <c r="AD83" s="89">
        <v>1</v>
      </c>
      <c r="AE83" s="89"/>
      <c r="AF83" s="89">
        <v>2</v>
      </c>
      <c r="AG83" s="89"/>
      <c r="AH83" s="89"/>
      <c r="AI83" s="89"/>
      <c r="AJ83" s="89">
        <v>1</v>
      </c>
      <c r="AK83" s="89"/>
      <c r="AL83" s="89"/>
      <c r="AM83" s="89"/>
      <c r="AN83" s="89"/>
      <c r="AO83" s="89"/>
      <c r="AP83" s="89"/>
      <c r="AQ83" s="111"/>
      <c r="AR83" s="118"/>
      <c r="AS83" s="2" t="str">
        <f t="shared" si="26"/>
        <v/>
      </c>
      <c r="AT83" s="2" t="str">
        <f t="shared" si="26"/>
        <v/>
      </c>
      <c r="AU83" s="2" t="str">
        <f t="shared" si="26"/>
        <v/>
      </c>
      <c r="AV83" s="2" t="str">
        <f t="shared" si="26"/>
        <v/>
      </c>
      <c r="AW83" s="2" t="str">
        <f t="shared" si="26"/>
        <v/>
      </c>
      <c r="AX83" s="2" t="str">
        <f t="shared" si="26"/>
        <v/>
      </c>
      <c r="AY83" s="121" t="str">
        <f t="shared" si="27"/>
        <v/>
      </c>
      <c r="AZ83" s="121" t="str">
        <f t="shared" si="27"/>
        <v/>
      </c>
      <c r="BA83" s="121" t="str">
        <f t="shared" si="27"/>
        <v/>
      </c>
      <c r="BB83" s="121" t="str">
        <f t="shared" si="27"/>
        <v/>
      </c>
      <c r="BC83" s="121" t="str">
        <f t="shared" si="27"/>
        <v/>
      </c>
      <c r="BD83" s="121" t="str">
        <f t="shared" si="27"/>
        <v/>
      </c>
      <c r="BE83" s="82" t="str">
        <f t="shared" si="28"/>
        <v/>
      </c>
      <c r="BF83" s="82" t="str">
        <f t="shared" si="28"/>
        <v/>
      </c>
      <c r="BG83" s="82" t="str">
        <f t="shared" si="28"/>
        <v/>
      </c>
      <c r="BH83" s="82" t="str">
        <f t="shared" si="28"/>
        <v/>
      </c>
      <c r="BI83" s="82" t="str">
        <f t="shared" si="28"/>
        <v/>
      </c>
      <c r="BJ83" s="82" t="str">
        <f t="shared" si="28"/>
        <v/>
      </c>
      <c r="BK83" s="82" t="str">
        <f t="shared" si="29"/>
        <v/>
      </c>
      <c r="BL83" s="82" t="str">
        <f t="shared" si="29"/>
        <v/>
      </c>
      <c r="BM83" s="82" t="str">
        <f t="shared" si="29"/>
        <v/>
      </c>
      <c r="BN83" s="82" t="str">
        <f t="shared" si="29"/>
        <v/>
      </c>
      <c r="BO83" s="82" t="str">
        <f t="shared" si="29"/>
        <v/>
      </c>
      <c r="BP83" s="82" t="str">
        <f t="shared" si="29"/>
        <v/>
      </c>
      <c r="BQ83" s="82" t="str">
        <f t="shared" si="30"/>
        <v/>
      </c>
      <c r="BR83" s="82" t="str">
        <f t="shared" si="30"/>
        <v/>
      </c>
      <c r="BS83" s="82" t="str">
        <f t="shared" si="30"/>
        <v/>
      </c>
      <c r="BT83" s="82" t="str">
        <f t="shared" si="30"/>
        <v/>
      </c>
      <c r="BU83" s="82" t="str">
        <f t="shared" si="30"/>
        <v/>
      </c>
      <c r="BV83" s="82" t="str">
        <f t="shared" si="30"/>
        <v/>
      </c>
      <c r="BW83" s="82" t="str">
        <f t="shared" si="31"/>
        <v/>
      </c>
      <c r="BX83" s="82" t="str">
        <f t="shared" si="31"/>
        <v/>
      </c>
      <c r="BY83" s="82" t="str">
        <f t="shared" si="31"/>
        <v/>
      </c>
      <c r="BZ83" s="82" t="str">
        <f t="shared" si="31"/>
        <v/>
      </c>
      <c r="CA83" s="82" t="str">
        <f t="shared" si="31"/>
        <v/>
      </c>
      <c r="CB83" s="82" t="str">
        <f t="shared" si="31"/>
        <v/>
      </c>
      <c r="CC83" s="82" t="str">
        <f t="shared" si="32"/>
        <v/>
      </c>
      <c r="CD83" s="82" t="str">
        <f t="shared" si="32"/>
        <v/>
      </c>
      <c r="CE83" s="82" t="str">
        <f t="shared" si="32"/>
        <v/>
      </c>
      <c r="CF83" s="82" t="str">
        <f t="shared" si="32"/>
        <v/>
      </c>
      <c r="CG83" s="82" t="str">
        <f t="shared" si="32"/>
        <v/>
      </c>
      <c r="CH83" s="82" t="str">
        <f t="shared" si="32"/>
        <v/>
      </c>
      <c r="CI83" s="82" t="str">
        <f t="shared" si="33"/>
        <v/>
      </c>
      <c r="CJ83" s="82" t="str">
        <f t="shared" si="33"/>
        <v/>
      </c>
      <c r="CK83" s="82" t="str">
        <f t="shared" si="33"/>
        <v/>
      </c>
      <c r="CL83" s="82" t="str">
        <f t="shared" si="33"/>
        <v/>
      </c>
      <c r="CM83" s="82" t="str">
        <f t="shared" si="33"/>
        <v/>
      </c>
      <c r="CN83" s="82" t="str">
        <f t="shared" si="33"/>
        <v/>
      </c>
      <c r="CO83" s="82" t="str">
        <f t="shared" si="34"/>
        <v/>
      </c>
      <c r="CP83" s="82" t="str">
        <f t="shared" si="34"/>
        <v/>
      </c>
      <c r="CQ83" s="82" t="str">
        <f t="shared" si="34"/>
        <v/>
      </c>
      <c r="CR83" s="82" t="str">
        <f t="shared" si="34"/>
        <v/>
      </c>
      <c r="CS83" s="82" t="str">
        <f t="shared" si="34"/>
        <v/>
      </c>
      <c r="CT83" s="82" t="str">
        <f t="shared" si="34"/>
        <v/>
      </c>
      <c r="CU83" s="82" t="str">
        <f t="shared" si="35"/>
        <v/>
      </c>
      <c r="CV83" s="82" t="str">
        <f t="shared" si="35"/>
        <v/>
      </c>
      <c r="CW83" s="82" t="str">
        <f t="shared" si="35"/>
        <v/>
      </c>
      <c r="CX83" s="82" t="str">
        <f t="shared" si="35"/>
        <v/>
      </c>
      <c r="CY83" s="82" t="str">
        <f t="shared" si="35"/>
        <v/>
      </c>
      <c r="CZ83" s="82" t="str">
        <f t="shared" si="35"/>
        <v/>
      </c>
      <c r="DA83" s="82" t="str">
        <f t="shared" si="36"/>
        <v>houonkai@cty8.com</v>
      </c>
      <c r="DB83" s="82" t="str">
        <f t="shared" si="36"/>
        <v/>
      </c>
      <c r="DC83" s="82" t="str">
        <f t="shared" si="36"/>
        <v/>
      </c>
      <c r="DD83" s="82" t="str">
        <f t="shared" si="36"/>
        <v/>
      </c>
      <c r="DE83" s="82" t="str">
        <f t="shared" si="36"/>
        <v/>
      </c>
      <c r="DF83" s="82" t="str">
        <f t="shared" si="36"/>
        <v/>
      </c>
      <c r="DG83" s="82" t="str">
        <f t="shared" si="37"/>
        <v>houonkai@cty8.com</v>
      </c>
      <c r="DH83" s="82" t="str">
        <f t="shared" si="37"/>
        <v/>
      </c>
      <c r="DI83" s="82" t="str">
        <f t="shared" si="37"/>
        <v/>
      </c>
      <c r="DJ83" s="82" t="str">
        <f t="shared" si="37"/>
        <v/>
      </c>
      <c r="DK83" s="82" t="str">
        <f t="shared" si="37"/>
        <v/>
      </c>
      <c r="DL83" s="82" t="str">
        <f t="shared" si="37"/>
        <v/>
      </c>
      <c r="DM83" s="82" t="str">
        <f t="shared" si="38"/>
        <v/>
      </c>
      <c r="DN83" s="82" t="str">
        <f t="shared" si="38"/>
        <v/>
      </c>
      <c r="DO83" s="82" t="str">
        <f t="shared" si="38"/>
        <v/>
      </c>
      <c r="DP83" s="82" t="str">
        <f t="shared" si="38"/>
        <v/>
      </c>
      <c r="DQ83" s="82" t="str">
        <f t="shared" si="38"/>
        <v/>
      </c>
      <c r="DR83" s="82" t="str">
        <f t="shared" si="38"/>
        <v/>
      </c>
      <c r="DS83" s="82" t="str">
        <f t="shared" si="39"/>
        <v>houonkai@cty8.com</v>
      </c>
      <c r="DT83" s="82" t="str">
        <f t="shared" si="39"/>
        <v/>
      </c>
      <c r="DU83" s="82" t="str">
        <f t="shared" si="39"/>
        <v/>
      </c>
      <c r="DV83" s="82" t="str">
        <f t="shared" si="39"/>
        <v/>
      </c>
      <c r="DW83" s="82" t="str">
        <f t="shared" si="39"/>
        <v/>
      </c>
      <c r="DX83" s="82" t="str">
        <f t="shared" si="39"/>
        <v/>
      </c>
      <c r="DY83" s="82" t="str">
        <f t="shared" si="40"/>
        <v/>
      </c>
      <c r="DZ83" s="82" t="str">
        <f t="shared" si="40"/>
        <v/>
      </c>
      <c r="EA83" s="82" t="str">
        <f t="shared" si="40"/>
        <v/>
      </c>
      <c r="EB83" s="82" t="str">
        <f t="shared" si="40"/>
        <v/>
      </c>
      <c r="EC83" s="82" t="str">
        <f t="shared" si="40"/>
        <v/>
      </c>
      <c r="ED83" s="82" t="str">
        <f t="shared" si="40"/>
        <v/>
      </c>
      <c r="EE83" s="82" t="str">
        <f t="shared" si="41"/>
        <v/>
      </c>
      <c r="EF83" s="82" t="str">
        <f t="shared" si="41"/>
        <v/>
      </c>
      <c r="EG83" s="82" t="str">
        <f t="shared" si="41"/>
        <v/>
      </c>
      <c r="EH83" s="82" t="str">
        <f t="shared" si="41"/>
        <v/>
      </c>
      <c r="EI83" s="82" t="str">
        <f t="shared" si="41"/>
        <v/>
      </c>
      <c r="EJ83" s="82" t="str">
        <f t="shared" si="41"/>
        <v/>
      </c>
      <c r="EK83" s="82" t="str">
        <f t="shared" si="42"/>
        <v/>
      </c>
      <c r="EL83" s="82" t="str">
        <f t="shared" si="42"/>
        <v/>
      </c>
      <c r="EM83" s="82" t="str">
        <f t="shared" si="42"/>
        <v/>
      </c>
      <c r="EN83" s="82" t="str">
        <f t="shared" si="42"/>
        <v/>
      </c>
      <c r="EO83" s="82" t="str">
        <f t="shared" si="42"/>
        <v/>
      </c>
      <c r="EP83" s="82" t="str">
        <f t="shared" si="42"/>
        <v/>
      </c>
      <c r="EQ83" s="82" t="str">
        <f t="shared" si="43"/>
        <v>houonkai@cty8.com</v>
      </c>
      <c r="ER83" s="82" t="str">
        <f t="shared" si="43"/>
        <v/>
      </c>
      <c r="ES83" s="82" t="str">
        <f t="shared" si="43"/>
        <v/>
      </c>
      <c r="ET83" s="82" t="str">
        <f t="shared" si="43"/>
        <v/>
      </c>
      <c r="EU83" s="82" t="str">
        <f t="shared" si="43"/>
        <v/>
      </c>
      <c r="EV83" s="82" t="str">
        <f t="shared" si="43"/>
        <v/>
      </c>
      <c r="EW83" s="82" t="str">
        <f t="shared" si="44"/>
        <v/>
      </c>
      <c r="EX83" s="82" t="str">
        <f t="shared" si="44"/>
        <v/>
      </c>
      <c r="EY83" s="82" t="str">
        <f t="shared" si="44"/>
        <v/>
      </c>
      <c r="EZ83" s="82" t="str">
        <f t="shared" si="44"/>
        <v/>
      </c>
      <c r="FA83" s="82" t="str">
        <f t="shared" si="44"/>
        <v/>
      </c>
      <c r="FB83" s="82" t="str">
        <f t="shared" si="44"/>
        <v/>
      </c>
      <c r="FC83" s="82" t="str">
        <f t="shared" si="45"/>
        <v/>
      </c>
      <c r="FD83" s="82" t="str">
        <f t="shared" si="45"/>
        <v/>
      </c>
      <c r="FE83" s="82" t="str">
        <f t="shared" si="45"/>
        <v/>
      </c>
      <c r="FF83" s="82" t="str">
        <f t="shared" si="45"/>
        <v/>
      </c>
      <c r="FG83" s="82" t="str">
        <f t="shared" si="45"/>
        <v/>
      </c>
      <c r="FH83" s="82" t="str">
        <f t="shared" si="45"/>
        <v/>
      </c>
      <c r="FI83" s="82" t="str">
        <f t="shared" si="46"/>
        <v/>
      </c>
      <c r="FJ83" s="82" t="str">
        <f t="shared" si="46"/>
        <v/>
      </c>
      <c r="FK83" s="82" t="str">
        <f t="shared" si="46"/>
        <v/>
      </c>
      <c r="FL83" s="82" t="str">
        <f t="shared" si="46"/>
        <v/>
      </c>
      <c r="FM83" s="82" t="str">
        <f t="shared" si="46"/>
        <v/>
      </c>
      <c r="FN83" s="82" t="str">
        <f t="shared" si="46"/>
        <v/>
      </c>
      <c r="FO83" s="82" t="str">
        <f t="shared" si="47"/>
        <v/>
      </c>
      <c r="FP83" s="82" t="str">
        <f t="shared" si="47"/>
        <v/>
      </c>
      <c r="FQ83" s="82" t="str">
        <f t="shared" si="47"/>
        <v/>
      </c>
      <c r="FR83" s="82" t="str">
        <f t="shared" si="47"/>
        <v/>
      </c>
      <c r="FS83" s="82" t="str">
        <f t="shared" si="47"/>
        <v/>
      </c>
      <c r="FT83" s="82" t="str">
        <f t="shared" si="47"/>
        <v/>
      </c>
      <c r="FU83" s="82" t="str">
        <f t="shared" si="48"/>
        <v/>
      </c>
      <c r="FV83" s="82" t="str">
        <f t="shared" si="48"/>
        <v/>
      </c>
      <c r="FW83" s="82" t="str">
        <f t="shared" si="48"/>
        <v/>
      </c>
      <c r="FX83" s="82" t="str">
        <f t="shared" si="48"/>
        <v/>
      </c>
      <c r="FY83" s="82" t="str">
        <f t="shared" si="48"/>
        <v/>
      </c>
      <c r="FZ83" s="82" t="str">
        <f t="shared" si="48"/>
        <v/>
      </c>
      <c r="GA83" s="82" t="str">
        <f t="shared" si="49"/>
        <v/>
      </c>
      <c r="GB83" s="82" t="str">
        <f t="shared" si="49"/>
        <v/>
      </c>
      <c r="GC83" s="82" t="str">
        <f t="shared" si="49"/>
        <v/>
      </c>
      <c r="GD83" s="82" t="str">
        <f t="shared" si="49"/>
        <v/>
      </c>
      <c r="GE83" s="82" t="str">
        <f t="shared" si="49"/>
        <v/>
      </c>
      <c r="GF83" s="82" t="str">
        <f t="shared" si="49"/>
        <v/>
      </c>
    </row>
    <row r="84" spans="1:188" ht="25.5" customHeight="1">
      <c r="A84" s="2" t="s">
        <v>1869</v>
      </c>
      <c r="B84" s="2">
        <f>COUNTIF($H$4:H84,H84)</f>
        <v>1</v>
      </c>
      <c r="C84" s="2">
        <f>COUNTIF($J$4:J84,J84)</f>
        <v>1</v>
      </c>
      <c r="D84" s="2">
        <f>COUNTIF($K$4:K84,K84)</f>
        <v>1</v>
      </c>
      <c r="E84" s="89">
        <f t="shared" si="25"/>
        <v>81</v>
      </c>
      <c r="F84" s="89" t="s">
        <v>2532</v>
      </c>
      <c r="G84" s="79" t="s">
        <v>4025</v>
      </c>
      <c r="H84" s="96" t="s">
        <v>2592</v>
      </c>
      <c r="I84" s="79" t="s">
        <v>1048</v>
      </c>
      <c r="J84" s="79" t="s">
        <v>4202</v>
      </c>
      <c r="K84" s="89" t="s">
        <v>836</v>
      </c>
      <c r="L84" s="89"/>
      <c r="M84" s="108" t="s">
        <v>2878</v>
      </c>
      <c r="N84" s="108"/>
      <c r="O84" s="108"/>
      <c r="P84" s="108"/>
      <c r="Q84" s="108"/>
      <c r="R84" s="108"/>
      <c r="S84" s="89"/>
      <c r="T84" s="89"/>
      <c r="U84" s="89"/>
      <c r="V84" s="89"/>
      <c r="W84" s="89"/>
      <c r="X84" s="89"/>
      <c r="Y84" s="89"/>
      <c r="Z84" s="89"/>
      <c r="AA84" s="89"/>
      <c r="AB84" s="89"/>
      <c r="AC84" s="89"/>
      <c r="AD84" s="89"/>
      <c r="AE84" s="89"/>
      <c r="AF84" s="89"/>
      <c r="AG84" s="89"/>
      <c r="AH84" s="89">
        <v>1</v>
      </c>
      <c r="AI84" s="89">
        <v>1</v>
      </c>
      <c r="AJ84" s="89">
        <v>1</v>
      </c>
      <c r="AK84" s="89">
        <v>1</v>
      </c>
      <c r="AL84" s="89"/>
      <c r="AM84" s="89"/>
      <c r="AN84" s="89"/>
      <c r="AO84" s="89"/>
      <c r="AP84" s="89"/>
      <c r="AQ84" s="111"/>
      <c r="AR84" s="118"/>
      <c r="AS84" s="2" t="str">
        <f t="shared" si="26"/>
        <v/>
      </c>
      <c r="AT84" s="2" t="str">
        <f t="shared" si="26"/>
        <v/>
      </c>
      <c r="AU84" s="2" t="str">
        <f t="shared" si="26"/>
        <v/>
      </c>
      <c r="AV84" s="2" t="str">
        <f t="shared" si="26"/>
        <v/>
      </c>
      <c r="AW84" s="2" t="str">
        <f t="shared" si="26"/>
        <v/>
      </c>
      <c r="AX84" s="2" t="str">
        <f t="shared" si="26"/>
        <v/>
      </c>
      <c r="AY84" s="121" t="str">
        <f t="shared" si="27"/>
        <v/>
      </c>
      <c r="AZ84" s="121" t="str">
        <f t="shared" si="27"/>
        <v/>
      </c>
      <c r="BA84" s="121" t="str">
        <f t="shared" si="27"/>
        <v/>
      </c>
      <c r="BB84" s="121" t="str">
        <f t="shared" si="27"/>
        <v/>
      </c>
      <c r="BC84" s="121" t="str">
        <f t="shared" si="27"/>
        <v/>
      </c>
      <c r="BD84" s="121" t="str">
        <f t="shared" si="27"/>
        <v/>
      </c>
      <c r="BE84" s="82" t="str">
        <f t="shared" si="28"/>
        <v/>
      </c>
      <c r="BF84" s="82" t="str">
        <f t="shared" si="28"/>
        <v/>
      </c>
      <c r="BG84" s="82" t="str">
        <f t="shared" si="28"/>
        <v/>
      </c>
      <c r="BH84" s="82" t="str">
        <f t="shared" si="28"/>
        <v/>
      </c>
      <c r="BI84" s="82" t="str">
        <f t="shared" si="28"/>
        <v/>
      </c>
      <c r="BJ84" s="82" t="str">
        <f t="shared" si="28"/>
        <v/>
      </c>
      <c r="BK84" s="82" t="str">
        <f t="shared" si="29"/>
        <v/>
      </c>
      <c r="BL84" s="82" t="str">
        <f t="shared" si="29"/>
        <v/>
      </c>
      <c r="BM84" s="82" t="str">
        <f t="shared" si="29"/>
        <v/>
      </c>
      <c r="BN84" s="82" t="str">
        <f t="shared" si="29"/>
        <v/>
      </c>
      <c r="BO84" s="82" t="str">
        <f t="shared" si="29"/>
        <v/>
      </c>
      <c r="BP84" s="82" t="str">
        <f t="shared" si="29"/>
        <v/>
      </c>
      <c r="BQ84" s="82" t="str">
        <f t="shared" si="30"/>
        <v/>
      </c>
      <c r="BR84" s="82" t="str">
        <f t="shared" si="30"/>
        <v/>
      </c>
      <c r="BS84" s="82" t="str">
        <f t="shared" si="30"/>
        <v/>
      </c>
      <c r="BT84" s="82" t="str">
        <f t="shared" si="30"/>
        <v/>
      </c>
      <c r="BU84" s="82" t="str">
        <f t="shared" si="30"/>
        <v/>
      </c>
      <c r="BV84" s="82" t="str">
        <f t="shared" si="30"/>
        <v/>
      </c>
      <c r="BW84" s="82" t="str">
        <f t="shared" si="31"/>
        <v/>
      </c>
      <c r="BX84" s="82" t="str">
        <f t="shared" si="31"/>
        <v/>
      </c>
      <c r="BY84" s="82" t="str">
        <f t="shared" si="31"/>
        <v/>
      </c>
      <c r="BZ84" s="82" t="str">
        <f t="shared" si="31"/>
        <v/>
      </c>
      <c r="CA84" s="82" t="str">
        <f t="shared" si="31"/>
        <v/>
      </c>
      <c r="CB84" s="82" t="str">
        <f t="shared" si="31"/>
        <v/>
      </c>
      <c r="CC84" s="82" t="str">
        <f t="shared" si="32"/>
        <v/>
      </c>
      <c r="CD84" s="82" t="str">
        <f t="shared" si="32"/>
        <v/>
      </c>
      <c r="CE84" s="82" t="str">
        <f t="shared" si="32"/>
        <v/>
      </c>
      <c r="CF84" s="82" t="str">
        <f t="shared" si="32"/>
        <v/>
      </c>
      <c r="CG84" s="82" t="str">
        <f t="shared" si="32"/>
        <v/>
      </c>
      <c r="CH84" s="82" t="str">
        <f t="shared" si="32"/>
        <v/>
      </c>
      <c r="CI84" s="82" t="str">
        <f t="shared" si="33"/>
        <v/>
      </c>
      <c r="CJ84" s="82" t="str">
        <f t="shared" si="33"/>
        <v/>
      </c>
      <c r="CK84" s="82" t="str">
        <f t="shared" si="33"/>
        <v/>
      </c>
      <c r="CL84" s="82" t="str">
        <f t="shared" si="33"/>
        <v/>
      </c>
      <c r="CM84" s="82" t="str">
        <f t="shared" si="33"/>
        <v/>
      </c>
      <c r="CN84" s="82" t="str">
        <f t="shared" si="33"/>
        <v/>
      </c>
      <c r="CO84" s="82" t="str">
        <f t="shared" si="34"/>
        <v/>
      </c>
      <c r="CP84" s="82" t="str">
        <f t="shared" si="34"/>
        <v/>
      </c>
      <c r="CQ84" s="82" t="str">
        <f t="shared" si="34"/>
        <v/>
      </c>
      <c r="CR84" s="82" t="str">
        <f t="shared" si="34"/>
        <v/>
      </c>
      <c r="CS84" s="82" t="str">
        <f t="shared" si="34"/>
        <v/>
      </c>
      <c r="CT84" s="82" t="str">
        <f t="shared" si="34"/>
        <v/>
      </c>
      <c r="CU84" s="82" t="str">
        <f t="shared" si="35"/>
        <v/>
      </c>
      <c r="CV84" s="82" t="str">
        <f t="shared" si="35"/>
        <v/>
      </c>
      <c r="CW84" s="82" t="str">
        <f t="shared" si="35"/>
        <v/>
      </c>
      <c r="CX84" s="82" t="str">
        <f t="shared" si="35"/>
        <v/>
      </c>
      <c r="CY84" s="82" t="str">
        <f t="shared" si="35"/>
        <v/>
      </c>
      <c r="CZ84" s="82" t="str">
        <f t="shared" si="35"/>
        <v/>
      </c>
      <c r="DA84" s="82" t="str">
        <f t="shared" si="36"/>
        <v/>
      </c>
      <c r="DB84" s="82" t="str">
        <f t="shared" si="36"/>
        <v/>
      </c>
      <c r="DC84" s="82" t="str">
        <f t="shared" si="36"/>
        <v/>
      </c>
      <c r="DD84" s="82" t="str">
        <f t="shared" si="36"/>
        <v/>
      </c>
      <c r="DE84" s="82" t="str">
        <f t="shared" si="36"/>
        <v/>
      </c>
      <c r="DF84" s="82" t="str">
        <f t="shared" si="36"/>
        <v/>
      </c>
      <c r="DG84" s="82" t="str">
        <f t="shared" si="37"/>
        <v/>
      </c>
      <c r="DH84" s="82" t="str">
        <f t="shared" si="37"/>
        <v/>
      </c>
      <c r="DI84" s="82" t="str">
        <f t="shared" si="37"/>
        <v/>
      </c>
      <c r="DJ84" s="82" t="str">
        <f t="shared" si="37"/>
        <v/>
      </c>
      <c r="DK84" s="82" t="str">
        <f t="shared" si="37"/>
        <v/>
      </c>
      <c r="DL84" s="82" t="str">
        <f t="shared" si="37"/>
        <v/>
      </c>
      <c r="DM84" s="82" t="str">
        <f t="shared" si="38"/>
        <v/>
      </c>
      <c r="DN84" s="82" t="str">
        <f t="shared" si="38"/>
        <v/>
      </c>
      <c r="DO84" s="82" t="str">
        <f t="shared" si="38"/>
        <v/>
      </c>
      <c r="DP84" s="82" t="str">
        <f t="shared" si="38"/>
        <v/>
      </c>
      <c r="DQ84" s="82" t="str">
        <f t="shared" si="38"/>
        <v/>
      </c>
      <c r="DR84" s="82" t="str">
        <f t="shared" si="38"/>
        <v/>
      </c>
      <c r="DS84" s="82" t="str">
        <f t="shared" si="39"/>
        <v/>
      </c>
      <c r="DT84" s="82" t="str">
        <f t="shared" si="39"/>
        <v/>
      </c>
      <c r="DU84" s="82" t="str">
        <f t="shared" si="39"/>
        <v/>
      </c>
      <c r="DV84" s="82" t="str">
        <f t="shared" si="39"/>
        <v/>
      </c>
      <c r="DW84" s="82" t="str">
        <f t="shared" si="39"/>
        <v/>
      </c>
      <c r="DX84" s="82" t="str">
        <f t="shared" si="39"/>
        <v/>
      </c>
      <c r="DY84" s="82" t="str">
        <f t="shared" si="40"/>
        <v/>
      </c>
      <c r="DZ84" s="82" t="str">
        <f t="shared" si="40"/>
        <v/>
      </c>
      <c r="EA84" s="82" t="str">
        <f t="shared" si="40"/>
        <v/>
      </c>
      <c r="EB84" s="82" t="str">
        <f t="shared" si="40"/>
        <v/>
      </c>
      <c r="EC84" s="82" t="str">
        <f t="shared" si="40"/>
        <v/>
      </c>
      <c r="ED84" s="82" t="str">
        <f t="shared" si="40"/>
        <v/>
      </c>
      <c r="EE84" s="82" t="str">
        <f t="shared" si="41"/>
        <v>info@cil-toyama.com</v>
      </c>
      <c r="EF84" s="82" t="str">
        <f t="shared" si="41"/>
        <v/>
      </c>
      <c r="EG84" s="82" t="str">
        <f t="shared" si="41"/>
        <v/>
      </c>
      <c r="EH84" s="82" t="str">
        <f t="shared" si="41"/>
        <v/>
      </c>
      <c r="EI84" s="82" t="str">
        <f t="shared" si="41"/>
        <v/>
      </c>
      <c r="EJ84" s="82" t="str">
        <f t="shared" si="41"/>
        <v/>
      </c>
      <c r="EK84" s="82" t="str">
        <f t="shared" si="42"/>
        <v>info@cil-toyama.com</v>
      </c>
      <c r="EL84" s="82" t="str">
        <f t="shared" si="42"/>
        <v/>
      </c>
      <c r="EM84" s="82" t="str">
        <f t="shared" si="42"/>
        <v/>
      </c>
      <c r="EN84" s="82" t="str">
        <f t="shared" si="42"/>
        <v/>
      </c>
      <c r="EO84" s="82" t="str">
        <f t="shared" si="42"/>
        <v/>
      </c>
      <c r="EP84" s="82" t="str">
        <f t="shared" si="42"/>
        <v/>
      </c>
      <c r="EQ84" s="82" t="str">
        <f t="shared" si="43"/>
        <v>info@cil-toyama.com</v>
      </c>
      <c r="ER84" s="82" t="str">
        <f t="shared" si="43"/>
        <v/>
      </c>
      <c r="ES84" s="82" t="str">
        <f t="shared" si="43"/>
        <v/>
      </c>
      <c r="ET84" s="82" t="str">
        <f t="shared" si="43"/>
        <v/>
      </c>
      <c r="EU84" s="82" t="str">
        <f t="shared" si="43"/>
        <v/>
      </c>
      <c r="EV84" s="82" t="str">
        <f t="shared" si="43"/>
        <v/>
      </c>
      <c r="EW84" s="82" t="str">
        <f t="shared" si="44"/>
        <v>info@cil-toyama.com</v>
      </c>
      <c r="EX84" s="82" t="str">
        <f t="shared" si="44"/>
        <v/>
      </c>
      <c r="EY84" s="82" t="str">
        <f t="shared" si="44"/>
        <v/>
      </c>
      <c r="EZ84" s="82" t="str">
        <f t="shared" si="44"/>
        <v/>
      </c>
      <c r="FA84" s="82" t="str">
        <f t="shared" si="44"/>
        <v/>
      </c>
      <c r="FB84" s="82" t="str">
        <f t="shared" si="44"/>
        <v/>
      </c>
      <c r="FC84" s="82" t="str">
        <f t="shared" si="45"/>
        <v/>
      </c>
      <c r="FD84" s="82" t="str">
        <f t="shared" si="45"/>
        <v/>
      </c>
      <c r="FE84" s="82" t="str">
        <f t="shared" si="45"/>
        <v/>
      </c>
      <c r="FF84" s="82" t="str">
        <f t="shared" si="45"/>
        <v/>
      </c>
      <c r="FG84" s="82" t="str">
        <f t="shared" si="45"/>
        <v/>
      </c>
      <c r="FH84" s="82" t="str">
        <f t="shared" si="45"/>
        <v/>
      </c>
      <c r="FI84" s="82" t="str">
        <f t="shared" si="46"/>
        <v/>
      </c>
      <c r="FJ84" s="82" t="str">
        <f t="shared" si="46"/>
        <v/>
      </c>
      <c r="FK84" s="82" t="str">
        <f t="shared" si="46"/>
        <v/>
      </c>
      <c r="FL84" s="82" t="str">
        <f t="shared" si="46"/>
        <v/>
      </c>
      <c r="FM84" s="82" t="str">
        <f t="shared" si="46"/>
        <v/>
      </c>
      <c r="FN84" s="82" t="str">
        <f t="shared" si="46"/>
        <v/>
      </c>
      <c r="FO84" s="82" t="str">
        <f t="shared" si="47"/>
        <v/>
      </c>
      <c r="FP84" s="82" t="str">
        <f t="shared" si="47"/>
        <v/>
      </c>
      <c r="FQ84" s="82" t="str">
        <f t="shared" si="47"/>
        <v/>
      </c>
      <c r="FR84" s="82" t="str">
        <f t="shared" si="47"/>
        <v/>
      </c>
      <c r="FS84" s="82" t="str">
        <f t="shared" si="47"/>
        <v/>
      </c>
      <c r="FT84" s="82" t="str">
        <f t="shared" si="47"/>
        <v/>
      </c>
      <c r="FU84" s="82" t="str">
        <f t="shared" si="48"/>
        <v/>
      </c>
      <c r="FV84" s="82" t="str">
        <f t="shared" si="48"/>
        <v/>
      </c>
      <c r="FW84" s="82" t="str">
        <f t="shared" si="48"/>
        <v/>
      </c>
      <c r="FX84" s="82" t="str">
        <f t="shared" si="48"/>
        <v/>
      </c>
      <c r="FY84" s="82" t="str">
        <f t="shared" si="48"/>
        <v/>
      </c>
      <c r="FZ84" s="82" t="str">
        <f t="shared" si="48"/>
        <v/>
      </c>
      <c r="GA84" s="82" t="str">
        <f t="shared" si="49"/>
        <v/>
      </c>
      <c r="GB84" s="82" t="str">
        <f t="shared" si="49"/>
        <v/>
      </c>
      <c r="GC84" s="82" t="str">
        <f t="shared" si="49"/>
        <v/>
      </c>
      <c r="GD84" s="82" t="str">
        <f t="shared" si="49"/>
        <v/>
      </c>
      <c r="GE84" s="82" t="str">
        <f t="shared" si="49"/>
        <v/>
      </c>
      <c r="GF84" s="82" t="str">
        <f t="shared" si="49"/>
        <v/>
      </c>
    </row>
    <row r="85" spans="1:188" ht="25.5" customHeight="1">
      <c r="A85" s="2" t="s">
        <v>839</v>
      </c>
      <c r="B85" s="2">
        <f>COUNTIF($H$4:H85,H85)</f>
        <v>1</v>
      </c>
      <c r="C85" s="2">
        <f>COUNTIF($J$4:J85,J85)</f>
        <v>1</v>
      </c>
      <c r="D85" s="2">
        <f>COUNTIF($K$4:K85,K85)</f>
        <v>1</v>
      </c>
      <c r="E85" s="89">
        <f t="shared" si="25"/>
        <v>82</v>
      </c>
      <c r="F85" s="89" t="s">
        <v>3929</v>
      </c>
      <c r="G85" s="79" t="s">
        <v>4025</v>
      </c>
      <c r="H85" s="102" t="s">
        <v>3886</v>
      </c>
      <c r="I85" s="79" t="s">
        <v>1167</v>
      </c>
      <c r="J85" s="79" t="s">
        <v>1569</v>
      </c>
      <c r="K85" s="89" t="s">
        <v>2757</v>
      </c>
      <c r="L85" s="89" t="s">
        <v>2757</v>
      </c>
      <c r="M85" s="108"/>
      <c r="N85" s="108"/>
      <c r="O85" s="108"/>
      <c r="P85" s="108"/>
      <c r="Q85" s="108"/>
      <c r="R85" s="108"/>
      <c r="S85" s="89"/>
      <c r="T85" s="89"/>
      <c r="U85" s="89"/>
      <c r="V85" s="89"/>
      <c r="W85" s="89"/>
      <c r="X85" s="89"/>
      <c r="Y85" s="89"/>
      <c r="Z85" s="89"/>
      <c r="AA85" s="89"/>
      <c r="AB85" s="89"/>
      <c r="AC85" s="89"/>
      <c r="AD85" s="89"/>
      <c r="AE85" s="89"/>
      <c r="AF85" s="89"/>
      <c r="AG85" s="89"/>
      <c r="AH85" s="89"/>
      <c r="AI85" s="89"/>
      <c r="AJ85" s="89"/>
      <c r="AK85" s="89"/>
      <c r="AL85" s="89"/>
      <c r="AM85" s="89"/>
      <c r="AN85" s="89"/>
      <c r="AO85" s="89"/>
      <c r="AP85" s="89"/>
      <c r="AQ85" s="111"/>
      <c r="AR85" s="118"/>
      <c r="AS85" s="2" t="str">
        <f t="shared" si="26"/>
        <v/>
      </c>
      <c r="AT85" s="2" t="str">
        <f t="shared" si="26"/>
        <v/>
      </c>
      <c r="AU85" s="2" t="str">
        <f t="shared" si="26"/>
        <v/>
      </c>
      <c r="AV85" s="2" t="str">
        <f t="shared" si="26"/>
        <v/>
      </c>
      <c r="AW85" s="2" t="str">
        <f t="shared" si="26"/>
        <v/>
      </c>
      <c r="AX85" s="2" t="str">
        <f t="shared" si="26"/>
        <v/>
      </c>
      <c r="AY85" s="121" t="str">
        <f t="shared" si="27"/>
        <v/>
      </c>
      <c r="AZ85" s="121" t="str">
        <f t="shared" si="27"/>
        <v/>
      </c>
      <c r="BA85" s="121" t="str">
        <f t="shared" si="27"/>
        <v/>
      </c>
      <c r="BB85" s="121" t="str">
        <f t="shared" si="27"/>
        <v/>
      </c>
      <c r="BC85" s="121" t="str">
        <f t="shared" si="27"/>
        <v/>
      </c>
      <c r="BD85" s="121" t="str">
        <f t="shared" si="27"/>
        <v/>
      </c>
      <c r="BE85" s="82" t="str">
        <f t="shared" si="28"/>
        <v/>
      </c>
      <c r="BF85" s="82" t="str">
        <f t="shared" si="28"/>
        <v/>
      </c>
      <c r="BG85" s="82" t="str">
        <f t="shared" si="28"/>
        <v/>
      </c>
      <c r="BH85" s="82" t="str">
        <f t="shared" si="28"/>
        <v/>
      </c>
      <c r="BI85" s="82" t="str">
        <f t="shared" si="28"/>
        <v/>
      </c>
      <c r="BJ85" s="82" t="str">
        <f t="shared" si="28"/>
        <v/>
      </c>
      <c r="BK85" s="82" t="str">
        <f t="shared" si="29"/>
        <v/>
      </c>
      <c r="BL85" s="82" t="str">
        <f t="shared" si="29"/>
        <v/>
      </c>
      <c r="BM85" s="82" t="str">
        <f t="shared" si="29"/>
        <v/>
      </c>
      <c r="BN85" s="82" t="str">
        <f t="shared" si="29"/>
        <v/>
      </c>
      <c r="BO85" s="82" t="str">
        <f t="shared" si="29"/>
        <v/>
      </c>
      <c r="BP85" s="82" t="str">
        <f t="shared" si="29"/>
        <v/>
      </c>
      <c r="BQ85" s="82" t="str">
        <f t="shared" si="30"/>
        <v/>
      </c>
      <c r="BR85" s="82" t="str">
        <f t="shared" si="30"/>
        <v/>
      </c>
      <c r="BS85" s="82" t="str">
        <f t="shared" si="30"/>
        <v/>
      </c>
      <c r="BT85" s="82" t="str">
        <f t="shared" si="30"/>
        <v/>
      </c>
      <c r="BU85" s="82" t="str">
        <f t="shared" si="30"/>
        <v/>
      </c>
      <c r="BV85" s="82" t="str">
        <f t="shared" si="30"/>
        <v/>
      </c>
      <c r="BW85" s="82" t="str">
        <f t="shared" si="31"/>
        <v/>
      </c>
      <c r="BX85" s="82" t="str">
        <f t="shared" si="31"/>
        <v/>
      </c>
      <c r="BY85" s="82" t="str">
        <f t="shared" si="31"/>
        <v/>
      </c>
      <c r="BZ85" s="82" t="str">
        <f t="shared" si="31"/>
        <v/>
      </c>
      <c r="CA85" s="82" t="str">
        <f t="shared" si="31"/>
        <v/>
      </c>
      <c r="CB85" s="82" t="str">
        <f t="shared" si="31"/>
        <v/>
      </c>
      <c r="CC85" s="82" t="str">
        <f t="shared" si="32"/>
        <v/>
      </c>
      <c r="CD85" s="82" t="str">
        <f t="shared" si="32"/>
        <v/>
      </c>
      <c r="CE85" s="82" t="str">
        <f t="shared" si="32"/>
        <v/>
      </c>
      <c r="CF85" s="82" t="str">
        <f t="shared" si="32"/>
        <v/>
      </c>
      <c r="CG85" s="82" t="str">
        <f t="shared" si="32"/>
        <v/>
      </c>
      <c r="CH85" s="82" t="str">
        <f t="shared" si="32"/>
        <v/>
      </c>
      <c r="CI85" s="82" t="str">
        <f t="shared" si="33"/>
        <v/>
      </c>
      <c r="CJ85" s="82" t="str">
        <f t="shared" si="33"/>
        <v/>
      </c>
      <c r="CK85" s="82" t="str">
        <f t="shared" si="33"/>
        <v/>
      </c>
      <c r="CL85" s="82" t="str">
        <f t="shared" si="33"/>
        <v/>
      </c>
      <c r="CM85" s="82" t="str">
        <f t="shared" si="33"/>
        <v/>
      </c>
      <c r="CN85" s="82" t="str">
        <f t="shared" si="33"/>
        <v/>
      </c>
      <c r="CO85" s="82" t="str">
        <f t="shared" si="34"/>
        <v/>
      </c>
      <c r="CP85" s="82" t="str">
        <f t="shared" si="34"/>
        <v/>
      </c>
      <c r="CQ85" s="82" t="str">
        <f t="shared" si="34"/>
        <v/>
      </c>
      <c r="CR85" s="82" t="str">
        <f t="shared" si="34"/>
        <v/>
      </c>
      <c r="CS85" s="82" t="str">
        <f t="shared" si="34"/>
        <v/>
      </c>
      <c r="CT85" s="82" t="str">
        <f t="shared" si="34"/>
        <v/>
      </c>
      <c r="CU85" s="82" t="str">
        <f t="shared" si="35"/>
        <v/>
      </c>
      <c r="CV85" s="82" t="str">
        <f t="shared" si="35"/>
        <v/>
      </c>
      <c r="CW85" s="82" t="str">
        <f t="shared" si="35"/>
        <v/>
      </c>
      <c r="CX85" s="82" t="str">
        <f t="shared" si="35"/>
        <v/>
      </c>
      <c r="CY85" s="82" t="str">
        <f t="shared" si="35"/>
        <v/>
      </c>
      <c r="CZ85" s="82" t="str">
        <f t="shared" si="35"/>
        <v/>
      </c>
      <c r="DA85" s="82" t="str">
        <f t="shared" si="36"/>
        <v/>
      </c>
      <c r="DB85" s="82" t="str">
        <f t="shared" si="36"/>
        <v/>
      </c>
      <c r="DC85" s="82" t="str">
        <f t="shared" si="36"/>
        <v/>
      </c>
      <c r="DD85" s="82" t="str">
        <f t="shared" si="36"/>
        <v/>
      </c>
      <c r="DE85" s="82" t="str">
        <f t="shared" si="36"/>
        <v/>
      </c>
      <c r="DF85" s="82" t="str">
        <f t="shared" si="36"/>
        <v/>
      </c>
      <c r="DG85" s="82" t="str">
        <f t="shared" si="37"/>
        <v/>
      </c>
      <c r="DH85" s="82" t="str">
        <f t="shared" si="37"/>
        <v/>
      </c>
      <c r="DI85" s="82" t="str">
        <f t="shared" si="37"/>
        <v/>
      </c>
      <c r="DJ85" s="82" t="str">
        <f t="shared" si="37"/>
        <v/>
      </c>
      <c r="DK85" s="82" t="str">
        <f t="shared" si="37"/>
        <v/>
      </c>
      <c r="DL85" s="82" t="str">
        <f t="shared" si="37"/>
        <v/>
      </c>
      <c r="DM85" s="82" t="str">
        <f t="shared" si="38"/>
        <v/>
      </c>
      <c r="DN85" s="82" t="str">
        <f t="shared" si="38"/>
        <v/>
      </c>
      <c r="DO85" s="82" t="str">
        <f t="shared" si="38"/>
        <v/>
      </c>
      <c r="DP85" s="82" t="str">
        <f t="shared" si="38"/>
        <v/>
      </c>
      <c r="DQ85" s="82" t="str">
        <f t="shared" si="38"/>
        <v/>
      </c>
      <c r="DR85" s="82" t="str">
        <f t="shared" si="38"/>
        <v/>
      </c>
      <c r="DS85" s="82" t="str">
        <f t="shared" si="39"/>
        <v/>
      </c>
      <c r="DT85" s="82" t="str">
        <f t="shared" si="39"/>
        <v/>
      </c>
      <c r="DU85" s="82" t="str">
        <f t="shared" si="39"/>
        <v/>
      </c>
      <c r="DV85" s="82" t="str">
        <f t="shared" si="39"/>
        <v/>
      </c>
      <c r="DW85" s="82" t="str">
        <f t="shared" si="39"/>
        <v/>
      </c>
      <c r="DX85" s="82" t="str">
        <f t="shared" si="39"/>
        <v/>
      </c>
      <c r="DY85" s="82" t="str">
        <f t="shared" si="40"/>
        <v/>
      </c>
      <c r="DZ85" s="82" t="str">
        <f t="shared" si="40"/>
        <v/>
      </c>
      <c r="EA85" s="82" t="str">
        <f t="shared" si="40"/>
        <v/>
      </c>
      <c r="EB85" s="82" t="str">
        <f t="shared" si="40"/>
        <v/>
      </c>
      <c r="EC85" s="82" t="str">
        <f t="shared" si="40"/>
        <v/>
      </c>
      <c r="ED85" s="82" t="str">
        <f t="shared" si="40"/>
        <v/>
      </c>
      <c r="EE85" s="82" t="str">
        <f t="shared" si="41"/>
        <v/>
      </c>
      <c r="EF85" s="82" t="str">
        <f t="shared" si="41"/>
        <v/>
      </c>
      <c r="EG85" s="82" t="str">
        <f t="shared" si="41"/>
        <v/>
      </c>
      <c r="EH85" s="82" t="str">
        <f t="shared" si="41"/>
        <v/>
      </c>
      <c r="EI85" s="82" t="str">
        <f t="shared" si="41"/>
        <v/>
      </c>
      <c r="EJ85" s="82" t="str">
        <f t="shared" si="41"/>
        <v/>
      </c>
      <c r="EK85" s="82" t="str">
        <f t="shared" si="42"/>
        <v/>
      </c>
      <c r="EL85" s="82" t="str">
        <f t="shared" si="42"/>
        <v/>
      </c>
      <c r="EM85" s="82" t="str">
        <f t="shared" si="42"/>
        <v/>
      </c>
      <c r="EN85" s="82" t="str">
        <f t="shared" si="42"/>
        <v/>
      </c>
      <c r="EO85" s="82" t="str">
        <f t="shared" si="42"/>
        <v/>
      </c>
      <c r="EP85" s="82" t="str">
        <f t="shared" si="42"/>
        <v/>
      </c>
      <c r="EQ85" s="82" t="str">
        <f t="shared" si="43"/>
        <v/>
      </c>
      <c r="ER85" s="82" t="str">
        <f t="shared" si="43"/>
        <v/>
      </c>
      <c r="ES85" s="82" t="str">
        <f t="shared" si="43"/>
        <v/>
      </c>
      <c r="ET85" s="82" t="str">
        <f t="shared" si="43"/>
        <v/>
      </c>
      <c r="EU85" s="82" t="str">
        <f t="shared" si="43"/>
        <v/>
      </c>
      <c r="EV85" s="82" t="str">
        <f t="shared" si="43"/>
        <v/>
      </c>
      <c r="EW85" s="82" t="str">
        <f t="shared" si="44"/>
        <v/>
      </c>
      <c r="EX85" s="82" t="str">
        <f t="shared" si="44"/>
        <v/>
      </c>
      <c r="EY85" s="82" t="str">
        <f t="shared" si="44"/>
        <v/>
      </c>
      <c r="EZ85" s="82" t="str">
        <f t="shared" si="44"/>
        <v/>
      </c>
      <c r="FA85" s="82" t="str">
        <f t="shared" si="44"/>
        <v/>
      </c>
      <c r="FB85" s="82" t="str">
        <f t="shared" si="44"/>
        <v/>
      </c>
      <c r="FC85" s="82" t="str">
        <f t="shared" si="45"/>
        <v/>
      </c>
      <c r="FD85" s="82" t="str">
        <f t="shared" si="45"/>
        <v/>
      </c>
      <c r="FE85" s="82" t="str">
        <f t="shared" si="45"/>
        <v/>
      </c>
      <c r="FF85" s="82" t="str">
        <f t="shared" si="45"/>
        <v/>
      </c>
      <c r="FG85" s="82" t="str">
        <f t="shared" si="45"/>
        <v/>
      </c>
      <c r="FH85" s="82" t="str">
        <f t="shared" si="45"/>
        <v/>
      </c>
      <c r="FI85" s="82" t="str">
        <f t="shared" si="46"/>
        <v/>
      </c>
      <c r="FJ85" s="82" t="str">
        <f t="shared" si="46"/>
        <v/>
      </c>
      <c r="FK85" s="82" t="str">
        <f t="shared" si="46"/>
        <v/>
      </c>
      <c r="FL85" s="82" t="str">
        <f t="shared" si="46"/>
        <v/>
      </c>
      <c r="FM85" s="82" t="str">
        <f t="shared" si="46"/>
        <v/>
      </c>
      <c r="FN85" s="82" t="str">
        <f t="shared" si="46"/>
        <v/>
      </c>
      <c r="FO85" s="82" t="str">
        <f t="shared" si="47"/>
        <v/>
      </c>
      <c r="FP85" s="82" t="str">
        <f t="shared" si="47"/>
        <v/>
      </c>
      <c r="FQ85" s="82" t="str">
        <f t="shared" si="47"/>
        <v/>
      </c>
      <c r="FR85" s="82" t="str">
        <f t="shared" si="47"/>
        <v/>
      </c>
      <c r="FS85" s="82" t="str">
        <f t="shared" si="47"/>
        <v/>
      </c>
      <c r="FT85" s="82" t="str">
        <f t="shared" si="47"/>
        <v/>
      </c>
      <c r="FU85" s="82" t="str">
        <f t="shared" si="48"/>
        <v/>
      </c>
      <c r="FV85" s="82" t="str">
        <f t="shared" si="48"/>
        <v/>
      </c>
      <c r="FW85" s="82" t="str">
        <f t="shared" si="48"/>
        <v/>
      </c>
      <c r="FX85" s="82" t="str">
        <f t="shared" si="48"/>
        <v/>
      </c>
      <c r="FY85" s="82" t="str">
        <f t="shared" si="48"/>
        <v/>
      </c>
      <c r="FZ85" s="82" t="str">
        <f t="shared" si="48"/>
        <v/>
      </c>
      <c r="GA85" s="82" t="str">
        <f t="shared" si="49"/>
        <v/>
      </c>
      <c r="GB85" s="82" t="str">
        <f t="shared" si="49"/>
        <v/>
      </c>
      <c r="GC85" s="82" t="str">
        <f t="shared" si="49"/>
        <v/>
      </c>
      <c r="GD85" s="82" t="str">
        <f t="shared" si="49"/>
        <v/>
      </c>
      <c r="GE85" s="82" t="str">
        <f t="shared" si="49"/>
        <v/>
      </c>
      <c r="GF85" s="82" t="str">
        <f t="shared" si="49"/>
        <v/>
      </c>
    </row>
    <row r="86" spans="1:188" ht="25.5" customHeight="1">
      <c r="A86" s="2" t="s">
        <v>579</v>
      </c>
      <c r="B86" s="2">
        <f>COUNTIF($H$4:H86,H86)</f>
        <v>1</v>
      </c>
      <c r="C86" s="2">
        <f>COUNTIF($J$4:J86,J86)</f>
        <v>1</v>
      </c>
      <c r="D86" s="2">
        <f>COUNTIF($K$4:K86,K86)</f>
        <v>1</v>
      </c>
      <c r="E86" s="89">
        <f t="shared" si="25"/>
        <v>83</v>
      </c>
      <c r="F86" s="89" t="s">
        <v>2532</v>
      </c>
      <c r="G86" s="79" t="s">
        <v>4025</v>
      </c>
      <c r="H86" s="97" t="s">
        <v>1161</v>
      </c>
      <c r="I86" s="79" t="s">
        <v>3668</v>
      </c>
      <c r="J86" s="79" t="s">
        <v>4204</v>
      </c>
      <c r="K86" s="89" t="s">
        <v>2741</v>
      </c>
      <c r="L86" s="89" t="s">
        <v>4207</v>
      </c>
      <c r="M86" s="108" t="s">
        <v>1654</v>
      </c>
      <c r="N86" s="108"/>
      <c r="O86" s="108"/>
      <c r="P86" s="108"/>
      <c r="Q86" s="108"/>
      <c r="R86" s="108"/>
      <c r="S86" s="89"/>
      <c r="T86" s="89"/>
      <c r="U86" s="89"/>
      <c r="V86" s="89"/>
      <c r="W86" s="89"/>
      <c r="X86" s="89"/>
      <c r="Y86" s="89"/>
      <c r="Z86" s="89"/>
      <c r="AA86" s="89"/>
      <c r="AB86" s="89"/>
      <c r="AC86" s="89"/>
      <c r="AD86" s="89">
        <v>1</v>
      </c>
      <c r="AE86" s="89"/>
      <c r="AF86" s="89"/>
      <c r="AG86" s="89"/>
      <c r="AH86" s="89"/>
      <c r="AI86" s="89"/>
      <c r="AJ86" s="89"/>
      <c r="AK86" s="89"/>
      <c r="AL86" s="89"/>
      <c r="AM86" s="89"/>
      <c r="AN86" s="89"/>
      <c r="AO86" s="89"/>
      <c r="AP86" s="89"/>
      <c r="AQ86" s="111"/>
      <c r="AR86" s="118"/>
      <c r="AS86" s="2" t="str">
        <f t="shared" si="26"/>
        <v/>
      </c>
      <c r="AT86" s="2" t="str">
        <f t="shared" si="26"/>
        <v/>
      </c>
      <c r="AU86" s="2" t="str">
        <f t="shared" si="26"/>
        <v/>
      </c>
      <c r="AV86" s="2" t="str">
        <f t="shared" si="26"/>
        <v/>
      </c>
      <c r="AW86" s="2" t="str">
        <f t="shared" si="26"/>
        <v/>
      </c>
      <c r="AX86" s="2" t="str">
        <f t="shared" si="26"/>
        <v/>
      </c>
      <c r="AY86" s="121" t="str">
        <f t="shared" si="27"/>
        <v/>
      </c>
      <c r="AZ86" s="121" t="str">
        <f t="shared" si="27"/>
        <v/>
      </c>
      <c r="BA86" s="121" t="str">
        <f t="shared" si="27"/>
        <v/>
      </c>
      <c r="BB86" s="121" t="str">
        <f t="shared" si="27"/>
        <v/>
      </c>
      <c r="BC86" s="121" t="str">
        <f t="shared" si="27"/>
        <v/>
      </c>
      <c r="BD86" s="121" t="str">
        <f t="shared" si="27"/>
        <v/>
      </c>
      <c r="BE86" s="82" t="str">
        <f t="shared" si="28"/>
        <v/>
      </c>
      <c r="BF86" s="82" t="str">
        <f t="shared" si="28"/>
        <v/>
      </c>
      <c r="BG86" s="82" t="str">
        <f t="shared" si="28"/>
        <v/>
      </c>
      <c r="BH86" s="82" t="str">
        <f t="shared" si="28"/>
        <v/>
      </c>
      <c r="BI86" s="82" t="str">
        <f t="shared" si="28"/>
        <v/>
      </c>
      <c r="BJ86" s="82" t="str">
        <f t="shared" si="28"/>
        <v/>
      </c>
      <c r="BK86" s="82" t="str">
        <f t="shared" si="29"/>
        <v/>
      </c>
      <c r="BL86" s="82" t="str">
        <f t="shared" si="29"/>
        <v/>
      </c>
      <c r="BM86" s="82" t="str">
        <f t="shared" si="29"/>
        <v/>
      </c>
      <c r="BN86" s="82" t="str">
        <f t="shared" si="29"/>
        <v/>
      </c>
      <c r="BO86" s="82" t="str">
        <f t="shared" si="29"/>
        <v/>
      </c>
      <c r="BP86" s="82" t="str">
        <f t="shared" si="29"/>
        <v/>
      </c>
      <c r="BQ86" s="82" t="str">
        <f t="shared" si="30"/>
        <v/>
      </c>
      <c r="BR86" s="82" t="str">
        <f t="shared" si="30"/>
        <v/>
      </c>
      <c r="BS86" s="82" t="str">
        <f t="shared" si="30"/>
        <v/>
      </c>
      <c r="BT86" s="82" t="str">
        <f t="shared" si="30"/>
        <v/>
      </c>
      <c r="BU86" s="82" t="str">
        <f t="shared" si="30"/>
        <v/>
      </c>
      <c r="BV86" s="82" t="str">
        <f t="shared" si="30"/>
        <v/>
      </c>
      <c r="BW86" s="82" t="str">
        <f t="shared" si="31"/>
        <v/>
      </c>
      <c r="BX86" s="82" t="str">
        <f t="shared" si="31"/>
        <v/>
      </c>
      <c r="BY86" s="82" t="str">
        <f t="shared" si="31"/>
        <v/>
      </c>
      <c r="BZ86" s="82" t="str">
        <f t="shared" si="31"/>
        <v/>
      </c>
      <c r="CA86" s="82" t="str">
        <f t="shared" si="31"/>
        <v/>
      </c>
      <c r="CB86" s="82" t="str">
        <f t="shared" si="31"/>
        <v/>
      </c>
      <c r="CC86" s="82" t="str">
        <f t="shared" si="32"/>
        <v/>
      </c>
      <c r="CD86" s="82" t="str">
        <f t="shared" si="32"/>
        <v/>
      </c>
      <c r="CE86" s="82" t="str">
        <f t="shared" si="32"/>
        <v/>
      </c>
      <c r="CF86" s="82" t="str">
        <f t="shared" si="32"/>
        <v/>
      </c>
      <c r="CG86" s="82" t="str">
        <f t="shared" si="32"/>
        <v/>
      </c>
      <c r="CH86" s="82" t="str">
        <f t="shared" si="32"/>
        <v/>
      </c>
      <c r="CI86" s="82" t="str">
        <f t="shared" si="33"/>
        <v/>
      </c>
      <c r="CJ86" s="82" t="str">
        <f t="shared" si="33"/>
        <v/>
      </c>
      <c r="CK86" s="82" t="str">
        <f t="shared" si="33"/>
        <v/>
      </c>
      <c r="CL86" s="82" t="str">
        <f t="shared" si="33"/>
        <v/>
      </c>
      <c r="CM86" s="82" t="str">
        <f t="shared" si="33"/>
        <v/>
      </c>
      <c r="CN86" s="82" t="str">
        <f t="shared" si="33"/>
        <v/>
      </c>
      <c r="CO86" s="82" t="str">
        <f t="shared" si="34"/>
        <v/>
      </c>
      <c r="CP86" s="82" t="str">
        <f t="shared" si="34"/>
        <v/>
      </c>
      <c r="CQ86" s="82" t="str">
        <f t="shared" si="34"/>
        <v/>
      </c>
      <c r="CR86" s="82" t="str">
        <f t="shared" si="34"/>
        <v/>
      </c>
      <c r="CS86" s="82" t="str">
        <f t="shared" si="34"/>
        <v/>
      </c>
      <c r="CT86" s="82" t="str">
        <f t="shared" si="34"/>
        <v/>
      </c>
      <c r="CU86" s="82" t="str">
        <f t="shared" si="35"/>
        <v/>
      </c>
      <c r="CV86" s="82" t="str">
        <f t="shared" si="35"/>
        <v/>
      </c>
      <c r="CW86" s="82" t="str">
        <f t="shared" si="35"/>
        <v/>
      </c>
      <c r="CX86" s="82" t="str">
        <f t="shared" si="35"/>
        <v/>
      </c>
      <c r="CY86" s="82" t="str">
        <f t="shared" si="35"/>
        <v/>
      </c>
      <c r="CZ86" s="82" t="str">
        <f t="shared" si="35"/>
        <v/>
      </c>
      <c r="DA86" s="82" t="str">
        <f t="shared" si="36"/>
        <v/>
      </c>
      <c r="DB86" s="82" t="str">
        <f t="shared" si="36"/>
        <v/>
      </c>
      <c r="DC86" s="82" t="str">
        <f t="shared" si="36"/>
        <v/>
      </c>
      <c r="DD86" s="82" t="str">
        <f t="shared" si="36"/>
        <v/>
      </c>
      <c r="DE86" s="82" t="str">
        <f t="shared" si="36"/>
        <v/>
      </c>
      <c r="DF86" s="82" t="str">
        <f t="shared" si="36"/>
        <v/>
      </c>
      <c r="DG86" s="82" t="str">
        <f t="shared" si="37"/>
        <v>npo-asahikai@ec2.technowave.ne.jp</v>
      </c>
      <c r="DH86" s="82" t="str">
        <f t="shared" si="37"/>
        <v/>
      </c>
      <c r="DI86" s="82" t="str">
        <f t="shared" si="37"/>
        <v/>
      </c>
      <c r="DJ86" s="82" t="str">
        <f t="shared" si="37"/>
        <v/>
      </c>
      <c r="DK86" s="82" t="str">
        <f t="shared" si="37"/>
        <v/>
      </c>
      <c r="DL86" s="82" t="str">
        <f t="shared" si="37"/>
        <v/>
      </c>
      <c r="DM86" s="82" t="str">
        <f t="shared" si="38"/>
        <v/>
      </c>
      <c r="DN86" s="82" t="str">
        <f t="shared" si="38"/>
        <v/>
      </c>
      <c r="DO86" s="82" t="str">
        <f t="shared" si="38"/>
        <v/>
      </c>
      <c r="DP86" s="82" t="str">
        <f t="shared" si="38"/>
        <v/>
      </c>
      <c r="DQ86" s="82" t="str">
        <f t="shared" si="38"/>
        <v/>
      </c>
      <c r="DR86" s="82" t="str">
        <f t="shared" si="38"/>
        <v/>
      </c>
      <c r="DS86" s="82" t="str">
        <f t="shared" si="39"/>
        <v/>
      </c>
      <c r="DT86" s="82" t="str">
        <f t="shared" si="39"/>
        <v/>
      </c>
      <c r="DU86" s="82" t="str">
        <f t="shared" si="39"/>
        <v/>
      </c>
      <c r="DV86" s="82" t="str">
        <f t="shared" si="39"/>
        <v/>
      </c>
      <c r="DW86" s="82" t="str">
        <f t="shared" si="39"/>
        <v/>
      </c>
      <c r="DX86" s="82" t="str">
        <f t="shared" si="39"/>
        <v/>
      </c>
      <c r="DY86" s="82" t="str">
        <f t="shared" si="40"/>
        <v/>
      </c>
      <c r="DZ86" s="82" t="str">
        <f t="shared" si="40"/>
        <v/>
      </c>
      <c r="EA86" s="82" t="str">
        <f t="shared" si="40"/>
        <v/>
      </c>
      <c r="EB86" s="82" t="str">
        <f t="shared" si="40"/>
        <v/>
      </c>
      <c r="EC86" s="82" t="str">
        <f t="shared" si="40"/>
        <v/>
      </c>
      <c r="ED86" s="82" t="str">
        <f t="shared" si="40"/>
        <v/>
      </c>
      <c r="EE86" s="82" t="str">
        <f t="shared" si="41"/>
        <v/>
      </c>
      <c r="EF86" s="82" t="str">
        <f t="shared" si="41"/>
        <v/>
      </c>
      <c r="EG86" s="82" t="str">
        <f t="shared" si="41"/>
        <v/>
      </c>
      <c r="EH86" s="82" t="str">
        <f t="shared" si="41"/>
        <v/>
      </c>
      <c r="EI86" s="82" t="str">
        <f t="shared" si="41"/>
        <v/>
      </c>
      <c r="EJ86" s="82" t="str">
        <f t="shared" si="41"/>
        <v/>
      </c>
      <c r="EK86" s="82" t="str">
        <f t="shared" si="42"/>
        <v/>
      </c>
      <c r="EL86" s="82" t="str">
        <f t="shared" si="42"/>
        <v/>
      </c>
      <c r="EM86" s="82" t="str">
        <f t="shared" si="42"/>
        <v/>
      </c>
      <c r="EN86" s="82" t="str">
        <f t="shared" si="42"/>
        <v/>
      </c>
      <c r="EO86" s="82" t="str">
        <f t="shared" si="42"/>
        <v/>
      </c>
      <c r="EP86" s="82" t="str">
        <f t="shared" si="42"/>
        <v/>
      </c>
      <c r="EQ86" s="82" t="str">
        <f t="shared" si="43"/>
        <v/>
      </c>
      <c r="ER86" s="82" t="str">
        <f t="shared" si="43"/>
        <v/>
      </c>
      <c r="ES86" s="82" t="str">
        <f t="shared" si="43"/>
        <v/>
      </c>
      <c r="ET86" s="82" t="str">
        <f t="shared" si="43"/>
        <v/>
      </c>
      <c r="EU86" s="82" t="str">
        <f t="shared" si="43"/>
        <v/>
      </c>
      <c r="EV86" s="82" t="str">
        <f t="shared" si="43"/>
        <v/>
      </c>
      <c r="EW86" s="82" t="str">
        <f t="shared" si="44"/>
        <v/>
      </c>
      <c r="EX86" s="82" t="str">
        <f t="shared" si="44"/>
        <v/>
      </c>
      <c r="EY86" s="82" t="str">
        <f t="shared" si="44"/>
        <v/>
      </c>
      <c r="EZ86" s="82" t="str">
        <f t="shared" si="44"/>
        <v/>
      </c>
      <c r="FA86" s="82" t="str">
        <f t="shared" si="44"/>
        <v/>
      </c>
      <c r="FB86" s="82" t="str">
        <f t="shared" si="44"/>
        <v/>
      </c>
      <c r="FC86" s="82" t="str">
        <f t="shared" si="45"/>
        <v/>
      </c>
      <c r="FD86" s="82" t="str">
        <f t="shared" si="45"/>
        <v/>
      </c>
      <c r="FE86" s="82" t="str">
        <f t="shared" si="45"/>
        <v/>
      </c>
      <c r="FF86" s="82" t="str">
        <f t="shared" si="45"/>
        <v/>
      </c>
      <c r="FG86" s="82" t="str">
        <f t="shared" si="45"/>
        <v/>
      </c>
      <c r="FH86" s="82" t="str">
        <f t="shared" si="45"/>
        <v/>
      </c>
      <c r="FI86" s="82" t="str">
        <f t="shared" si="46"/>
        <v/>
      </c>
      <c r="FJ86" s="82" t="str">
        <f t="shared" si="46"/>
        <v/>
      </c>
      <c r="FK86" s="82" t="str">
        <f t="shared" si="46"/>
        <v/>
      </c>
      <c r="FL86" s="82" t="str">
        <f t="shared" si="46"/>
        <v/>
      </c>
      <c r="FM86" s="82" t="str">
        <f t="shared" si="46"/>
        <v/>
      </c>
      <c r="FN86" s="82" t="str">
        <f t="shared" si="46"/>
        <v/>
      </c>
      <c r="FO86" s="82" t="str">
        <f t="shared" si="47"/>
        <v/>
      </c>
      <c r="FP86" s="82" t="str">
        <f t="shared" si="47"/>
        <v/>
      </c>
      <c r="FQ86" s="82" t="str">
        <f t="shared" si="47"/>
        <v/>
      </c>
      <c r="FR86" s="82" t="str">
        <f t="shared" si="47"/>
        <v/>
      </c>
      <c r="FS86" s="82" t="str">
        <f t="shared" si="47"/>
        <v/>
      </c>
      <c r="FT86" s="82" t="str">
        <f t="shared" si="47"/>
        <v/>
      </c>
      <c r="FU86" s="82" t="str">
        <f t="shared" si="48"/>
        <v/>
      </c>
      <c r="FV86" s="82" t="str">
        <f t="shared" si="48"/>
        <v/>
      </c>
      <c r="FW86" s="82" t="str">
        <f t="shared" si="48"/>
        <v/>
      </c>
      <c r="FX86" s="82" t="str">
        <f t="shared" si="48"/>
        <v/>
      </c>
      <c r="FY86" s="82" t="str">
        <f t="shared" si="48"/>
        <v/>
      </c>
      <c r="FZ86" s="82" t="str">
        <f t="shared" si="48"/>
        <v/>
      </c>
      <c r="GA86" s="82" t="str">
        <f t="shared" si="49"/>
        <v/>
      </c>
      <c r="GB86" s="82" t="str">
        <f t="shared" si="49"/>
        <v/>
      </c>
      <c r="GC86" s="82" t="str">
        <f t="shared" si="49"/>
        <v/>
      </c>
      <c r="GD86" s="82" t="str">
        <f t="shared" si="49"/>
        <v/>
      </c>
      <c r="GE86" s="82" t="str">
        <f t="shared" si="49"/>
        <v/>
      </c>
      <c r="GF86" s="82" t="str">
        <f t="shared" si="49"/>
        <v/>
      </c>
    </row>
    <row r="87" spans="1:188" ht="25.5" customHeight="1">
      <c r="A87" s="2" t="s">
        <v>155</v>
      </c>
      <c r="B87" s="2">
        <f>COUNTIF($H$4:H87,H87)</f>
        <v>1</v>
      </c>
      <c r="C87" s="2">
        <f>COUNTIF($J$4:J87,J87)</f>
        <v>1</v>
      </c>
      <c r="D87" s="2">
        <f>COUNTIF($K$4:K87,K87)</f>
        <v>1</v>
      </c>
      <c r="E87" s="89">
        <f t="shared" si="25"/>
        <v>84</v>
      </c>
      <c r="F87" s="89" t="s">
        <v>2532</v>
      </c>
      <c r="G87" s="79" t="s">
        <v>4025</v>
      </c>
      <c r="H87" s="96" t="s">
        <v>1245</v>
      </c>
      <c r="I87" s="79" t="s">
        <v>715</v>
      </c>
      <c r="J87" s="79" t="s">
        <v>4209</v>
      </c>
      <c r="K87" s="89" t="s">
        <v>4210</v>
      </c>
      <c r="L87" s="89" t="s">
        <v>4210</v>
      </c>
      <c r="M87" s="108" t="s">
        <v>4211</v>
      </c>
      <c r="N87" s="108"/>
      <c r="O87" s="108"/>
      <c r="P87" s="108"/>
      <c r="Q87" s="108"/>
      <c r="R87" s="108"/>
      <c r="S87" s="89">
        <v>1</v>
      </c>
      <c r="T87" s="89">
        <v>1</v>
      </c>
      <c r="U87" s="89">
        <v>1</v>
      </c>
      <c r="V87" s="89"/>
      <c r="W87" s="89"/>
      <c r="X87" s="89"/>
      <c r="Y87" s="89"/>
      <c r="Z87" s="89"/>
      <c r="AA87" s="89"/>
      <c r="AB87" s="89"/>
      <c r="AC87" s="89"/>
      <c r="AD87" s="89"/>
      <c r="AE87" s="89"/>
      <c r="AF87" s="89"/>
      <c r="AG87" s="89"/>
      <c r="AH87" s="89"/>
      <c r="AI87" s="89"/>
      <c r="AJ87" s="89"/>
      <c r="AK87" s="89"/>
      <c r="AL87" s="89"/>
      <c r="AM87" s="89"/>
      <c r="AN87" s="89"/>
      <c r="AO87" s="89"/>
      <c r="AP87" s="89"/>
      <c r="AQ87" s="111"/>
      <c r="AR87" s="118"/>
      <c r="AS87" s="2" t="str">
        <f t="shared" si="26"/>
        <v>bunpuku@ab.auone-net.jp</v>
      </c>
      <c r="AT87" s="2" t="str">
        <f t="shared" si="26"/>
        <v/>
      </c>
      <c r="AU87" s="2" t="str">
        <f t="shared" si="26"/>
        <v/>
      </c>
      <c r="AV87" s="2" t="str">
        <f t="shared" si="26"/>
        <v/>
      </c>
      <c r="AW87" s="2" t="str">
        <f t="shared" si="26"/>
        <v/>
      </c>
      <c r="AX87" s="2" t="str">
        <f t="shared" si="26"/>
        <v/>
      </c>
      <c r="AY87" s="121" t="str">
        <f t="shared" si="27"/>
        <v>bunpuku@ab.auone-net.jp</v>
      </c>
      <c r="AZ87" s="121" t="str">
        <f t="shared" si="27"/>
        <v/>
      </c>
      <c r="BA87" s="121" t="str">
        <f t="shared" si="27"/>
        <v/>
      </c>
      <c r="BB87" s="121" t="str">
        <f t="shared" si="27"/>
        <v/>
      </c>
      <c r="BC87" s="121" t="str">
        <f t="shared" si="27"/>
        <v/>
      </c>
      <c r="BD87" s="121" t="str">
        <f t="shared" si="27"/>
        <v/>
      </c>
      <c r="BE87" s="82" t="str">
        <f t="shared" si="28"/>
        <v>bunpuku@ab.auone-net.jp</v>
      </c>
      <c r="BF87" s="82" t="str">
        <f t="shared" si="28"/>
        <v/>
      </c>
      <c r="BG87" s="82" t="str">
        <f t="shared" si="28"/>
        <v/>
      </c>
      <c r="BH87" s="82" t="str">
        <f t="shared" si="28"/>
        <v/>
      </c>
      <c r="BI87" s="82" t="str">
        <f t="shared" si="28"/>
        <v/>
      </c>
      <c r="BJ87" s="82" t="str">
        <f t="shared" si="28"/>
        <v/>
      </c>
      <c r="BK87" s="82" t="str">
        <f t="shared" si="29"/>
        <v/>
      </c>
      <c r="BL87" s="82" t="str">
        <f t="shared" si="29"/>
        <v/>
      </c>
      <c r="BM87" s="82" t="str">
        <f t="shared" si="29"/>
        <v/>
      </c>
      <c r="BN87" s="82" t="str">
        <f t="shared" si="29"/>
        <v/>
      </c>
      <c r="BO87" s="82" t="str">
        <f t="shared" si="29"/>
        <v/>
      </c>
      <c r="BP87" s="82" t="str">
        <f t="shared" si="29"/>
        <v/>
      </c>
      <c r="BQ87" s="82" t="str">
        <f t="shared" si="30"/>
        <v/>
      </c>
      <c r="BR87" s="82" t="str">
        <f t="shared" si="30"/>
        <v/>
      </c>
      <c r="BS87" s="82" t="str">
        <f t="shared" si="30"/>
        <v/>
      </c>
      <c r="BT87" s="82" t="str">
        <f t="shared" si="30"/>
        <v/>
      </c>
      <c r="BU87" s="82" t="str">
        <f t="shared" si="30"/>
        <v/>
      </c>
      <c r="BV87" s="82" t="str">
        <f t="shared" si="30"/>
        <v/>
      </c>
      <c r="BW87" s="82" t="str">
        <f t="shared" si="31"/>
        <v/>
      </c>
      <c r="BX87" s="82" t="str">
        <f t="shared" si="31"/>
        <v/>
      </c>
      <c r="BY87" s="82" t="str">
        <f t="shared" si="31"/>
        <v/>
      </c>
      <c r="BZ87" s="82" t="str">
        <f t="shared" si="31"/>
        <v/>
      </c>
      <c r="CA87" s="82" t="str">
        <f t="shared" si="31"/>
        <v/>
      </c>
      <c r="CB87" s="82" t="str">
        <f t="shared" si="31"/>
        <v/>
      </c>
      <c r="CC87" s="82" t="str">
        <f t="shared" si="32"/>
        <v/>
      </c>
      <c r="CD87" s="82" t="str">
        <f t="shared" si="32"/>
        <v/>
      </c>
      <c r="CE87" s="82" t="str">
        <f t="shared" si="32"/>
        <v/>
      </c>
      <c r="CF87" s="82" t="str">
        <f t="shared" si="32"/>
        <v/>
      </c>
      <c r="CG87" s="82" t="str">
        <f t="shared" si="32"/>
        <v/>
      </c>
      <c r="CH87" s="82" t="str">
        <f t="shared" si="32"/>
        <v/>
      </c>
      <c r="CI87" s="82" t="str">
        <f t="shared" si="33"/>
        <v/>
      </c>
      <c r="CJ87" s="82" t="str">
        <f t="shared" si="33"/>
        <v/>
      </c>
      <c r="CK87" s="82" t="str">
        <f t="shared" si="33"/>
        <v/>
      </c>
      <c r="CL87" s="82" t="str">
        <f t="shared" si="33"/>
        <v/>
      </c>
      <c r="CM87" s="82" t="str">
        <f t="shared" si="33"/>
        <v/>
      </c>
      <c r="CN87" s="82" t="str">
        <f t="shared" si="33"/>
        <v/>
      </c>
      <c r="CO87" s="82" t="str">
        <f t="shared" si="34"/>
        <v/>
      </c>
      <c r="CP87" s="82" t="str">
        <f t="shared" si="34"/>
        <v/>
      </c>
      <c r="CQ87" s="82" t="str">
        <f t="shared" si="34"/>
        <v/>
      </c>
      <c r="CR87" s="82" t="str">
        <f t="shared" si="34"/>
        <v/>
      </c>
      <c r="CS87" s="82" t="str">
        <f t="shared" si="34"/>
        <v/>
      </c>
      <c r="CT87" s="82" t="str">
        <f t="shared" si="34"/>
        <v/>
      </c>
      <c r="CU87" s="82" t="str">
        <f t="shared" si="35"/>
        <v/>
      </c>
      <c r="CV87" s="82" t="str">
        <f t="shared" si="35"/>
        <v/>
      </c>
      <c r="CW87" s="82" t="str">
        <f t="shared" si="35"/>
        <v/>
      </c>
      <c r="CX87" s="82" t="str">
        <f t="shared" si="35"/>
        <v/>
      </c>
      <c r="CY87" s="82" t="str">
        <f t="shared" si="35"/>
        <v/>
      </c>
      <c r="CZ87" s="82" t="str">
        <f t="shared" si="35"/>
        <v/>
      </c>
      <c r="DA87" s="82" t="str">
        <f t="shared" si="36"/>
        <v/>
      </c>
      <c r="DB87" s="82" t="str">
        <f t="shared" si="36"/>
        <v/>
      </c>
      <c r="DC87" s="82" t="str">
        <f t="shared" si="36"/>
        <v/>
      </c>
      <c r="DD87" s="82" t="str">
        <f t="shared" si="36"/>
        <v/>
      </c>
      <c r="DE87" s="82" t="str">
        <f t="shared" si="36"/>
        <v/>
      </c>
      <c r="DF87" s="82" t="str">
        <f t="shared" si="36"/>
        <v/>
      </c>
      <c r="DG87" s="82" t="str">
        <f t="shared" si="37"/>
        <v/>
      </c>
      <c r="DH87" s="82" t="str">
        <f t="shared" si="37"/>
        <v/>
      </c>
      <c r="DI87" s="82" t="str">
        <f t="shared" si="37"/>
        <v/>
      </c>
      <c r="DJ87" s="82" t="str">
        <f t="shared" si="37"/>
        <v/>
      </c>
      <c r="DK87" s="82" t="str">
        <f t="shared" si="37"/>
        <v/>
      </c>
      <c r="DL87" s="82" t="str">
        <f t="shared" si="37"/>
        <v/>
      </c>
      <c r="DM87" s="82" t="str">
        <f t="shared" si="38"/>
        <v/>
      </c>
      <c r="DN87" s="82" t="str">
        <f t="shared" si="38"/>
        <v/>
      </c>
      <c r="DO87" s="82" t="str">
        <f t="shared" si="38"/>
        <v/>
      </c>
      <c r="DP87" s="82" t="str">
        <f t="shared" si="38"/>
        <v/>
      </c>
      <c r="DQ87" s="82" t="str">
        <f t="shared" si="38"/>
        <v/>
      </c>
      <c r="DR87" s="82" t="str">
        <f t="shared" si="38"/>
        <v/>
      </c>
      <c r="DS87" s="82" t="str">
        <f t="shared" si="39"/>
        <v/>
      </c>
      <c r="DT87" s="82" t="str">
        <f t="shared" si="39"/>
        <v/>
      </c>
      <c r="DU87" s="82" t="str">
        <f t="shared" si="39"/>
        <v/>
      </c>
      <c r="DV87" s="82" t="str">
        <f t="shared" si="39"/>
        <v/>
      </c>
      <c r="DW87" s="82" t="str">
        <f t="shared" si="39"/>
        <v/>
      </c>
      <c r="DX87" s="82" t="str">
        <f t="shared" si="39"/>
        <v/>
      </c>
      <c r="DY87" s="82" t="str">
        <f t="shared" si="40"/>
        <v/>
      </c>
      <c r="DZ87" s="82" t="str">
        <f t="shared" si="40"/>
        <v/>
      </c>
      <c r="EA87" s="82" t="str">
        <f t="shared" si="40"/>
        <v/>
      </c>
      <c r="EB87" s="82" t="str">
        <f t="shared" si="40"/>
        <v/>
      </c>
      <c r="EC87" s="82" t="str">
        <f t="shared" si="40"/>
        <v/>
      </c>
      <c r="ED87" s="82" t="str">
        <f t="shared" si="40"/>
        <v/>
      </c>
      <c r="EE87" s="82" t="str">
        <f t="shared" si="41"/>
        <v/>
      </c>
      <c r="EF87" s="82" t="str">
        <f t="shared" si="41"/>
        <v/>
      </c>
      <c r="EG87" s="82" t="str">
        <f t="shared" si="41"/>
        <v/>
      </c>
      <c r="EH87" s="82" t="str">
        <f t="shared" si="41"/>
        <v/>
      </c>
      <c r="EI87" s="82" t="str">
        <f t="shared" si="41"/>
        <v/>
      </c>
      <c r="EJ87" s="82" t="str">
        <f t="shared" si="41"/>
        <v/>
      </c>
      <c r="EK87" s="82" t="str">
        <f t="shared" si="42"/>
        <v/>
      </c>
      <c r="EL87" s="82" t="str">
        <f t="shared" si="42"/>
        <v/>
      </c>
      <c r="EM87" s="82" t="str">
        <f t="shared" si="42"/>
        <v/>
      </c>
      <c r="EN87" s="82" t="str">
        <f t="shared" si="42"/>
        <v/>
      </c>
      <c r="EO87" s="82" t="str">
        <f t="shared" si="42"/>
        <v/>
      </c>
      <c r="EP87" s="82" t="str">
        <f t="shared" si="42"/>
        <v/>
      </c>
      <c r="EQ87" s="82" t="str">
        <f t="shared" si="43"/>
        <v/>
      </c>
      <c r="ER87" s="82" t="str">
        <f t="shared" si="43"/>
        <v/>
      </c>
      <c r="ES87" s="82" t="str">
        <f t="shared" si="43"/>
        <v/>
      </c>
      <c r="ET87" s="82" t="str">
        <f t="shared" si="43"/>
        <v/>
      </c>
      <c r="EU87" s="82" t="str">
        <f t="shared" si="43"/>
        <v/>
      </c>
      <c r="EV87" s="82" t="str">
        <f t="shared" si="43"/>
        <v/>
      </c>
      <c r="EW87" s="82" t="str">
        <f t="shared" si="44"/>
        <v/>
      </c>
      <c r="EX87" s="82" t="str">
        <f t="shared" si="44"/>
        <v/>
      </c>
      <c r="EY87" s="82" t="str">
        <f t="shared" si="44"/>
        <v/>
      </c>
      <c r="EZ87" s="82" t="str">
        <f t="shared" si="44"/>
        <v/>
      </c>
      <c r="FA87" s="82" t="str">
        <f t="shared" si="44"/>
        <v/>
      </c>
      <c r="FB87" s="82" t="str">
        <f t="shared" si="44"/>
        <v/>
      </c>
      <c r="FC87" s="82" t="str">
        <f t="shared" si="45"/>
        <v/>
      </c>
      <c r="FD87" s="82" t="str">
        <f t="shared" si="45"/>
        <v/>
      </c>
      <c r="FE87" s="82" t="str">
        <f t="shared" si="45"/>
        <v/>
      </c>
      <c r="FF87" s="82" t="str">
        <f t="shared" si="45"/>
        <v/>
      </c>
      <c r="FG87" s="82" t="str">
        <f t="shared" si="45"/>
        <v/>
      </c>
      <c r="FH87" s="82" t="str">
        <f t="shared" si="45"/>
        <v/>
      </c>
      <c r="FI87" s="82" t="str">
        <f t="shared" si="46"/>
        <v/>
      </c>
      <c r="FJ87" s="82" t="str">
        <f t="shared" si="46"/>
        <v/>
      </c>
      <c r="FK87" s="82" t="str">
        <f t="shared" si="46"/>
        <v/>
      </c>
      <c r="FL87" s="82" t="str">
        <f t="shared" si="46"/>
        <v/>
      </c>
      <c r="FM87" s="82" t="str">
        <f t="shared" si="46"/>
        <v/>
      </c>
      <c r="FN87" s="82" t="str">
        <f t="shared" si="46"/>
        <v/>
      </c>
      <c r="FO87" s="82" t="str">
        <f t="shared" si="47"/>
        <v/>
      </c>
      <c r="FP87" s="82" t="str">
        <f t="shared" si="47"/>
        <v/>
      </c>
      <c r="FQ87" s="82" t="str">
        <f t="shared" si="47"/>
        <v/>
      </c>
      <c r="FR87" s="82" t="str">
        <f t="shared" si="47"/>
        <v/>
      </c>
      <c r="FS87" s="82" t="str">
        <f t="shared" si="47"/>
        <v/>
      </c>
      <c r="FT87" s="82" t="str">
        <f t="shared" si="47"/>
        <v/>
      </c>
      <c r="FU87" s="82" t="str">
        <f t="shared" si="48"/>
        <v/>
      </c>
      <c r="FV87" s="82" t="str">
        <f t="shared" si="48"/>
        <v/>
      </c>
      <c r="FW87" s="82" t="str">
        <f t="shared" si="48"/>
        <v/>
      </c>
      <c r="FX87" s="82" t="str">
        <f t="shared" si="48"/>
        <v/>
      </c>
      <c r="FY87" s="82" t="str">
        <f t="shared" si="48"/>
        <v/>
      </c>
      <c r="FZ87" s="82" t="str">
        <f t="shared" si="48"/>
        <v/>
      </c>
      <c r="GA87" s="82" t="str">
        <f t="shared" si="49"/>
        <v/>
      </c>
      <c r="GB87" s="82" t="str">
        <f t="shared" si="49"/>
        <v/>
      </c>
      <c r="GC87" s="82" t="str">
        <f t="shared" si="49"/>
        <v/>
      </c>
      <c r="GD87" s="82" t="str">
        <f t="shared" si="49"/>
        <v/>
      </c>
      <c r="GE87" s="82" t="str">
        <f t="shared" si="49"/>
        <v/>
      </c>
      <c r="GF87" s="82" t="str">
        <f t="shared" si="49"/>
        <v/>
      </c>
    </row>
    <row r="88" spans="1:188" ht="25.5" customHeight="1">
      <c r="A88" s="2" t="s">
        <v>2099</v>
      </c>
      <c r="B88" s="2">
        <f>COUNTIF($H$4:H88,H88)</f>
        <v>1</v>
      </c>
      <c r="C88" s="2">
        <f>COUNTIF($J$4:J88,J88)</f>
        <v>1</v>
      </c>
      <c r="D88" s="2">
        <f>COUNTIF($K$4:K88,K88)</f>
        <v>1</v>
      </c>
      <c r="E88" s="89">
        <f t="shared" si="25"/>
        <v>85</v>
      </c>
      <c r="F88" s="89" t="s">
        <v>2532</v>
      </c>
      <c r="G88" s="79" t="s">
        <v>3616</v>
      </c>
      <c r="H88" s="96" t="s">
        <v>1168</v>
      </c>
      <c r="I88" s="79" t="s">
        <v>274</v>
      </c>
      <c r="J88" s="79" t="s">
        <v>2759</v>
      </c>
      <c r="K88" s="89" t="s">
        <v>1172</v>
      </c>
      <c r="L88" s="89" t="s">
        <v>1181</v>
      </c>
      <c r="M88" s="108" t="s">
        <v>4212</v>
      </c>
      <c r="N88" s="108"/>
      <c r="O88" s="108"/>
      <c r="P88" s="108"/>
      <c r="Q88" s="108"/>
      <c r="R88" s="108"/>
      <c r="S88" s="89"/>
      <c r="T88" s="89"/>
      <c r="U88" s="89"/>
      <c r="V88" s="89"/>
      <c r="W88" s="89">
        <v>1</v>
      </c>
      <c r="X88" s="89">
        <v>1</v>
      </c>
      <c r="Y88" s="89">
        <v>1</v>
      </c>
      <c r="Z88" s="89"/>
      <c r="AA88" s="89"/>
      <c r="AB88" s="89"/>
      <c r="AC88" s="89"/>
      <c r="AD88" s="89"/>
      <c r="AE88" s="89"/>
      <c r="AF88" s="89"/>
      <c r="AG88" s="89"/>
      <c r="AH88" s="89"/>
      <c r="AI88" s="89"/>
      <c r="AJ88" s="89"/>
      <c r="AK88" s="89"/>
      <c r="AL88" s="89"/>
      <c r="AM88" s="89"/>
      <c r="AN88" s="89">
        <v>1</v>
      </c>
      <c r="AO88" s="89">
        <v>1</v>
      </c>
      <c r="AP88" s="89"/>
      <c r="AQ88" s="111"/>
      <c r="AR88" s="118"/>
      <c r="AS88" s="2" t="str">
        <f t="shared" si="26"/>
        <v/>
      </c>
      <c r="AT88" s="2" t="str">
        <f t="shared" si="26"/>
        <v/>
      </c>
      <c r="AU88" s="2" t="str">
        <f t="shared" si="26"/>
        <v/>
      </c>
      <c r="AV88" s="2" t="str">
        <f t="shared" si="26"/>
        <v/>
      </c>
      <c r="AW88" s="2" t="str">
        <f t="shared" si="26"/>
        <v/>
      </c>
      <c r="AX88" s="2" t="str">
        <f t="shared" si="26"/>
        <v/>
      </c>
      <c r="AY88" s="121" t="str">
        <f t="shared" si="27"/>
        <v/>
      </c>
      <c r="AZ88" s="121" t="str">
        <f t="shared" si="27"/>
        <v/>
      </c>
      <c r="BA88" s="121" t="str">
        <f t="shared" si="27"/>
        <v/>
      </c>
      <c r="BB88" s="121" t="str">
        <f t="shared" si="27"/>
        <v/>
      </c>
      <c r="BC88" s="121" t="str">
        <f t="shared" si="27"/>
        <v/>
      </c>
      <c r="BD88" s="121" t="str">
        <f t="shared" si="27"/>
        <v/>
      </c>
      <c r="BE88" s="82" t="str">
        <f t="shared" si="28"/>
        <v/>
      </c>
      <c r="BF88" s="82" t="str">
        <f t="shared" si="28"/>
        <v/>
      </c>
      <c r="BG88" s="82" t="str">
        <f t="shared" si="28"/>
        <v/>
      </c>
      <c r="BH88" s="82" t="str">
        <f t="shared" si="28"/>
        <v/>
      </c>
      <c r="BI88" s="82" t="str">
        <f t="shared" si="28"/>
        <v/>
      </c>
      <c r="BJ88" s="82" t="str">
        <f t="shared" si="28"/>
        <v/>
      </c>
      <c r="BK88" s="82" t="str">
        <f t="shared" si="29"/>
        <v/>
      </c>
      <c r="BL88" s="82" t="str">
        <f t="shared" si="29"/>
        <v/>
      </c>
      <c r="BM88" s="82" t="str">
        <f t="shared" si="29"/>
        <v/>
      </c>
      <c r="BN88" s="82" t="str">
        <f t="shared" si="29"/>
        <v/>
      </c>
      <c r="BO88" s="82" t="str">
        <f t="shared" si="29"/>
        <v/>
      </c>
      <c r="BP88" s="82" t="str">
        <f t="shared" si="29"/>
        <v/>
      </c>
      <c r="BQ88" s="82" t="str">
        <f t="shared" si="30"/>
        <v>300-syomu2@mail.hosp.go.jp</v>
      </c>
      <c r="BR88" s="82" t="str">
        <f t="shared" si="30"/>
        <v/>
      </c>
      <c r="BS88" s="82" t="str">
        <f t="shared" si="30"/>
        <v/>
      </c>
      <c r="BT88" s="82" t="str">
        <f t="shared" si="30"/>
        <v/>
      </c>
      <c r="BU88" s="82" t="str">
        <f t="shared" si="30"/>
        <v/>
      </c>
      <c r="BV88" s="82" t="str">
        <f t="shared" si="30"/>
        <v/>
      </c>
      <c r="BW88" s="82" t="str">
        <f t="shared" si="31"/>
        <v>300-syomu2@mail.hosp.go.jp</v>
      </c>
      <c r="BX88" s="82" t="str">
        <f t="shared" si="31"/>
        <v/>
      </c>
      <c r="BY88" s="82" t="str">
        <f t="shared" si="31"/>
        <v/>
      </c>
      <c r="BZ88" s="82" t="str">
        <f t="shared" si="31"/>
        <v/>
      </c>
      <c r="CA88" s="82" t="str">
        <f t="shared" si="31"/>
        <v/>
      </c>
      <c r="CB88" s="82" t="str">
        <f t="shared" si="31"/>
        <v/>
      </c>
      <c r="CC88" s="82" t="str">
        <f t="shared" si="32"/>
        <v>300-syomu2@mail.hosp.go.jp</v>
      </c>
      <c r="CD88" s="82" t="str">
        <f t="shared" si="32"/>
        <v/>
      </c>
      <c r="CE88" s="82" t="str">
        <f t="shared" si="32"/>
        <v/>
      </c>
      <c r="CF88" s="82" t="str">
        <f t="shared" si="32"/>
        <v/>
      </c>
      <c r="CG88" s="82" t="str">
        <f t="shared" si="32"/>
        <v/>
      </c>
      <c r="CH88" s="82" t="str">
        <f t="shared" si="32"/>
        <v/>
      </c>
      <c r="CI88" s="82" t="str">
        <f t="shared" si="33"/>
        <v/>
      </c>
      <c r="CJ88" s="82" t="str">
        <f t="shared" si="33"/>
        <v/>
      </c>
      <c r="CK88" s="82" t="str">
        <f t="shared" si="33"/>
        <v/>
      </c>
      <c r="CL88" s="82" t="str">
        <f t="shared" si="33"/>
        <v/>
      </c>
      <c r="CM88" s="82" t="str">
        <f t="shared" si="33"/>
        <v/>
      </c>
      <c r="CN88" s="82" t="str">
        <f t="shared" si="33"/>
        <v/>
      </c>
      <c r="CO88" s="82" t="str">
        <f t="shared" si="34"/>
        <v/>
      </c>
      <c r="CP88" s="82" t="str">
        <f t="shared" si="34"/>
        <v/>
      </c>
      <c r="CQ88" s="82" t="str">
        <f t="shared" si="34"/>
        <v/>
      </c>
      <c r="CR88" s="82" t="str">
        <f t="shared" si="34"/>
        <v/>
      </c>
      <c r="CS88" s="82" t="str">
        <f t="shared" si="34"/>
        <v/>
      </c>
      <c r="CT88" s="82" t="str">
        <f t="shared" si="34"/>
        <v/>
      </c>
      <c r="CU88" s="82" t="str">
        <f t="shared" si="35"/>
        <v/>
      </c>
      <c r="CV88" s="82" t="str">
        <f t="shared" si="35"/>
        <v/>
      </c>
      <c r="CW88" s="82" t="str">
        <f t="shared" si="35"/>
        <v/>
      </c>
      <c r="CX88" s="82" t="str">
        <f t="shared" si="35"/>
        <v/>
      </c>
      <c r="CY88" s="82" t="str">
        <f t="shared" si="35"/>
        <v/>
      </c>
      <c r="CZ88" s="82" t="str">
        <f t="shared" si="35"/>
        <v/>
      </c>
      <c r="DA88" s="82" t="str">
        <f t="shared" si="36"/>
        <v/>
      </c>
      <c r="DB88" s="82" t="str">
        <f t="shared" si="36"/>
        <v/>
      </c>
      <c r="DC88" s="82" t="str">
        <f t="shared" si="36"/>
        <v/>
      </c>
      <c r="DD88" s="82" t="str">
        <f t="shared" si="36"/>
        <v/>
      </c>
      <c r="DE88" s="82" t="str">
        <f t="shared" si="36"/>
        <v/>
      </c>
      <c r="DF88" s="82" t="str">
        <f t="shared" si="36"/>
        <v/>
      </c>
      <c r="DG88" s="82" t="str">
        <f t="shared" si="37"/>
        <v/>
      </c>
      <c r="DH88" s="82" t="str">
        <f t="shared" si="37"/>
        <v/>
      </c>
      <c r="DI88" s="82" t="str">
        <f t="shared" si="37"/>
        <v/>
      </c>
      <c r="DJ88" s="82" t="str">
        <f t="shared" si="37"/>
        <v/>
      </c>
      <c r="DK88" s="82" t="str">
        <f t="shared" si="37"/>
        <v/>
      </c>
      <c r="DL88" s="82" t="str">
        <f t="shared" si="37"/>
        <v/>
      </c>
      <c r="DM88" s="82" t="str">
        <f t="shared" si="38"/>
        <v/>
      </c>
      <c r="DN88" s="82" t="str">
        <f t="shared" si="38"/>
        <v/>
      </c>
      <c r="DO88" s="82" t="str">
        <f t="shared" si="38"/>
        <v/>
      </c>
      <c r="DP88" s="82" t="str">
        <f t="shared" si="38"/>
        <v/>
      </c>
      <c r="DQ88" s="82" t="str">
        <f t="shared" si="38"/>
        <v/>
      </c>
      <c r="DR88" s="82" t="str">
        <f t="shared" si="38"/>
        <v/>
      </c>
      <c r="DS88" s="82" t="str">
        <f t="shared" si="39"/>
        <v/>
      </c>
      <c r="DT88" s="82" t="str">
        <f t="shared" si="39"/>
        <v/>
      </c>
      <c r="DU88" s="82" t="str">
        <f t="shared" si="39"/>
        <v/>
      </c>
      <c r="DV88" s="82" t="str">
        <f t="shared" si="39"/>
        <v/>
      </c>
      <c r="DW88" s="82" t="str">
        <f t="shared" si="39"/>
        <v/>
      </c>
      <c r="DX88" s="82" t="str">
        <f t="shared" si="39"/>
        <v/>
      </c>
      <c r="DY88" s="82" t="str">
        <f t="shared" si="40"/>
        <v/>
      </c>
      <c r="DZ88" s="82" t="str">
        <f t="shared" si="40"/>
        <v/>
      </c>
      <c r="EA88" s="82" t="str">
        <f t="shared" si="40"/>
        <v/>
      </c>
      <c r="EB88" s="82" t="str">
        <f t="shared" si="40"/>
        <v/>
      </c>
      <c r="EC88" s="82" t="str">
        <f t="shared" si="40"/>
        <v/>
      </c>
      <c r="ED88" s="82" t="str">
        <f t="shared" si="40"/>
        <v/>
      </c>
      <c r="EE88" s="82" t="str">
        <f t="shared" si="41"/>
        <v/>
      </c>
      <c r="EF88" s="82" t="str">
        <f t="shared" si="41"/>
        <v/>
      </c>
      <c r="EG88" s="82" t="str">
        <f t="shared" si="41"/>
        <v/>
      </c>
      <c r="EH88" s="82" t="str">
        <f t="shared" si="41"/>
        <v/>
      </c>
      <c r="EI88" s="82" t="str">
        <f t="shared" si="41"/>
        <v/>
      </c>
      <c r="EJ88" s="82" t="str">
        <f t="shared" si="41"/>
        <v/>
      </c>
      <c r="EK88" s="82" t="str">
        <f t="shared" si="42"/>
        <v/>
      </c>
      <c r="EL88" s="82" t="str">
        <f t="shared" si="42"/>
        <v/>
      </c>
      <c r="EM88" s="82" t="str">
        <f t="shared" si="42"/>
        <v/>
      </c>
      <c r="EN88" s="82" t="str">
        <f t="shared" si="42"/>
        <v/>
      </c>
      <c r="EO88" s="82" t="str">
        <f t="shared" si="42"/>
        <v/>
      </c>
      <c r="EP88" s="82" t="str">
        <f t="shared" si="42"/>
        <v/>
      </c>
      <c r="EQ88" s="82" t="str">
        <f t="shared" si="43"/>
        <v/>
      </c>
      <c r="ER88" s="82" t="str">
        <f t="shared" si="43"/>
        <v/>
      </c>
      <c r="ES88" s="82" t="str">
        <f t="shared" si="43"/>
        <v/>
      </c>
      <c r="ET88" s="82" t="str">
        <f t="shared" si="43"/>
        <v/>
      </c>
      <c r="EU88" s="82" t="str">
        <f t="shared" si="43"/>
        <v/>
      </c>
      <c r="EV88" s="82" t="str">
        <f t="shared" si="43"/>
        <v/>
      </c>
      <c r="EW88" s="82" t="str">
        <f t="shared" si="44"/>
        <v/>
      </c>
      <c r="EX88" s="82" t="str">
        <f t="shared" si="44"/>
        <v/>
      </c>
      <c r="EY88" s="82" t="str">
        <f t="shared" si="44"/>
        <v/>
      </c>
      <c r="EZ88" s="82" t="str">
        <f t="shared" si="44"/>
        <v/>
      </c>
      <c r="FA88" s="82" t="str">
        <f t="shared" si="44"/>
        <v/>
      </c>
      <c r="FB88" s="82" t="str">
        <f t="shared" si="44"/>
        <v/>
      </c>
      <c r="FC88" s="82" t="str">
        <f t="shared" si="45"/>
        <v/>
      </c>
      <c r="FD88" s="82" t="str">
        <f t="shared" si="45"/>
        <v/>
      </c>
      <c r="FE88" s="82" t="str">
        <f t="shared" si="45"/>
        <v/>
      </c>
      <c r="FF88" s="82" t="str">
        <f t="shared" si="45"/>
        <v/>
      </c>
      <c r="FG88" s="82" t="str">
        <f t="shared" si="45"/>
        <v/>
      </c>
      <c r="FH88" s="82" t="str">
        <f t="shared" si="45"/>
        <v/>
      </c>
      <c r="FI88" s="82" t="str">
        <f t="shared" si="46"/>
        <v/>
      </c>
      <c r="FJ88" s="82" t="str">
        <f t="shared" si="46"/>
        <v/>
      </c>
      <c r="FK88" s="82" t="str">
        <f t="shared" si="46"/>
        <v/>
      </c>
      <c r="FL88" s="82" t="str">
        <f t="shared" si="46"/>
        <v/>
      </c>
      <c r="FM88" s="82" t="str">
        <f t="shared" si="46"/>
        <v/>
      </c>
      <c r="FN88" s="82" t="str">
        <f t="shared" si="46"/>
        <v/>
      </c>
      <c r="FO88" s="82" t="str">
        <f t="shared" si="47"/>
        <v>300-syomu2@mail.hosp.go.jp</v>
      </c>
      <c r="FP88" s="82" t="str">
        <f t="shared" si="47"/>
        <v/>
      </c>
      <c r="FQ88" s="82" t="str">
        <f t="shared" si="47"/>
        <v/>
      </c>
      <c r="FR88" s="82" t="str">
        <f t="shared" si="47"/>
        <v/>
      </c>
      <c r="FS88" s="82" t="str">
        <f t="shared" si="47"/>
        <v/>
      </c>
      <c r="FT88" s="82" t="str">
        <f t="shared" si="47"/>
        <v/>
      </c>
      <c r="FU88" s="82" t="str">
        <f t="shared" si="48"/>
        <v>300-syomu2@mail.hosp.go.jp</v>
      </c>
      <c r="FV88" s="82" t="str">
        <f t="shared" si="48"/>
        <v/>
      </c>
      <c r="FW88" s="82" t="str">
        <f t="shared" si="48"/>
        <v/>
      </c>
      <c r="FX88" s="82" t="str">
        <f t="shared" si="48"/>
        <v/>
      </c>
      <c r="FY88" s="82" t="str">
        <f t="shared" si="48"/>
        <v/>
      </c>
      <c r="FZ88" s="82" t="str">
        <f t="shared" si="48"/>
        <v/>
      </c>
      <c r="GA88" s="82" t="str">
        <f t="shared" si="49"/>
        <v/>
      </c>
      <c r="GB88" s="82" t="str">
        <f t="shared" si="49"/>
        <v/>
      </c>
      <c r="GC88" s="82" t="str">
        <f t="shared" si="49"/>
        <v/>
      </c>
      <c r="GD88" s="82" t="str">
        <f t="shared" si="49"/>
        <v/>
      </c>
      <c r="GE88" s="82" t="str">
        <f t="shared" si="49"/>
        <v/>
      </c>
      <c r="GF88" s="82" t="str">
        <f t="shared" si="49"/>
        <v/>
      </c>
    </row>
    <row r="89" spans="1:188" ht="25.5" customHeight="1">
      <c r="A89" s="2" t="s">
        <v>4659</v>
      </c>
      <c r="B89" s="2">
        <f>COUNTIF($H$4:H89,H89)</f>
        <v>1</v>
      </c>
      <c r="C89" s="2">
        <f>COUNTIF($J$4:J89,J89)</f>
        <v>1</v>
      </c>
      <c r="D89" s="2">
        <f>COUNTIF($K$4:K89,K89)</f>
        <v>1</v>
      </c>
      <c r="E89" s="89">
        <f t="shared" si="25"/>
        <v>86</v>
      </c>
      <c r="F89" s="89" t="s">
        <v>2532</v>
      </c>
      <c r="G89" s="79" t="s">
        <v>4213</v>
      </c>
      <c r="H89" s="96" t="s">
        <v>1182</v>
      </c>
      <c r="I89" s="79" t="s">
        <v>514</v>
      </c>
      <c r="J89" s="79" t="s">
        <v>4217</v>
      </c>
      <c r="K89" s="89" t="s">
        <v>4218</v>
      </c>
      <c r="L89" s="89" t="s">
        <v>2024</v>
      </c>
      <c r="M89" s="108" t="s">
        <v>181</v>
      </c>
      <c r="N89" s="108"/>
      <c r="O89" s="108"/>
      <c r="P89" s="108"/>
      <c r="Q89" s="108"/>
      <c r="R89" s="108"/>
      <c r="S89" s="89">
        <v>1</v>
      </c>
      <c r="T89" s="89">
        <v>1</v>
      </c>
      <c r="U89" s="89"/>
      <c r="V89" s="89"/>
      <c r="W89" s="89"/>
      <c r="X89" s="89"/>
      <c r="Y89" s="89"/>
      <c r="Z89" s="89"/>
      <c r="AA89" s="89"/>
      <c r="AB89" s="89"/>
      <c r="AC89" s="89"/>
      <c r="AD89" s="89"/>
      <c r="AE89" s="89"/>
      <c r="AF89" s="89"/>
      <c r="AG89" s="89"/>
      <c r="AH89" s="89"/>
      <c r="AI89" s="89"/>
      <c r="AJ89" s="89"/>
      <c r="AK89" s="89"/>
      <c r="AL89" s="89"/>
      <c r="AM89" s="89"/>
      <c r="AN89" s="89"/>
      <c r="AO89" s="89"/>
      <c r="AP89" s="89"/>
      <c r="AQ89" s="111"/>
      <c r="AR89" s="118"/>
      <c r="AS89" s="2" t="str">
        <f t="shared" si="26"/>
        <v>himawari@toyama-hcoop.com</v>
      </c>
      <c r="AT89" s="2" t="str">
        <f t="shared" si="26"/>
        <v/>
      </c>
      <c r="AU89" s="2" t="str">
        <f t="shared" si="26"/>
        <v/>
      </c>
      <c r="AV89" s="2" t="str">
        <f t="shared" si="26"/>
        <v/>
      </c>
      <c r="AW89" s="2" t="str">
        <f t="shared" si="26"/>
        <v/>
      </c>
      <c r="AX89" s="2" t="str">
        <f t="shared" si="26"/>
        <v/>
      </c>
      <c r="AY89" s="121" t="str">
        <f t="shared" si="27"/>
        <v>himawari@toyama-hcoop.com</v>
      </c>
      <c r="AZ89" s="121" t="str">
        <f t="shared" si="27"/>
        <v/>
      </c>
      <c r="BA89" s="121" t="str">
        <f t="shared" si="27"/>
        <v/>
      </c>
      <c r="BB89" s="121" t="str">
        <f t="shared" si="27"/>
        <v/>
      </c>
      <c r="BC89" s="121" t="str">
        <f t="shared" si="27"/>
        <v/>
      </c>
      <c r="BD89" s="121" t="str">
        <f t="shared" si="27"/>
        <v/>
      </c>
      <c r="BE89" s="82" t="str">
        <f t="shared" si="28"/>
        <v/>
      </c>
      <c r="BF89" s="82" t="str">
        <f t="shared" si="28"/>
        <v/>
      </c>
      <c r="BG89" s="82" t="str">
        <f t="shared" si="28"/>
        <v/>
      </c>
      <c r="BH89" s="82" t="str">
        <f t="shared" si="28"/>
        <v/>
      </c>
      <c r="BI89" s="82" t="str">
        <f t="shared" si="28"/>
        <v/>
      </c>
      <c r="BJ89" s="82" t="str">
        <f t="shared" si="28"/>
        <v/>
      </c>
      <c r="BK89" s="82" t="str">
        <f t="shared" si="29"/>
        <v/>
      </c>
      <c r="BL89" s="82" t="str">
        <f t="shared" si="29"/>
        <v/>
      </c>
      <c r="BM89" s="82" t="str">
        <f t="shared" si="29"/>
        <v/>
      </c>
      <c r="BN89" s="82" t="str">
        <f t="shared" si="29"/>
        <v/>
      </c>
      <c r="BO89" s="82" t="str">
        <f t="shared" si="29"/>
        <v/>
      </c>
      <c r="BP89" s="82" t="str">
        <f t="shared" si="29"/>
        <v/>
      </c>
      <c r="BQ89" s="82" t="str">
        <f t="shared" si="30"/>
        <v/>
      </c>
      <c r="BR89" s="82" t="str">
        <f t="shared" si="30"/>
        <v/>
      </c>
      <c r="BS89" s="82" t="str">
        <f t="shared" si="30"/>
        <v/>
      </c>
      <c r="BT89" s="82" t="str">
        <f t="shared" si="30"/>
        <v/>
      </c>
      <c r="BU89" s="82" t="str">
        <f t="shared" si="30"/>
        <v/>
      </c>
      <c r="BV89" s="82" t="str">
        <f t="shared" si="30"/>
        <v/>
      </c>
      <c r="BW89" s="82" t="str">
        <f t="shared" si="31"/>
        <v/>
      </c>
      <c r="BX89" s="82" t="str">
        <f t="shared" si="31"/>
        <v/>
      </c>
      <c r="BY89" s="82" t="str">
        <f t="shared" si="31"/>
        <v/>
      </c>
      <c r="BZ89" s="82" t="str">
        <f t="shared" si="31"/>
        <v/>
      </c>
      <c r="CA89" s="82" t="str">
        <f t="shared" si="31"/>
        <v/>
      </c>
      <c r="CB89" s="82" t="str">
        <f t="shared" si="31"/>
        <v/>
      </c>
      <c r="CC89" s="82" t="str">
        <f t="shared" si="32"/>
        <v/>
      </c>
      <c r="CD89" s="82" t="str">
        <f t="shared" si="32"/>
        <v/>
      </c>
      <c r="CE89" s="82" t="str">
        <f t="shared" si="32"/>
        <v/>
      </c>
      <c r="CF89" s="82" t="str">
        <f t="shared" si="32"/>
        <v/>
      </c>
      <c r="CG89" s="82" t="str">
        <f t="shared" si="32"/>
        <v/>
      </c>
      <c r="CH89" s="82" t="str">
        <f t="shared" si="32"/>
        <v/>
      </c>
      <c r="CI89" s="82" t="str">
        <f t="shared" si="33"/>
        <v/>
      </c>
      <c r="CJ89" s="82" t="str">
        <f t="shared" si="33"/>
        <v/>
      </c>
      <c r="CK89" s="82" t="str">
        <f t="shared" si="33"/>
        <v/>
      </c>
      <c r="CL89" s="82" t="str">
        <f t="shared" si="33"/>
        <v/>
      </c>
      <c r="CM89" s="82" t="str">
        <f t="shared" si="33"/>
        <v/>
      </c>
      <c r="CN89" s="82" t="str">
        <f t="shared" si="33"/>
        <v/>
      </c>
      <c r="CO89" s="82" t="str">
        <f t="shared" si="34"/>
        <v/>
      </c>
      <c r="CP89" s="82" t="str">
        <f t="shared" si="34"/>
        <v/>
      </c>
      <c r="CQ89" s="82" t="str">
        <f t="shared" si="34"/>
        <v/>
      </c>
      <c r="CR89" s="82" t="str">
        <f t="shared" si="34"/>
        <v/>
      </c>
      <c r="CS89" s="82" t="str">
        <f t="shared" si="34"/>
        <v/>
      </c>
      <c r="CT89" s="82" t="str">
        <f t="shared" si="34"/>
        <v/>
      </c>
      <c r="CU89" s="82" t="str">
        <f t="shared" si="35"/>
        <v/>
      </c>
      <c r="CV89" s="82" t="str">
        <f t="shared" si="35"/>
        <v/>
      </c>
      <c r="CW89" s="82" t="str">
        <f t="shared" si="35"/>
        <v/>
      </c>
      <c r="CX89" s="82" t="str">
        <f t="shared" si="35"/>
        <v/>
      </c>
      <c r="CY89" s="82" t="str">
        <f t="shared" si="35"/>
        <v/>
      </c>
      <c r="CZ89" s="82" t="str">
        <f t="shared" si="35"/>
        <v/>
      </c>
      <c r="DA89" s="82" t="str">
        <f t="shared" si="36"/>
        <v/>
      </c>
      <c r="DB89" s="82" t="str">
        <f t="shared" si="36"/>
        <v/>
      </c>
      <c r="DC89" s="82" t="str">
        <f t="shared" si="36"/>
        <v/>
      </c>
      <c r="DD89" s="82" t="str">
        <f t="shared" si="36"/>
        <v/>
      </c>
      <c r="DE89" s="82" t="str">
        <f t="shared" si="36"/>
        <v/>
      </c>
      <c r="DF89" s="82" t="str">
        <f t="shared" si="36"/>
        <v/>
      </c>
      <c r="DG89" s="82" t="str">
        <f t="shared" si="37"/>
        <v/>
      </c>
      <c r="DH89" s="82" t="str">
        <f t="shared" si="37"/>
        <v/>
      </c>
      <c r="DI89" s="82" t="str">
        <f t="shared" si="37"/>
        <v/>
      </c>
      <c r="DJ89" s="82" t="str">
        <f t="shared" si="37"/>
        <v/>
      </c>
      <c r="DK89" s="82" t="str">
        <f t="shared" si="37"/>
        <v/>
      </c>
      <c r="DL89" s="82" t="str">
        <f t="shared" si="37"/>
        <v/>
      </c>
      <c r="DM89" s="82" t="str">
        <f t="shared" si="38"/>
        <v/>
      </c>
      <c r="DN89" s="82" t="str">
        <f t="shared" si="38"/>
        <v/>
      </c>
      <c r="DO89" s="82" t="str">
        <f t="shared" si="38"/>
        <v/>
      </c>
      <c r="DP89" s="82" t="str">
        <f t="shared" si="38"/>
        <v/>
      </c>
      <c r="DQ89" s="82" t="str">
        <f t="shared" si="38"/>
        <v/>
      </c>
      <c r="DR89" s="82" t="str">
        <f t="shared" si="38"/>
        <v/>
      </c>
      <c r="DS89" s="82" t="str">
        <f t="shared" si="39"/>
        <v/>
      </c>
      <c r="DT89" s="82" t="str">
        <f t="shared" si="39"/>
        <v/>
      </c>
      <c r="DU89" s="82" t="str">
        <f t="shared" si="39"/>
        <v/>
      </c>
      <c r="DV89" s="82" t="str">
        <f t="shared" si="39"/>
        <v/>
      </c>
      <c r="DW89" s="82" t="str">
        <f t="shared" si="39"/>
        <v/>
      </c>
      <c r="DX89" s="82" t="str">
        <f t="shared" si="39"/>
        <v/>
      </c>
      <c r="DY89" s="82" t="str">
        <f t="shared" si="40"/>
        <v/>
      </c>
      <c r="DZ89" s="82" t="str">
        <f t="shared" si="40"/>
        <v/>
      </c>
      <c r="EA89" s="82" t="str">
        <f t="shared" si="40"/>
        <v/>
      </c>
      <c r="EB89" s="82" t="str">
        <f t="shared" si="40"/>
        <v/>
      </c>
      <c r="EC89" s="82" t="str">
        <f t="shared" si="40"/>
        <v/>
      </c>
      <c r="ED89" s="82" t="str">
        <f t="shared" si="40"/>
        <v/>
      </c>
      <c r="EE89" s="82" t="str">
        <f t="shared" si="41"/>
        <v/>
      </c>
      <c r="EF89" s="82" t="str">
        <f t="shared" si="41"/>
        <v/>
      </c>
      <c r="EG89" s="82" t="str">
        <f t="shared" si="41"/>
        <v/>
      </c>
      <c r="EH89" s="82" t="str">
        <f t="shared" si="41"/>
        <v/>
      </c>
      <c r="EI89" s="82" t="str">
        <f t="shared" si="41"/>
        <v/>
      </c>
      <c r="EJ89" s="82" t="str">
        <f t="shared" si="41"/>
        <v/>
      </c>
      <c r="EK89" s="82" t="str">
        <f t="shared" si="42"/>
        <v/>
      </c>
      <c r="EL89" s="82" t="str">
        <f t="shared" si="42"/>
        <v/>
      </c>
      <c r="EM89" s="82" t="str">
        <f t="shared" si="42"/>
        <v/>
      </c>
      <c r="EN89" s="82" t="str">
        <f t="shared" si="42"/>
        <v/>
      </c>
      <c r="EO89" s="82" t="str">
        <f t="shared" si="42"/>
        <v/>
      </c>
      <c r="EP89" s="82" t="str">
        <f t="shared" si="42"/>
        <v/>
      </c>
      <c r="EQ89" s="82" t="str">
        <f t="shared" si="43"/>
        <v/>
      </c>
      <c r="ER89" s="82" t="str">
        <f t="shared" si="43"/>
        <v/>
      </c>
      <c r="ES89" s="82" t="str">
        <f t="shared" si="43"/>
        <v/>
      </c>
      <c r="ET89" s="82" t="str">
        <f t="shared" si="43"/>
        <v/>
      </c>
      <c r="EU89" s="82" t="str">
        <f t="shared" si="43"/>
        <v/>
      </c>
      <c r="EV89" s="82" t="str">
        <f t="shared" si="43"/>
        <v/>
      </c>
      <c r="EW89" s="82" t="str">
        <f t="shared" si="44"/>
        <v/>
      </c>
      <c r="EX89" s="82" t="str">
        <f t="shared" si="44"/>
        <v/>
      </c>
      <c r="EY89" s="82" t="str">
        <f t="shared" si="44"/>
        <v/>
      </c>
      <c r="EZ89" s="82" t="str">
        <f t="shared" si="44"/>
        <v/>
      </c>
      <c r="FA89" s="82" t="str">
        <f t="shared" si="44"/>
        <v/>
      </c>
      <c r="FB89" s="82" t="str">
        <f t="shared" si="44"/>
        <v/>
      </c>
      <c r="FC89" s="82" t="str">
        <f t="shared" si="45"/>
        <v/>
      </c>
      <c r="FD89" s="82" t="str">
        <f t="shared" si="45"/>
        <v/>
      </c>
      <c r="FE89" s="82" t="str">
        <f t="shared" si="45"/>
        <v/>
      </c>
      <c r="FF89" s="82" t="str">
        <f t="shared" si="45"/>
        <v/>
      </c>
      <c r="FG89" s="82" t="str">
        <f t="shared" si="45"/>
        <v/>
      </c>
      <c r="FH89" s="82" t="str">
        <f t="shared" si="45"/>
        <v/>
      </c>
      <c r="FI89" s="82" t="str">
        <f t="shared" si="46"/>
        <v/>
      </c>
      <c r="FJ89" s="82" t="str">
        <f t="shared" si="46"/>
        <v/>
      </c>
      <c r="FK89" s="82" t="str">
        <f t="shared" si="46"/>
        <v/>
      </c>
      <c r="FL89" s="82" t="str">
        <f t="shared" si="46"/>
        <v/>
      </c>
      <c r="FM89" s="82" t="str">
        <f t="shared" si="46"/>
        <v/>
      </c>
      <c r="FN89" s="82" t="str">
        <f t="shared" si="46"/>
        <v/>
      </c>
      <c r="FO89" s="82" t="str">
        <f t="shared" si="47"/>
        <v/>
      </c>
      <c r="FP89" s="82" t="str">
        <f t="shared" si="47"/>
        <v/>
      </c>
      <c r="FQ89" s="82" t="str">
        <f t="shared" si="47"/>
        <v/>
      </c>
      <c r="FR89" s="82" t="str">
        <f t="shared" si="47"/>
        <v/>
      </c>
      <c r="FS89" s="82" t="str">
        <f t="shared" si="47"/>
        <v/>
      </c>
      <c r="FT89" s="82" t="str">
        <f t="shared" si="47"/>
        <v/>
      </c>
      <c r="FU89" s="82" t="str">
        <f t="shared" si="48"/>
        <v/>
      </c>
      <c r="FV89" s="82" t="str">
        <f t="shared" si="48"/>
        <v/>
      </c>
      <c r="FW89" s="82" t="str">
        <f t="shared" si="48"/>
        <v/>
      </c>
      <c r="FX89" s="82" t="str">
        <f t="shared" si="48"/>
        <v/>
      </c>
      <c r="FY89" s="82" t="str">
        <f t="shared" si="48"/>
        <v/>
      </c>
      <c r="FZ89" s="82" t="str">
        <f t="shared" si="48"/>
        <v/>
      </c>
      <c r="GA89" s="82" t="str">
        <f t="shared" si="49"/>
        <v/>
      </c>
      <c r="GB89" s="82" t="str">
        <f t="shared" si="49"/>
        <v/>
      </c>
      <c r="GC89" s="82" t="str">
        <f t="shared" si="49"/>
        <v/>
      </c>
      <c r="GD89" s="82" t="str">
        <f t="shared" si="49"/>
        <v/>
      </c>
      <c r="GE89" s="82" t="str">
        <f t="shared" si="49"/>
        <v/>
      </c>
      <c r="GF89" s="82" t="str">
        <f t="shared" si="49"/>
        <v/>
      </c>
    </row>
    <row r="90" spans="1:188" ht="25.5" customHeight="1">
      <c r="A90" s="2" t="s">
        <v>734</v>
      </c>
      <c r="B90" s="2">
        <f>COUNTIF($H$4:H90,H90)</f>
        <v>1</v>
      </c>
      <c r="C90" s="2">
        <f>COUNTIF($J$4:J90,J90)</f>
        <v>1</v>
      </c>
      <c r="D90" s="2">
        <f>COUNTIF($K$4:K90,K90)</f>
        <v>1</v>
      </c>
      <c r="E90" s="89">
        <f t="shared" si="25"/>
        <v>87</v>
      </c>
      <c r="F90" s="89" t="s">
        <v>2532</v>
      </c>
      <c r="G90" s="79" t="s">
        <v>4213</v>
      </c>
      <c r="H90" s="97" t="s">
        <v>167</v>
      </c>
      <c r="I90" s="79" t="s">
        <v>1200</v>
      </c>
      <c r="J90" s="79" t="s">
        <v>2828</v>
      </c>
      <c r="K90" s="89" t="s">
        <v>3802</v>
      </c>
      <c r="L90" s="89"/>
      <c r="M90" s="108" t="s">
        <v>4220</v>
      </c>
      <c r="N90" s="108"/>
      <c r="O90" s="108"/>
      <c r="P90" s="108"/>
      <c r="Q90" s="108"/>
      <c r="R90" s="108"/>
      <c r="S90" s="89"/>
      <c r="T90" s="89"/>
      <c r="U90" s="89"/>
      <c r="V90" s="89"/>
      <c r="W90" s="89"/>
      <c r="X90" s="89">
        <v>1</v>
      </c>
      <c r="Y90" s="89">
        <v>1</v>
      </c>
      <c r="Z90" s="89"/>
      <c r="AA90" s="89"/>
      <c r="AB90" s="89"/>
      <c r="AC90" s="89"/>
      <c r="AD90" s="89"/>
      <c r="AE90" s="89"/>
      <c r="AF90" s="89"/>
      <c r="AG90" s="89"/>
      <c r="AH90" s="89"/>
      <c r="AI90" s="89"/>
      <c r="AJ90" s="89"/>
      <c r="AK90" s="89"/>
      <c r="AL90" s="89"/>
      <c r="AM90" s="89"/>
      <c r="AN90" s="89"/>
      <c r="AO90" s="89">
        <v>1</v>
      </c>
      <c r="AP90" s="89"/>
      <c r="AQ90" s="111"/>
      <c r="AR90" s="118"/>
      <c r="AS90" s="2" t="str">
        <f t="shared" si="26"/>
        <v/>
      </c>
      <c r="AT90" s="2" t="str">
        <f t="shared" si="26"/>
        <v/>
      </c>
      <c r="AU90" s="2" t="str">
        <f t="shared" si="26"/>
        <v/>
      </c>
      <c r="AV90" s="2" t="str">
        <f t="shared" si="26"/>
        <v/>
      </c>
      <c r="AW90" s="2" t="str">
        <f t="shared" si="26"/>
        <v/>
      </c>
      <c r="AX90" s="2" t="str">
        <f t="shared" si="26"/>
        <v/>
      </c>
      <c r="AY90" s="121" t="str">
        <f t="shared" si="27"/>
        <v/>
      </c>
      <c r="AZ90" s="121" t="str">
        <f t="shared" si="27"/>
        <v/>
      </c>
      <c r="BA90" s="121" t="str">
        <f t="shared" si="27"/>
        <v/>
      </c>
      <c r="BB90" s="121" t="str">
        <f t="shared" si="27"/>
        <v/>
      </c>
      <c r="BC90" s="121" t="str">
        <f t="shared" si="27"/>
        <v/>
      </c>
      <c r="BD90" s="121" t="str">
        <f t="shared" si="27"/>
        <v/>
      </c>
      <c r="BE90" s="82" t="str">
        <f t="shared" si="28"/>
        <v/>
      </c>
      <c r="BF90" s="82" t="str">
        <f t="shared" si="28"/>
        <v/>
      </c>
      <c r="BG90" s="82" t="str">
        <f t="shared" si="28"/>
        <v/>
      </c>
      <c r="BH90" s="82" t="str">
        <f t="shared" si="28"/>
        <v/>
      </c>
      <c r="BI90" s="82" t="str">
        <f t="shared" si="28"/>
        <v/>
      </c>
      <c r="BJ90" s="82" t="str">
        <f t="shared" si="28"/>
        <v/>
      </c>
      <c r="BK90" s="82" t="str">
        <f t="shared" si="29"/>
        <v/>
      </c>
      <c r="BL90" s="82" t="str">
        <f t="shared" si="29"/>
        <v/>
      </c>
      <c r="BM90" s="82" t="str">
        <f t="shared" si="29"/>
        <v/>
      </c>
      <c r="BN90" s="82" t="str">
        <f t="shared" si="29"/>
        <v/>
      </c>
      <c r="BO90" s="82" t="str">
        <f t="shared" si="29"/>
        <v/>
      </c>
      <c r="BP90" s="82" t="str">
        <f t="shared" si="29"/>
        <v/>
      </c>
      <c r="BQ90" s="82" t="str">
        <f t="shared" si="30"/>
        <v/>
      </c>
      <c r="BR90" s="82" t="str">
        <f t="shared" si="30"/>
        <v/>
      </c>
      <c r="BS90" s="82" t="str">
        <f t="shared" si="30"/>
        <v/>
      </c>
      <c r="BT90" s="82" t="str">
        <f t="shared" si="30"/>
        <v/>
      </c>
      <c r="BU90" s="82" t="str">
        <f t="shared" si="30"/>
        <v/>
      </c>
      <c r="BV90" s="82" t="str">
        <f t="shared" si="30"/>
        <v/>
      </c>
      <c r="BW90" s="82" t="str">
        <f t="shared" si="31"/>
        <v>borahart.1294@cyber.ocn.ne.jp</v>
      </c>
      <c r="BX90" s="82" t="str">
        <f t="shared" si="31"/>
        <v/>
      </c>
      <c r="BY90" s="82" t="str">
        <f t="shared" si="31"/>
        <v/>
      </c>
      <c r="BZ90" s="82" t="str">
        <f t="shared" si="31"/>
        <v/>
      </c>
      <c r="CA90" s="82" t="str">
        <f t="shared" si="31"/>
        <v/>
      </c>
      <c r="CB90" s="82" t="str">
        <f t="shared" si="31"/>
        <v/>
      </c>
      <c r="CC90" s="82" t="str">
        <f t="shared" si="32"/>
        <v>borahart.1294@cyber.ocn.ne.jp</v>
      </c>
      <c r="CD90" s="82" t="str">
        <f t="shared" si="32"/>
        <v/>
      </c>
      <c r="CE90" s="82" t="str">
        <f t="shared" si="32"/>
        <v/>
      </c>
      <c r="CF90" s="82" t="str">
        <f t="shared" si="32"/>
        <v/>
      </c>
      <c r="CG90" s="82" t="str">
        <f t="shared" si="32"/>
        <v/>
      </c>
      <c r="CH90" s="82" t="str">
        <f t="shared" si="32"/>
        <v/>
      </c>
      <c r="CI90" s="82" t="str">
        <f t="shared" si="33"/>
        <v/>
      </c>
      <c r="CJ90" s="82" t="str">
        <f t="shared" si="33"/>
        <v/>
      </c>
      <c r="CK90" s="82" t="str">
        <f t="shared" si="33"/>
        <v/>
      </c>
      <c r="CL90" s="82" t="str">
        <f t="shared" si="33"/>
        <v/>
      </c>
      <c r="CM90" s="82" t="str">
        <f t="shared" si="33"/>
        <v/>
      </c>
      <c r="CN90" s="82" t="str">
        <f t="shared" si="33"/>
        <v/>
      </c>
      <c r="CO90" s="82" t="str">
        <f t="shared" si="34"/>
        <v/>
      </c>
      <c r="CP90" s="82" t="str">
        <f t="shared" si="34"/>
        <v/>
      </c>
      <c r="CQ90" s="82" t="str">
        <f t="shared" si="34"/>
        <v/>
      </c>
      <c r="CR90" s="82" t="str">
        <f t="shared" si="34"/>
        <v/>
      </c>
      <c r="CS90" s="82" t="str">
        <f t="shared" si="34"/>
        <v/>
      </c>
      <c r="CT90" s="82" t="str">
        <f t="shared" si="34"/>
        <v/>
      </c>
      <c r="CU90" s="82" t="str">
        <f t="shared" si="35"/>
        <v/>
      </c>
      <c r="CV90" s="82" t="str">
        <f t="shared" si="35"/>
        <v/>
      </c>
      <c r="CW90" s="82" t="str">
        <f t="shared" si="35"/>
        <v/>
      </c>
      <c r="CX90" s="82" t="str">
        <f t="shared" si="35"/>
        <v/>
      </c>
      <c r="CY90" s="82" t="str">
        <f t="shared" si="35"/>
        <v/>
      </c>
      <c r="CZ90" s="82" t="str">
        <f t="shared" si="35"/>
        <v/>
      </c>
      <c r="DA90" s="82" t="str">
        <f t="shared" si="36"/>
        <v/>
      </c>
      <c r="DB90" s="82" t="str">
        <f t="shared" si="36"/>
        <v/>
      </c>
      <c r="DC90" s="82" t="str">
        <f t="shared" si="36"/>
        <v/>
      </c>
      <c r="DD90" s="82" t="str">
        <f t="shared" si="36"/>
        <v/>
      </c>
      <c r="DE90" s="82" t="str">
        <f t="shared" si="36"/>
        <v/>
      </c>
      <c r="DF90" s="82" t="str">
        <f t="shared" si="36"/>
        <v/>
      </c>
      <c r="DG90" s="82" t="str">
        <f t="shared" si="37"/>
        <v/>
      </c>
      <c r="DH90" s="82" t="str">
        <f t="shared" si="37"/>
        <v/>
      </c>
      <c r="DI90" s="82" t="str">
        <f t="shared" si="37"/>
        <v/>
      </c>
      <c r="DJ90" s="82" t="str">
        <f t="shared" si="37"/>
        <v/>
      </c>
      <c r="DK90" s="82" t="str">
        <f t="shared" si="37"/>
        <v/>
      </c>
      <c r="DL90" s="82" t="str">
        <f t="shared" si="37"/>
        <v/>
      </c>
      <c r="DM90" s="82" t="str">
        <f t="shared" si="38"/>
        <v/>
      </c>
      <c r="DN90" s="82" t="str">
        <f t="shared" si="38"/>
        <v/>
      </c>
      <c r="DO90" s="82" t="str">
        <f t="shared" si="38"/>
        <v/>
      </c>
      <c r="DP90" s="82" t="str">
        <f t="shared" si="38"/>
        <v/>
      </c>
      <c r="DQ90" s="82" t="str">
        <f t="shared" si="38"/>
        <v/>
      </c>
      <c r="DR90" s="82" t="str">
        <f t="shared" si="38"/>
        <v/>
      </c>
      <c r="DS90" s="82" t="str">
        <f t="shared" si="39"/>
        <v/>
      </c>
      <c r="DT90" s="82" t="str">
        <f t="shared" si="39"/>
        <v/>
      </c>
      <c r="DU90" s="82" t="str">
        <f t="shared" si="39"/>
        <v/>
      </c>
      <c r="DV90" s="82" t="str">
        <f t="shared" si="39"/>
        <v/>
      </c>
      <c r="DW90" s="82" t="str">
        <f t="shared" si="39"/>
        <v/>
      </c>
      <c r="DX90" s="82" t="str">
        <f t="shared" si="39"/>
        <v/>
      </c>
      <c r="DY90" s="82" t="str">
        <f t="shared" si="40"/>
        <v/>
      </c>
      <c r="DZ90" s="82" t="str">
        <f t="shared" si="40"/>
        <v/>
      </c>
      <c r="EA90" s="82" t="str">
        <f t="shared" si="40"/>
        <v/>
      </c>
      <c r="EB90" s="82" t="str">
        <f t="shared" si="40"/>
        <v/>
      </c>
      <c r="EC90" s="82" t="str">
        <f t="shared" si="40"/>
        <v/>
      </c>
      <c r="ED90" s="82" t="str">
        <f t="shared" si="40"/>
        <v/>
      </c>
      <c r="EE90" s="82" t="str">
        <f t="shared" si="41"/>
        <v/>
      </c>
      <c r="EF90" s="82" t="str">
        <f t="shared" si="41"/>
        <v/>
      </c>
      <c r="EG90" s="82" t="str">
        <f t="shared" si="41"/>
        <v/>
      </c>
      <c r="EH90" s="82" t="str">
        <f t="shared" si="41"/>
        <v/>
      </c>
      <c r="EI90" s="82" t="str">
        <f t="shared" si="41"/>
        <v/>
      </c>
      <c r="EJ90" s="82" t="str">
        <f t="shared" si="41"/>
        <v/>
      </c>
      <c r="EK90" s="82" t="str">
        <f t="shared" si="42"/>
        <v/>
      </c>
      <c r="EL90" s="82" t="str">
        <f t="shared" si="42"/>
        <v/>
      </c>
      <c r="EM90" s="82" t="str">
        <f t="shared" si="42"/>
        <v/>
      </c>
      <c r="EN90" s="82" t="str">
        <f t="shared" si="42"/>
        <v/>
      </c>
      <c r="EO90" s="82" t="str">
        <f t="shared" si="42"/>
        <v/>
      </c>
      <c r="EP90" s="82" t="str">
        <f t="shared" si="42"/>
        <v/>
      </c>
      <c r="EQ90" s="82" t="str">
        <f t="shared" si="43"/>
        <v/>
      </c>
      <c r="ER90" s="82" t="str">
        <f t="shared" si="43"/>
        <v/>
      </c>
      <c r="ES90" s="82" t="str">
        <f t="shared" si="43"/>
        <v/>
      </c>
      <c r="ET90" s="82" t="str">
        <f t="shared" si="43"/>
        <v/>
      </c>
      <c r="EU90" s="82" t="str">
        <f t="shared" si="43"/>
        <v/>
      </c>
      <c r="EV90" s="82" t="str">
        <f t="shared" si="43"/>
        <v/>
      </c>
      <c r="EW90" s="82" t="str">
        <f t="shared" si="44"/>
        <v/>
      </c>
      <c r="EX90" s="82" t="str">
        <f t="shared" si="44"/>
        <v/>
      </c>
      <c r="EY90" s="82" t="str">
        <f t="shared" si="44"/>
        <v/>
      </c>
      <c r="EZ90" s="82" t="str">
        <f t="shared" si="44"/>
        <v/>
      </c>
      <c r="FA90" s="82" t="str">
        <f t="shared" si="44"/>
        <v/>
      </c>
      <c r="FB90" s="82" t="str">
        <f t="shared" si="44"/>
        <v/>
      </c>
      <c r="FC90" s="82" t="str">
        <f t="shared" si="45"/>
        <v/>
      </c>
      <c r="FD90" s="82" t="str">
        <f t="shared" si="45"/>
        <v/>
      </c>
      <c r="FE90" s="82" t="str">
        <f t="shared" si="45"/>
        <v/>
      </c>
      <c r="FF90" s="82" t="str">
        <f t="shared" si="45"/>
        <v/>
      </c>
      <c r="FG90" s="82" t="str">
        <f t="shared" si="45"/>
        <v/>
      </c>
      <c r="FH90" s="82" t="str">
        <f t="shared" si="45"/>
        <v/>
      </c>
      <c r="FI90" s="82" t="str">
        <f t="shared" si="46"/>
        <v/>
      </c>
      <c r="FJ90" s="82" t="str">
        <f t="shared" si="46"/>
        <v/>
      </c>
      <c r="FK90" s="82" t="str">
        <f t="shared" si="46"/>
        <v/>
      </c>
      <c r="FL90" s="82" t="str">
        <f t="shared" si="46"/>
        <v/>
      </c>
      <c r="FM90" s="82" t="str">
        <f t="shared" si="46"/>
        <v/>
      </c>
      <c r="FN90" s="82" t="str">
        <f t="shared" si="46"/>
        <v/>
      </c>
      <c r="FO90" s="82" t="str">
        <f t="shared" si="47"/>
        <v/>
      </c>
      <c r="FP90" s="82" t="str">
        <f t="shared" si="47"/>
        <v/>
      </c>
      <c r="FQ90" s="82" t="str">
        <f t="shared" si="47"/>
        <v/>
      </c>
      <c r="FR90" s="82" t="str">
        <f t="shared" si="47"/>
        <v/>
      </c>
      <c r="FS90" s="82" t="str">
        <f t="shared" si="47"/>
        <v/>
      </c>
      <c r="FT90" s="82" t="str">
        <f t="shared" si="47"/>
        <v/>
      </c>
      <c r="FU90" s="82" t="str">
        <f t="shared" si="48"/>
        <v>borahart.1294@cyber.ocn.ne.jp</v>
      </c>
      <c r="FV90" s="82" t="str">
        <f t="shared" si="48"/>
        <v/>
      </c>
      <c r="FW90" s="82" t="str">
        <f t="shared" si="48"/>
        <v/>
      </c>
      <c r="FX90" s="82" t="str">
        <f t="shared" si="48"/>
        <v/>
      </c>
      <c r="FY90" s="82" t="str">
        <f t="shared" si="48"/>
        <v/>
      </c>
      <c r="FZ90" s="82" t="str">
        <f t="shared" si="48"/>
        <v/>
      </c>
      <c r="GA90" s="82" t="str">
        <f t="shared" si="49"/>
        <v/>
      </c>
      <c r="GB90" s="82" t="str">
        <f t="shared" si="49"/>
        <v/>
      </c>
      <c r="GC90" s="82" t="str">
        <f t="shared" si="49"/>
        <v/>
      </c>
      <c r="GD90" s="82" t="str">
        <f t="shared" si="49"/>
        <v/>
      </c>
      <c r="GE90" s="82" t="str">
        <f t="shared" si="49"/>
        <v/>
      </c>
      <c r="GF90" s="82" t="str">
        <f t="shared" si="49"/>
        <v/>
      </c>
    </row>
    <row r="91" spans="1:188" ht="25.5" customHeight="1">
      <c r="A91" s="2" t="s">
        <v>448</v>
      </c>
      <c r="B91" s="2">
        <f>COUNTIF($H$4:H91,H91)</f>
        <v>1</v>
      </c>
      <c r="C91" s="2">
        <f>COUNTIF($J$4:J91,J91)</f>
        <v>1</v>
      </c>
      <c r="D91" s="2">
        <f>COUNTIF($K$4:K91,K91)</f>
        <v>1</v>
      </c>
      <c r="E91" s="89">
        <f t="shared" si="25"/>
        <v>88</v>
      </c>
      <c r="F91" s="89" t="s">
        <v>2532</v>
      </c>
      <c r="G91" s="79" t="s">
        <v>4213</v>
      </c>
      <c r="H91" s="97" t="s">
        <v>3109</v>
      </c>
      <c r="I91" s="79" t="s">
        <v>1200</v>
      </c>
      <c r="J91" s="79" t="s">
        <v>4225</v>
      </c>
      <c r="K91" s="89" t="s">
        <v>451</v>
      </c>
      <c r="L91" s="89" t="s">
        <v>4227</v>
      </c>
      <c r="M91" s="108" t="s">
        <v>8018</v>
      </c>
      <c r="N91" s="108" t="s">
        <v>8019</v>
      </c>
      <c r="O91" s="109"/>
      <c r="P91" s="108"/>
      <c r="Q91" s="108"/>
      <c r="R91" s="108"/>
      <c r="S91" s="89">
        <v>1</v>
      </c>
      <c r="T91" s="89">
        <v>1</v>
      </c>
      <c r="U91" s="89"/>
      <c r="V91" s="89"/>
      <c r="W91" s="89"/>
      <c r="X91" s="89">
        <v>3</v>
      </c>
      <c r="Y91" s="89"/>
      <c r="Z91" s="89"/>
      <c r="AA91" s="89"/>
      <c r="AB91" s="89"/>
      <c r="AC91" s="89"/>
      <c r="AD91" s="89"/>
      <c r="AE91" s="89"/>
      <c r="AF91" s="89"/>
      <c r="AG91" s="89"/>
      <c r="AH91" s="89"/>
      <c r="AI91" s="89"/>
      <c r="AJ91" s="89"/>
      <c r="AK91" s="89"/>
      <c r="AL91" s="89">
        <v>1</v>
      </c>
      <c r="AM91" s="89">
        <v>2</v>
      </c>
      <c r="AN91" s="89"/>
      <c r="AO91" s="89"/>
      <c r="AP91" s="89"/>
      <c r="AQ91" s="111"/>
      <c r="AR91" s="118"/>
      <c r="AS91" s="2" t="str">
        <f t="shared" si="26"/>
        <v>r-fujioka@toyama.coop</v>
      </c>
      <c r="AT91" s="2" t="str">
        <f t="shared" si="26"/>
        <v>k-miyajima@toyama.coop</v>
      </c>
      <c r="AU91" s="2" t="str">
        <f t="shared" si="26"/>
        <v/>
      </c>
      <c r="AV91" s="2" t="str">
        <f t="shared" si="26"/>
        <v/>
      </c>
      <c r="AW91" s="2" t="str">
        <f t="shared" si="26"/>
        <v/>
      </c>
      <c r="AX91" s="2" t="str">
        <f t="shared" si="26"/>
        <v/>
      </c>
      <c r="AY91" s="121" t="str">
        <f t="shared" si="27"/>
        <v>r-fujioka@toyama.coop</v>
      </c>
      <c r="AZ91" s="121" t="str">
        <f t="shared" si="27"/>
        <v>k-miyajima@toyama.coop</v>
      </c>
      <c r="BA91" s="121" t="str">
        <f t="shared" si="27"/>
        <v/>
      </c>
      <c r="BB91" s="121" t="str">
        <f t="shared" si="27"/>
        <v/>
      </c>
      <c r="BC91" s="121" t="str">
        <f t="shared" si="27"/>
        <v/>
      </c>
      <c r="BD91" s="121" t="str">
        <f t="shared" si="27"/>
        <v/>
      </c>
      <c r="BE91" s="82" t="str">
        <f t="shared" si="28"/>
        <v/>
      </c>
      <c r="BF91" s="82" t="str">
        <f t="shared" si="28"/>
        <v/>
      </c>
      <c r="BG91" s="82" t="str">
        <f t="shared" si="28"/>
        <v/>
      </c>
      <c r="BH91" s="82" t="str">
        <f t="shared" si="28"/>
        <v/>
      </c>
      <c r="BI91" s="82" t="str">
        <f t="shared" si="28"/>
        <v/>
      </c>
      <c r="BJ91" s="82" t="str">
        <f t="shared" si="28"/>
        <v/>
      </c>
      <c r="BK91" s="82" t="str">
        <f t="shared" si="29"/>
        <v/>
      </c>
      <c r="BL91" s="82" t="str">
        <f t="shared" si="29"/>
        <v/>
      </c>
      <c r="BM91" s="82" t="str">
        <f t="shared" si="29"/>
        <v/>
      </c>
      <c r="BN91" s="82" t="str">
        <f t="shared" si="29"/>
        <v/>
      </c>
      <c r="BO91" s="82" t="str">
        <f t="shared" si="29"/>
        <v/>
      </c>
      <c r="BP91" s="82" t="str">
        <f t="shared" si="29"/>
        <v/>
      </c>
      <c r="BQ91" s="82" t="str">
        <f t="shared" si="30"/>
        <v/>
      </c>
      <c r="BR91" s="82" t="str">
        <f t="shared" si="30"/>
        <v/>
      </c>
      <c r="BS91" s="82" t="str">
        <f t="shared" si="30"/>
        <v/>
      </c>
      <c r="BT91" s="82" t="str">
        <f t="shared" si="30"/>
        <v/>
      </c>
      <c r="BU91" s="82" t="str">
        <f t="shared" si="30"/>
        <v/>
      </c>
      <c r="BV91" s="82" t="str">
        <f t="shared" si="30"/>
        <v/>
      </c>
      <c r="BW91" s="82" t="str">
        <f t="shared" si="31"/>
        <v>r-fujioka@toyama.coop</v>
      </c>
      <c r="BX91" s="82" t="str">
        <f t="shared" si="31"/>
        <v>k-miyajima@toyama.coop</v>
      </c>
      <c r="BY91" s="82" t="str">
        <f t="shared" si="31"/>
        <v/>
      </c>
      <c r="BZ91" s="82" t="str">
        <f t="shared" si="31"/>
        <v/>
      </c>
      <c r="CA91" s="82" t="str">
        <f t="shared" si="31"/>
        <v/>
      </c>
      <c r="CB91" s="82" t="str">
        <f t="shared" si="31"/>
        <v/>
      </c>
      <c r="CC91" s="82" t="str">
        <f t="shared" si="32"/>
        <v/>
      </c>
      <c r="CD91" s="82" t="str">
        <f t="shared" si="32"/>
        <v/>
      </c>
      <c r="CE91" s="82" t="str">
        <f t="shared" si="32"/>
        <v/>
      </c>
      <c r="CF91" s="82" t="str">
        <f t="shared" si="32"/>
        <v/>
      </c>
      <c r="CG91" s="82" t="str">
        <f t="shared" si="32"/>
        <v/>
      </c>
      <c r="CH91" s="82" t="str">
        <f t="shared" si="32"/>
        <v/>
      </c>
      <c r="CI91" s="82" t="str">
        <f t="shared" si="33"/>
        <v/>
      </c>
      <c r="CJ91" s="82" t="str">
        <f t="shared" si="33"/>
        <v/>
      </c>
      <c r="CK91" s="82" t="str">
        <f t="shared" si="33"/>
        <v/>
      </c>
      <c r="CL91" s="82" t="str">
        <f t="shared" si="33"/>
        <v/>
      </c>
      <c r="CM91" s="82" t="str">
        <f t="shared" si="33"/>
        <v/>
      </c>
      <c r="CN91" s="82" t="str">
        <f t="shared" si="33"/>
        <v/>
      </c>
      <c r="CO91" s="82" t="str">
        <f t="shared" si="34"/>
        <v/>
      </c>
      <c r="CP91" s="82" t="str">
        <f t="shared" si="34"/>
        <v/>
      </c>
      <c r="CQ91" s="82" t="str">
        <f t="shared" si="34"/>
        <v/>
      </c>
      <c r="CR91" s="82" t="str">
        <f t="shared" si="34"/>
        <v/>
      </c>
      <c r="CS91" s="82" t="str">
        <f t="shared" si="34"/>
        <v/>
      </c>
      <c r="CT91" s="82" t="str">
        <f t="shared" si="34"/>
        <v/>
      </c>
      <c r="CU91" s="82" t="str">
        <f t="shared" si="35"/>
        <v/>
      </c>
      <c r="CV91" s="82" t="str">
        <f t="shared" si="35"/>
        <v/>
      </c>
      <c r="CW91" s="82" t="str">
        <f t="shared" si="35"/>
        <v/>
      </c>
      <c r="CX91" s="82" t="str">
        <f t="shared" si="35"/>
        <v/>
      </c>
      <c r="CY91" s="82" t="str">
        <f t="shared" si="35"/>
        <v/>
      </c>
      <c r="CZ91" s="82" t="str">
        <f t="shared" si="35"/>
        <v/>
      </c>
      <c r="DA91" s="82" t="str">
        <f t="shared" si="36"/>
        <v/>
      </c>
      <c r="DB91" s="82" t="str">
        <f t="shared" si="36"/>
        <v/>
      </c>
      <c r="DC91" s="82" t="str">
        <f t="shared" si="36"/>
        <v/>
      </c>
      <c r="DD91" s="82" t="str">
        <f t="shared" si="36"/>
        <v/>
      </c>
      <c r="DE91" s="82" t="str">
        <f t="shared" si="36"/>
        <v/>
      </c>
      <c r="DF91" s="82" t="str">
        <f t="shared" si="36"/>
        <v/>
      </c>
      <c r="DG91" s="82" t="str">
        <f t="shared" si="37"/>
        <v/>
      </c>
      <c r="DH91" s="82" t="str">
        <f t="shared" si="37"/>
        <v/>
      </c>
      <c r="DI91" s="82" t="str">
        <f t="shared" si="37"/>
        <v/>
      </c>
      <c r="DJ91" s="82" t="str">
        <f t="shared" si="37"/>
        <v/>
      </c>
      <c r="DK91" s="82" t="str">
        <f t="shared" si="37"/>
        <v/>
      </c>
      <c r="DL91" s="82" t="str">
        <f t="shared" si="37"/>
        <v/>
      </c>
      <c r="DM91" s="82" t="str">
        <f t="shared" si="38"/>
        <v/>
      </c>
      <c r="DN91" s="82" t="str">
        <f t="shared" si="38"/>
        <v/>
      </c>
      <c r="DO91" s="82" t="str">
        <f t="shared" si="38"/>
        <v/>
      </c>
      <c r="DP91" s="82" t="str">
        <f t="shared" si="38"/>
        <v/>
      </c>
      <c r="DQ91" s="82" t="str">
        <f t="shared" si="38"/>
        <v/>
      </c>
      <c r="DR91" s="82" t="str">
        <f t="shared" si="38"/>
        <v/>
      </c>
      <c r="DS91" s="82" t="str">
        <f t="shared" si="39"/>
        <v/>
      </c>
      <c r="DT91" s="82" t="str">
        <f t="shared" si="39"/>
        <v/>
      </c>
      <c r="DU91" s="82" t="str">
        <f t="shared" si="39"/>
        <v/>
      </c>
      <c r="DV91" s="82" t="str">
        <f t="shared" si="39"/>
        <v/>
      </c>
      <c r="DW91" s="82" t="str">
        <f t="shared" si="39"/>
        <v/>
      </c>
      <c r="DX91" s="82" t="str">
        <f t="shared" si="39"/>
        <v/>
      </c>
      <c r="DY91" s="82" t="str">
        <f t="shared" si="40"/>
        <v/>
      </c>
      <c r="DZ91" s="82" t="str">
        <f t="shared" si="40"/>
        <v/>
      </c>
      <c r="EA91" s="82" t="str">
        <f t="shared" si="40"/>
        <v/>
      </c>
      <c r="EB91" s="82" t="str">
        <f t="shared" si="40"/>
        <v/>
      </c>
      <c r="EC91" s="82" t="str">
        <f t="shared" si="40"/>
        <v/>
      </c>
      <c r="ED91" s="82" t="str">
        <f t="shared" si="40"/>
        <v/>
      </c>
      <c r="EE91" s="82" t="str">
        <f t="shared" si="41"/>
        <v/>
      </c>
      <c r="EF91" s="82" t="str">
        <f t="shared" si="41"/>
        <v/>
      </c>
      <c r="EG91" s="82" t="str">
        <f t="shared" si="41"/>
        <v/>
      </c>
      <c r="EH91" s="82" t="str">
        <f t="shared" si="41"/>
        <v/>
      </c>
      <c r="EI91" s="82" t="str">
        <f t="shared" si="41"/>
        <v/>
      </c>
      <c r="EJ91" s="82" t="str">
        <f t="shared" si="41"/>
        <v/>
      </c>
      <c r="EK91" s="82" t="str">
        <f t="shared" si="42"/>
        <v/>
      </c>
      <c r="EL91" s="82" t="str">
        <f t="shared" si="42"/>
        <v/>
      </c>
      <c r="EM91" s="82" t="str">
        <f t="shared" si="42"/>
        <v/>
      </c>
      <c r="EN91" s="82" t="str">
        <f t="shared" si="42"/>
        <v/>
      </c>
      <c r="EO91" s="82" t="str">
        <f t="shared" si="42"/>
        <v/>
      </c>
      <c r="EP91" s="82" t="str">
        <f t="shared" si="42"/>
        <v/>
      </c>
      <c r="EQ91" s="82" t="str">
        <f t="shared" si="43"/>
        <v/>
      </c>
      <c r="ER91" s="82" t="str">
        <f t="shared" si="43"/>
        <v/>
      </c>
      <c r="ES91" s="82" t="str">
        <f t="shared" si="43"/>
        <v/>
      </c>
      <c r="ET91" s="82" t="str">
        <f t="shared" si="43"/>
        <v/>
      </c>
      <c r="EU91" s="82" t="str">
        <f t="shared" si="43"/>
        <v/>
      </c>
      <c r="EV91" s="82" t="str">
        <f t="shared" si="43"/>
        <v/>
      </c>
      <c r="EW91" s="82" t="str">
        <f t="shared" si="44"/>
        <v/>
      </c>
      <c r="EX91" s="82" t="str">
        <f t="shared" si="44"/>
        <v/>
      </c>
      <c r="EY91" s="82" t="str">
        <f t="shared" si="44"/>
        <v/>
      </c>
      <c r="EZ91" s="82" t="str">
        <f t="shared" si="44"/>
        <v/>
      </c>
      <c r="FA91" s="82" t="str">
        <f t="shared" si="44"/>
        <v/>
      </c>
      <c r="FB91" s="82" t="str">
        <f t="shared" si="44"/>
        <v/>
      </c>
      <c r="FC91" s="82" t="str">
        <f t="shared" si="45"/>
        <v>r-fujioka@toyama.coop</v>
      </c>
      <c r="FD91" s="82" t="str">
        <f t="shared" si="45"/>
        <v>k-miyajima@toyama.coop</v>
      </c>
      <c r="FE91" s="82" t="str">
        <f t="shared" si="45"/>
        <v/>
      </c>
      <c r="FF91" s="82" t="str">
        <f t="shared" si="45"/>
        <v/>
      </c>
      <c r="FG91" s="82" t="str">
        <f t="shared" si="45"/>
        <v/>
      </c>
      <c r="FH91" s="82" t="str">
        <f t="shared" si="45"/>
        <v/>
      </c>
      <c r="FI91" s="82" t="str">
        <f t="shared" si="46"/>
        <v>r-fujioka@toyama.coop</v>
      </c>
      <c r="FJ91" s="82" t="str">
        <f t="shared" si="46"/>
        <v>k-miyajima@toyama.coop</v>
      </c>
      <c r="FK91" s="82" t="str">
        <f t="shared" si="46"/>
        <v/>
      </c>
      <c r="FL91" s="82" t="str">
        <f t="shared" si="46"/>
        <v/>
      </c>
      <c r="FM91" s="82" t="str">
        <f t="shared" si="46"/>
        <v/>
      </c>
      <c r="FN91" s="82" t="str">
        <f t="shared" si="46"/>
        <v/>
      </c>
      <c r="FO91" s="82" t="str">
        <f t="shared" si="47"/>
        <v/>
      </c>
      <c r="FP91" s="82" t="str">
        <f t="shared" si="47"/>
        <v/>
      </c>
      <c r="FQ91" s="82" t="str">
        <f t="shared" si="47"/>
        <v/>
      </c>
      <c r="FR91" s="82" t="str">
        <f t="shared" si="47"/>
        <v/>
      </c>
      <c r="FS91" s="82" t="str">
        <f t="shared" si="47"/>
        <v/>
      </c>
      <c r="FT91" s="82" t="str">
        <f t="shared" si="47"/>
        <v/>
      </c>
      <c r="FU91" s="82" t="str">
        <f t="shared" si="48"/>
        <v/>
      </c>
      <c r="FV91" s="82" t="str">
        <f t="shared" si="48"/>
        <v/>
      </c>
      <c r="FW91" s="82" t="str">
        <f t="shared" si="48"/>
        <v/>
      </c>
      <c r="FX91" s="82" t="str">
        <f t="shared" si="48"/>
        <v/>
      </c>
      <c r="FY91" s="82" t="str">
        <f t="shared" si="48"/>
        <v/>
      </c>
      <c r="FZ91" s="82" t="str">
        <f t="shared" si="48"/>
        <v/>
      </c>
      <c r="GA91" s="82" t="str">
        <f t="shared" si="49"/>
        <v/>
      </c>
      <c r="GB91" s="82" t="str">
        <f t="shared" si="49"/>
        <v/>
      </c>
      <c r="GC91" s="82" t="str">
        <f t="shared" si="49"/>
        <v/>
      </c>
      <c r="GD91" s="82" t="str">
        <f t="shared" si="49"/>
        <v/>
      </c>
      <c r="GE91" s="82" t="str">
        <f t="shared" si="49"/>
        <v/>
      </c>
      <c r="GF91" s="82" t="str">
        <f t="shared" si="49"/>
        <v/>
      </c>
    </row>
    <row r="92" spans="1:188" ht="25.5" customHeight="1">
      <c r="A92" s="2" t="s">
        <v>848</v>
      </c>
      <c r="B92" s="2">
        <f>COUNTIF($H$4:H92,H92)</f>
        <v>1</v>
      </c>
      <c r="C92" s="2">
        <f>COUNTIF($J$4:J92,J92)</f>
        <v>1</v>
      </c>
      <c r="D92" s="2">
        <f>COUNTIF($K$4:K92,K92)</f>
        <v>1</v>
      </c>
      <c r="E92" s="89">
        <f t="shared" si="25"/>
        <v>89</v>
      </c>
      <c r="F92" s="89" t="s">
        <v>2532</v>
      </c>
      <c r="G92" s="79" t="s">
        <v>3917</v>
      </c>
      <c r="H92" s="96" t="s">
        <v>988</v>
      </c>
      <c r="I92" s="79" t="s">
        <v>565</v>
      </c>
      <c r="J92" s="79" t="s">
        <v>1375</v>
      </c>
      <c r="K92" s="89" t="s">
        <v>635</v>
      </c>
      <c r="L92" s="89" t="s">
        <v>1279</v>
      </c>
      <c r="M92" s="108" t="s">
        <v>1741</v>
      </c>
      <c r="N92" s="108"/>
      <c r="O92" s="108"/>
      <c r="P92" s="108"/>
      <c r="Q92" s="108"/>
      <c r="R92" s="108"/>
      <c r="S92" s="89">
        <v>1</v>
      </c>
      <c r="T92" s="89">
        <v>1</v>
      </c>
      <c r="U92" s="89">
        <v>1</v>
      </c>
      <c r="V92" s="89"/>
      <c r="W92" s="89"/>
      <c r="X92" s="89"/>
      <c r="Y92" s="89"/>
      <c r="Z92" s="89"/>
      <c r="AA92" s="89"/>
      <c r="AB92" s="89"/>
      <c r="AC92" s="89"/>
      <c r="AD92" s="89"/>
      <c r="AE92" s="89"/>
      <c r="AF92" s="89"/>
      <c r="AG92" s="89"/>
      <c r="AH92" s="89">
        <v>1</v>
      </c>
      <c r="AI92" s="89">
        <v>1</v>
      </c>
      <c r="AJ92" s="89">
        <v>1</v>
      </c>
      <c r="AK92" s="89">
        <v>1</v>
      </c>
      <c r="AL92" s="89">
        <v>1</v>
      </c>
      <c r="AM92" s="89"/>
      <c r="AN92" s="89"/>
      <c r="AO92" s="89"/>
      <c r="AP92" s="89"/>
      <c r="AQ92" s="111"/>
      <c r="AR92" s="118"/>
      <c r="AS92" s="2" t="str">
        <f t="shared" si="26"/>
        <v>shiawase@onyx.ocn.ne.jp</v>
      </c>
      <c r="AT92" s="2" t="str">
        <f t="shared" si="26"/>
        <v/>
      </c>
      <c r="AU92" s="2" t="str">
        <f t="shared" si="26"/>
        <v/>
      </c>
      <c r="AV92" s="2" t="str">
        <f t="shared" si="26"/>
        <v/>
      </c>
      <c r="AW92" s="2" t="str">
        <f t="shared" si="26"/>
        <v/>
      </c>
      <c r="AX92" s="2" t="str">
        <f t="shared" si="26"/>
        <v/>
      </c>
      <c r="AY92" s="121" t="str">
        <f t="shared" si="27"/>
        <v>shiawase@onyx.ocn.ne.jp</v>
      </c>
      <c r="AZ92" s="121" t="str">
        <f t="shared" si="27"/>
        <v/>
      </c>
      <c r="BA92" s="121" t="str">
        <f t="shared" si="27"/>
        <v/>
      </c>
      <c r="BB92" s="121" t="str">
        <f t="shared" si="27"/>
        <v/>
      </c>
      <c r="BC92" s="121" t="str">
        <f t="shared" si="27"/>
        <v/>
      </c>
      <c r="BD92" s="121" t="str">
        <f t="shared" si="27"/>
        <v/>
      </c>
      <c r="BE92" s="82" t="str">
        <f t="shared" si="28"/>
        <v>shiawase@onyx.ocn.ne.jp</v>
      </c>
      <c r="BF92" s="82" t="str">
        <f t="shared" si="28"/>
        <v/>
      </c>
      <c r="BG92" s="82" t="str">
        <f t="shared" si="28"/>
        <v/>
      </c>
      <c r="BH92" s="82" t="str">
        <f t="shared" si="28"/>
        <v/>
      </c>
      <c r="BI92" s="82" t="str">
        <f t="shared" si="28"/>
        <v/>
      </c>
      <c r="BJ92" s="82" t="str">
        <f t="shared" si="28"/>
        <v/>
      </c>
      <c r="BK92" s="82" t="str">
        <f t="shared" si="29"/>
        <v/>
      </c>
      <c r="BL92" s="82" t="str">
        <f t="shared" si="29"/>
        <v/>
      </c>
      <c r="BM92" s="82" t="str">
        <f t="shared" si="29"/>
        <v/>
      </c>
      <c r="BN92" s="82" t="str">
        <f t="shared" si="29"/>
        <v/>
      </c>
      <c r="BO92" s="82" t="str">
        <f t="shared" si="29"/>
        <v/>
      </c>
      <c r="BP92" s="82" t="str">
        <f t="shared" si="29"/>
        <v/>
      </c>
      <c r="BQ92" s="82" t="str">
        <f t="shared" si="30"/>
        <v/>
      </c>
      <c r="BR92" s="82" t="str">
        <f t="shared" si="30"/>
        <v/>
      </c>
      <c r="BS92" s="82" t="str">
        <f t="shared" si="30"/>
        <v/>
      </c>
      <c r="BT92" s="82" t="str">
        <f t="shared" si="30"/>
        <v/>
      </c>
      <c r="BU92" s="82" t="str">
        <f t="shared" si="30"/>
        <v/>
      </c>
      <c r="BV92" s="82" t="str">
        <f t="shared" si="30"/>
        <v/>
      </c>
      <c r="BW92" s="82" t="str">
        <f t="shared" si="31"/>
        <v/>
      </c>
      <c r="BX92" s="82" t="str">
        <f t="shared" si="31"/>
        <v/>
      </c>
      <c r="BY92" s="82" t="str">
        <f t="shared" si="31"/>
        <v/>
      </c>
      <c r="BZ92" s="82" t="str">
        <f t="shared" si="31"/>
        <v/>
      </c>
      <c r="CA92" s="82" t="str">
        <f t="shared" si="31"/>
        <v/>
      </c>
      <c r="CB92" s="82" t="str">
        <f t="shared" si="31"/>
        <v/>
      </c>
      <c r="CC92" s="82" t="str">
        <f t="shared" si="32"/>
        <v/>
      </c>
      <c r="CD92" s="82" t="str">
        <f t="shared" si="32"/>
        <v/>
      </c>
      <c r="CE92" s="82" t="str">
        <f t="shared" si="32"/>
        <v/>
      </c>
      <c r="CF92" s="82" t="str">
        <f t="shared" si="32"/>
        <v/>
      </c>
      <c r="CG92" s="82" t="str">
        <f t="shared" si="32"/>
        <v/>
      </c>
      <c r="CH92" s="82" t="str">
        <f t="shared" si="32"/>
        <v/>
      </c>
      <c r="CI92" s="82" t="str">
        <f t="shared" si="33"/>
        <v/>
      </c>
      <c r="CJ92" s="82" t="str">
        <f t="shared" si="33"/>
        <v/>
      </c>
      <c r="CK92" s="82" t="str">
        <f t="shared" si="33"/>
        <v/>
      </c>
      <c r="CL92" s="82" t="str">
        <f t="shared" si="33"/>
        <v/>
      </c>
      <c r="CM92" s="82" t="str">
        <f t="shared" si="33"/>
        <v/>
      </c>
      <c r="CN92" s="82" t="str">
        <f t="shared" si="33"/>
        <v/>
      </c>
      <c r="CO92" s="82" t="str">
        <f t="shared" si="34"/>
        <v/>
      </c>
      <c r="CP92" s="82" t="str">
        <f t="shared" si="34"/>
        <v/>
      </c>
      <c r="CQ92" s="82" t="str">
        <f t="shared" si="34"/>
        <v/>
      </c>
      <c r="CR92" s="82" t="str">
        <f t="shared" si="34"/>
        <v/>
      </c>
      <c r="CS92" s="82" t="str">
        <f t="shared" si="34"/>
        <v/>
      </c>
      <c r="CT92" s="82" t="str">
        <f t="shared" si="34"/>
        <v/>
      </c>
      <c r="CU92" s="82" t="str">
        <f t="shared" si="35"/>
        <v/>
      </c>
      <c r="CV92" s="82" t="str">
        <f t="shared" si="35"/>
        <v/>
      </c>
      <c r="CW92" s="82" t="str">
        <f t="shared" si="35"/>
        <v/>
      </c>
      <c r="CX92" s="82" t="str">
        <f t="shared" si="35"/>
        <v/>
      </c>
      <c r="CY92" s="82" t="str">
        <f t="shared" si="35"/>
        <v/>
      </c>
      <c r="CZ92" s="82" t="str">
        <f t="shared" si="35"/>
        <v/>
      </c>
      <c r="DA92" s="82" t="str">
        <f t="shared" si="36"/>
        <v/>
      </c>
      <c r="DB92" s="82" t="str">
        <f t="shared" si="36"/>
        <v/>
      </c>
      <c r="DC92" s="82" t="str">
        <f t="shared" si="36"/>
        <v/>
      </c>
      <c r="DD92" s="82" t="str">
        <f t="shared" si="36"/>
        <v/>
      </c>
      <c r="DE92" s="82" t="str">
        <f t="shared" si="36"/>
        <v/>
      </c>
      <c r="DF92" s="82" t="str">
        <f t="shared" si="36"/>
        <v/>
      </c>
      <c r="DG92" s="82" t="str">
        <f t="shared" si="37"/>
        <v/>
      </c>
      <c r="DH92" s="82" t="str">
        <f t="shared" si="37"/>
        <v/>
      </c>
      <c r="DI92" s="82" t="str">
        <f t="shared" si="37"/>
        <v/>
      </c>
      <c r="DJ92" s="82" t="str">
        <f t="shared" si="37"/>
        <v/>
      </c>
      <c r="DK92" s="82" t="str">
        <f t="shared" si="37"/>
        <v/>
      </c>
      <c r="DL92" s="82" t="str">
        <f t="shared" si="37"/>
        <v/>
      </c>
      <c r="DM92" s="82" t="str">
        <f t="shared" si="38"/>
        <v/>
      </c>
      <c r="DN92" s="82" t="str">
        <f t="shared" si="38"/>
        <v/>
      </c>
      <c r="DO92" s="82" t="str">
        <f t="shared" si="38"/>
        <v/>
      </c>
      <c r="DP92" s="82" t="str">
        <f t="shared" si="38"/>
        <v/>
      </c>
      <c r="DQ92" s="82" t="str">
        <f t="shared" si="38"/>
        <v/>
      </c>
      <c r="DR92" s="82" t="str">
        <f t="shared" si="38"/>
        <v/>
      </c>
      <c r="DS92" s="82" t="str">
        <f t="shared" si="39"/>
        <v/>
      </c>
      <c r="DT92" s="82" t="str">
        <f t="shared" si="39"/>
        <v/>
      </c>
      <c r="DU92" s="82" t="str">
        <f t="shared" si="39"/>
        <v/>
      </c>
      <c r="DV92" s="82" t="str">
        <f t="shared" si="39"/>
        <v/>
      </c>
      <c r="DW92" s="82" t="str">
        <f t="shared" si="39"/>
        <v/>
      </c>
      <c r="DX92" s="82" t="str">
        <f t="shared" si="39"/>
        <v/>
      </c>
      <c r="DY92" s="82" t="str">
        <f t="shared" si="40"/>
        <v/>
      </c>
      <c r="DZ92" s="82" t="str">
        <f t="shared" si="40"/>
        <v/>
      </c>
      <c r="EA92" s="82" t="str">
        <f t="shared" si="40"/>
        <v/>
      </c>
      <c r="EB92" s="82" t="str">
        <f t="shared" si="40"/>
        <v/>
      </c>
      <c r="EC92" s="82" t="str">
        <f t="shared" si="40"/>
        <v/>
      </c>
      <c r="ED92" s="82" t="str">
        <f t="shared" si="40"/>
        <v/>
      </c>
      <c r="EE92" s="82" t="str">
        <f t="shared" si="41"/>
        <v>shiawase@onyx.ocn.ne.jp</v>
      </c>
      <c r="EF92" s="82" t="str">
        <f t="shared" si="41"/>
        <v/>
      </c>
      <c r="EG92" s="82" t="str">
        <f t="shared" si="41"/>
        <v/>
      </c>
      <c r="EH92" s="82" t="str">
        <f t="shared" si="41"/>
        <v/>
      </c>
      <c r="EI92" s="82" t="str">
        <f t="shared" si="41"/>
        <v/>
      </c>
      <c r="EJ92" s="82" t="str">
        <f t="shared" si="41"/>
        <v/>
      </c>
      <c r="EK92" s="82" t="str">
        <f t="shared" si="42"/>
        <v>shiawase@onyx.ocn.ne.jp</v>
      </c>
      <c r="EL92" s="82" t="str">
        <f t="shared" si="42"/>
        <v/>
      </c>
      <c r="EM92" s="82" t="str">
        <f t="shared" si="42"/>
        <v/>
      </c>
      <c r="EN92" s="82" t="str">
        <f t="shared" si="42"/>
        <v/>
      </c>
      <c r="EO92" s="82" t="str">
        <f t="shared" si="42"/>
        <v/>
      </c>
      <c r="EP92" s="82" t="str">
        <f t="shared" si="42"/>
        <v/>
      </c>
      <c r="EQ92" s="82" t="str">
        <f t="shared" si="43"/>
        <v>shiawase@onyx.ocn.ne.jp</v>
      </c>
      <c r="ER92" s="82" t="str">
        <f t="shared" si="43"/>
        <v/>
      </c>
      <c r="ES92" s="82" t="str">
        <f t="shared" si="43"/>
        <v/>
      </c>
      <c r="ET92" s="82" t="str">
        <f t="shared" si="43"/>
        <v/>
      </c>
      <c r="EU92" s="82" t="str">
        <f t="shared" si="43"/>
        <v/>
      </c>
      <c r="EV92" s="82" t="str">
        <f t="shared" si="43"/>
        <v/>
      </c>
      <c r="EW92" s="82" t="str">
        <f t="shared" si="44"/>
        <v>shiawase@onyx.ocn.ne.jp</v>
      </c>
      <c r="EX92" s="82" t="str">
        <f t="shared" si="44"/>
        <v/>
      </c>
      <c r="EY92" s="82" t="str">
        <f t="shared" si="44"/>
        <v/>
      </c>
      <c r="EZ92" s="82" t="str">
        <f t="shared" si="44"/>
        <v/>
      </c>
      <c r="FA92" s="82" t="str">
        <f t="shared" si="44"/>
        <v/>
      </c>
      <c r="FB92" s="82" t="str">
        <f t="shared" si="44"/>
        <v/>
      </c>
      <c r="FC92" s="82" t="str">
        <f t="shared" si="45"/>
        <v>shiawase@onyx.ocn.ne.jp</v>
      </c>
      <c r="FD92" s="82" t="str">
        <f t="shared" si="45"/>
        <v/>
      </c>
      <c r="FE92" s="82" t="str">
        <f t="shared" si="45"/>
        <v/>
      </c>
      <c r="FF92" s="82" t="str">
        <f t="shared" si="45"/>
        <v/>
      </c>
      <c r="FG92" s="82" t="str">
        <f t="shared" si="45"/>
        <v/>
      </c>
      <c r="FH92" s="82" t="str">
        <f t="shared" si="45"/>
        <v/>
      </c>
      <c r="FI92" s="82" t="str">
        <f t="shared" si="46"/>
        <v/>
      </c>
      <c r="FJ92" s="82" t="str">
        <f t="shared" si="46"/>
        <v/>
      </c>
      <c r="FK92" s="82" t="str">
        <f t="shared" si="46"/>
        <v/>
      </c>
      <c r="FL92" s="82" t="str">
        <f t="shared" si="46"/>
        <v/>
      </c>
      <c r="FM92" s="82" t="str">
        <f t="shared" si="46"/>
        <v/>
      </c>
      <c r="FN92" s="82" t="str">
        <f t="shared" si="46"/>
        <v/>
      </c>
      <c r="FO92" s="82" t="str">
        <f t="shared" si="47"/>
        <v/>
      </c>
      <c r="FP92" s="82" t="str">
        <f t="shared" si="47"/>
        <v/>
      </c>
      <c r="FQ92" s="82" t="str">
        <f t="shared" si="47"/>
        <v/>
      </c>
      <c r="FR92" s="82" t="str">
        <f t="shared" si="47"/>
        <v/>
      </c>
      <c r="FS92" s="82" t="str">
        <f t="shared" si="47"/>
        <v/>
      </c>
      <c r="FT92" s="82" t="str">
        <f t="shared" si="47"/>
        <v/>
      </c>
      <c r="FU92" s="82" t="str">
        <f t="shared" si="48"/>
        <v/>
      </c>
      <c r="FV92" s="82" t="str">
        <f t="shared" si="48"/>
        <v/>
      </c>
      <c r="FW92" s="82" t="str">
        <f t="shared" si="48"/>
        <v/>
      </c>
      <c r="FX92" s="82" t="str">
        <f t="shared" si="48"/>
        <v/>
      </c>
      <c r="FY92" s="82" t="str">
        <f t="shared" si="48"/>
        <v/>
      </c>
      <c r="FZ92" s="82" t="str">
        <f t="shared" si="48"/>
        <v/>
      </c>
      <c r="GA92" s="82" t="str">
        <f t="shared" si="49"/>
        <v/>
      </c>
      <c r="GB92" s="82" t="str">
        <f t="shared" si="49"/>
        <v/>
      </c>
      <c r="GC92" s="82" t="str">
        <f t="shared" si="49"/>
        <v/>
      </c>
      <c r="GD92" s="82" t="str">
        <f t="shared" si="49"/>
        <v/>
      </c>
      <c r="GE92" s="82" t="str">
        <f t="shared" si="49"/>
        <v/>
      </c>
      <c r="GF92" s="82" t="str">
        <f t="shared" si="49"/>
        <v/>
      </c>
    </row>
    <row r="93" spans="1:188" ht="25.5" customHeight="1">
      <c r="A93" s="2" t="s">
        <v>4660</v>
      </c>
      <c r="B93" s="2">
        <f>COUNTIF($H$4:H93,H93)</f>
        <v>1</v>
      </c>
      <c r="C93" s="2">
        <f>COUNTIF($J$4:J93,J93)</f>
        <v>1</v>
      </c>
      <c r="D93" s="2">
        <f>COUNTIF($K$4:K93,K93)</f>
        <v>1</v>
      </c>
      <c r="E93" s="89">
        <f t="shared" si="25"/>
        <v>90</v>
      </c>
      <c r="F93" s="89" t="s">
        <v>2532</v>
      </c>
      <c r="G93" s="79" t="s">
        <v>3917</v>
      </c>
      <c r="H93" s="96" t="s">
        <v>1296</v>
      </c>
      <c r="I93" s="79" t="s">
        <v>4229</v>
      </c>
      <c r="J93" s="79" t="s">
        <v>2111</v>
      </c>
      <c r="K93" s="89" t="s">
        <v>1300</v>
      </c>
      <c r="L93" s="89" t="s">
        <v>355</v>
      </c>
      <c r="M93" s="108" t="s">
        <v>4233</v>
      </c>
      <c r="N93" s="108"/>
      <c r="O93" s="108"/>
      <c r="P93" s="108"/>
      <c r="Q93" s="108"/>
      <c r="R93" s="108"/>
      <c r="S93" s="89">
        <v>1</v>
      </c>
      <c r="T93" s="89">
        <v>1</v>
      </c>
      <c r="U93" s="89">
        <v>1</v>
      </c>
      <c r="V93" s="89"/>
      <c r="W93" s="89"/>
      <c r="X93" s="89"/>
      <c r="Y93" s="89"/>
      <c r="Z93" s="89"/>
      <c r="AA93" s="89"/>
      <c r="AB93" s="89"/>
      <c r="AC93" s="89"/>
      <c r="AD93" s="89"/>
      <c r="AE93" s="89"/>
      <c r="AF93" s="89"/>
      <c r="AG93" s="89"/>
      <c r="AH93" s="89"/>
      <c r="AI93" s="89"/>
      <c r="AJ93" s="89"/>
      <c r="AK93" s="89"/>
      <c r="AL93" s="89"/>
      <c r="AM93" s="89"/>
      <c r="AN93" s="89"/>
      <c r="AO93" s="89"/>
      <c r="AP93" s="89"/>
      <c r="AQ93" s="111"/>
      <c r="AR93" s="118"/>
      <c r="AS93" s="2" t="str">
        <f t="shared" si="26"/>
        <v>kokue@pb.ctt.ne.jp</v>
      </c>
      <c r="AT93" s="2" t="str">
        <f t="shared" si="26"/>
        <v/>
      </c>
      <c r="AU93" s="2" t="str">
        <f t="shared" si="26"/>
        <v/>
      </c>
      <c r="AV93" s="2" t="str">
        <f t="shared" si="26"/>
        <v/>
      </c>
      <c r="AW93" s="2" t="str">
        <f t="shared" si="26"/>
        <v/>
      </c>
      <c r="AX93" s="2" t="str">
        <f t="shared" si="26"/>
        <v/>
      </c>
      <c r="AY93" s="121" t="str">
        <f t="shared" si="27"/>
        <v>kokue@pb.ctt.ne.jp</v>
      </c>
      <c r="AZ93" s="121" t="str">
        <f t="shared" si="27"/>
        <v/>
      </c>
      <c r="BA93" s="121" t="str">
        <f t="shared" si="27"/>
        <v/>
      </c>
      <c r="BB93" s="121" t="str">
        <f t="shared" si="27"/>
        <v/>
      </c>
      <c r="BC93" s="121" t="str">
        <f t="shared" si="27"/>
        <v/>
      </c>
      <c r="BD93" s="121" t="str">
        <f t="shared" si="27"/>
        <v/>
      </c>
      <c r="BE93" s="82" t="str">
        <f t="shared" si="28"/>
        <v>kokue@pb.ctt.ne.jp</v>
      </c>
      <c r="BF93" s="82" t="str">
        <f t="shared" si="28"/>
        <v/>
      </c>
      <c r="BG93" s="82" t="str">
        <f t="shared" si="28"/>
        <v/>
      </c>
      <c r="BH93" s="82" t="str">
        <f t="shared" si="28"/>
        <v/>
      </c>
      <c r="BI93" s="82" t="str">
        <f t="shared" si="28"/>
        <v/>
      </c>
      <c r="BJ93" s="82" t="str">
        <f t="shared" si="28"/>
        <v/>
      </c>
      <c r="BK93" s="82" t="str">
        <f t="shared" si="29"/>
        <v/>
      </c>
      <c r="BL93" s="82" t="str">
        <f t="shared" si="29"/>
        <v/>
      </c>
      <c r="BM93" s="82" t="str">
        <f t="shared" si="29"/>
        <v/>
      </c>
      <c r="BN93" s="82" t="str">
        <f t="shared" si="29"/>
        <v/>
      </c>
      <c r="BO93" s="82" t="str">
        <f t="shared" si="29"/>
        <v/>
      </c>
      <c r="BP93" s="82" t="str">
        <f t="shared" si="29"/>
        <v/>
      </c>
      <c r="BQ93" s="82" t="str">
        <f t="shared" si="30"/>
        <v/>
      </c>
      <c r="BR93" s="82" t="str">
        <f t="shared" si="30"/>
        <v/>
      </c>
      <c r="BS93" s="82" t="str">
        <f t="shared" si="30"/>
        <v/>
      </c>
      <c r="BT93" s="82" t="str">
        <f t="shared" si="30"/>
        <v/>
      </c>
      <c r="BU93" s="82" t="str">
        <f t="shared" si="30"/>
        <v/>
      </c>
      <c r="BV93" s="82" t="str">
        <f t="shared" si="30"/>
        <v/>
      </c>
      <c r="BW93" s="82" t="str">
        <f t="shared" si="31"/>
        <v/>
      </c>
      <c r="BX93" s="82" t="str">
        <f t="shared" si="31"/>
        <v/>
      </c>
      <c r="BY93" s="82" t="str">
        <f t="shared" si="31"/>
        <v/>
      </c>
      <c r="BZ93" s="82" t="str">
        <f t="shared" si="31"/>
        <v/>
      </c>
      <c r="CA93" s="82" t="str">
        <f t="shared" si="31"/>
        <v/>
      </c>
      <c r="CB93" s="82" t="str">
        <f t="shared" si="31"/>
        <v/>
      </c>
      <c r="CC93" s="82" t="str">
        <f t="shared" si="32"/>
        <v/>
      </c>
      <c r="CD93" s="82" t="str">
        <f t="shared" si="32"/>
        <v/>
      </c>
      <c r="CE93" s="82" t="str">
        <f t="shared" si="32"/>
        <v/>
      </c>
      <c r="CF93" s="82" t="str">
        <f t="shared" si="32"/>
        <v/>
      </c>
      <c r="CG93" s="82" t="str">
        <f t="shared" si="32"/>
        <v/>
      </c>
      <c r="CH93" s="82" t="str">
        <f t="shared" si="32"/>
        <v/>
      </c>
      <c r="CI93" s="82" t="str">
        <f t="shared" si="33"/>
        <v/>
      </c>
      <c r="CJ93" s="82" t="str">
        <f t="shared" si="33"/>
        <v/>
      </c>
      <c r="CK93" s="82" t="str">
        <f t="shared" si="33"/>
        <v/>
      </c>
      <c r="CL93" s="82" t="str">
        <f t="shared" si="33"/>
        <v/>
      </c>
      <c r="CM93" s="82" t="str">
        <f t="shared" si="33"/>
        <v/>
      </c>
      <c r="CN93" s="82" t="str">
        <f t="shared" si="33"/>
        <v/>
      </c>
      <c r="CO93" s="82" t="str">
        <f t="shared" si="34"/>
        <v/>
      </c>
      <c r="CP93" s="82" t="str">
        <f t="shared" si="34"/>
        <v/>
      </c>
      <c r="CQ93" s="82" t="str">
        <f t="shared" si="34"/>
        <v/>
      </c>
      <c r="CR93" s="82" t="str">
        <f t="shared" si="34"/>
        <v/>
      </c>
      <c r="CS93" s="82" t="str">
        <f t="shared" si="34"/>
        <v/>
      </c>
      <c r="CT93" s="82" t="str">
        <f t="shared" si="34"/>
        <v/>
      </c>
      <c r="CU93" s="82" t="str">
        <f t="shared" si="35"/>
        <v/>
      </c>
      <c r="CV93" s="82" t="str">
        <f t="shared" si="35"/>
        <v/>
      </c>
      <c r="CW93" s="82" t="str">
        <f t="shared" si="35"/>
        <v/>
      </c>
      <c r="CX93" s="82" t="str">
        <f t="shared" si="35"/>
        <v/>
      </c>
      <c r="CY93" s="82" t="str">
        <f t="shared" si="35"/>
        <v/>
      </c>
      <c r="CZ93" s="82" t="str">
        <f t="shared" si="35"/>
        <v/>
      </c>
      <c r="DA93" s="82" t="str">
        <f t="shared" si="36"/>
        <v/>
      </c>
      <c r="DB93" s="82" t="str">
        <f t="shared" si="36"/>
        <v/>
      </c>
      <c r="DC93" s="82" t="str">
        <f t="shared" si="36"/>
        <v/>
      </c>
      <c r="DD93" s="82" t="str">
        <f t="shared" si="36"/>
        <v/>
      </c>
      <c r="DE93" s="82" t="str">
        <f t="shared" si="36"/>
        <v/>
      </c>
      <c r="DF93" s="82" t="str">
        <f t="shared" si="36"/>
        <v/>
      </c>
      <c r="DG93" s="82" t="str">
        <f t="shared" si="37"/>
        <v/>
      </c>
      <c r="DH93" s="82" t="str">
        <f t="shared" si="37"/>
        <v/>
      </c>
      <c r="DI93" s="82" t="str">
        <f t="shared" si="37"/>
        <v/>
      </c>
      <c r="DJ93" s="82" t="str">
        <f t="shared" si="37"/>
        <v/>
      </c>
      <c r="DK93" s="82" t="str">
        <f t="shared" si="37"/>
        <v/>
      </c>
      <c r="DL93" s="82" t="str">
        <f t="shared" si="37"/>
        <v/>
      </c>
      <c r="DM93" s="82" t="str">
        <f t="shared" si="38"/>
        <v/>
      </c>
      <c r="DN93" s="82" t="str">
        <f t="shared" si="38"/>
        <v/>
      </c>
      <c r="DO93" s="82" t="str">
        <f t="shared" si="38"/>
        <v/>
      </c>
      <c r="DP93" s="82" t="str">
        <f t="shared" si="38"/>
        <v/>
      </c>
      <c r="DQ93" s="82" t="str">
        <f t="shared" si="38"/>
        <v/>
      </c>
      <c r="DR93" s="82" t="str">
        <f t="shared" si="38"/>
        <v/>
      </c>
      <c r="DS93" s="82" t="str">
        <f t="shared" si="39"/>
        <v/>
      </c>
      <c r="DT93" s="82" t="str">
        <f t="shared" si="39"/>
        <v/>
      </c>
      <c r="DU93" s="82" t="str">
        <f t="shared" si="39"/>
        <v/>
      </c>
      <c r="DV93" s="82" t="str">
        <f t="shared" si="39"/>
        <v/>
      </c>
      <c r="DW93" s="82" t="str">
        <f t="shared" si="39"/>
        <v/>
      </c>
      <c r="DX93" s="82" t="str">
        <f t="shared" si="39"/>
        <v/>
      </c>
      <c r="DY93" s="82" t="str">
        <f t="shared" si="40"/>
        <v/>
      </c>
      <c r="DZ93" s="82" t="str">
        <f t="shared" si="40"/>
        <v/>
      </c>
      <c r="EA93" s="82" t="str">
        <f t="shared" si="40"/>
        <v/>
      </c>
      <c r="EB93" s="82" t="str">
        <f t="shared" si="40"/>
        <v/>
      </c>
      <c r="EC93" s="82" t="str">
        <f t="shared" si="40"/>
        <v/>
      </c>
      <c r="ED93" s="82" t="str">
        <f t="shared" si="40"/>
        <v/>
      </c>
      <c r="EE93" s="82" t="str">
        <f t="shared" si="41"/>
        <v/>
      </c>
      <c r="EF93" s="82" t="str">
        <f t="shared" si="41"/>
        <v/>
      </c>
      <c r="EG93" s="82" t="str">
        <f t="shared" si="41"/>
        <v/>
      </c>
      <c r="EH93" s="82" t="str">
        <f t="shared" si="41"/>
        <v/>
      </c>
      <c r="EI93" s="82" t="str">
        <f t="shared" si="41"/>
        <v/>
      </c>
      <c r="EJ93" s="82" t="str">
        <f t="shared" si="41"/>
        <v/>
      </c>
      <c r="EK93" s="82" t="str">
        <f t="shared" si="42"/>
        <v/>
      </c>
      <c r="EL93" s="82" t="str">
        <f t="shared" si="42"/>
        <v/>
      </c>
      <c r="EM93" s="82" t="str">
        <f t="shared" si="42"/>
        <v/>
      </c>
      <c r="EN93" s="82" t="str">
        <f t="shared" si="42"/>
        <v/>
      </c>
      <c r="EO93" s="82" t="str">
        <f t="shared" si="42"/>
        <v/>
      </c>
      <c r="EP93" s="82" t="str">
        <f t="shared" si="42"/>
        <v/>
      </c>
      <c r="EQ93" s="82" t="str">
        <f t="shared" si="43"/>
        <v/>
      </c>
      <c r="ER93" s="82" t="str">
        <f t="shared" si="43"/>
        <v/>
      </c>
      <c r="ES93" s="82" t="str">
        <f t="shared" si="43"/>
        <v/>
      </c>
      <c r="ET93" s="82" t="str">
        <f t="shared" si="43"/>
        <v/>
      </c>
      <c r="EU93" s="82" t="str">
        <f t="shared" si="43"/>
        <v/>
      </c>
      <c r="EV93" s="82" t="str">
        <f t="shared" si="43"/>
        <v/>
      </c>
      <c r="EW93" s="82" t="str">
        <f t="shared" si="44"/>
        <v/>
      </c>
      <c r="EX93" s="82" t="str">
        <f t="shared" si="44"/>
        <v/>
      </c>
      <c r="EY93" s="82" t="str">
        <f t="shared" si="44"/>
        <v/>
      </c>
      <c r="EZ93" s="82" t="str">
        <f t="shared" si="44"/>
        <v/>
      </c>
      <c r="FA93" s="82" t="str">
        <f t="shared" si="44"/>
        <v/>
      </c>
      <c r="FB93" s="82" t="str">
        <f t="shared" si="44"/>
        <v/>
      </c>
      <c r="FC93" s="82" t="str">
        <f t="shared" si="45"/>
        <v/>
      </c>
      <c r="FD93" s="82" t="str">
        <f t="shared" si="45"/>
        <v/>
      </c>
      <c r="FE93" s="82" t="str">
        <f t="shared" si="45"/>
        <v/>
      </c>
      <c r="FF93" s="82" t="str">
        <f t="shared" si="45"/>
        <v/>
      </c>
      <c r="FG93" s="82" t="str">
        <f t="shared" si="45"/>
        <v/>
      </c>
      <c r="FH93" s="82" t="str">
        <f t="shared" si="45"/>
        <v/>
      </c>
      <c r="FI93" s="82" t="str">
        <f t="shared" si="46"/>
        <v/>
      </c>
      <c r="FJ93" s="82" t="str">
        <f t="shared" si="46"/>
        <v/>
      </c>
      <c r="FK93" s="82" t="str">
        <f t="shared" si="46"/>
        <v/>
      </c>
      <c r="FL93" s="82" t="str">
        <f t="shared" si="46"/>
        <v/>
      </c>
      <c r="FM93" s="82" t="str">
        <f t="shared" si="46"/>
        <v/>
      </c>
      <c r="FN93" s="82" t="str">
        <f t="shared" si="46"/>
        <v/>
      </c>
      <c r="FO93" s="82" t="str">
        <f t="shared" si="47"/>
        <v/>
      </c>
      <c r="FP93" s="82" t="str">
        <f t="shared" si="47"/>
        <v/>
      </c>
      <c r="FQ93" s="82" t="str">
        <f t="shared" si="47"/>
        <v/>
      </c>
      <c r="FR93" s="82" t="str">
        <f t="shared" si="47"/>
        <v/>
      </c>
      <c r="FS93" s="82" t="str">
        <f t="shared" si="47"/>
        <v/>
      </c>
      <c r="FT93" s="82" t="str">
        <f t="shared" si="47"/>
        <v/>
      </c>
      <c r="FU93" s="82" t="str">
        <f t="shared" si="48"/>
        <v/>
      </c>
      <c r="FV93" s="82" t="str">
        <f t="shared" si="48"/>
        <v/>
      </c>
      <c r="FW93" s="82" t="str">
        <f t="shared" si="48"/>
        <v/>
      </c>
      <c r="FX93" s="82" t="str">
        <f t="shared" si="48"/>
        <v/>
      </c>
      <c r="FY93" s="82" t="str">
        <f t="shared" si="48"/>
        <v/>
      </c>
      <c r="FZ93" s="82" t="str">
        <f t="shared" si="48"/>
        <v/>
      </c>
      <c r="GA93" s="82" t="str">
        <f t="shared" si="49"/>
        <v/>
      </c>
      <c r="GB93" s="82" t="str">
        <f t="shared" si="49"/>
        <v/>
      </c>
      <c r="GC93" s="82" t="str">
        <f t="shared" si="49"/>
        <v/>
      </c>
      <c r="GD93" s="82" t="str">
        <f t="shared" si="49"/>
        <v/>
      </c>
      <c r="GE93" s="82" t="str">
        <f t="shared" si="49"/>
        <v/>
      </c>
      <c r="GF93" s="82" t="str">
        <f t="shared" si="49"/>
        <v/>
      </c>
    </row>
    <row r="94" spans="1:188" ht="25.5" customHeight="1">
      <c r="A94" s="2" t="s">
        <v>4661</v>
      </c>
      <c r="B94" s="2">
        <f>COUNTIF($H$4:H94,H94)</f>
        <v>1</v>
      </c>
      <c r="C94" s="2">
        <f>COUNTIF($J$4:J94,J94)</f>
        <v>1</v>
      </c>
      <c r="D94" s="2">
        <f>COUNTIF($K$4:K94,K94)</f>
        <v>1</v>
      </c>
      <c r="E94" s="89">
        <f t="shared" si="25"/>
        <v>91</v>
      </c>
      <c r="F94" s="89" t="s">
        <v>2532</v>
      </c>
      <c r="G94" s="79" t="s">
        <v>3917</v>
      </c>
      <c r="H94" s="96" t="s">
        <v>1302</v>
      </c>
      <c r="I94" s="79" t="s">
        <v>523</v>
      </c>
      <c r="J94" s="79" t="s">
        <v>2724</v>
      </c>
      <c r="K94" s="89" t="s">
        <v>1589</v>
      </c>
      <c r="L94" s="89" t="s">
        <v>1309</v>
      </c>
      <c r="M94" s="108" t="s">
        <v>4235</v>
      </c>
      <c r="N94" s="108"/>
      <c r="O94" s="108"/>
      <c r="P94" s="108"/>
      <c r="Q94" s="108"/>
      <c r="R94" s="108"/>
      <c r="S94" s="89">
        <v>1</v>
      </c>
      <c r="T94" s="89">
        <v>1</v>
      </c>
      <c r="U94" s="89"/>
      <c r="V94" s="89"/>
      <c r="W94" s="89"/>
      <c r="X94" s="89"/>
      <c r="Y94" s="89"/>
      <c r="Z94" s="89"/>
      <c r="AA94" s="89"/>
      <c r="AB94" s="89"/>
      <c r="AC94" s="89"/>
      <c r="AD94" s="89"/>
      <c r="AE94" s="89"/>
      <c r="AF94" s="89"/>
      <c r="AG94" s="89"/>
      <c r="AH94" s="89"/>
      <c r="AI94" s="89"/>
      <c r="AJ94" s="89"/>
      <c r="AK94" s="89"/>
      <c r="AL94" s="89"/>
      <c r="AM94" s="89"/>
      <c r="AN94" s="89"/>
      <c r="AO94" s="89"/>
      <c r="AP94" s="89"/>
      <c r="AQ94" s="111"/>
      <c r="AR94" s="118"/>
      <c r="AS94" s="2" t="str">
        <f t="shared" si="26"/>
        <v>kaigo-aoi@tea.ocn.ne.jp</v>
      </c>
      <c r="AT94" s="2" t="str">
        <f t="shared" si="26"/>
        <v/>
      </c>
      <c r="AU94" s="2" t="str">
        <f t="shared" si="26"/>
        <v/>
      </c>
      <c r="AV94" s="2" t="str">
        <f t="shared" si="26"/>
        <v/>
      </c>
      <c r="AW94" s="2" t="str">
        <f t="shared" si="26"/>
        <v/>
      </c>
      <c r="AX94" s="2" t="str">
        <f t="shared" si="26"/>
        <v/>
      </c>
      <c r="AY94" s="121" t="str">
        <f t="shared" si="27"/>
        <v>kaigo-aoi@tea.ocn.ne.jp</v>
      </c>
      <c r="AZ94" s="121" t="str">
        <f t="shared" si="27"/>
        <v/>
      </c>
      <c r="BA94" s="121" t="str">
        <f t="shared" si="27"/>
        <v/>
      </c>
      <c r="BB94" s="121" t="str">
        <f t="shared" si="27"/>
        <v/>
      </c>
      <c r="BC94" s="121" t="str">
        <f t="shared" si="27"/>
        <v/>
      </c>
      <c r="BD94" s="121" t="str">
        <f t="shared" si="27"/>
        <v/>
      </c>
      <c r="BE94" s="82" t="str">
        <f t="shared" si="28"/>
        <v/>
      </c>
      <c r="BF94" s="82" t="str">
        <f t="shared" si="28"/>
        <v/>
      </c>
      <c r="BG94" s="82" t="str">
        <f t="shared" si="28"/>
        <v/>
      </c>
      <c r="BH94" s="82" t="str">
        <f t="shared" si="28"/>
        <v/>
      </c>
      <c r="BI94" s="82" t="str">
        <f t="shared" si="28"/>
        <v/>
      </c>
      <c r="BJ94" s="82" t="str">
        <f t="shared" si="28"/>
        <v/>
      </c>
      <c r="BK94" s="82" t="str">
        <f t="shared" si="29"/>
        <v/>
      </c>
      <c r="BL94" s="82" t="str">
        <f t="shared" si="29"/>
        <v/>
      </c>
      <c r="BM94" s="82" t="str">
        <f t="shared" si="29"/>
        <v/>
      </c>
      <c r="BN94" s="82" t="str">
        <f t="shared" si="29"/>
        <v/>
      </c>
      <c r="BO94" s="82" t="str">
        <f t="shared" si="29"/>
        <v/>
      </c>
      <c r="BP94" s="82" t="str">
        <f t="shared" si="29"/>
        <v/>
      </c>
      <c r="BQ94" s="82" t="str">
        <f t="shared" si="30"/>
        <v/>
      </c>
      <c r="BR94" s="82" t="str">
        <f t="shared" si="30"/>
        <v/>
      </c>
      <c r="BS94" s="82" t="str">
        <f t="shared" si="30"/>
        <v/>
      </c>
      <c r="BT94" s="82" t="str">
        <f t="shared" si="30"/>
        <v/>
      </c>
      <c r="BU94" s="82" t="str">
        <f t="shared" si="30"/>
        <v/>
      </c>
      <c r="BV94" s="82" t="str">
        <f t="shared" si="30"/>
        <v/>
      </c>
      <c r="BW94" s="82" t="str">
        <f t="shared" si="31"/>
        <v/>
      </c>
      <c r="BX94" s="82" t="str">
        <f t="shared" si="31"/>
        <v/>
      </c>
      <c r="BY94" s="82" t="str">
        <f t="shared" si="31"/>
        <v/>
      </c>
      <c r="BZ94" s="82" t="str">
        <f t="shared" si="31"/>
        <v/>
      </c>
      <c r="CA94" s="82" t="str">
        <f t="shared" si="31"/>
        <v/>
      </c>
      <c r="CB94" s="82" t="str">
        <f t="shared" si="31"/>
        <v/>
      </c>
      <c r="CC94" s="82" t="str">
        <f t="shared" si="32"/>
        <v/>
      </c>
      <c r="CD94" s="82" t="str">
        <f t="shared" si="32"/>
        <v/>
      </c>
      <c r="CE94" s="82" t="str">
        <f t="shared" si="32"/>
        <v/>
      </c>
      <c r="CF94" s="82" t="str">
        <f t="shared" si="32"/>
        <v/>
      </c>
      <c r="CG94" s="82" t="str">
        <f t="shared" si="32"/>
        <v/>
      </c>
      <c r="CH94" s="82" t="str">
        <f t="shared" si="32"/>
        <v/>
      </c>
      <c r="CI94" s="82" t="str">
        <f t="shared" si="33"/>
        <v/>
      </c>
      <c r="CJ94" s="82" t="str">
        <f t="shared" si="33"/>
        <v/>
      </c>
      <c r="CK94" s="82" t="str">
        <f t="shared" si="33"/>
        <v/>
      </c>
      <c r="CL94" s="82" t="str">
        <f t="shared" si="33"/>
        <v/>
      </c>
      <c r="CM94" s="82" t="str">
        <f t="shared" si="33"/>
        <v/>
      </c>
      <c r="CN94" s="82" t="str">
        <f t="shared" si="33"/>
        <v/>
      </c>
      <c r="CO94" s="82" t="str">
        <f t="shared" si="34"/>
        <v/>
      </c>
      <c r="CP94" s="82" t="str">
        <f t="shared" si="34"/>
        <v/>
      </c>
      <c r="CQ94" s="82" t="str">
        <f t="shared" si="34"/>
        <v/>
      </c>
      <c r="CR94" s="82" t="str">
        <f t="shared" si="34"/>
        <v/>
      </c>
      <c r="CS94" s="82" t="str">
        <f t="shared" si="34"/>
        <v/>
      </c>
      <c r="CT94" s="82" t="str">
        <f t="shared" si="34"/>
        <v/>
      </c>
      <c r="CU94" s="82" t="str">
        <f t="shared" si="35"/>
        <v/>
      </c>
      <c r="CV94" s="82" t="str">
        <f t="shared" si="35"/>
        <v/>
      </c>
      <c r="CW94" s="82" t="str">
        <f t="shared" si="35"/>
        <v/>
      </c>
      <c r="CX94" s="82" t="str">
        <f t="shared" si="35"/>
        <v/>
      </c>
      <c r="CY94" s="82" t="str">
        <f t="shared" si="35"/>
        <v/>
      </c>
      <c r="CZ94" s="82" t="str">
        <f t="shared" si="35"/>
        <v/>
      </c>
      <c r="DA94" s="82" t="str">
        <f t="shared" si="36"/>
        <v/>
      </c>
      <c r="DB94" s="82" t="str">
        <f t="shared" si="36"/>
        <v/>
      </c>
      <c r="DC94" s="82" t="str">
        <f t="shared" si="36"/>
        <v/>
      </c>
      <c r="DD94" s="82" t="str">
        <f t="shared" si="36"/>
        <v/>
      </c>
      <c r="DE94" s="82" t="str">
        <f t="shared" si="36"/>
        <v/>
      </c>
      <c r="DF94" s="82" t="str">
        <f t="shared" si="36"/>
        <v/>
      </c>
      <c r="DG94" s="82" t="str">
        <f t="shared" si="37"/>
        <v/>
      </c>
      <c r="DH94" s="82" t="str">
        <f t="shared" si="37"/>
        <v/>
      </c>
      <c r="DI94" s="82" t="str">
        <f t="shared" si="37"/>
        <v/>
      </c>
      <c r="DJ94" s="82" t="str">
        <f t="shared" si="37"/>
        <v/>
      </c>
      <c r="DK94" s="82" t="str">
        <f t="shared" si="37"/>
        <v/>
      </c>
      <c r="DL94" s="82" t="str">
        <f t="shared" si="37"/>
        <v/>
      </c>
      <c r="DM94" s="82" t="str">
        <f t="shared" si="38"/>
        <v/>
      </c>
      <c r="DN94" s="82" t="str">
        <f t="shared" si="38"/>
        <v/>
      </c>
      <c r="DO94" s="82" t="str">
        <f t="shared" si="38"/>
        <v/>
      </c>
      <c r="DP94" s="82" t="str">
        <f t="shared" si="38"/>
        <v/>
      </c>
      <c r="DQ94" s="82" t="str">
        <f t="shared" si="38"/>
        <v/>
      </c>
      <c r="DR94" s="82" t="str">
        <f t="shared" si="38"/>
        <v/>
      </c>
      <c r="DS94" s="82" t="str">
        <f t="shared" si="39"/>
        <v/>
      </c>
      <c r="DT94" s="82" t="str">
        <f t="shared" si="39"/>
        <v/>
      </c>
      <c r="DU94" s="82" t="str">
        <f t="shared" si="39"/>
        <v/>
      </c>
      <c r="DV94" s="82" t="str">
        <f t="shared" si="39"/>
        <v/>
      </c>
      <c r="DW94" s="82" t="str">
        <f t="shared" si="39"/>
        <v/>
      </c>
      <c r="DX94" s="82" t="str">
        <f t="shared" si="39"/>
        <v/>
      </c>
      <c r="DY94" s="82" t="str">
        <f t="shared" si="40"/>
        <v/>
      </c>
      <c r="DZ94" s="82" t="str">
        <f t="shared" si="40"/>
        <v/>
      </c>
      <c r="EA94" s="82" t="str">
        <f t="shared" si="40"/>
        <v/>
      </c>
      <c r="EB94" s="82" t="str">
        <f t="shared" si="40"/>
        <v/>
      </c>
      <c r="EC94" s="82" t="str">
        <f t="shared" si="40"/>
        <v/>
      </c>
      <c r="ED94" s="82" t="str">
        <f t="shared" si="40"/>
        <v/>
      </c>
      <c r="EE94" s="82" t="str">
        <f t="shared" si="41"/>
        <v/>
      </c>
      <c r="EF94" s="82" t="str">
        <f t="shared" si="41"/>
        <v/>
      </c>
      <c r="EG94" s="82" t="str">
        <f t="shared" si="41"/>
        <v/>
      </c>
      <c r="EH94" s="82" t="str">
        <f t="shared" si="41"/>
        <v/>
      </c>
      <c r="EI94" s="82" t="str">
        <f t="shared" si="41"/>
        <v/>
      </c>
      <c r="EJ94" s="82" t="str">
        <f t="shared" si="41"/>
        <v/>
      </c>
      <c r="EK94" s="82" t="str">
        <f t="shared" si="42"/>
        <v/>
      </c>
      <c r="EL94" s="82" t="str">
        <f t="shared" si="42"/>
        <v/>
      </c>
      <c r="EM94" s="82" t="str">
        <f t="shared" si="42"/>
        <v/>
      </c>
      <c r="EN94" s="82" t="str">
        <f t="shared" si="42"/>
        <v/>
      </c>
      <c r="EO94" s="82" t="str">
        <f t="shared" si="42"/>
        <v/>
      </c>
      <c r="EP94" s="82" t="str">
        <f t="shared" si="42"/>
        <v/>
      </c>
      <c r="EQ94" s="82" t="str">
        <f t="shared" si="43"/>
        <v/>
      </c>
      <c r="ER94" s="82" t="str">
        <f t="shared" si="43"/>
        <v/>
      </c>
      <c r="ES94" s="82" t="str">
        <f t="shared" si="43"/>
        <v/>
      </c>
      <c r="ET94" s="82" t="str">
        <f t="shared" si="43"/>
        <v/>
      </c>
      <c r="EU94" s="82" t="str">
        <f t="shared" si="43"/>
        <v/>
      </c>
      <c r="EV94" s="82" t="str">
        <f t="shared" si="43"/>
        <v/>
      </c>
      <c r="EW94" s="82" t="str">
        <f t="shared" si="44"/>
        <v/>
      </c>
      <c r="EX94" s="82" t="str">
        <f t="shared" si="44"/>
        <v/>
      </c>
      <c r="EY94" s="82" t="str">
        <f t="shared" si="44"/>
        <v/>
      </c>
      <c r="EZ94" s="82" t="str">
        <f t="shared" si="44"/>
        <v/>
      </c>
      <c r="FA94" s="82" t="str">
        <f t="shared" si="44"/>
        <v/>
      </c>
      <c r="FB94" s="82" t="str">
        <f t="shared" si="44"/>
        <v/>
      </c>
      <c r="FC94" s="82" t="str">
        <f t="shared" si="45"/>
        <v/>
      </c>
      <c r="FD94" s="82" t="str">
        <f t="shared" si="45"/>
        <v/>
      </c>
      <c r="FE94" s="82" t="str">
        <f t="shared" si="45"/>
        <v/>
      </c>
      <c r="FF94" s="82" t="str">
        <f t="shared" si="45"/>
        <v/>
      </c>
      <c r="FG94" s="82" t="str">
        <f t="shared" si="45"/>
        <v/>
      </c>
      <c r="FH94" s="82" t="str">
        <f t="shared" si="45"/>
        <v/>
      </c>
      <c r="FI94" s="82" t="str">
        <f t="shared" si="46"/>
        <v/>
      </c>
      <c r="FJ94" s="82" t="str">
        <f t="shared" si="46"/>
        <v/>
      </c>
      <c r="FK94" s="82" t="str">
        <f t="shared" si="46"/>
        <v/>
      </c>
      <c r="FL94" s="82" t="str">
        <f t="shared" si="46"/>
        <v/>
      </c>
      <c r="FM94" s="82" t="str">
        <f t="shared" si="46"/>
        <v/>
      </c>
      <c r="FN94" s="82" t="str">
        <f t="shared" si="46"/>
        <v/>
      </c>
      <c r="FO94" s="82" t="str">
        <f t="shared" si="47"/>
        <v/>
      </c>
      <c r="FP94" s="82" t="str">
        <f t="shared" si="47"/>
        <v/>
      </c>
      <c r="FQ94" s="82" t="str">
        <f t="shared" si="47"/>
        <v/>
      </c>
      <c r="FR94" s="82" t="str">
        <f t="shared" si="47"/>
        <v/>
      </c>
      <c r="FS94" s="82" t="str">
        <f t="shared" si="47"/>
        <v/>
      </c>
      <c r="FT94" s="82" t="str">
        <f t="shared" si="47"/>
        <v/>
      </c>
      <c r="FU94" s="82" t="str">
        <f t="shared" si="48"/>
        <v/>
      </c>
      <c r="FV94" s="82" t="str">
        <f t="shared" si="48"/>
        <v/>
      </c>
      <c r="FW94" s="82" t="str">
        <f t="shared" si="48"/>
        <v/>
      </c>
      <c r="FX94" s="82" t="str">
        <f t="shared" si="48"/>
        <v/>
      </c>
      <c r="FY94" s="82" t="str">
        <f t="shared" si="48"/>
        <v/>
      </c>
      <c r="FZ94" s="82" t="str">
        <f t="shared" si="48"/>
        <v/>
      </c>
      <c r="GA94" s="82" t="str">
        <f t="shared" si="49"/>
        <v/>
      </c>
      <c r="GB94" s="82" t="str">
        <f t="shared" si="49"/>
        <v/>
      </c>
      <c r="GC94" s="82" t="str">
        <f t="shared" si="49"/>
        <v/>
      </c>
      <c r="GD94" s="82" t="str">
        <f t="shared" si="49"/>
        <v/>
      </c>
      <c r="GE94" s="82" t="str">
        <f t="shared" si="49"/>
        <v/>
      </c>
      <c r="GF94" s="82" t="str">
        <f t="shared" si="49"/>
        <v/>
      </c>
    </row>
    <row r="95" spans="1:188" ht="25.5" customHeight="1">
      <c r="A95" s="2" t="s">
        <v>925</v>
      </c>
      <c r="B95" s="2">
        <f>COUNTIF($H$4:H95,H95)</f>
        <v>1</v>
      </c>
      <c r="C95" s="2">
        <f>COUNTIF($J$4:J95,J95)</f>
        <v>1</v>
      </c>
      <c r="D95" s="2">
        <f>COUNTIF($K$4:K95,K95)</f>
        <v>1</v>
      </c>
      <c r="E95" s="89">
        <f t="shared" si="25"/>
        <v>92</v>
      </c>
      <c r="F95" s="89" t="s">
        <v>2532</v>
      </c>
      <c r="G95" s="79" t="s">
        <v>3917</v>
      </c>
      <c r="H95" s="96" t="s">
        <v>2136</v>
      </c>
      <c r="I95" s="79" t="s">
        <v>1282</v>
      </c>
      <c r="J95" s="79" t="s">
        <v>2698</v>
      </c>
      <c r="K95" s="89" t="s">
        <v>871</v>
      </c>
      <c r="L95" s="89" t="s">
        <v>871</v>
      </c>
      <c r="M95" s="108" t="s">
        <v>3676</v>
      </c>
      <c r="N95" s="108"/>
      <c r="O95" s="108"/>
      <c r="P95" s="108"/>
      <c r="Q95" s="108"/>
      <c r="R95" s="108"/>
      <c r="S95" s="89">
        <v>1</v>
      </c>
      <c r="T95" s="89">
        <v>1</v>
      </c>
      <c r="U95" s="89"/>
      <c r="V95" s="89"/>
      <c r="W95" s="89"/>
      <c r="X95" s="89"/>
      <c r="Y95" s="89"/>
      <c r="Z95" s="89"/>
      <c r="AA95" s="89"/>
      <c r="AB95" s="89"/>
      <c r="AC95" s="89"/>
      <c r="AD95" s="89"/>
      <c r="AE95" s="89"/>
      <c r="AF95" s="89"/>
      <c r="AG95" s="89"/>
      <c r="AH95" s="89"/>
      <c r="AI95" s="89"/>
      <c r="AJ95" s="89"/>
      <c r="AK95" s="89"/>
      <c r="AL95" s="89"/>
      <c r="AM95" s="89"/>
      <c r="AN95" s="89"/>
      <c r="AO95" s="89"/>
      <c r="AP95" s="89"/>
      <c r="AQ95" s="111"/>
      <c r="AR95" s="118"/>
      <c r="AS95" s="2" t="str">
        <f t="shared" si="26"/>
        <v>qqs683K9K@ever.ocn.ne.jp</v>
      </c>
      <c r="AT95" s="2" t="str">
        <f t="shared" si="26"/>
        <v/>
      </c>
      <c r="AU95" s="2" t="str">
        <f t="shared" si="26"/>
        <v/>
      </c>
      <c r="AV95" s="2" t="str">
        <f t="shared" si="26"/>
        <v/>
      </c>
      <c r="AW95" s="2" t="str">
        <f t="shared" si="26"/>
        <v/>
      </c>
      <c r="AX95" s="2" t="str">
        <f t="shared" si="26"/>
        <v/>
      </c>
      <c r="AY95" s="121" t="str">
        <f t="shared" si="27"/>
        <v>qqs683K9K@ever.ocn.ne.jp</v>
      </c>
      <c r="AZ95" s="121" t="str">
        <f t="shared" si="27"/>
        <v/>
      </c>
      <c r="BA95" s="121" t="str">
        <f t="shared" si="27"/>
        <v/>
      </c>
      <c r="BB95" s="121" t="str">
        <f t="shared" si="27"/>
        <v/>
      </c>
      <c r="BC95" s="121" t="str">
        <f t="shared" si="27"/>
        <v/>
      </c>
      <c r="BD95" s="121" t="str">
        <f t="shared" si="27"/>
        <v/>
      </c>
      <c r="BE95" s="82" t="str">
        <f t="shared" si="28"/>
        <v/>
      </c>
      <c r="BF95" s="82" t="str">
        <f t="shared" si="28"/>
        <v/>
      </c>
      <c r="BG95" s="82" t="str">
        <f t="shared" si="28"/>
        <v/>
      </c>
      <c r="BH95" s="82" t="str">
        <f t="shared" si="28"/>
        <v/>
      </c>
      <c r="BI95" s="82" t="str">
        <f t="shared" si="28"/>
        <v/>
      </c>
      <c r="BJ95" s="82" t="str">
        <f t="shared" si="28"/>
        <v/>
      </c>
      <c r="BK95" s="82" t="str">
        <f t="shared" si="29"/>
        <v/>
      </c>
      <c r="BL95" s="82" t="str">
        <f t="shared" si="29"/>
        <v/>
      </c>
      <c r="BM95" s="82" t="str">
        <f t="shared" si="29"/>
        <v/>
      </c>
      <c r="BN95" s="82" t="str">
        <f t="shared" si="29"/>
        <v/>
      </c>
      <c r="BO95" s="82" t="str">
        <f t="shared" si="29"/>
        <v/>
      </c>
      <c r="BP95" s="82" t="str">
        <f t="shared" si="29"/>
        <v/>
      </c>
      <c r="BQ95" s="82" t="str">
        <f t="shared" si="30"/>
        <v/>
      </c>
      <c r="BR95" s="82" t="str">
        <f t="shared" si="30"/>
        <v/>
      </c>
      <c r="BS95" s="82" t="str">
        <f t="shared" si="30"/>
        <v/>
      </c>
      <c r="BT95" s="82" t="str">
        <f t="shared" si="30"/>
        <v/>
      </c>
      <c r="BU95" s="82" t="str">
        <f t="shared" si="30"/>
        <v/>
      </c>
      <c r="BV95" s="82" t="str">
        <f t="shared" si="30"/>
        <v/>
      </c>
      <c r="BW95" s="82" t="str">
        <f t="shared" si="31"/>
        <v/>
      </c>
      <c r="BX95" s="82" t="str">
        <f t="shared" si="31"/>
        <v/>
      </c>
      <c r="BY95" s="82" t="str">
        <f t="shared" si="31"/>
        <v/>
      </c>
      <c r="BZ95" s="82" t="str">
        <f t="shared" si="31"/>
        <v/>
      </c>
      <c r="CA95" s="82" t="str">
        <f t="shared" si="31"/>
        <v/>
      </c>
      <c r="CB95" s="82" t="str">
        <f t="shared" si="31"/>
        <v/>
      </c>
      <c r="CC95" s="82" t="str">
        <f t="shared" si="32"/>
        <v/>
      </c>
      <c r="CD95" s="82" t="str">
        <f t="shared" si="32"/>
        <v/>
      </c>
      <c r="CE95" s="82" t="str">
        <f t="shared" si="32"/>
        <v/>
      </c>
      <c r="CF95" s="82" t="str">
        <f t="shared" si="32"/>
        <v/>
      </c>
      <c r="CG95" s="82" t="str">
        <f t="shared" si="32"/>
        <v/>
      </c>
      <c r="CH95" s="82" t="str">
        <f t="shared" si="32"/>
        <v/>
      </c>
      <c r="CI95" s="82" t="str">
        <f t="shared" si="33"/>
        <v/>
      </c>
      <c r="CJ95" s="82" t="str">
        <f t="shared" si="33"/>
        <v/>
      </c>
      <c r="CK95" s="82" t="str">
        <f t="shared" si="33"/>
        <v/>
      </c>
      <c r="CL95" s="82" t="str">
        <f t="shared" si="33"/>
        <v/>
      </c>
      <c r="CM95" s="82" t="str">
        <f t="shared" si="33"/>
        <v/>
      </c>
      <c r="CN95" s="82" t="str">
        <f t="shared" si="33"/>
        <v/>
      </c>
      <c r="CO95" s="82" t="str">
        <f t="shared" si="34"/>
        <v/>
      </c>
      <c r="CP95" s="82" t="str">
        <f t="shared" si="34"/>
        <v/>
      </c>
      <c r="CQ95" s="82" t="str">
        <f t="shared" si="34"/>
        <v/>
      </c>
      <c r="CR95" s="82" t="str">
        <f t="shared" si="34"/>
        <v/>
      </c>
      <c r="CS95" s="82" t="str">
        <f t="shared" si="34"/>
        <v/>
      </c>
      <c r="CT95" s="82" t="str">
        <f t="shared" si="34"/>
        <v/>
      </c>
      <c r="CU95" s="82" t="str">
        <f t="shared" si="35"/>
        <v/>
      </c>
      <c r="CV95" s="82" t="str">
        <f t="shared" si="35"/>
        <v/>
      </c>
      <c r="CW95" s="82" t="str">
        <f t="shared" si="35"/>
        <v/>
      </c>
      <c r="CX95" s="82" t="str">
        <f t="shared" si="35"/>
        <v/>
      </c>
      <c r="CY95" s="82" t="str">
        <f t="shared" si="35"/>
        <v/>
      </c>
      <c r="CZ95" s="82" t="str">
        <f t="shared" si="35"/>
        <v/>
      </c>
      <c r="DA95" s="82" t="str">
        <f t="shared" si="36"/>
        <v/>
      </c>
      <c r="DB95" s="82" t="str">
        <f t="shared" si="36"/>
        <v/>
      </c>
      <c r="DC95" s="82" t="str">
        <f t="shared" si="36"/>
        <v/>
      </c>
      <c r="DD95" s="82" t="str">
        <f t="shared" si="36"/>
        <v/>
      </c>
      <c r="DE95" s="82" t="str">
        <f t="shared" si="36"/>
        <v/>
      </c>
      <c r="DF95" s="82" t="str">
        <f t="shared" si="36"/>
        <v/>
      </c>
      <c r="DG95" s="82" t="str">
        <f t="shared" si="37"/>
        <v/>
      </c>
      <c r="DH95" s="82" t="str">
        <f t="shared" si="37"/>
        <v/>
      </c>
      <c r="DI95" s="82" t="str">
        <f t="shared" si="37"/>
        <v/>
      </c>
      <c r="DJ95" s="82" t="str">
        <f t="shared" si="37"/>
        <v/>
      </c>
      <c r="DK95" s="82" t="str">
        <f t="shared" si="37"/>
        <v/>
      </c>
      <c r="DL95" s="82" t="str">
        <f t="shared" si="37"/>
        <v/>
      </c>
      <c r="DM95" s="82" t="str">
        <f t="shared" si="38"/>
        <v/>
      </c>
      <c r="DN95" s="82" t="str">
        <f t="shared" si="38"/>
        <v/>
      </c>
      <c r="DO95" s="82" t="str">
        <f t="shared" si="38"/>
        <v/>
      </c>
      <c r="DP95" s="82" t="str">
        <f t="shared" si="38"/>
        <v/>
      </c>
      <c r="DQ95" s="82" t="str">
        <f t="shared" si="38"/>
        <v/>
      </c>
      <c r="DR95" s="82" t="str">
        <f t="shared" si="38"/>
        <v/>
      </c>
      <c r="DS95" s="82" t="str">
        <f t="shared" si="39"/>
        <v/>
      </c>
      <c r="DT95" s="82" t="str">
        <f t="shared" si="39"/>
        <v/>
      </c>
      <c r="DU95" s="82" t="str">
        <f t="shared" si="39"/>
        <v/>
      </c>
      <c r="DV95" s="82" t="str">
        <f t="shared" si="39"/>
        <v/>
      </c>
      <c r="DW95" s="82" t="str">
        <f t="shared" si="39"/>
        <v/>
      </c>
      <c r="DX95" s="82" t="str">
        <f t="shared" si="39"/>
        <v/>
      </c>
      <c r="DY95" s="82" t="str">
        <f t="shared" si="40"/>
        <v/>
      </c>
      <c r="DZ95" s="82" t="str">
        <f t="shared" si="40"/>
        <v/>
      </c>
      <c r="EA95" s="82" t="str">
        <f t="shared" si="40"/>
        <v/>
      </c>
      <c r="EB95" s="82" t="str">
        <f t="shared" si="40"/>
        <v/>
      </c>
      <c r="EC95" s="82" t="str">
        <f t="shared" si="40"/>
        <v/>
      </c>
      <c r="ED95" s="82" t="str">
        <f t="shared" si="40"/>
        <v/>
      </c>
      <c r="EE95" s="82" t="str">
        <f t="shared" si="41"/>
        <v/>
      </c>
      <c r="EF95" s="82" t="str">
        <f t="shared" si="41"/>
        <v/>
      </c>
      <c r="EG95" s="82" t="str">
        <f t="shared" si="41"/>
        <v/>
      </c>
      <c r="EH95" s="82" t="str">
        <f t="shared" si="41"/>
        <v/>
      </c>
      <c r="EI95" s="82" t="str">
        <f t="shared" si="41"/>
        <v/>
      </c>
      <c r="EJ95" s="82" t="str">
        <f t="shared" si="41"/>
        <v/>
      </c>
      <c r="EK95" s="82" t="str">
        <f t="shared" si="42"/>
        <v/>
      </c>
      <c r="EL95" s="82" t="str">
        <f t="shared" si="42"/>
        <v/>
      </c>
      <c r="EM95" s="82" t="str">
        <f t="shared" si="42"/>
        <v/>
      </c>
      <c r="EN95" s="82" t="str">
        <f t="shared" si="42"/>
        <v/>
      </c>
      <c r="EO95" s="82" t="str">
        <f t="shared" si="42"/>
        <v/>
      </c>
      <c r="EP95" s="82" t="str">
        <f t="shared" si="42"/>
        <v/>
      </c>
      <c r="EQ95" s="82" t="str">
        <f t="shared" si="43"/>
        <v/>
      </c>
      <c r="ER95" s="82" t="str">
        <f t="shared" si="43"/>
        <v/>
      </c>
      <c r="ES95" s="82" t="str">
        <f t="shared" si="43"/>
        <v/>
      </c>
      <c r="ET95" s="82" t="str">
        <f t="shared" si="43"/>
        <v/>
      </c>
      <c r="EU95" s="82" t="str">
        <f t="shared" si="43"/>
        <v/>
      </c>
      <c r="EV95" s="82" t="str">
        <f t="shared" si="43"/>
        <v/>
      </c>
      <c r="EW95" s="82" t="str">
        <f t="shared" si="44"/>
        <v/>
      </c>
      <c r="EX95" s="82" t="str">
        <f t="shared" si="44"/>
        <v/>
      </c>
      <c r="EY95" s="82" t="str">
        <f t="shared" si="44"/>
        <v/>
      </c>
      <c r="EZ95" s="82" t="str">
        <f t="shared" si="44"/>
        <v/>
      </c>
      <c r="FA95" s="82" t="str">
        <f t="shared" si="44"/>
        <v/>
      </c>
      <c r="FB95" s="82" t="str">
        <f t="shared" si="44"/>
        <v/>
      </c>
      <c r="FC95" s="82" t="str">
        <f t="shared" si="45"/>
        <v/>
      </c>
      <c r="FD95" s="82" t="str">
        <f t="shared" si="45"/>
        <v/>
      </c>
      <c r="FE95" s="82" t="str">
        <f t="shared" si="45"/>
        <v/>
      </c>
      <c r="FF95" s="82" t="str">
        <f t="shared" si="45"/>
        <v/>
      </c>
      <c r="FG95" s="82" t="str">
        <f t="shared" si="45"/>
        <v/>
      </c>
      <c r="FH95" s="82" t="str">
        <f t="shared" si="45"/>
        <v/>
      </c>
      <c r="FI95" s="82" t="str">
        <f t="shared" si="46"/>
        <v/>
      </c>
      <c r="FJ95" s="82" t="str">
        <f t="shared" si="46"/>
        <v/>
      </c>
      <c r="FK95" s="82" t="str">
        <f t="shared" si="46"/>
        <v/>
      </c>
      <c r="FL95" s="82" t="str">
        <f t="shared" si="46"/>
        <v/>
      </c>
      <c r="FM95" s="82" t="str">
        <f t="shared" si="46"/>
        <v/>
      </c>
      <c r="FN95" s="82" t="str">
        <f t="shared" si="46"/>
        <v/>
      </c>
      <c r="FO95" s="82" t="str">
        <f t="shared" si="47"/>
        <v/>
      </c>
      <c r="FP95" s="82" t="str">
        <f t="shared" si="47"/>
        <v/>
      </c>
      <c r="FQ95" s="82" t="str">
        <f t="shared" si="47"/>
        <v/>
      </c>
      <c r="FR95" s="82" t="str">
        <f t="shared" si="47"/>
        <v/>
      </c>
      <c r="FS95" s="82" t="str">
        <f t="shared" si="47"/>
        <v/>
      </c>
      <c r="FT95" s="82" t="str">
        <f t="shared" si="47"/>
        <v/>
      </c>
      <c r="FU95" s="82" t="str">
        <f t="shared" si="48"/>
        <v/>
      </c>
      <c r="FV95" s="82" t="str">
        <f t="shared" si="48"/>
        <v/>
      </c>
      <c r="FW95" s="82" t="str">
        <f t="shared" si="48"/>
        <v/>
      </c>
      <c r="FX95" s="82" t="str">
        <f t="shared" si="48"/>
        <v/>
      </c>
      <c r="FY95" s="82" t="str">
        <f t="shared" si="48"/>
        <v/>
      </c>
      <c r="FZ95" s="82" t="str">
        <f t="shared" si="48"/>
        <v/>
      </c>
      <c r="GA95" s="82" t="str">
        <f t="shared" si="49"/>
        <v/>
      </c>
      <c r="GB95" s="82" t="str">
        <f t="shared" si="49"/>
        <v/>
      </c>
      <c r="GC95" s="82" t="str">
        <f t="shared" si="49"/>
        <v/>
      </c>
      <c r="GD95" s="82" t="str">
        <f t="shared" si="49"/>
        <v/>
      </c>
      <c r="GE95" s="82" t="str">
        <f t="shared" si="49"/>
        <v/>
      </c>
      <c r="GF95" s="82" t="str">
        <f t="shared" si="49"/>
        <v/>
      </c>
    </row>
    <row r="96" spans="1:188" ht="25.5" customHeight="1">
      <c r="A96" s="2" t="s">
        <v>4663</v>
      </c>
      <c r="B96" s="2">
        <f>COUNTIF($H$4:H96,H96)</f>
        <v>1</v>
      </c>
      <c r="C96" s="2">
        <f>COUNTIF($J$4:J96,J96)</f>
        <v>1</v>
      </c>
      <c r="D96" s="2">
        <f>COUNTIF($K$4:K96,K96)</f>
        <v>1</v>
      </c>
      <c r="E96" s="89">
        <f t="shared" si="25"/>
        <v>93</v>
      </c>
      <c r="F96" s="89" t="s">
        <v>2532</v>
      </c>
      <c r="G96" s="79" t="s">
        <v>3917</v>
      </c>
      <c r="H96" s="96" t="s">
        <v>1290</v>
      </c>
      <c r="I96" s="79" t="s">
        <v>646</v>
      </c>
      <c r="J96" s="79" t="s">
        <v>2598</v>
      </c>
      <c r="K96" s="89" t="s">
        <v>1289</v>
      </c>
      <c r="L96" s="89" t="s">
        <v>1289</v>
      </c>
      <c r="M96" s="108" t="s">
        <v>492</v>
      </c>
      <c r="N96" s="108"/>
      <c r="O96" s="108"/>
      <c r="P96" s="108"/>
      <c r="Q96" s="108"/>
      <c r="R96" s="108"/>
      <c r="S96" s="89">
        <v>1</v>
      </c>
      <c r="T96" s="89">
        <v>1</v>
      </c>
      <c r="U96" s="89"/>
      <c r="V96" s="89"/>
      <c r="W96" s="89"/>
      <c r="X96" s="89"/>
      <c r="Y96" s="89"/>
      <c r="Z96" s="89"/>
      <c r="AA96" s="89"/>
      <c r="AB96" s="89"/>
      <c r="AC96" s="89"/>
      <c r="AD96" s="89"/>
      <c r="AE96" s="89"/>
      <c r="AF96" s="89"/>
      <c r="AG96" s="89"/>
      <c r="AH96" s="89"/>
      <c r="AI96" s="89"/>
      <c r="AJ96" s="89"/>
      <c r="AK96" s="89"/>
      <c r="AL96" s="89"/>
      <c r="AM96" s="89"/>
      <c r="AN96" s="89"/>
      <c r="AO96" s="89"/>
      <c r="AP96" s="89"/>
      <c r="AQ96" s="111"/>
      <c r="AR96" s="118"/>
      <c r="AS96" s="2" t="str">
        <f t="shared" si="26"/>
        <v>sengoku-care@forest.ocn.ne.jp</v>
      </c>
      <c r="AT96" s="2" t="str">
        <f t="shared" si="26"/>
        <v/>
      </c>
      <c r="AU96" s="2" t="str">
        <f t="shared" si="26"/>
        <v/>
      </c>
      <c r="AV96" s="2" t="str">
        <f t="shared" si="26"/>
        <v/>
      </c>
      <c r="AW96" s="2" t="str">
        <f t="shared" si="26"/>
        <v/>
      </c>
      <c r="AX96" s="2" t="str">
        <f t="shared" si="26"/>
        <v/>
      </c>
      <c r="AY96" s="121" t="str">
        <f t="shared" si="27"/>
        <v>sengoku-care@forest.ocn.ne.jp</v>
      </c>
      <c r="AZ96" s="121" t="str">
        <f t="shared" si="27"/>
        <v/>
      </c>
      <c r="BA96" s="121" t="str">
        <f t="shared" si="27"/>
        <v/>
      </c>
      <c r="BB96" s="121" t="str">
        <f t="shared" si="27"/>
        <v/>
      </c>
      <c r="BC96" s="121" t="str">
        <f t="shared" si="27"/>
        <v/>
      </c>
      <c r="BD96" s="121" t="str">
        <f t="shared" si="27"/>
        <v/>
      </c>
      <c r="BE96" s="82" t="str">
        <f t="shared" si="28"/>
        <v/>
      </c>
      <c r="BF96" s="82" t="str">
        <f t="shared" si="28"/>
        <v/>
      </c>
      <c r="BG96" s="82" t="str">
        <f t="shared" si="28"/>
        <v/>
      </c>
      <c r="BH96" s="82" t="str">
        <f t="shared" si="28"/>
        <v/>
      </c>
      <c r="BI96" s="82" t="str">
        <f t="shared" si="28"/>
        <v/>
      </c>
      <c r="BJ96" s="82" t="str">
        <f t="shared" si="28"/>
        <v/>
      </c>
      <c r="BK96" s="82" t="str">
        <f t="shared" si="29"/>
        <v/>
      </c>
      <c r="BL96" s="82" t="str">
        <f t="shared" si="29"/>
        <v/>
      </c>
      <c r="BM96" s="82" t="str">
        <f t="shared" si="29"/>
        <v/>
      </c>
      <c r="BN96" s="82" t="str">
        <f t="shared" si="29"/>
        <v/>
      </c>
      <c r="BO96" s="82" t="str">
        <f t="shared" si="29"/>
        <v/>
      </c>
      <c r="BP96" s="82" t="str">
        <f t="shared" si="29"/>
        <v/>
      </c>
      <c r="BQ96" s="82" t="str">
        <f t="shared" si="30"/>
        <v/>
      </c>
      <c r="BR96" s="82" t="str">
        <f t="shared" si="30"/>
        <v/>
      </c>
      <c r="BS96" s="82" t="str">
        <f t="shared" si="30"/>
        <v/>
      </c>
      <c r="BT96" s="82" t="str">
        <f t="shared" si="30"/>
        <v/>
      </c>
      <c r="BU96" s="82" t="str">
        <f t="shared" si="30"/>
        <v/>
      </c>
      <c r="BV96" s="82" t="str">
        <f t="shared" si="30"/>
        <v/>
      </c>
      <c r="BW96" s="82" t="str">
        <f t="shared" si="31"/>
        <v/>
      </c>
      <c r="BX96" s="82" t="str">
        <f t="shared" si="31"/>
        <v/>
      </c>
      <c r="BY96" s="82" t="str">
        <f t="shared" si="31"/>
        <v/>
      </c>
      <c r="BZ96" s="82" t="str">
        <f t="shared" si="31"/>
        <v/>
      </c>
      <c r="CA96" s="82" t="str">
        <f t="shared" si="31"/>
        <v/>
      </c>
      <c r="CB96" s="82" t="str">
        <f t="shared" si="31"/>
        <v/>
      </c>
      <c r="CC96" s="82" t="str">
        <f t="shared" si="32"/>
        <v/>
      </c>
      <c r="CD96" s="82" t="str">
        <f t="shared" si="32"/>
        <v/>
      </c>
      <c r="CE96" s="82" t="str">
        <f t="shared" si="32"/>
        <v/>
      </c>
      <c r="CF96" s="82" t="str">
        <f t="shared" si="32"/>
        <v/>
      </c>
      <c r="CG96" s="82" t="str">
        <f t="shared" si="32"/>
        <v/>
      </c>
      <c r="CH96" s="82" t="str">
        <f t="shared" si="32"/>
        <v/>
      </c>
      <c r="CI96" s="82" t="str">
        <f t="shared" si="33"/>
        <v/>
      </c>
      <c r="CJ96" s="82" t="str">
        <f t="shared" si="33"/>
        <v/>
      </c>
      <c r="CK96" s="82" t="str">
        <f t="shared" si="33"/>
        <v/>
      </c>
      <c r="CL96" s="82" t="str">
        <f t="shared" si="33"/>
        <v/>
      </c>
      <c r="CM96" s="82" t="str">
        <f t="shared" si="33"/>
        <v/>
      </c>
      <c r="CN96" s="82" t="str">
        <f t="shared" si="33"/>
        <v/>
      </c>
      <c r="CO96" s="82" t="str">
        <f t="shared" si="34"/>
        <v/>
      </c>
      <c r="CP96" s="82" t="str">
        <f t="shared" si="34"/>
        <v/>
      </c>
      <c r="CQ96" s="82" t="str">
        <f t="shared" si="34"/>
        <v/>
      </c>
      <c r="CR96" s="82" t="str">
        <f t="shared" si="34"/>
        <v/>
      </c>
      <c r="CS96" s="82" t="str">
        <f t="shared" si="34"/>
        <v/>
      </c>
      <c r="CT96" s="82" t="str">
        <f t="shared" si="34"/>
        <v/>
      </c>
      <c r="CU96" s="82" t="str">
        <f t="shared" si="35"/>
        <v/>
      </c>
      <c r="CV96" s="82" t="str">
        <f t="shared" si="35"/>
        <v/>
      </c>
      <c r="CW96" s="82" t="str">
        <f t="shared" si="35"/>
        <v/>
      </c>
      <c r="CX96" s="82" t="str">
        <f t="shared" si="35"/>
        <v/>
      </c>
      <c r="CY96" s="82" t="str">
        <f t="shared" si="35"/>
        <v/>
      </c>
      <c r="CZ96" s="82" t="str">
        <f t="shared" si="35"/>
        <v/>
      </c>
      <c r="DA96" s="82" t="str">
        <f t="shared" si="36"/>
        <v/>
      </c>
      <c r="DB96" s="82" t="str">
        <f t="shared" si="36"/>
        <v/>
      </c>
      <c r="DC96" s="82" t="str">
        <f t="shared" si="36"/>
        <v/>
      </c>
      <c r="DD96" s="82" t="str">
        <f t="shared" si="36"/>
        <v/>
      </c>
      <c r="DE96" s="82" t="str">
        <f t="shared" si="36"/>
        <v/>
      </c>
      <c r="DF96" s="82" t="str">
        <f t="shared" si="36"/>
        <v/>
      </c>
      <c r="DG96" s="82" t="str">
        <f t="shared" si="37"/>
        <v/>
      </c>
      <c r="DH96" s="82" t="str">
        <f t="shared" si="37"/>
        <v/>
      </c>
      <c r="DI96" s="82" t="str">
        <f t="shared" si="37"/>
        <v/>
      </c>
      <c r="DJ96" s="82" t="str">
        <f t="shared" si="37"/>
        <v/>
      </c>
      <c r="DK96" s="82" t="str">
        <f t="shared" si="37"/>
        <v/>
      </c>
      <c r="DL96" s="82" t="str">
        <f t="shared" si="37"/>
        <v/>
      </c>
      <c r="DM96" s="82" t="str">
        <f t="shared" si="38"/>
        <v/>
      </c>
      <c r="DN96" s="82" t="str">
        <f t="shared" si="38"/>
        <v/>
      </c>
      <c r="DO96" s="82" t="str">
        <f t="shared" si="38"/>
        <v/>
      </c>
      <c r="DP96" s="82" t="str">
        <f t="shared" si="38"/>
        <v/>
      </c>
      <c r="DQ96" s="82" t="str">
        <f t="shared" si="38"/>
        <v/>
      </c>
      <c r="DR96" s="82" t="str">
        <f t="shared" si="38"/>
        <v/>
      </c>
      <c r="DS96" s="82" t="str">
        <f t="shared" si="39"/>
        <v/>
      </c>
      <c r="DT96" s="82" t="str">
        <f t="shared" si="39"/>
        <v/>
      </c>
      <c r="DU96" s="82" t="str">
        <f t="shared" si="39"/>
        <v/>
      </c>
      <c r="DV96" s="82" t="str">
        <f t="shared" si="39"/>
        <v/>
      </c>
      <c r="DW96" s="82" t="str">
        <f t="shared" si="39"/>
        <v/>
      </c>
      <c r="DX96" s="82" t="str">
        <f t="shared" si="39"/>
        <v/>
      </c>
      <c r="DY96" s="82" t="str">
        <f t="shared" si="40"/>
        <v/>
      </c>
      <c r="DZ96" s="82" t="str">
        <f t="shared" si="40"/>
        <v/>
      </c>
      <c r="EA96" s="82" t="str">
        <f t="shared" si="40"/>
        <v/>
      </c>
      <c r="EB96" s="82" t="str">
        <f t="shared" si="40"/>
        <v/>
      </c>
      <c r="EC96" s="82" t="str">
        <f t="shared" si="40"/>
        <v/>
      </c>
      <c r="ED96" s="82" t="str">
        <f t="shared" si="40"/>
        <v/>
      </c>
      <c r="EE96" s="82" t="str">
        <f t="shared" si="41"/>
        <v/>
      </c>
      <c r="EF96" s="82" t="str">
        <f t="shared" si="41"/>
        <v/>
      </c>
      <c r="EG96" s="82" t="str">
        <f t="shared" si="41"/>
        <v/>
      </c>
      <c r="EH96" s="82" t="str">
        <f t="shared" si="41"/>
        <v/>
      </c>
      <c r="EI96" s="82" t="str">
        <f t="shared" si="41"/>
        <v/>
      </c>
      <c r="EJ96" s="82" t="str">
        <f t="shared" si="41"/>
        <v/>
      </c>
      <c r="EK96" s="82" t="str">
        <f t="shared" si="42"/>
        <v/>
      </c>
      <c r="EL96" s="82" t="str">
        <f t="shared" si="42"/>
        <v/>
      </c>
      <c r="EM96" s="82" t="str">
        <f t="shared" si="42"/>
        <v/>
      </c>
      <c r="EN96" s="82" t="str">
        <f t="shared" si="42"/>
        <v/>
      </c>
      <c r="EO96" s="82" t="str">
        <f t="shared" si="42"/>
        <v/>
      </c>
      <c r="EP96" s="82" t="str">
        <f t="shared" si="42"/>
        <v/>
      </c>
      <c r="EQ96" s="82" t="str">
        <f t="shared" si="43"/>
        <v/>
      </c>
      <c r="ER96" s="82" t="str">
        <f t="shared" si="43"/>
        <v/>
      </c>
      <c r="ES96" s="82" t="str">
        <f t="shared" si="43"/>
        <v/>
      </c>
      <c r="ET96" s="82" t="str">
        <f t="shared" si="43"/>
        <v/>
      </c>
      <c r="EU96" s="82" t="str">
        <f t="shared" si="43"/>
        <v/>
      </c>
      <c r="EV96" s="82" t="str">
        <f t="shared" si="43"/>
        <v/>
      </c>
      <c r="EW96" s="82" t="str">
        <f t="shared" si="44"/>
        <v/>
      </c>
      <c r="EX96" s="82" t="str">
        <f t="shared" si="44"/>
        <v/>
      </c>
      <c r="EY96" s="82" t="str">
        <f t="shared" si="44"/>
        <v/>
      </c>
      <c r="EZ96" s="82" t="str">
        <f t="shared" si="44"/>
        <v/>
      </c>
      <c r="FA96" s="82" t="str">
        <f t="shared" si="44"/>
        <v/>
      </c>
      <c r="FB96" s="82" t="str">
        <f t="shared" si="44"/>
        <v/>
      </c>
      <c r="FC96" s="82" t="str">
        <f t="shared" si="45"/>
        <v/>
      </c>
      <c r="FD96" s="82" t="str">
        <f t="shared" si="45"/>
        <v/>
      </c>
      <c r="FE96" s="82" t="str">
        <f t="shared" si="45"/>
        <v/>
      </c>
      <c r="FF96" s="82" t="str">
        <f t="shared" si="45"/>
        <v/>
      </c>
      <c r="FG96" s="82" t="str">
        <f t="shared" si="45"/>
        <v/>
      </c>
      <c r="FH96" s="82" t="str">
        <f t="shared" si="45"/>
        <v/>
      </c>
      <c r="FI96" s="82" t="str">
        <f t="shared" si="46"/>
        <v/>
      </c>
      <c r="FJ96" s="82" t="str">
        <f t="shared" si="46"/>
        <v/>
      </c>
      <c r="FK96" s="82" t="str">
        <f t="shared" si="46"/>
        <v/>
      </c>
      <c r="FL96" s="82" t="str">
        <f t="shared" si="46"/>
        <v/>
      </c>
      <c r="FM96" s="82" t="str">
        <f t="shared" si="46"/>
        <v/>
      </c>
      <c r="FN96" s="82" t="str">
        <f t="shared" si="46"/>
        <v/>
      </c>
      <c r="FO96" s="82" t="str">
        <f t="shared" si="47"/>
        <v/>
      </c>
      <c r="FP96" s="82" t="str">
        <f t="shared" si="47"/>
        <v/>
      </c>
      <c r="FQ96" s="82" t="str">
        <f t="shared" si="47"/>
        <v/>
      </c>
      <c r="FR96" s="82" t="str">
        <f t="shared" si="47"/>
        <v/>
      </c>
      <c r="FS96" s="82" t="str">
        <f t="shared" si="47"/>
        <v/>
      </c>
      <c r="FT96" s="82" t="str">
        <f t="shared" si="47"/>
        <v/>
      </c>
      <c r="FU96" s="82" t="str">
        <f t="shared" si="48"/>
        <v/>
      </c>
      <c r="FV96" s="82" t="str">
        <f t="shared" si="48"/>
        <v/>
      </c>
      <c r="FW96" s="82" t="str">
        <f t="shared" si="48"/>
        <v/>
      </c>
      <c r="FX96" s="82" t="str">
        <f t="shared" si="48"/>
        <v/>
      </c>
      <c r="FY96" s="82" t="str">
        <f t="shared" si="48"/>
        <v/>
      </c>
      <c r="FZ96" s="82" t="str">
        <f t="shared" si="48"/>
        <v/>
      </c>
      <c r="GA96" s="82" t="str">
        <f t="shared" si="49"/>
        <v/>
      </c>
      <c r="GB96" s="82" t="str">
        <f t="shared" si="49"/>
        <v/>
      </c>
      <c r="GC96" s="82" t="str">
        <f t="shared" si="49"/>
        <v/>
      </c>
      <c r="GD96" s="82" t="str">
        <f t="shared" si="49"/>
        <v/>
      </c>
      <c r="GE96" s="82" t="str">
        <f t="shared" si="49"/>
        <v/>
      </c>
      <c r="GF96" s="82" t="str">
        <f t="shared" si="49"/>
        <v/>
      </c>
    </row>
    <row r="97" spans="1:188" ht="25.5" customHeight="1">
      <c r="A97" s="2" t="s">
        <v>4665</v>
      </c>
      <c r="B97" s="2">
        <f>COUNTIF($H$4:H97,H97)</f>
        <v>1</v>
      </c>
      <c r="C97" s="2">
        <f>COUNTIF($J$4:J97,J97)</f>
        <v>1</v>
      </c>
      <c r="D97" s="2">
        <f>COUNTIF($K$4:K97,K97)</f>
        <v>1</v>
      </c>
      <c r="E97" s="89">
        <f t="shared" si="25"/>
        <v>94</v>
      </c>
      <c r="F97" s="89" t="s">
        <v>2532</v>
      </c>
      <c r="G97" s="79" t="s">
        <v>3917</v>
      </c>
      <c r="H97" s="96" t="s">
        <v>1327</v>
      </c>
      <c r="I97" s="79" t="s">
        <v>1646</v>
      </c>
      <c r="J97" s="79" t="s">
        <v>2704</v>
      </c>
      <c r="K97" s="89" t="s">
        <v>1329</v>
      </c>
      <c r="L97" s="89" t="s">
        <v>1334</v>
      </c>
      <c r="M97" s="108" t="s">
        <v>4236</v>
      </c>
      <c r="N97" s="108"/>
      <c r="O97" s="108"/>
      <c r="P97" s="108"/>
      <c r="Q97" s="108"/>
      <c r="R97" s="108"/>
      <c r="S97" s="89">
        <v>1</v>
      </c>
      <c r="T97" s="89">
        <v>1</v>
      </c>
      <c r="U97" s="89"/>
      <c r="V97" s="89"/>
      <c r="W97" s="89"/>
      <c r="X97" s="89"/>
      <c r="Y97" s="89"/>
      <c r="Z97" s="89"/>
      <c r="AA97" s="89"/>
      <c r="AB97" s="89"/>
      <c r="AC97" s="89"/>
      <c r="AD97" s="89"/>
      <c r="AE97" s="89"/>
      <c r="AF97" s="89"/>
      <c r="AG97" s="89"/>
      <c r="AH97" s="89"/>
      <c r="AI97" s="89"/>
      <c r="AJ97" s="89"/>
      <c r="AK97" s="89"/>
      <c r="AL97" s="89"/>
      <c r="AM97" s="89"/>
      <c r="AN97" s="89"/>
      <c r="AO97" s="89"/>
      <c r="AP97" s="89"/>
      <c r="AQ97" s="111"/>
      <c r="AR97" s="118"/>
      <c r="AS97" s="2" t="str">
        <f t="shared" si="26"/>
        <v>mizukami@msb.biglobe.ne.jp</v>
      </c>
      <c r="AT97" s="2" t="str">
        <f t="shared" si="26"/>
        <v/>
      </c>
      <c r="AU97" s="2" t="str">
        <f t="shared" si="26"/>
        <v/>
      </c>
      <c r="AV97" s="2" t="str">
        <f t="shared" si="26"/>
        <v/>
      </c>
      <c r="AW97" s="2" t="str">
        <f t="shared" si="26"/>
        <v/>
      </c>
      <c r="AX97" s="2" t="str">
        <f t="shared" si="26"/>
        <v/>
      </c>
      <c r="AY97" s="121" t="str">
        <f t="shared" si="27"/>
        <v>mizukami@msb.biglobe.ne.jp</v>
      </c>
      <c r="AZ97" s="121" t="str">
        <f t="shared" si="27"/>
        <v/>
      </c>
      <c r="BA97" s="121" t="str">
        <f t="shared" si="27"/>
        <v/>
      </c>
      <c r="BB97" s="121" t="str">
        <f t="shared" si="27"/>
        <v/>
      </c>
      <c r="BC97" s="121" t="str">
        <f t="shared" si="27"/>
        <v/>
      </c>
      <c r="BD97" s="121" t="str">
        <f t="shared" si="27"/>
        <v/>
      </c>
      <c r="BE97" s="82" t="str">
        <f t="shared" si="28"/>
        <v/>
      </c>
      <c r="BF97" s="82" t="str">
        <f t="shared" si="28"/>
        <v/>
      </c>
      <c r="BG97" s="82" t="str">
        <f t="shared" si="28"/>
        <v/>
      </c>
      <c r="BH97" s="82" t="str">
        <f t="shared" si="28"/>
        <v/>
      </c>
      <c r="BI97" s="82" t="str">
        <f t="shared" si="28"/>
        <v/>
      </c>
      <c r="BJ97" s="82" t="str">
        <f t="shared" si="28"/>
        <v/>
      </c>
      <c r="BK97" s="82" t="str">
        <f t="shared" si="29"/>
        <v/>
      </c>
      <c r="BL97" s="82" t="str">
        <f t="shared" si="29"/>
        <v/>
      </c>
      <c r="BM97" s="82" t="str">
        <f t="shared" si="29"/>
        <v/>
      </c>
      <c r="BN97" s="82" t="str">
        <f t="shared" si="29"/>
        <v/>
      </c>
      <c r="BO97" s="82" t="str">
        <f t="shared" si="29"/>
        <v/>
      </c>
      <c r="BP97" s="82" t="str">
        <f t="shared" si="29"/>
        <v/>
      </c>
      <c r="BQ97" s="82" t="str">
        <f t="shared" si="30"/>
        <v/>
      </c>
      <c r="BR97" s="82" t="str">
        <f t="shared" si="30"/>
        <v/>
      </c>
      <c r="BS97" s="82" t="str">
        <f t="shared" si="30"/>
        <v/>
      </c>
      <c r="BT97" s="82" t="str">
        <f t="shared" si="30"/>
        <v/>
      </c>
      <c r="BU97" s="82" t="str">
        <f t="shared" si="30"/>
        <v/>
      </c>
      <c r="BV97" s="82" t="str">
        <f t="shared" si="30"/>
        <v/>
      </c>
      <c r="BW97" s="82" t="str">
        <f t="shared" si="31"/>
        <v/>
      </c>
      <c r="BX97" s="82" t="str">
        <f t="shared" si="31"/>
        <v/>
      </c>
      <c r="BY97" s="82" t="str">
        <f t="shared" si="31"/>
        <v/>
      </c>
      <c r="BZ97" s="82" t="str">
        <f t="shared" si="31"/>
        <v/>
      </c>
      <c r="CA97" s="82" t="str">
        <f t="shared" si="31"/>
        <v/>
      </c>
      <c r="CB97" s="82" t="str">
        <f t="shared" si="31"/>
        <v/>
      </c>
      <c r="CC97" s="82" t="str">
        <f t="shared" si="32"/>
        <v/>
      </c>
      <c r="CD97" s="82" t="str">
        <f t="shared" si="32"/>
        <v/>
      </c>
      <c r="CE97" s="82" t="str">
        <f t="shared" si="32"/>
        <v/>
      </c>
      <c r="CF97" s="82" t="str">
        <f t="shared" si="32"/>
        <v/>
      </c>
      <c r="CG97" s="82" t="str">
        <f t="shared" si="32"/>
        <v/>
      </c>
      <c r="CH97" s="82" t="str">
        <f t="shared" si="32"/>
        <v/>
      </c>
      <c r="CI97" s="82" t="str">
        <f t="shared" si="33"/>
        <v/>
      </c>
      <c r="CJ97" s="82" t="str">
        <f t="shared" si="33"/>
        <v/>
      </c>
      <c r="CK97" s="82" t="str">
        <f t="shared" si="33"/>
        <v/>
      </c>
      <c r="CL97" s="82" t="str">
        <f t="shared" si="33"/>
        <v/>
      </c>
      <c r="CM97" s="82" t="str">
        <f t="shared" si="33"/>
        <v/>
      </c>
      <c r="CN97" s="82" t="str">
        <f t="shared" si="33"/>
        <v/>
      </c>
      <c r="CO97" s="82" t="str">
        <f t="shared" si="34"/>
        <v/>
      </c>
      <c r="CP97" s="82" t="str">
        <f t="shared" si="34"/>
        <v/>
      </c>
      <c r="CQ97" s="82" t="str">
        <f t="shared" si="34"/>
        <v/>
      </c>
      <c r="CR97" s="82" t="str">
        <f t="shared" si="34"/>
        <v/>
      </c>
      <c r="CS97" s="82" t="str">
        <f t="shared" si="34"/>
        <v/>
      </c>
      <c r="CT97" s="82" t="str">
        <f t="shared" si="34"/>
        <v/>
      </c>
      <c r="CU97" s="82" t="str">
        <f t="shared" si="35"/>
        <v/>
      </c>
      <c r="CV97" s="82" t="str">
        <f t="shared" si="35"/>
        <v/>
      </c>
      <c r="CW97" s="82" t="str">
        <f t="shared" si="35"/>
        <v/>
      </c>
      <c r="CX97" s="82" t="str">
        <f t="shared" si="35"/>
        <v/>
      </c>
      <c r="CY97" s="82" t="str">
        <f t="shared" si="35"/>
        <v/>
      </c>
      <c r="CZ97" s="82" t="str">
        <f t="shared" si="35"/>
        <v/>
      </c>
      <c r="DA97" s="82" t="str">
        <f t="shared" si="36"/>
        <v/>
      </c>
      <c r="DB97" s="82" t="str">
        <f t="shared" si="36"/>
        <v/>
      </c>
      <c r="DC97" s="82" t="str">
        <f t="shared" si="36"/>
        <v/>
      </c>
      <c r="DD97" s="82" t="str">
        <f t="shared" si="36"/>
        <v/>
      </c>
      <c r="DE97" s="82" t="str">
        <f t="shared" si="36"/>
        <v/>
      </c>
      <c r="DF97" s="82" t="str">
        <f t="shared" si="36"/>
        <v/>
      </c>
      <c r="DG97" s="82" t="str">
        <f t="shared" si="37"/>
        <v/>
      </c>
      <c r="DH97" s="82" t="str">
        <f t="shared" si="37"/>
        <v/>
      </c>
      <c r="DI97" s="82" t="str">
        <f t="shared" si="37"/>
        <v/>
      </c>
      <c r="DJ97" s="82" t="str">
        <f t="shared" si="37"/>
        <v/>
      </c>
      <c r="DK97" s="82" t="str">
        <f t="shared" si="37"/>
        <v/>
      </c>
      <c r="DL97" s="82" t="str">
        <f t="shared" si="37"/>
        <v/>
      </c>
      <c r="DM97" s="82" t="str">
        <f t="shared" si="38"/>
        <v/>
      </c>
      <c r="DN97" s="82" t="str">
        <f t="shared" si="38"/>
        <v/>
      </c>
      <c r="DO97" s="82" t="str">
        <f t="shared" si="38"/>
        <v/>
      </c>
      <c r="DP97" s="82" t="str">
        <f t="shared" si="38"/>
        <v/>
      </c>
      <c r="DQ97" s="82" t="str">
        <f t="shared" si="38"/>
        <v/>
      </c>
      <c r="DR97" s="82" t="str">
        <f t="shared" si="38"/>
        <v/>
      </c>
      <c r="DS97" s="82" t="str">
        <f t="shared" si="39"/>
        <v/>
      </c>
      <c r="DT97" s="82" t="str">
        <f t="shared" si="39"/>
        <v/>
      </c>
      <c r="DU97" s="82" t="str">
        <f t="shared" si="39"/>
        <v/>
      </c>
      <c r="DV97" s="82" t="str">
        <f t="shared" si="39"/>
        <v/>
      </c>
      <c r="DW97" s="82" t="str">
        <f t="shared" si="39"/>
        <v/>
      </c>
      <c r="DX97" s="82" t="str">
        <f t="shared" si="39"/>
        <v/>
      </c>
      <c r="DY97" s="82" t="str">
        <f t="shared" si="40"/>
        <v/>
      </c>
      <c r="DZ97" s="82" t="str">
        <f t="shared" si="40"/>
        <v/>
      </c>
      <c r="EA97" s="82" t="str">
        <f t="shared" si="40"/>
        <v/>
      </c>
      <c r="EB97" s="82" t="str">
        <f t="shared" si="40"/>
        <v/>
      </c>
      <c r="EC97" s="82" t="str">
        <f t="shared" si="40"/>
        <v/>
      </c>
      <c r="ED97" s="82" t="str">
        <f t="shared" si="40"/>
        <v/>
      </c>
      <c r="EE97" s="82" t="str">
        <f t="shared" si="41"/>
        <v/>
      </c>
      <c r="EF97" s="82" t="str">
        <f t="shared" si="41"/>
        <v/>
      </c>
      <c r="EG97" s="82" t="str">
        <f t="shared" si="41"/>
        <v/>
      </c>
      <c r="EH97" s="82" t="str">
        <f t="shared" si="41"/>
        <v/>
      </c>
      <c r="EI97" s="82" t="str">
        <f t="shared" si="41"/>
        <v/>
      </c>
      <c r="EJ97" s="82" t="str">
        <f t="shared" si="41"/>
        <v/>
      </c>
      <c r="EK97" s="82" t="str">
        <f t="shared" si="42"/>
        <v/>
      </c>
      <c r="EL97" s="82" t="str">
        <f t="shared" si="42"/>
        <v/>
      </c>
      <c r="EM97" s="82" t="str">
        <f t="shared" si="42"/>
        <v/>
      </c>
      <c r="EN97" s="82" t="str">
        <f t="shared" si="42"/>
        <v/>
      </c>
      <c r="EO97" s="82" t="str">
        <f t="shared" si="42"/>
        <v/>
      </c>
      <c r="EP97" s="82" t="str">
        <f t="shared" si="42"/>
        <v/>
      </c>
      <c r="EQ97" s="82" t="str">
        <f t="shared" si="43"/>
        <v/>
      </c>
      <c r="ER97" s="82" t="str">
        <f t="shared" si="43"/>
        <v/>
      </c>
      <c r="ES97" s="82" t="str">
        <f t="shared" si="43"/>
        <v/>
      </c>
      <c r="ET97" s="82" t="str">
        <f t="shared" si="43"/>
        <v/>
      </c>
      <c r="EU97" s="82" t="str">
        <f t="shared" si="43"/>
        <v/>
      </c>
      <c r="EV97" s="82" t="str">
        <f t="shared" si="43"/>
        <v/>
      </c>
      <c r="EW97" s="82" t="str">
        <f t="shared" si="44"/>
        <v/>
      </c>
      <c r="EX97" s="82" t="str">
        <f t="shared" si="44"/>
        <v/>
      </c>
      <c r="EY97" s="82" t="str">
        <f t="shared" si="44"/>
        <v/>
      </c>
      <c r="EZ97" s="82" t="str">
        <f t="shared" si="44"/>
        <v/>
      </c>
      <c r="FA97" s="82" t="str">
        <f t="shared" si="44"/>
        <v/>
      </c>
      <c r="FB97" s="82" t="str">
        <f t="shared" si="44"/>
        <v/>
      </c>
      <c r="FC97" s="82" t="str">
        <f t="shared" si="45"/>
        <v/>
      </c>
      <c r="FD97" s="82" t="str">
        <f t="shared" si="45"/>
        <v/>
      </c>
      <c r="FE97" s="82" t="str">
        <f t="shared" si="45"/>
        <v/>
      </c>
      <c r="FF97" s="82" t="str">
        <f t="shared" si="45"/>
        <v/>
      </c>
      <c r="FG97" s="82" t="str">
        <f t="shared" si="45"/>
        <v/>
      </c>
      <c r="FH97" s="82" t="str">
        <f t="shared" si="45"/>
        <v/>
      </c>
      <c r="FI97" s="82" t="str">
        <f t="shared" si="46"/>
        <v/>
      </c>
      <c r="FJ97" s="82" t="str">
        <f t="shared" si="46"/>
        <v/>
      </c>
      <c r="FK97" s="82" t="str">
        <f t="shared" si="46"/>
        <v/>
      </c>
      <c r="FL97" s="82" t="str">
        <f t="shared" si="46"/>
        <v/>
      </c>
      <c r="FM97" s="82" t="str">
        <f t="shared" si="46"/>
        <v/>
      </c>
      <c r="FN97" s="82" t="str">
        <f t="shared" si="46"/>
        <v/>
      </c>
      <c r="FO97" s="82" t="str">
        <f t="shared" si="47"/>
        <v/>
      </c>
      <c r="FP97" s="82" t="str">
        <f t="shared" si="47"/>
        <v/>
      </c>
      <c r="FQ97" s="82" t="str">
        <f t="shared" si="47"/>
        <v/>
      </c>
      <c r="FR97" s="82" t="str">
        <f t="shared" si="47"/>
        <v/>
      </c>
      <c r="FS97" s="82" t="str">
        <f t="shared" si="47"/>
        <v/>
      </c>
      <c r="FT97" s="82" t="str">
        <f t="shared" si="47"/>
        <v/>
      </c>
      <c r="FU97" s="82" t="str">
        <f t="shared" si="48"/>
        <v/>
      </c>
      <c r="FV97" s="82" t="str">
        <f t="shared" si="48"/>
        <v/>
      </c>
      <c r="FW97" s="82" t="str">
        <f t="shared" si="48"/>
        <v/>
      </c>
      <c r="FX97" s="82" t="str">
        <f t="shared" si="48"/>
        <v/>
      </c>
      <c r="FY97" s="82" t="str">
        <f t="shared" si="48"/>
        <v/>
      </c>
      <c r="FZ97" s="82" t="str">
        <f t="shared" si="48"/>
        <v/>
      </c>
      <c r="GA97" s="82" t="str">
        <f t="shared" si="49"/>
        <v/>
      </c>
      <c r="GB97" s="82" t="str">
        <f t="shared" si="49"/>
        <v/>
      </c>
      <c r="GC97" s="82" t="str">
        <f t="shared" si="49"/>
        <v/>
      </c>
      <c r="GD97" s="82" t="str">
        <f t="shared" si="49"/>
        <v/>
      </c>
      <c r="GE97" s="82" t="str">
        <f t="shared" si="49"/>
        <v/>
      </c>
      <c r="GF97" s="82" t="str">
        <f t="shared" si="49"/>
        <v/>
      </c>
    </row>
    <row r="98" spans="1:188" ht="25.5" customHeight="1">
      <c r="A98" s="2" t="s">
        <v>2758</v>
      </c>
      <c r="B98" s="2">
        <f>COUNTIF($H$4:H98,H98)</f>
        <v>1</v>
      </c>
      <c r="C98" s="2">
        <f>COUNTIF($J$4:J98,J98)</f>
        <v>1</v>
      </c>
      <c r="D98" s="2">
        <f>COUNTIF($K$4:K98,K98)</f>
        <v>1</v>
      </c>
      <c r="E98" s="89">
        <f t="shared" si="25"/>
        <v>95</v>
      </c>
      <c r="F98" s="89" t="s">
        <v>2532</v>
      </c>
      <c r="G98" s="79" t="s">
        <v>3928</v>
      </c>
      <c r="H98" s="96" t="s">
        <v>2401</v>
      </c>
      <c r="I98" s="79" t="s">
        <v>1560</v>
      </c>
      <c r="J98" s="79" t="s">
        <v>4237</v>
      </c>
      <c r="K98" s="89" t="s">
        <v>975</v>
      </c>
      <c r="L98" s="89" t="s">
        <v>1783</v>
      </c>
      <c r="M98" s="108" t="s">
        <v>4240</v>
      </c>
      <c r="N98" s="108"/>
      <c r="O98" s="108"/>
      <c r="P98" s="108"/>
      <c r="Q98" s="108"/>
      <c r="R98" s="108"/>
      <c r="S98" s="89"/>
      <c r="T98" s="89"/>
      <c r="U98" s="89"/>
      <c r="V98" s="89"/>
      <c r="W98" s="89"/>
      <c r="X98" s="89"/>
      <c r="Y98" s="89"/>
      <c r="Z98" s="89"/>
      <c r="AA98" s="89"/>
      <c r="AB98" s="89"/>
      <c r="AC98" s="89">
        <v>1</v>
      </c>
      <c r="AD98" s="89">
        <v>1</v>
      </c>
      <c r="AE98" s="89"/>
      <c r="AF98" s="89"/>
      <c r="AG98" s="89"/>
      <c r="AH98" s="89"/>
      <c r="AI98" s="89"/>
      <c r="AJ98" s="89"/>
      <c r="AK98" s="89"/>
      <c r="AL98" s="89"/>
      <c r="AM98" s="89"/>
      <c r="AN98" s="89"/>
      <c r="AO98" s="89"/>
      <c r="AP98" s="89"/>
      <c r="AQ98" s="111"/>
      <c r="AR98" s="118"/>
      <c r="AS98" s="2" t="str">
        <f t="shared" si="26"/>
        <v/>
      </c>
      <c r="AT98" s="2" t="str">
        <f t="shared" si="26"/>
        <v/>
      </c>
      <c r="AU98" s="2" t="str">
        <f t="shared" si="26"/>
        <v/>
      </c>
      <c r="AV98" s="2" t="str">
        <f t="shared" si="26"/>
        <v/>
      </c>
      <c r="AW98" s="2" t="str">
        <f t="shared" si="26"/>
        <v/>
      </c>
      <c r="AX98" s="2" t="str">
        <f t="shared" si="26"/>
        <v/>
      </c>
      <c r="AY98" s="121" t="str">
        <f t="shared" si="27"/>
        <v/>
      </c>
      <c r="AZ98" s="121" t="str">
        <f t="shared" si="27"/>
        <v/>
      </c>
      <c r="BA98" s="121" t="str">
        <f t="shared" si="27"/>
        <v/>
      </c>
      <c r="BB98" s="121" t="str">
        <f t="shared" si="27"/>
        <v/>
      </c>
      <c r="BC98" s="121" t="str">
        <f t="shared" si="27"/>
        <v/>
      </c>
      <c r="BD98" s="121" t="str">
        <f t="shared" si="27"/>
        <v/>
      </c>
      <c r="BE98" s="82" t="str">
        <f t="shared" si="28"/>
        <v/>
      </c>
      <c r="BF98" s="82" t="str">
        <f t="shared" si="28"/>
        <v/>
      </c>
      <c r="BG98" s="82" t="str">
        <f t="shared" si="28"/>
        <v/>
      </c>
      <c r="BH98" s="82" t="str">
        <f t="shared" si="28"/>
        <v/>
      </c>
      <c r="BI98" s="82" t="str">
        <f t="shared" si="28"/>
        <v/>
      </c>
      <c r="BJ98" s="82" t="str">
        <f t="shared" si="28"/>
        <v/>
      </c>
      <c r="BK98" s="82" t="str">
        <f t="shared" si="29"/>
        <v/>
      </c>
      <c r="BL98" s="82" t="str">
        <f t="shared" si="29"/>
        <v/>
      </c>
      <c r="BM98" s="82" t="str">
        <f t="shared" si="29"/>
        <v/>
      </c>
      <c r="BN98" s="82" t="str">
        <f t="shared" si="29"/>
        <v/>
      </c>
      <c r="BO98" s="82" t="str">
        <f t="shared" si="29"/>
        <v/>
      </c>
      <c r="BP98" s="82" t="str">
        <f t="shared" si="29"/>
        <v/>
      </c>
      <c r="BQ98" s="82" t="str">
        <f t="shared" si="30"/>
        <v/>
      </c>
      <c r="BR98" s="82" t="str">
        <f t="shared" si="30"/>
        <v/>
      </c>
      <c r="BS98" s="82" t="str">
        <f t="shared" si="30"/>
        <v/>
      </c>
      <c r="BT98" s="82" t="str">
        <f t="shared" si="30"/>
        <v/>
      </c>
      <c r="BU98" s="82" t="str">
        <f t="shared" si="30"/>
        <v/>
      </c>
      <c r="BV98" s="82" t="str">
        <f t="shared" si="30"/>
        <v/>
      </c>
      <c r="BW98" s="82" t="str">
        <f t="shared" si="31"/>
        <v/>
      </c>
      <c r="BX98" s="82" t="str">
        <f t="shared" si="31"/>
        <v/>
      </c>
      <c r="BY98" s="82" t="str">
        <f t="shared" si="31"/>
        <v/>
      </c>
      <c r="BZ98" s="82" t="str">
        <f t="shared" si="31"/>
        <v/>
      </c>
      <c r="CA98" s="82" t="str">
        <f t="shared" si="31"/>
        <v/>
      </c>
      <c r="CB98" s="82" t="str">
        <f t="shared" si="31"/>
        <v/>
      </c>
      <c r="CC98" s="82" t="str">
        <f t="shared" si="32"/>
        <v/>
      </c>
      <c r="CD98" s="82" t="str">
        <f t="shared" si="32"/>
        <v/>
      </c>
      <c r="CE98" s="82" t="str">
        <f t="shared" si="32"/>
        <v/>
      </c>
      <c r="CF98" s="82" t="str">
        <f t="shared" si="32"/>
        <v/>
      </c>
      <c r="CG98" s="82" t="str">
        <f t="shared" si="32"/>
        <v/>
      </c>
      <c r="CH98" s="82" t="str">
        <f t="shared" si="32"/>
        <v/>
      </c>
      <c r="CI98" s="82" t="str">
        <f t="shared" si="33"/>
        <v/>
      </c>
      <c r="CJ98" s="82" t="str">
        <f t="shared" si="33"/>
        <v/>
      </c>
      <c r="CK98" s="82" t="str">
        <f t="shared" si="33"/>
        <v/>
      </c>
      <c r="CL98" s="82" t="str">
        <f t="shared" si="33"/>
        <v/>
      </c>
      <c r="CM98" s="82" t="str">
        <f t="shared" si="33"/>
        <v/>
      </c>
      <c r="CN98" s="82" t="str">
        <f t="shared" si="33"/>
        <v/>
      </c>
      <c r="CO98" s="82" t="str">
        <f t="shared" si="34"/>
        <v/>
      </c>
      <c r="CP98" s="82" t="str">
        <f t="shared" si="34"/>
        <v/>
      </c>
      <c r="CQ98" s="82" t="str">
        <f t="shared" si="34"/>
        <v/>
      </c>
      <c r="CR98" s="82" t="str">
        <f t="shared" si="34"/>
        <v/>
      </c>
      <c r="CS98" s="82" t="str">
        <f t="shared" si="34"/>
        <v/>
      </c>
      <c r="CT98" s="82" t="str">
        <f t="shared" si="34"/>
        <v/>
      </c>
      <c r="CU98" s="82" t="str">
        <f t="shared" si="35"/>
        <v/>
      </c>
      <c r="CV98" s="82" t="str">
        <f t="shared" si="35"/>
        <v/>
      </c>
      <c r="CW98" s="82" t="str">
        <f t="shared" si="35"/>
        <v/>
      </c>
      <c r="CX98" s="82" t="str">
        <f t="shared" si="35"/>
        <v/>
      </c>
      <c r="CY98" s="82" t="str">
        <f t="shared" si="35"/>
        <v/>
      </c>
      <c r="CZ98" s="82" t="str">
        <f t="shared" si="35"/>
        <v/>
      </c>
      <c r="DA98" s="82" t="str">
        <f t="shared" si="36"/>
        <v>shinsoukai2015@gmail.com</v>
      </c>
      <c r="DB98" s="82" t="str">
        <f t="shared" si="36"/>
        <v/>
      </c>
      <c r="DC98" s="82" t="str">
        <f t="shared" si="36"/>
        <v/>
      </c>
      <c r="DD98" s="82" t="str">
        <f t="shared" si="36"/>
        <v/>
      </c>
      <c r="DE98" s="82" t="str">
        <f t="shared" si="36"/>
        <v/>
      </c>
      <c r="DF98" s="82" t="str">
        <f t="shared" si="36"/>
        <v/>
      </c>
      <c r="DG98" s="82" t="str">
        <f t="shared" si="37"/>
        <v>shinsoukai2015@gmail.com</v>
      </c>
      <c r="DH98" s="82" t="str">
        <f t="shared" si="37"/>
        <v/>
      </c>
      <c r="DI98" s="82" t="str">
        <f t="shared" si="37"/>
        <v/>
      </c>
      <c r="DJ98" s="82" t="str">
        <f t="shared" si="37"/>
        <v/>
      </c>
      <c r="DK98" s="82" t="str">
        <f t="shared" si="37"/>
        <v/>
      </c>
      <c r="DL98" s="82" t="str">
        <f t="shared" si="37"/>
        <v/>
      </c>
      <c r="DM98" s="82" t="str">
        <f t="shared" si="38"/>
        <v/>
      </c>
      <c r="DN98" s="82" t="str">
        <f t="shared" si="38"/>
        <v/>
      </c>
      <c r="DO98" s="82" t="str">
        <f t="shared" si="38"/>
        <v/>
      </c>
      <c r="DP98" s="82" t="str">
        <f t="shared" si="38"/>
        <v/>
      </c>
      <c r="DQ98" s="82" t="str">
        <f t="shared" si="38"/>
        <v/>
      </c>
      <c r="DR98" s="82" t="str">
        <f t="shared" si="38"/>
        <v/>
      </c>
      <c r="DS98" s="82" t="str">
        <f t="shared" si="39"/>
        <v/>
      </c>
      <c r="DT98" s="82" t="str">
        <f t="shared" si="39"/>
        <v/>
      </c>
      <c r="DU98" s="82" t="str">
        <f t="shared" si="39"/>
        <v/>
      </c>
      <c r="DV98" s="82" t="str">
        <f t="shared" si="39"/>
        <v/>
      </c>
      <c r="DW98" s="82" t="str">
        <f t="shared" si="39"/>
        <v/>
      </c>
      <c r="DX98" s="82" t="str">
        <f t="shared" si="39"/>
        <v/>
      </c>
      <c r="DY98" s="82" t="str">
        <f t="shared" si="40"/>
        <v/>
      </c>
      <c r="DZ98" s="82" t="str">
        <f t="shared" si="40"/>
        <v/>
      </c>
      <c r="EA98" s="82" t="str">
        <f t="shared" si="40"/>
        <v/>
      </c>
      <c r="EB98" s="82" t="str">
        <f t="shared" si="40"/>
        <v/>
      </c>
      <c r="EC98" s="82" t="str">
        <f t="shared" si="40"/>
        <v/>
      </c>
      <c r="ED98" s="82" t="str">
        <f t="shared" si="40"/>
        <v/>
      </c>
      <c r="EE98" s="82" t="str">
        <f t="shared" si="41"/>
        <v/>
      </c>
      <c r="EF98" s="82" t="str">
        <f t="shared" si="41"/>
        <v/>
      </c>
      <c r="EG98" s="82" t="str">
        <f t="shared" si="41"/>
        <v/>
      </c>
      <c r="EH98" s="82" t="str">
        <f t="shared" si="41"/>
        <v/>
      </c>
      <c r="EI98" s="82" t="str">
        <f t="shared" si="41"/>
        <v/>
      </c>
      <c r="EJ98" s="82" t="str">
        <f t="shared" si="41"/>
        <v/>
      </c>
      <c r="EK98" s="82" t="str">
        <f t="shared" si="42"/>
        <v/>
      </c>
      <c r="EL98" s="82" t="str">
        <f t="shared" si="42"/>
        <v/>
      </c>
      <c r="EM98" s="82" t="str">
        <f t="shared" si="42"/>
        <v/>
      </c>
      <c r="EN98" s="82" t="str">
        <f t="shared" si="42"/>
        <v/>
      </c>
      <c r="EO98" s="82" t="str">
        <f t="shared" si="42"/>
        <v/>
      </c>
      <c r="EP98" s="82" t="str">
        <f t="shared" si="42"/>
        <v/>
      </c>
      <c r="EQ98" s="82" t="str">
        <f t="shared" si="43"/>
        <v/>
      </c>
      <c r="ER98" s="82" t="str">
        <f t="shared" si="43"/>
        <v/>
      </c>
      <c r="ES98" s="82" t="str">
        <f t="shared" si="43"/>
        <v/>
      </c>
      <c r="ET98" s="82" t="str">
        <f t="shared" si="43"/>
        <v/>
      </c>
      <c r="EU98" s="82" t="str">
        <f t="shared" si="43"/>
        <v/>
      </c>
      <c r="EV98" s="82" t="str">
        <f t="shared" si="43"/>
        <v/>
      </c>
      <c r="EW98" s="82" t="str">
        <f t="shared" si="44"/>
        <v/>
      </c>
      <c r="EX98" s="82" t="str">
        <f t="shared" si="44"/>
        <v/>
      </c>
      <c r="EY98" s="82" t="str">
        <f t="shared" si="44"/>
        <v/>
      </c>
      <c r="EZ98" s="82" t="str">
        <f t="shared" si="44"/>
        <v/>
      </c>
      <c r="FA98" s="82" t="str">
        <f t="shared" si="44"/>
        <v/>
      </c>
      <c r="FB98" s="82" t="str">
        <f t="shared" si="44"/>
        <v/>
      </c>
      <c r="FC98" s="82" t="str">
        <f t="shared" si="45"/>
        <v/>
      </c>
      <c r="FD98" s="82" t="str">
        <f t="shared" si="45"/>
        <v/>
      </c>
      <c r="FE98" s="82" t="str">
        <f t="shared" si="45"/>
        <v/>
      </c>
      <c r="FF98" s="82" t="str">
        <f t="shared" si="45"/>
        <v/>
      </c>
      <c r="FG98" s="82" t="str">
        <f t="shared" si="45"/>
        <v/>
      </c>
      <c r="FH98" s="82" t="str">
        <f t="shared" si="45"/>
        <v/>
      </c>
      <c r="FI98" s="82" t="str">
        <f t="shared" si="46"/>
        <v/>
      </c>
      <c r="FJ98" s="82" t="str">
        <f t="shared" si="46"/>
        <v/>
      </c>
      <c r="FK98" s="82" t="str">
        <f t="shared" si="46"/>
        <v/>
      </c>
      <c r="FL98" s="82" t="str">
        <f t="shared" si="46"/>
        <v/>
      </c>
      <c r="FM98" s="82" t="str">
        <f t="shared" si="46"/>
        <v/>
      </c>
      <c r="FN98" s="82" t="str">
        <f t="shared" si="46"/>
        <v/>
      </c>
      <c r="FO98" s="82" t="str">
        <f t="shared" si="47"/>
        <v/>
      </c>
      <c r="FP98" s="82" t="str">
        <f t="shared" si="47"/>
        <v/>
      </c>
      <c r="FQ98" s="82" t="str">
        <f t="shared" si="47"/>
        <v/>
      </c>
      <c r="FR98" s="82" t="str">
        <f t="shared" si="47"/>
        <v/>
      </c>
      <c r="FS98" s="82" t="str">
        <f t="shared" si="47"/>
        <v/>
      </c>
      <c r="FT98" s="82" t="str">
        <f t="shared" si="47"/>
        <v/>
      </c>
      <c r="FU98" s="82" t="str">
        <f t="shared" si="48"/>
        <v/>
      </c>
      <c r="FV98" s="82" t="str">
        <f t="shared" si="48"/>
        <v/>
      </c>
      <c r="FW98" s="82" t="str">
        <f t="shared" si="48"/>
        <v/>
      </c>
      <c r="FX98" s="82" t="str">
        <f t="shared" si="48"/>
        <v/>
      </c>
      <c r="FY98" s="82" t="str">
        <f t="shared" si="48"/>
        <v/>
      </c>
      <c r="FZ98" s="82" t="str">
        <f t="shared" si="48"/>
        <v/>
      </c>
      <c r="GA98" s="82" t="str">
        <f t="shared" si="49"/>
        <v/>
      </c>
      <c r="GB98" s="82" t="str">
        <f t="shared" si="49"/>
        <v/>
      </c>
      <c r="GC98" s="82" t="str">
        <f t="shared" si="49"/>
        <v/>
      </c>
      <c r="GD98" s="82" t="str">
        <f t="shared" si="49"/>
        <v/>
      </c>
      <c r="GE98" s="82" t="str">
        <f t="shared" si="49"/>
        <v/>
      </c>
      <c r="GF98" s="82" t="str">
        <f t="shared" si="49"/>
        <v/>
      </c>
    </row>
    <row r="99" spans="1:188" ht="25.5" customHeight="1">
      <c r="A99" s="2" t="s">
        <v>4668</v>
      </c>
      <c r="B99" s="2">
        <f>COUNTIF($H$4:H99,H99)</f>
        <v>1</v>
      </c>
      <c r="C99" s="2">
        <f>COUNTIF($J$4:J99,J99)</f>
        <v>1</v>
      </c>
      <c r="D99" s="2">
        <f>COUNTIF($K$4:K99,K99)</f>
        <v>1</v>
      </c>
      <c r="E99" s="89">
        <f t="shared" si="25"/>
        <v>96</v>
      </c>
      <c r="F99" s="89" t="s">
        <v>2532</v>
      </c>
      <c r="G99" s="79" t="s">
        <v>3917</v>
      </c>
      <c r="H99" s="96" t="s">
        <v>2323</v>
      </c>
      <c r="I99" s="79" t="s">
        <v>620</v>
      </c>
      <c r="J99" s="79" t="s">
        <v>829</v>
      </c>
      <c r="K99" s="89" t="s">
        <v>1534</v>
      </c>
      <c r="L99" s="89" t="s">
        <v>1263</v>
      </c>
      <c r="M99" s="108" t="s">
        <v>542</v>
      </c>
      <c r="N99" s="108"/>
      <c r="O99" s="108"/>
      <c r="P99" s="108"/>
      <c r="Q99" s="108"/>
      <c r="R99" s="108"/>
      <c r="S99" s="89">
        <v>1</v>
      </c>
      <c r="T99" s="89">
        <v>1</v>
      </c>
      <c r="U99" s="89"/>
      <c r="V99" s="89"/>
      <c r="W99" s="89"/>
      <c r="X99" s="89"/>
      <c r="Y99" s="89"/>
      <c r="Z99" s="89"/>
      <c r="AA99" s="89"/>
      <c r="AB99" s="89"/>
      <c r="AC99" s="89"/>
      <c r="AD99" s="89"/>
      <c r="AE99" s="89"/>
      <c r="AF99" s="89"/>
      <c r="AG99" s="89"/>
      <c r="AH99" s="89"/>
      <c r="AI99" s="89"/>
      <c r="AJ99" s="89"/>
      <c r="AK99" s="89"/>
      <c r="AL99" s="89"/>
      <c r="AM99" s="89"/>
      <c r="AN99" s="89"/>
      <c r="AO99" s="89"/>
      <c r="AP99" s="89"/>
      <c r="AQ99" s="111"/>
      <c r="AR99" s="118"/>
      <c r="AS99" s="2" t="str">
        <f t="shared" si="26"/>
        <v>care-rapport@crest.ocn.ne.jp</v>
      </c>
      <c r="AT99" s="2" t="str">
        <f t="shared" si="26"/>
        <v/>
      </c>
      <c r="AU99" s="2" t="str">
        <f t="shared" si="26"/>
        <v/>
      </c>
      <c r="AV99" s="2" t="str">
        <f t="shared" si="26"/>
        <v/>
      </c>
      <c r="AW99" s="2" t="str">
        <f t="shared" si="26"/>
        <v/>
      </c>
      <c r="AX99" s="2" t="str">
        <f t="shared" si="26"/>
        <v/>
      </c>
      <c r="AY99" s="121" t="str">
        <f t="shared" si="27"/>
        <v>care-rapport@crest.ocn.ne.jp</v>
      </c>
      <c r="AZ99" s="121" t="str">
        <f t="shared" si="27"/>
        <v/>
      </c>
      <c r="BA99" s="121" t="str">
        <f t="shared" si="27"/>
        <v/>
      </c>
      <c r="BB99" s="121" t="str">
        <f t="shared" si="27"/>
        <v/>
      </c>
      <c r="BC99" s="121" t="str">
        <f t="shared" si="27"/>
        <v/>
      </c>
      <c r="BD99" s="121" t="str">
        <f t="shared" si="27"/>
        <v/>
      </c>
      <c r="BE99" s="82" t="str">
        <f t="shared" si="28"/>
        <v/>
      </c>
      <c r="BF99" s="82" t="str">
        <f t="shared" si="28"/>
        <v/>
      </c>
      <c r="BG99" s="82" t="str">
        <f t="shared" si="28"/>
        <v/>
      </c>
      <c r="BH99" s="82" t="str">
        <f t="shared" si="28"/>
        <v/>
      </c>
      <c r="BI99" s="82" t="str">
        <f t="shared" si="28"/>
        <v/>
      </c>
      <c r="BJ99" s="82" t="str">
        <f t="shared" si="28"/>
        <v/>
      </c>
      <c r="BK99" s="82" t="str">
        <f t="shared" si="29"/>
        <v/>
      </c>
      <c r="BL99" s="82" t="str">
        <f t="shared" si="29"/>
        <v/>
      </c>
      <c r="BM99" s="82" t="str">
        <f t="shared" si="29"/>
        <v/>
      </c>
      <c r="BN99" s="82" t="str">
        <f t="shared" si="29"/>
        <v/>
      </c>
      <c r="BO99" s="82" t="str">
        <f t="shared" si="29"/>
        <v/>
      </c>
      <c r="BP99" s="82" t="str">
        <f t="shared" si="29"/>
        <v/>
      </c>
      <c r="BQ99" s="82" t="str">
        <f t="shared" si="30"/>
        <v/>
      </c>
      <c r="BR99" s="82" t="str">
        <f t="shared" si="30"/>
        <v/>
      </c>
      <c r="BS99" s="82" t="str">
        <f t="shared" si="30"/>
        <v/>
      </c>
      <c r="BT99" s="82" t="str">
        <f t="shared" si="30"/>
        <v/>
      </c>
      <c r="BU99" s="82" t="str">
        <f t="shared" si="30"/>
        <v/>
      </c>
      <c r="BV99" s="82" t="str">
        <f t="shared" si="30"/>
        <v/>
      </c>
      <c r="BW99" s="82" t="str">
        <f t="shared" si="31"/>
        <v/>
      </c>
      <c r="BX99" s="82" t="str">
        <f t="shared" si="31"/>
        <v/>
      </c>
      <c r="BY99" s="82" t="str">
        <f t="shared" si="31"/>
        <v/>
      </c>
      <c r="BZ99" s="82" t="str">
        <f t="shared" si="31"/>
        <v/>
      </c>
      <c r="CA99" s="82" t="str">
        <f t="shared" si="31"/>
        <v/>
      </c>
      <c r="CB99" s="82" t="str">
        <f t="shared" si="31"/>
        <v/>
      </c>
      <c r="CC99" s="82" t="str">
        <f t="shared" si="32"/>
        <v/>
      </c>
      <c r="CD99" s="82" t="str">
        <f t="shared" si="32"/>
        <v/>
      </c>
      <c r="CE99" s="82" t="str">
        <f t="shared" si="32"/>
        <v/>
      </c>
      <c r="CF99" s="82" t="str">
        <f t="shared" si="32"/>
        <v/>
      </c>
      <c r="CG99" s="82" t="str">
        <f t="shared" si="32"/>
        <v/>
      </c>
      <c r="CH99" s="82" t="str">
        <f t="shared" si="32"/>
        <v/>
      </c>
      <c r="CI99" s="82" t="str">
        <f t="shared" si="33"/>
        <v/>
      </c>
      <c r="CJ99" s="82" t="str">
        <f t="shared" si="33"/>
        <v/>
      </c>
      <c r="CK99" s="82" t="str">
        <f t="shared" si="33"/>
        <v/>
      </c>
      <c r="CL99" s="82" t="str">
        <f t="shared" si="33"/>
        <v/>
      </c>
      <c r="CM99" s="82" t="str">
        <f t="shared" si="33"/>
        <v/>
      </c>
      <c r="CN99" s="82" t="str">
        <f t="shared" si="33"/>
        <v/>
      </c>
      <c r="CO99" s="82" t="str">
        <f t="shared" si="34"/>
        <v/>
      </c>
      <c r="CP99" s="82" t="str">
        <f t="shared" si="34"/>
        <v/>
      </c>
      <c r="CQ99" s="82" t="str">
        <f t="shared" si="34"/>
        <v/>
      </c>
      <c r="CR99" s="82" t="str">
        <f t="shared" si="34"/>
        <v/>
      </c>
      <c r="CS99" s="82" t="str">
        <f t="shared" si="34"/>
        <v/>
      </c>
      <c r="CT99" s="82" t="str">
        <f t="shared" si="34"/>
        <v/>
      </c>
      <c r="CU99" s="82" t="str">
        <f t="shared" si="35"/>
        <v/>
      </c>
      <c r="CV99" s="82" t="str">
        <f t="shared" si="35"/>
        <v/>
      </c>
      <c r="CW99" s="82" t="str">
        <f t="shared" si="35"/>
        <v/>
      </c>
      <c r="CX99" s="82" t="str">
        <f t="shared" si="35"/>
        <v/>
      </c>
      <c r="CY99" s="82" t="str">
        <f t="shared" si="35"/>
        <v/>
      </c>
      <c r="CZ99" s="82" t="str">
        <f t="shared" si="35"/>
        <v/>
      </c>
      <c r="DA99" s="82" t="str">
        <f t="shared" si="36"/>
        <v/>
      </c>
      <c r="DB99" s="82" t="str">
        <f t="shared" si="36"/>
        <v/>
      </c>
      <c r="DC99" s="82" t="str">
        <f t="shared" si="36"/>
        <v/>
      </c>
      <c r="DD99" s="82" t="str">
        <f t="shared" si="36"/>
        <v/>
      </c>
      <c r="DE99" s="82" t="str">
        <f t="shared" si="36"/>
        <v/>
      </c>
      <c r="DF99" s="82" t="str">
        <f t="shared" si="36"/>
        <v/>
      </c>
      <c r="DG99" s="82" t="str">
        <f t="shared" si="37"/>
        <v/>
      </c>
      <c r="DH99" s="82" t="str">
        <f t="shared" si="37"/>
        <v/>
      </c>
      <c r="DI99" s="82" t="str">
        <f t="shared" si="37"/>
        <v/>
      </c>
      <c r="DJ99" s="82" t="str">
        <f t="shared" si="37"/>
        <v/>
      </c>
      <c r="DK99" s="82" t="str">
        <f t="shared" si="37"/>
        <v/>
      </c>
      <c r="DL99" s="82" t="str">
        <f t="shared" si="37"/>
        <v/>
      </c>
      <c r="DM99" s="82" t="str">
        <f t="shared" si="38"/>
        <v/>
      </c>
      <c r="DN99" s="82" t="str">
        <f t="shared" si="38"/>
        <v/>
      </c>
      <c r="DO99" s="82" t="str">
        <f t="shared" si="38"/>
        <v/>
      </c>
      <c r="DP99" s="82" t="str">
        <f t="shared" si="38"/>
        <v/>
      </c>
      <c r="DQ99" s="82" t="str">
        <f t="shared" si="38"/>
        <v/>
      </c>
      <c r="DR99" s="82" t="str">
        <f t="shared" si="38"/>
        <v/>
      </c>
      <c r="DS99" s="82" t="str">
        <f t="shared" si="39"/>
        <v/>
      </c>
      <c r="DT99" s="82" t="str">
        <f t="shared" si="39"/>
        <v/>
      </c>
      <c r="DU99" s="82" t="str">
        <f t="shared" si="39"/>
        <v/>
      </c>
      <c r="DV99" s="82" t="str">
        <f t="shared" si="39"/>
        <v/>
      </c>
      <c r="DW99" s="82" t="str">
        <f t="shared" si="39"/>
        <v/>
      </c>
      <c r="DX99" s="82" t="str">
        <f t="shared" si="39"/>
        <v/>
      </c>
      <c r="DY99" s="82" t="str">
        <f t="shared" si="40"/>
        <v/>
      </c>
      <c r="DZ99" s="82" t="str">
        <f t="shared" si="40"/>
        <v/>
      </c>
      <c r="EA99" s="82" t="str">
        <f t="shared" si="40"/>
        <v/>
      </c>
      <c r="EB99" s="82" t="str">
        <f t="shared" si="40"/>
        <v/>
      </c>
      <c r="EC99" s="82" t="str">
        <f t="shared" si="40"/>
        <v/>
      </c>
      <c r="ED99" s="82" t="str">
        <f t="shared" si="40"/>
        <v/>
      </c>
      <c r="EE99" s="82" t="str">
        <f t="shared" si="41"/>
        <v/>
      </c>
      <c r="EF99" s="82" t="str">
        <f t="shared" si="41"/>
        <v/>
      </c>
      <c r="EG99" s="82" t="str">
        <f t="shared" si="41"/>
        <v/>
      </c>
      <c r="EH99" s="82" t="str">
        <f t="shared" si="41"/>
        <v/>
      </c>
      <c r="EI99" s="82" t="str">
        <f t="shared" si="41"/>
        <v/>
      </c>
      <c r="EJ99" s="82" t="str">
        <f t="shared" si="41"/>
        <v/>
      </c>
      <c r="EK99" s="82" t="str">
        <f t="shared" si="42"/>
        <v/>
      </c>
      <c r="EL99" s="82" t="str">
        <f t="shared" si="42"/>
        <v/>
      </c>
      <c r="EM99" s="82" t="str">
        <f t="shared" si="42"/>
        <v/>
      </c>
      <c r="EN99" s="82" t="str">
        <f t="shared" si="42"/>
        <v/>
      </c>
      <c r="EO99" s="82" t="str">
        <f t="shared" si="42"/>
        <v/>
      </c>
      <c r="EP99" s="82" t="str">
        <f t="shared" si="42"/>
        <v/>
      </c>
      <c r="EQ99" s="82" t="str">
        <f t="shared" si="43"/>
        <v/>
      </c>
      <c r="ER99" s="82" t="str">
        <f t="shared" si="43"/>
        <v/>
      </c>
      <c r="ES99" s="82" t="str">
        <f t="shared" si="43"/>
        <v/>
      </c>
      <c r="ET99" s="82" t="str">
        <f t="shared" si="43"/>
        <v/>
      </c>
      <c r="EU99" s="82" t="str">
        <f t="shared" si="43"/>
        <v/>
      </c>
      <c r="EV99" s="82" t="str">
        <f t="shared" si="43"/>
        <v/>
      </c>
      <c r="EW99" s="82" t="str">
        <f t="shared" si="44"/>
        <v/>
      </c>
      <c r="EX99" s="82" t="str">
        <f t="shared" si="44"/>
        <v/>
      </c>
      <c r="EY99" s="82" t="str">
        <f t="shared" si="44"/>
        <v/>
      </c>
      <c r="EZ99" s="82" t="str">
        <f t="shared" si="44"/>
        <v/>
      </c>
      <c r="FA99" s="82" t="str">
        <f t="shared" si="44"/>
        <v/>
      </c>
      <c r="FB99" s="82" t="str">
        <f t="shared" si="44"/>
        <v/>
      </c>
      <c r="FC99" s="82" t="str">
        <f t="shared" si="45"/>
        <v/>
      </c>
      <c r="FD99" s="82" t="str">
        <f t="shared" si="45"/>
        <v/>
      </c>
      <c r="FE99" s="82" t="str">
        <f t="shared" si="45"/>
        <v/>
      </c>
      <c r="FF99" s="82" t="str">
        <f t="shared" si="45"/>
        <v/>
      </c>
      <c r="FG99" s="82" t="str">
        <f t="shared" si="45"/>
        <v/>
      </c>
      <c r="FH99" s="82" t="str">
        <f t="shared" si="45"/>
        <v/>
      </c>
      <c r="FI99" s="82" t="str">
        <f t="shared" si="46"/>
        <v/>
      </c>
      <c r="FJ99" s="82" t="str">
        <f t="shared" si="46"/>
        <v/>
      </c>
      <c r="FK99" s="82" t="str">
        <f t="shared" si="46"/>
        <v/>
      </c>
      <c r="FL99" s="82" t="str">
        <f t="shared" si="46"/>
        <v/>
      </c>
      <c r="FM99" s="82" t="str">
        <f t="shared" si="46"/>
        <v/>
      </c>
      <c r="FN99" s="82" t="str">
        <f t="shared" si="46"/>
        <v/>
      </c>
      <c r="FO99" s="82" t="str">
        <f t="shared" si="47"/>
        <v/>
      </c>
      <c r="FP99" s="82" t="str">
        <f t="shared" si="47"/>
        <v/>
      </c>
      <c r="FQ99" s="82" t="str">
        <f t="shared" si="47"/>
        <v/>
      </c>
      <c r="FR99" s="82" t="str">
        <f t="shared" si="47"/>
        <v/>
      </c>
      <c r="FS99" s="82" t="str">
        <f t="shared" si="47"/>
        <v/>
      </c>
      <c r="FT99" s="82" t="str">
        <f t="shared" si="47"/>
        <v/>
      </c>
      <c r="FU99" s="82" t="str">
        <f t="shared" si="48"/>
        <v/>
      </c>
      <c r="FV99" s="82" t="str">
        <f t="shared" si="48"/>
        <v/>
      </c>
      <c r="FW99" s="82" t="str">
        <f t="shared" si="48"/>
        <v/>
      </c>
      <c r="FX99" s="82" t="str">
        <f t="shared" si="48"/>
        <v/>
      </c>
      <c r="FY99" s="82" t="str">
        <f t="shared" si="48"/>
        <v/>
      </c>
      <c r="FZ99" s="82" t="str">
        <f t="shared" si="48"/>
        <v/>
      </c>
      <c r="GA99" s="82" t="str">
        <f t="shared" si="49"/>
        <v/>
      </c>
      <c r="GB99" s="82" t="str">
        <f t="shared" si="49"/>
        <v/>
      </c>
      <c r="GC99" s="82" t="str">
        <f t="shared" si="49"/>
        <v/>
      </c>
      <c r="GD99" s="82" t="str">
        <f t="shared" si="49"/>
        <v/>
      </c>
      <c r="GE99" s="82" t="str">
        <f t="shared" si="49"/>
        <v/>
      </c>
      <c r="GF99" s="82" t="str">
        <f t="shared" si="49"/>
        <v/>
      </c>
    </row>
    <row r="100" spans="1:188" ht="25.5" customHeight="1">
      <c r="A100" s="2" t="s">
        <v>2919</v>
      </c>
      <c r="B100" s="2">
        <f>COUNTIF($H$4:H100,H100)</f>
        <v>1</v>
      </c>
      <c r="C100" s="2">
        <f>COUNTIF($J$4:J100,J100)</f>
        <v>1</v>
      </c>
      <c r="D100" s="2">
        <f>COUNTIF($K$4:K100,K100)</f>
        <v>1</v>
      </c>
      <c r="E100" s="89">
        <f t="shared" si="25"/>
        <v>97</v>
      </c>
      <c r="F100" s="89" t="s">
        <v>2532</v>
      </c>
      <c r="G100" s="79" t="s">
        <v>3928</v>
      </c>
      <c r="H100" s="96" t="s">
        <v>1719</v>
      </c>
      <c r="I100" s="79" t="s">
        <v>1602</v>
      </c>
      <c r="J100" s="79" t="s">
        <v>2348</v>
      </c>
      <c r="K100" s="89" t="s">
        <v>973</v>
      </c>
      <c r="L100" s="89"/>
      <c r="M100" s="108" t="s">
        <v>2464</v>
      </c>
      <c r="N100" s="108"/>
      <c r="O100" s="108"/>
      <c r="P100" s="108"/>
      <c r="Q100" s="108"/>
      <c r="R100" s="108"/>
      <c r="S100" s="89"/>
      <c r="T100" s="89"/>
      <c r="U100" s="89"/>
      <c r="V100" s="89"/>
      <c r="W100" s="89"/>
      <c r="X100" s="89">
        <v>1</v>
      </c>
      <c r="Y100" s="89"/>
      <c r="Z100" s="89"/>
      <c r="AA100" s="89"/>
      <c r="AB100" s="89"/>
      <c r="AC100" s="89"/>
      <c r="AD100" s="89"/>
      <c r="AE100" s="89"/>
      <c r="AF100" s="89"/>
      <c r="AG100" s="89"/>
      <c r="AH100" s="89"/>
      <c r="AI100" s="89"/>
      <c r="AJ100" s="89"/>
      <c r="AK100" s="89"/>
      <c r="AL100" s="89"/>
      <c r="AM100" s="89"/>
      <c r="AN100" s="89"/>
      <c r="AO100" s="89">
        <v>1</v>
      </c>
      <c r="AP100" s="89"/>
      <c r="AQ100" s="111"/>
      <c r="AR100" s="118"/>
      <c r="AS100" s="2" t="str">
        <f t="shared" si="26"/>
        <v/>
      </c>
      <c r="AT100" s="2" t="str">
        <f t="shared" si="26"/>
        <v/>
      </c>
      <c r="AU100" s="2" t="str">
        <f t="shared" si="26"/>
        <v/>
      </c>
      <c r="AV100" s="2" t="str">
        <f t="shared" si="26"/>
        <v/>
      </c>
      <c r="AW100" s="2" t="str">
        <f t="shared" si="26"/>
        <v/>
      </c>
      <c r="AX100" s="2" t="str">
        <f t="shared" si="26"/>
        <v/>
      </c>
      <c r="AY100" s="121" t="str">
        <f t="shared" si="27"/>
        <v/>
      </c>
      <c r="AZ100" s="121" t="str">
        <f t="shared" si="27"/>
        <v/>
      </c>
      <c r="BA100" s="121" t="str">
        <f t="shared" si="27"/>
        <v/>
      </c>
      <c r="BB100" s="121" t="str">
        <f t="shared" si="27"/>
        <v/>
      </c>
      <c r="BC100" s="121" t="str">
        <f t="shared" si="27"/>
        <v/>
      </c>
      <c r="BD100" s="121" t="str">
        <f t="shared" si="27"/>
        <v/>
      </c>
      <c r="BE100" s="82" t="str">
        <f t="shared" si="28"/>
        <v/>
      </c>
      <c r="BF100" s="82" t="str">
        <f t="shared" si="28"/>
        <v/>
      </c>
      <c r="BG100" s="82" t="str">
        <f t="shared" si="28"/>
        <v/>
      </c>
      <c r="BH100" s="82" t="str">
        <f t="shared" si="28"/>
        <v/>
      </c>
      <c r="BI100" s="82" t="str">
        <f t="shared" si="28"/>
        <v/>
      </c>
      <c r="BJ100" s="82" t="str">
        <f t="shared" si="28"/>
        <v/>
      </c>
      <c r="BK100" s="82" t="str">
        <f t="shared" si="29"/>
        <v/>
      </c>
      <c r="BL100" s="82" t="str">
        <f t="shared" si="29"/>
        <v/>
      </c>
      <c r="BM100" s="82" t="str">
        <f t="shared" si="29"/>
        <v/>
      </c>
      <c r="BN100" s="82" t="str">
        <f t="shared" si="29"/>
        <v/>
      </c>
      <c r="BO100" s="82" t="str">
        <f t="shared" si="29"/>
        <v/>
      </c>
      <c r="BP100" s="82" t="str">
        <f t="shared" si="29"/>
        <v/>
      </c>
      <c r="BQ100" s="82" t="str">
        <f t="shared" si="30"/>
        <v/>
      </c>
      <c r="BR100" s="82" t="str">
        <f t="shared" si="30"/>
        <v/>
      </c>
      <c r="BS100" s="82" t="str">
        <f t="shared" si="30"/>
        <v/>
      </c>
      <c r="BT100" s="82" t="str">
        <f t="shared" si="30"/>
        <v/>
      </c>
      <c r="BU100" s="82" t="str">
        <f t="shared" si="30"/>
        <v/>
      </c>
      <c r="BV100" s="82" t="str">
        <f t="shared" si="30"/>
        <v/>
      </c>
      <c r="BW100" s="82" t="str">
        <f t="shared" si="31"/>
        <v>info@taiju1.main.jp</v>
      </c>
      <c r="BX100" s="82" t="str">
        <f t="shared" si="31"/>
        <v/>
      </c>
      <c r="BY100" s="82" t="str">
        <f t="shared" si="31"/>
        <v/>
      </c>
      <c r="BZ100" s="82" t="str">
        <f t="shared" si="31"/>
        <v/>
      </c>
      <c r="CA100" s="82" t="str">
        <f t="shared" si="31"/>
        <v/>
      </c>
      <c r="CB100" s="82" t="str">
        <f t="shared" si="31"/>
        <v/>
      </c>
      <c r="CC100" s="82" t="str">
        <f t="shared" si="32"/>
        <v/>
      </c>
      <c r="CD100" s="82" t="str">
        <f t="shared" si="32"/>
        <v/>
      </c>
      <c r="CE100" s="82" t="str">
        <f t="shared" si="32"/>
        <v/>
      </c>
      <c r="CF100" s="82" t="str">
        <f t="shared" si="32"/>
        <v/>
      </c>
      <c r="CG100" s="82" t="str">
        <f t="shared" si="32"/>
        <v/>
      </c>
      <c r="CH100" s="82" t="str">
        <f t="shared" si="32"/>
        <v/>
      </c>
      <c r="CI100" s="82" t="str">
        <f t="shared" si="33"/>
        <v/>
      </c>
      <c r="CJ100" s="82" t="str">
        <f t="shared" si="33"/>
        <v/>
      </c>
      <c r="CK100" s="82" t="str">
        <f t="shared" si="33"/>
        <v/>
      </c>
      <c r="CL100" s="82" t="str">
        <f t="shared" si="33"/>
        <v/>
      </c>
      <c r="CM100" s="82" t="str">
        <f t="shared" si="33"/>
        <v/>
      </c>
      <c r="CN100" s="82" t="str">
        <f t="shared" si="33"/>
        <v/>
      </c>
      <c r="CO100" s="82" t="str">
        <f t="shared" si="34"/>
        <v/>
      </c>
      <c r="CP100" s="82" t="str">
        <f t="shared" si="34"/>
        <v/>
      </c>
      <c r="CQ100" s="82" t="str">
        <f t="shared" si="34"/>
        <v/>
      </c>
      <c r="CR100" s="82" t="str">
        <f t="shared" si="34"/>
        <v/>
      </c>
      <c r="CS100" s="82" t="str">
        <f t="shared" si="34"/>
        <v/>
      </c>
      <c r="CT100" s="82" t="str">
        <f t="shared" si="34"/>
        <v/>
      </c>
      <c r="CU100" s="82" t="str">
        <f t="shared" si="35"/>
        <v/>
      </c>
      <c r="CV100" s="82" t="str">
        <f t="shared" si="35"/>
        <v/>
      </c>
      <c r="CW100" s="82" t="str">
        <f t="shared" si="35"/>
        <v/>
      </c>
      <c r="CX100" s="82" t="str">
        <f t="shared" si="35"/>
        <v/>
      </c>
      <c r="CY100" s="82" t="str">
        <f t="shared" si="35"/>
        <v/>
      </c>
      <c r="CZ100" s="82" t="str">
        <f t="shared" si="35"/>
        <v/>
      </c>
      <c r="DA100" s="82" t="str">
        <f t="shared" si="36"/>
        <v/>
      </c>
      <c r="DB100" s="82" t="str">
        <f t="shared" si="36"/>
        <v/>
      </c>
      <c r="DC100" s="82" t="str">
        <f t="shared" si="36"/>
        <v/>
      </c>
      <c r="DD100" s="82" t="str">
        <f t="shared" si="36"/>
        <v/>
      </c>
      <c r="DE100" s="82" t="str">
        <f t="shared" si="36"/>
        <v/>
      </c>
      <c r="DF100" s="82" t="str">
        <f t="shared" si="36"/>
        <v/>
      </c>
      <c r="DG100" s="82" t="str">
        <f t="shared" si="37"/>
        <v/>
      </c>
      <c r="DH100" s="82" t="str">
        <f t="shared" si="37"/>
        <v/>
      </c>
      <c r="DI100" s="82" t="str">
        <f t="shared" si="37"/>
        <v/>
      </c>
      <c r="DJ100" s="82" t="str">
        <f t="shared" si="37"/>
        <v/>
      </c>
      <c r="DK100" s="82" t="str">
        <f t="shared" si="37"/>
        <v/>
      </c>
      <c r="DL100" s="82" t="str">
        <f t="shared" si="37"/>
        <v/>
      </c>
      <c r="DM100" s="82" t="str">
        <f t="shared" si="38"/>
        <v/>
      </c>
      <c r="DN100" s="82" t="str">
        <f t="shared" si="38"/>
        <v/>
      </c>
      <c r="DO100" s="82" t="str">
        <f t="shared" si="38"/>
        <v/>
      </c>
      <c r="DP100" s="82" t="str">
        <f t="shared" si="38"/>
        <v/>
      </c>
      <c r="DQ100" s="82" t="str">
        <f t="shared" si="38"/>
        <v/>
      </c>
      <c r="DR100" s="82" t="str">
        <f t="shared" si="38"/>
        <v/>
      </c>
      <c r="DS100" s="82" t="str">
        <f t="shared" si="39"/>
        <v/>
      </c>
      <c r="DT100" s="82" t="str">
        <f t="shared" si="39"/>
        <v/>
      </c>
      <c r="DU100" s="82" t="str">
        <f t="shared" si="39"/>
        <v/>
      </c>
      <c r="DV100" s="82" t="str">
        <f t="shared" si="39"/>
        <v/>
      </c>
      <c r="DW100" s="82" t="str">
        <f t="shared" si="39"/>
        <v/>
      </c>
      <c r="DX100" s="82" t="str">
        <f t="shared" si="39"/>
        <v/>
      </c>
      <c r="DY100" s="82" t="str">
        <f t="shared" si="40"/>
        <v/>
      </c>
      <c r="DZ100" s="82" t="str">
        <f t="shared" si="40"/>
        <v/>
      </c>
      <c r="EA100" s="82" t="str">
        <f t="shared" si="40"/>
        <v/>
      </c>
      <c r="EB100" s="82" t="str">
        <f t="shared" si="40"/>
        <v/>
      </c>
      <c r="EC100" s="82" t="str">
        <f t="shared" si="40"/>
        <v/>
      </c>
      <c r="ED100" s="82" t="str">
        <f t="shared" si="40"/>
        <v/>
      </c>
      <c r="EE100" s="82" t="str">
        <f t="shared" si="41"/>
        <v/>
      </c>
      <c r="EF100" s="82" t="str">
        <f t="shared" si="41"/>
        <v/>
      </c>
      <c r="EG100" s="82" t="str">
        <f t="shared" si="41"/>
        <v/>
      </c>
      <c r="EH100" s="82" t="str">
        <f t="shared" si="41"/>
        <v/>
      </c>
      <c r="EI100" s="82" t="str">
        <f t="shared" si="41"/>
        <v/>
      </c>
      <c r="EJ100" s="82" t="str">
        <f t="shared" si="41"/>
        <v/>
      </c>
      <c r="EK100" s="82" t="str">
        <f t="shared" si="42"/>
        <v/>
      </c>
      <c r="EL100" s="82" t="str">
        <f t="shared" si="42"/>
        <v/>
      </c>
      <c r="EM100" s="82" t="str">
        <f t="shared" si="42"/>
        <v/>
      </c>
      <c r="EN100" s="82" t="str">
        <f t="shared" si="42"/>
        <v/>
      </c>
      <c r="EO100" s="82" t="str">
        <f t="shared" si="42"/>
        <v/>
      </c>
      <c r="EP100" s="82" t="str">
        <f t="shared" si="42"/>
        <v/>
      </c>
      <c r="EQ100" s="82" t="str">
        <f t="shared" si="43"/>
        <v/>
      </c>
      <c r="ER100" s="82" t="str">
        <f t="shared" si="43"/>
        <v/>
      </c>
      <c r="ES100" s="82" t="str">
        <f t="shared" si="43"/>
        <v/>
      </c>
      <c r="ET100" s="82" t="str">
        <f t="shared" si="43"/>
        <v/>
      </c>
      <c r="EU100" s="82" t="str">
        <f t="shared" si="43"/>
        <v/>
      </c>
      <c r="EV100" s="82" t="str">
        <f t="shared" si="43"/>
        <v/>
      </c>
      <c r="EW100" s="82" t="str">
        <f t="shared" si="44"/>
        <v/>
      </c>
      <c r="EX100" s="82" t="str">
        <f t="shared" si="44"/>
        <v/>
      </c>
      <c r="EY100" s="82" t="str">
        <f t="shared" si="44"/>
        <v/>
      </c>
      <c r="EZ100" s="82" t="str">
        <f t="shared" si="44"/>
        <v/>
      </c>
      <c r="FA100" s="82" t="str">
        <f t="shared" si="44"/>
        <v/>
      </c>
      <c r="FB100" s="82" t="str">
        <f t="shared" si="44"/>
        <v/>
      </c>
      <c r="FC100" s="82" t="str">
        <f t="shared" si="45"/>
        <v/>
      </c>
      <c r="FD100" s="82" t="str">
        <f t="shared" si="45"/>
        <v/>
      </c>
      <c r="FE100" s="82" t="str">
        <f t="shared" si="45"/>
        <v/>
      </c>
      <c r="FF100" s="82" t="str">
        <f t="shared" si="45"/>
        <v/>
      </c>
      <c r="FG100" s="82" t="str">
        <f t="shared" si="45"/>
        <v/>
      </c>
      <c r="FH100" s="82" t="str">
        <f t="shared" si="45"/>
        <v/>
      </c>
      <c r="FI100" s="82" t="str">
        <f t="shared" si="46"/>
        <v/>
      </c>
      <c r="FJ100" s="82" t="str">
        <f t="shared" si="46"/>
        <v/>
      </c>
      <c r="FK100" s="82" t="str">
        <f t="shared" si="46"/>
        <v/>
      </c>
      <c r="FL100" s="82" t="str">
        <f t="shared" si="46"/>
        <v/>
      </c>
      <c r="FM100" s="82" t="str">
        <f t="shared" si="46"/>
        <v/>
      </c>
      <c r="FN100" s="82" t="str">
        <f t="shared" si="46"/>
        <v/>
      </c>
      <c r="FO100" s="82" t="str">
        <f t="shared" si="47"/>
        <v/>
      </c>
      <c r="FP100" s="82" t="str">
        <f t="shared" si="47"/>
        <v/>
      </c>
      <c r="FQ100" s="82" t="str">
        <f t="shared" si="47"/>
        <v/>
      </c>
      <c r="FR100" s="82" t="str">
        <f t="shared" si="47"/>
        <v/>
      </c>
      <c r="FS100" s="82" t="str">
        <f t="shared" si="47"/>
        <v/>
      </c>
      <c r="FT100" s="82" t="str">
        <f t="shared" si="47"/>
        <v/>
      </c>
      <c r="FU100" s="82" t="str">
        <f t="shared" si="48"/>
        <v>info@taiju1.main.jp</v>
      </c>
      <c r="FV100" s="82" t="str">
        <f t="shared" si="48"/>
        <v/>
      </c>
      <c r="FW100" s="82" t="str">
        <f t="shared" si="48"/>
        <v/>
      </c>
      <c r="FX100" s="82" t="str">
        <f t="shared" si="48"/>
        <v/>
      </c>
      <c r="FY100" s="82" t="str">
        <f t="shared" si="48"/>
        <v/>
      </c>
      <c r="FZ100" s="82" t="str">
        <f t="shared" si="48"/>
        <v/>
      </c>
      <c r="GA100" s="82" t="str">
        <f t="shared" si="49"/>
        <v/>
      </c>
      <c r="GB100" s="82" t="str">
        <f t="shared" si="49"/>
        <v/>
      </c>
      <c r="GC100" s="82" t="str">
        <f t="shared" si="49"/>
        <v/>
      </c>
      <c r="GD100" s="82" t="str">
        <f t="shared" si="49"/>
        <v/>
      </c>
      <c r="GE100" s="82" t="str">
        <f t="shared" si="49"/>
        <v/>
      </c>
      <c r="GF100" s="82" t="str">
        <f t="shared" si="49"/>
        <v/>
      </c>
    </row>
    <row r="101" spans="1:188" ht="25.5" customHeight="1">
      <c r="A101" s="2" t="s">
        <v>4671</v>
      </c>
      <c r="B101" s="2">
        <f>COUNTIF($H$4:H101,H101)</f>
        <v>1</v>
      </c>
      <c r="C101" s="2">
        <f>COUNTIF($J$4:J101,J101)</f>
        <v>1</v>
      </c>
      <c r="D101" s="2">
        <f>COUNTIF($K$4:K101,K101)</f>
        <v>1</v>
      </c>
      <c r="E101" s="89">
        <f t="shared" si="25"/>
        <v>98</v>
      </c>
      <c r="F101" s="89" t="s">
        <v>2532</v>
      </c>
      <c r="G101" s="79" t="s">
        <v>4025</v>
      </c>
      <c r="H101" s="79" t="s">
        <v>1994</v>
      </c>
      <c r="I101" s="79" t="s">
        <v>621</v>
      </c>
      <c r="J101" s="79" t="s">
        <v>1675</v>
      </c>
      <c r="K101" s="89" t="s">
        <v>1608</v>
      </c>
      <c r="L101" s="89" t="s">
        <v>1609</v>
      </c>
      <c r="M101" s="108" t="s">
        <v>188</v>
      </c>
      <c r="N101" s="108"/>
      <c r="O101" s="108"/>
      <c r="P101" s="108"/>
      <c r="Q101" s="108"/>
      <c r="R101" s="108"/>
      <c r="S101" s="89"/>
      <c r="T101" s="89"/>
      <c r="U101" s="89"/>
      <c r="V101" s="89"/>
      <c r="W101" s="89"/>
      <c r="X101" s="89">
        <v>1</v>
      </c>
      <c r="Y101" s="89"/>
      <c r="Z101" s="89">
        <v>1</v>
      </c>
      <c r="AA101" s="89">
        <v>1</v>
      </c>
      <c r="AB101" s="89"/>
      <c r="AC101" s="89"/>
      <c r="AD101" s="89"/>
      <c r="AE101" s="89"/>
      <c r="AF101" s="89"/>
      <c r="AG101" s="89"/>
      <c r="AH101" s="89"/>
      <c r="AI101" s="89"/>
      <c r="AJ101" s="89">
        <v>1</v>
      </c>
      <c r="AK101" s="89">
        <v>1</v>
      </c>
      <c r="AL101" s="89"/>
      <c r="AM101" s="89">
        <v>4</v>
      </c>
      <c r="AN101" s="89">
        <v>1</v>
      </c>
      <c r="AO101" s="89">
        <v>1</v>
      </c>
      <c r="AP101" s="89"/>
      <c r="AQ101" s="111"/>
      <c r="AR101" s="118"/>
      <c r="AS101" s="2" t="str">
        <f t="shared" si="26"/>
        <v/>
      </c>
      <c r="AT101" s="2" t="str">
        <f t="shared" si="26"/>
        <v/>
      </c>
      <c r="AU101" s="2" t="str">
        <f t="shared" si="26"/>
        <v/>
      </c>
      <c r="AV101" s="2" t="str">
        <f t="shared" si="26"/>
        <v/>
      </c>
      <c r="AW101" s="2" t="str">
        <f t="shared" si="26"/>
        <v/>
      </c>
      <c r="AX101" s="2" t="str">
        <f t="shared" si="26"/>
        <v/>
      </c>
      <c r="AY101" s="121" t="str">
        <f t="shared" si="27"/>
        <v/>
      </c>
      <c r="AZ101" s="121" t="str">
        <f t="shared" si="27"/>
        <v/>
      </c>
      <c r="BA101" s="121" t="str">
        <f t="shared" si="27"/>
        <v/>
      </c>
      <c r="BB101" s="121" t="str">
        <f t="shared" si="27"/>
        <v/>
      </c>
      <c r="BC101" s="121" t="str">
        <f t="shared" si="27"/>
        <v/>
      </c>
      <c r="BD101" s="121" t="str">
        <f t="shared" si="27"/>
        <v/>
      </c>
      <c r="BE101" s="82" t="str">
        <f t="shared" si="28"/>
        <v/>
      </c>
      <c r="BF101" s="82" t="str">
        <f t="shared" si="28"/>
        <v/>
      </c>
      <c r="BG101" s="82" t="str">
        <f t="shared" si="28"/>
        <v/>
      </c>
      <c r="BH101" s="82" t="str">
        <f t="shared" si="28"/>
        <v/>
      </c>
      <c r="BI101" s="82" t="str">
        <f t="shared" si="28"/>
        <v/>
      </c>
      <c r="BJ101" s="82" t="str">
        <f t="shared" si="28"/>
        <v/>
      </c>
      <c r="BK101" s="82" t="str">
        <f t="shared" si="29"/>
        <v/>
      </c>
      <c r="BL101" s="82" t="str">
        <f t="shared" si="29"/>
        <v/>
      </c>
      <c r="BM101" s="82" t="str">
        <f t="shared" si="29"/>
        <v/>
      </c>
      <c r="BN101" s="82" t="str">
        <f t="shared" si="29"/>
        <v/>
      </c>
      <c r="BO101" s="82" t="str">
        <f t="shared" si="29"/>
        <v/>
      </c>
      <c r="BP101" s="82" t="str">
        <f t="shared" si="29"/>
        <v/>
      </c>
      <c r="BQ101" s="82" t="str">
        <f t="shared" si="30"/>
        <v/>
      </c>
      <c r="BR101" s="82" t="str">
        <f t="shared" si="30"/>
        <v/>
      </c>
      <c r="BS101" s="82" t="str">
        <f t="shared" si="30"/>
        <v/>
      </c>
      <c r="BT101" s="82" t="str">
        <f t="shared" si="30"/>
        <v/>
      </c>
      <c r="BU101" s="82" t="str">
        <f t="shared" si="30"/>
        <v/>
      </c>
      <c r="BV101" s="82" t="str">
        <f t="shared" si="30"/>
        <v/>
      </c>
      <c r="BW101" s="82" t="str">
        <f t="shared" si="31"/>
        <v>arigatay@vesta.ocn.ne.jp</v>
      </c>
      <c r="BX101" s="82" t="str">
        <f t="shared" si="31"/>
        <v/>
      </c>
      <c r="BY101" s="82" t="str">
        <f t="shared" si="31"/>
        <v/>
      </c>
      <c r="BZ101" s="82" t="str">
        <f t="shared" si="31"/>
        <v/>
      </c>
      <c r="CA101" s="82" t="str">
        <f t="shared" si="31"/>
        <v/>
      </c>
      <c r="CB101" s="82" t="str">
        <f t="shared" si="31"/>
        <v/>
      </c>
      <c r="CC101" s="82" t="str">
        <f t="shared" si="32"/>
        <v/>
      </c>
      <c r="CD101" s="82" t="str">
        <f t="shared" si="32"/>
        <v/>
      </c>
      <c r="CE101" s="82" t="str">
        <f t="shared" si="32"/>
        <v/>
      </c>
      <c r="CF101" s="82" t="str">
        <f t="shared" si="32"/>
        <v/>
      </c>
      <c r="CG101" s="82" t="str">
        <f t="shared" si="32"/>
        <v/>
      </c>
      <c r="CH101" s="82" t="str">
        <f t="shared" si="32"/>
        <v/>
      </c>
      <c r="CI101" s="82" t="str">
        <f t="shared" si="33"/>
        <v>arigatay@vesta.ocn.ne.jp</v>
      </c>
      <c r="CJ101" s="82" t="str">
        <f t="shared" si="33"/>
        <v/>
      </c>
      <c r="CK101" s="82" t="str">
        <f t="shared" si="33"/>
        <v/>
      </c>
      <c r="CL101" s="82" t="str">
        <f t="shared" si="33"/>
        <v/>
      </c>
      <c r="CM101" s="82" t="str">
        <f t="shared" si="33"/>
        <v/>
      </c>
      <c r="CN101" s="82" t="str">
        <f t="shared" si="33"/>
        <v/>
      </c>
      <c r="CO101" s="82" t="str">
        <f t="shared" si="34"/>
        <v>arigatay@vesta.ocn.ne.jp</v>
      </c>
      <c r="CP101" s="82" t="str">
        <f t="shared" si="34"/>
        <v/>
      </c>
      <c r="CQ101" s="82" t="str">
        <f t="shared" si="34"/>
        <v/>
      </c>
      <c r="CR101" s="82" t="str">
        <f t="shared" si="34"/>
        <v/>
      </c>
      <c r="CS101" s="82" t="str">
        <f t="shared" si="34"/>
        <v/>
      </c>
      <c r="CT101" s="82" t="str">
        <f t="shared" si="34"/>
        <v/>
      </c>
      <c r="CU101" s="82" t="str">
        <f t="shared" si="35"/>
        <v/>
      </c>
      <c r="CV101" s="82" t="str">
        <f t="shared" si="35"/>
        <v/>
      </c>
      <c r="CW101" s="82" t="str">
        <f t="shared" si="35"/>
        <v/>
      </c>
      <c r="CX101" s="82" t="str">
        <f t="shared" si="35"/>
        <v/>
      </c>
      <c r="CY101" s="82" t="str">
        <f t="shared" si="35"/>
        <v/>
      </c>
      <c r="CZ101" s="82" t="str">
        <f t="shared" si="35"/>
        <v/>
      </c>
      <c r="DA101" s="82" t="str">
        <f t="shared" si="36"/>
        <v/>
      </c>
      <c r="DB101" s="82" t="str">
        <f t="shared" si="36"/>
        <v/>
      </c>
      <c r="DC101" s="82" t="str">
        <f t="shared" si="36"/>
        <v/>
      </c>
      <c r="DD101" s="82" t="str">
        <f t="shared" si="36"/>
        <v/>
      </c>
      <c r="DE101" s="82" t="str">
        <f t="shared" si="36"/>
        <v/>
      </c>
      <c r="DF101" s="82" t="str">
        <f t="shared" si="36"/>
        <v/>
      </c>
      <c r="DG101" s="82" t="str">
        <f t="shared" si="37"/>
        <v/>
      </c>
      <c r="DH101" s="82" t="str">
        <f t="shared" si="37"/>
        <v/>
      </c>
      <c r="DI101" s="82" t="str">
        <f t="shared" si="37"/>
        <v/>
      </c>
      <c r="DJ101" s="82" t="str">
        <f t="shared" si="37"/>
        <v/>
      </c>
      <c r="DK101" s="82" t="str">
        <f t="shared" si="37"/>
        <v/>
      </c>
      <c r="DL101" s="82" t="str">
        <f t="shared" si="37"/>
        <v/>
      </c>
      <c r="DM101" s="82" t="str">
        <f t="shared" si="38"/>
        <v/>
      </c>
      <c r="DN101" s="82" t="str">
        <f t="shared" si="38"/>
        <v/>
      </c>
      <c r="DO101" s="82" t="str">
        <f t="shared" si="38"/>
        <v/>
      </c>
      <c r="DP101" s="82" t="str">
        <f t="shared" si="38"/>
        <v/>
      </c>
      <c r="DQ101" s="82" t="str">
        <f t="shared" si="38"/>
        <v/>
      </c>
      <c r="DR101" s="82" t="str">
        <f t="shared" si="38"/>
        <v/>
      </c>
      <c r="DS101" s="82" t="str">
        <f t="shared" si="39"/>
        <v/>
      </c>
      <c r="DT101" s="82" t="str">
        <f t="shared" si="39"/>
        <v/>
      </c>
      <c r="DU101" s="82" t="str">
        <f t="shared" si="39"/>
        <v/>
      </c>
      <c r="DV101" s="82" t="str">
        <f t="shared" si="39"/>
        <v/>
      </c>
      <c r="DW101" s="82" t="str">
        <f t="shared" si="39"/>
        <v/>
      </c>
      <c r="DX101" s="82" t="str">
        <f t="shared" si="39"/>
        <v/>
      </c>
      <c r="DY101" s="82" t="str">
        <f t="shared" si="40"/>
        <v/>
      </c>
      <c r="DZ101" s="82" t="str">
        <f t="shared" si="40"/>
        <v/>
      </c>
      <c r="EA101" s="82" t="str">
        <f t="shared" si="40"/>
        <v/>
      </c>
      <c r="EB101" s="82" t="str">
        <f t="shared" si="40"/>
        <v/>
      </c>
      <c r="EC101" s="82" t="str">
        <f t="shared" si="40"/>
        <v/>
      </c>
      <c r="ED101" s="82" t="str">
        <f t="shared" si="40"/>
        <v/>
      </c>
      <c r="EE101" s="82" t="str">
        <f t="shared" si="41"/>
        <v/>
      </c>
      <c r="EF101" s="82" t="str">
        <f t="shared" si="41"/>
        <v/>
      </c>
      <c r="EG101" s="82" t="str">
        <f t="shared" si="41"/>
        <v/>
      </c>
      <c r="EH101" s="82" t="str">
        <f t="shared" si="41"/>
        <v/>
      </c>
      <c r="EI101" s="82" t="str">
        <f t="shared" si="41"/>
        <v/>
      </c>
      <c r="EJ101" s="82" t="str">
        <f t="shared" si="41"/>
        <v/>
      </c>
      <c r="EK101" s="82" t="str">
        <f t="shared" si="42"/>
        <v/>
      </c>
      <c r="EL101" s="82" t="str">
        <f t="shared" si="42"/>
        <v/>
      </c>
      <c r="EM101" s="82" t="str">
        <f t="shared" si="42"/>
        <v/>
      </c>
      <c r="EN101" s="82" t="str">
        <f t="shared" si="42"/>
        <v/>
      </c>
      <c r="EO101" s="82" t="str">
        <f t="shared" si="42"/>
        <v/>
      </c>
      <c r="EP101" s="82" t="str">
        <f t="shared" si="42"/>
        <v/>
      </c>
      <c r="EQ101" s="82" t="str">
        <f t="shared" si="43"/>
        <v>arigatay@vesta.ocn.ne.jp</v>
      </c>
      <c r="ER101" s="82" t="str">
        <f t="shared" si="43"/>
        <v/>
      </c>
      <c r="ES101" s="82" t="str">
        <f t="shared" si="43"/>
        <v/>
      </c>
      <c r="ET101" s="82" t="str">
        <f t="shared" si="43"/>
        <v/>
      </c>
      <c r="EU101" s="82" t="str">
        <f t="shared" si="43"/>
        <v/>
      </c>
      <c r="EV101" s="82" t="str">
        <f t="shared" si="43"/>
        <v/>
      </c>
      <c r="EW101" s="82" t="str">
        <f t="shared" si="44"/>
        <v>arigatay@vesta.ocn.ne.jp</v>
      </c>
      <c r="EX101" s="82" t="str">
        <f t="shared" si="44"/>
        <v/>
      </c>
      <c r="EY101" s="82" t="str">
        <f t="shared" si="44"/>
        <v/>
      </c>
      <c r="EZ101" s="82" t="str">
        <f t="shared" si="44"/>
        <v/>
      </c>
      <c r="FA101" s="82" t="str">
        <f t="shared" si="44"/>
        <v/>
      </c>
      <c r="FB101" s="82" t="str">
        <f t="shared" si="44"/>
        <v/>
      </c>
      <c r="FC101" s="82" t="str">
        <f t="shared" si="45"/>
        <v/>
      </c>
      <c r="FD101" s="82" t="str">
        <f t="shared" si="45"/>
        <v/>
      </c>
      <c r="FE101" s="82" t="str">
        <f t="shared" si="45"/>
        <v/>
      </c>
      <c r="FF101" s="82" t="str">
        <f t="shared" si="45"/>
        <v/>
      </c>
      <c r="FG101" s="82" t="str">
        <f t="shared" si="45"/>
        <v/>
      </c>
      <c r="FH101" s="82" t="str">
        <f t="shared" si="45"/>
        <v/>
      </c>
      <c r="FI101" s="82" t="str">
        <f t="shared" si="46"/>
        <v>arigatay@vesta.ocn.ne.jp</v>
      </c>
      <c r="FJ101" s="82" t="str">
        <f t="shared" si="46"/>
        <v/>
      </c>
      <c r="FK101" s="82" t="str">
        <f t="shared" si="46"/>
        <v/>
      </c>
      <c r="FL101" s="82" t="str">
        <f t="shared" si="46"/>
        <v/>
      </c>
      <c r="FM101" s="82" t="str">
        <f t="shared" si="46"/>
        <v/>
      </c>
      <c r="FN101" s="82" t="str">
        <f t="shared" si="46"/>
        <v/>
      </c>
      <c r="FO101" s="82" t="str">
        <f t="shared" si="47"/>
        <v>arigatay@vesta.ocn.ne.jp</v>
      </c>
      <c r="FP101" s="82" t="str">
        <f t="shared" si="47"/>
        <v/>
      </c>
      <c r="FQ101" s="82" t="str">
        <f t="shared" si="47"/>
        <v/>
      </c>
      <c r="FR101" s="82" t="str">
        <f t="shared" si="47"/>
        <v/>
      </c>
      <c r="FS101" s="82" t="str">
        <f t="shared" si="47"/>
        <v/>
      </c>
      <c r="FT101" s="82" t="str">
        <f t="shared" si="47"/>
        <v/>
      </c>
      <c r="FU101" s="82" t="str">
        <f t="shared" si="48"/>
        <v>arigatay@vesta.ocn.ne.jp</v>
      </c>
      <c r="FV101" s="82" t="str">
        <f t="shared" si="48"/>
        <v/>
      </c>
      <c r="FW101" s="82" t="str">
        <f t="shared" si="48"/>
        <v/>
      </c>
      <c r="FX101" s="82" t="str">
        <f t="shared" si="48"/>
        <v/>
      </c>
      <c r="FY101" s="82" t="str">
        <f t="shared" si="48"/>
        <v/>
      </c>
      <c r="FZ101" s="82" t="str">
        <f t="shared" si="48"/>
        <v/>
      </c>
      <c r="GA101" s="82" t="str">
        <f t="shared" si="49"/>
        <v/>
      </c>
      <c r="GB101" s="82" t="str">
        <f t="shared" si="49"/>
        <v/>
      </c>
      <c r="GC101" s="82" t="str">
        <f t="shared" si="49"/>
        <v/>
      </c>
      <c r="GD101" s="82" t="str">
        <f t="shared" si="49"/>
        <v/>
      </c>
      <c r="GE101" s="82" t="str">
        <f t="shared" si="49"/>
        <v/>
      </c>
      <c r="GF101" s="82" t="str">
        <f t="shared" si="49"/>
        <v/>
      </c>
    </row>
    <row r="102" spans="1:188" ht="25.5" customHeight="1">
      <c r="A102" s="2" t="s">
        <v>3110</v>
      </c>
      <c r="B102" s="2">
        <f>COUNTIF($H$4:H102,H102)</f>
        <v>1</v>
      </c>
      <c r="C102" s="2">
        <f>COUNTIF($J$4:J102,J102)</f>
        <v>1</v>
      </c>
      <c r="D102" s="2">
        <f>COUNTIF($K$4:K102,K102)</f>
        <v>1</v>
      </c>
      <c r="E102" s="89">
        <f t="shared" si="25"/>
        <v>99</v>
      </c>
      <c r="F102" s="89" t="s">
        <v>2532</v>
      </c>
      <c r="G102" s="79" t="s">
        <v>4025</v>
      </c>
      <c r="H102" s="79" t="s">
        <v>2246</v>
      </c>
      <c r="I102" s="79" t="s">
        <v>114</v>
      </c>
      <c r="J102" s="79" t="s">
        <v>4242</v>
      </c>
      <c r="K102" s="89" t="s">
        <v>4244</v>
      </c>
      <c r="L102" s="89" t="s">
        <v>4244</v>
      </c>
      <c r="M102" s="108" t="s">
        <v>4245</v>
      </c>
      <c r="N102" s="108"/>
      <c r="O102" s="108"/>
      <c r="P102" s="108"/>
      <c r="Q102" s="108"/>
      <c r="R102" s="108"/>
      <c r="S102" s="89"/>
      <c r="T102" s="89"/>
      <c r="U102" s="89"/>
      <c r="V102" s="89"/>
      <c r="W102" s="89"/>
      <c r="X102" s="89">
        <v>1</v>
      </c>
      <c r="Y102" s="89">
        <v>1</v>
      </c>
      <c r="Z102" s="89"/>
      <c r="AA102" s="89"/>
      <c r="AB102" s="89"/>
      <c r="AC102" s="89"/>
      <c r="AD102" s="89"/>
      <c r="AE102" s="89"/>
      <c r="AF102" s="89"/>
      <c r="AG102" s="89"/>
      <c r="AH102" s="89"/>
      <c r="AI102" s="89"/>
      <c r="AJ102" s="89"/>
      <c r="AK102" s="89"/>
      <c r="AL102" s="89"/>
      <c r="AM102" s="89"/>
      <c r="AN102" s="89">
        <v>1</v>
      </c>
      <c r="AO102" s="89">
        <v>1</v>
      </c>
      <c r="AP102" s="89"/>
      <c r="AQ102" s="111"/>
      <c r="AR102" s="118"/>
      <c r="AS102" s="2" t="str">
        <f t="shared" si="26"/>
        <v/>
      </c>
      <c r="AT102" s="2" t="str">
        <f t="shared" si="26"/>
        <v/>
      </c>
      <c r="AU102" s="2" t="str">
        <f t="shared" si="26"/>
        <v/>
      </c>
      <c r="AV102" s="2" t="str">
        <f t="shared" si="26"/>
        <v/>
      </c>
      <c r="AW102" s="2" t="str">
        <f t="shared" si="26"/>
        <v/>
      </c>
      <c r="AX102" s="2" t="str">
        <f t="shared" si="26"/>
        <v/>
      </c>
      <c r="AY102" s="121" t="str">
        <f t="shared" si="27"/>
        <v/>
      </c>
      <c r="AZ102" s="121" t="str">
        <f t="shared" si="27"/>
        <v/>
      </c>
      <c r="BA102" s="121" t="str">
        <f t="shared" si="27"/>
        <v/>
      </c>
      <c r="BB102" s="121" t="str">
        <f t="shared" si="27"/>
        <v/>
      </c>
      <c r="BC102" s="121" t="str">
        <f t="shared" si="27"/>
        <v/>
      </c>
      <c r="BD102" s="121" t="str">
        <f t="shared" si="27"/>
        <v/>
      </c>
      <c r="BE102" s="82" t="str">
        <f t="shared" si="28"/>
        <v/>
      </c>
      <c r="BF102" s="82" t="str">
        <f t="shared" si="28"/>
        <v/>
      </c>
      <c r="BG102" s="82" t="str">
        <f t="shared" si="28"/>
        <v/>
      </c>
      <c r="BH102" s="82" t="str">
        <f t="shared" si="28"/>
        <v/>
      </c>
      <c r="BI102" s="82" t="str">
        <f t="shared" si="28"/>
        <v/>
      </c>
      <c r="BJ102" s="82" t="str">
        <f t="shared" si="28"/>
        <v/>
      </c>
      <c r="BK102" s="82" t="str">
        <f t="shared" si="29"/>
        <v/>
      </c>
      <c r="BL102" s="82" t="str">
        <f t="shared" si="29"/>
        <v/>
      </c>
      <c r="BM102" s="82" t="str">
        <f t="shared" si="29"/>
        <v/>
      </c>
      <c r="BN102" s="82" t="str">
        <f t="shared" si="29"/>
        <v/>
      </c>
      <c r="BO102" s="82" t="str">
        <f t="shared" si="29"/>
        <v/>
      </c>
      <c r="BP102" s="82" t="str">
        <f t="shared" si="29"/>
        <v/>
      </c>
      <c r="BQ102" s="82" t="str">
        <f t="shared" si="30"/>
        <v/>
      </c>
      <c r="BR102" s="82" t="str">
        <f t="shared" si="30"/>
        <v/>
      </c>
      <c r="BS102" s="82" t="str">
        <f t="shared" si="30"/>
        <v/>
      </c>
      <c r="BT102" s="82" t="str">
        <f t="shared" si="30"/>
        <v/>
      </c>
      <c r="BU102" s="82" t="str">
        <f t="shared" si="30"/>
        <v/>
      </c>
      <c r="BV102" s="82" t="str">
        <f t="shared" si="30"/>
        <v/>
      </c>
      <c r="BW102" s="82" t="str">
        <f t="shared" si="31"/>
        <v>hot@kvp.biglobe.ne.jp</v>
      </c>
      <c r="BX102" s="82" t="str">
        <f t="shared" si="31"/>
        <v/>
      </c>
      <c r="BY102" s="82" t="str">
        <f t="shared" si="31"/>
        <v/>
      </c>
      <c r="BZ102" s="82" t="str">
        <f t="shared" si="31"/>
        <v/>
      </c>
      <c r="CA102" s="82" t="str">
        <f t="shared" si="31"/>
        <v/>
      </c>
      <c r="CB102" s="82" t="str">
        <f t="shared" si="31"/>
        <v/>
      </c>
      <c r="CC102" s="82" t="str">
        <f t="shared" si="32"/>
        <v>hot@kvp.biglobe.ne.jp</v>
      </c>
      <c r="CD102" s="82" t="str">
        <f t="shared" si="32"/>
        <v/>
      </c>
      <c r="CE102" s="82" t="str">
        <f t="shared" si="32"/>
        <v/>
      </c>
      <c r="CF102" s="82" t="str">
        <f t="shared" si="32"/>
        <v/>
      </c>
      <c r="CG102" s="82" t="str">
        <f t="shared" si="32"/>
        <v/>
      </c>
      <c r="CH102" s="82" t="str">
        <f t="shared" si="32"/>
        <v/>
      </c>
      <c r="CI102" s="82" t="str">
        <f t="shared" si="33"/>
        <v/>
      </c>
      <c r="CJ102" s="82" t="str">
        <f t="shared" si="33"/>
        <v/>
      </c>
      <c r="CK102" s="82" t="str">
        <f t="shared" si="33"/>
        <v/>
      </c>
      <c r="CL102" s="82" t="str">
        <f t="shared" si="33"/>
        <v/>
      </c>
      <c r="CM102" s="82" t="str">
        <f t="shared" si="33"/>
        <v/>
      </c>
      <c r="CN102" s="82" t="str">
        <f t="shared" si="33"/>
        <v/>
      </c>
      <c r="CO102" s="82" t="str">
        <f t="shared" si="34"/>
        <v/>
      </c>
      <c r="CP102" s="82" t="str">
        <f t="shared" si="34"/>
        <v/>
      </c>
      <c r="CQ102" s="82" t="str">
        <f t="shared" si="34"/>
        <v/>
      </c>
      <c r="CR102" s="82" t="str">
        <f t="shared" si="34"/>
        <v/>
      </c>
      <c r="CS102" s="82" t="str">
        <f t="shared" si="34"/>
        <v/>
      </c>
      <c r="CT102" s="82" t="str">
        <f t="shared" si="34"/>
        <v/>
      </c>
      <c r="CU102" s="82" t="str">
        <f t="shared" si="35"/>
        <v/>
      </c>
      <c r="CV102" s="82" t="str">
        <f t="shared" si="35"/>
        <v/>
      </c>
      <c r="CW102" s="82" t="str">
        <f t="shared" si="35"/>
        <v/>
      </c>
      <c r="CX102" s="82" t="str">
        <f t="shared" si="35"/>
        <v/>
      </c>
      <c r="CY102" s="82" t="str">
        <f t="shared" si="35"/>
        <v/>
      </c>
      <c r="CZ102" s="82" t="str">
        <f t="shared" si="35"/>
        <v/>
      </c>
      <c r="DA102" s="82" t="str">
        <f t="shared" si="36"/>
        <v/>
      </c>
      <c r="DB102" s="82" t="str">
        <f t="shared" si="36"/>
        <v/>
      </c>
      <c r="DC102" s="82" t="str">
        <f t="shared" si="36"/>
        <v/>
      </c>
      <c r="DD102" s="82" t="str">
        <f t="shared" si="36"/>
        <v/>
      </c>
      <c r="DE102" s="82" t="str">
        <f t="shared" si="36"/>
        <v/>
      </c>
      <c r="DF102" s="82" t="str">
        <f t="shared" si="36"/>
        <v/>
      </c>
      <c r="DG102" s="82" t="str">
        <f t="shared" si="37"/>
        <v/>
      </c>
      <c r="DH102" s="82" t="str">
        <f t="shared" si="37"/>
        <v/>
      </c>
      <c r="DI102" s="82" t="str">
        <f t="shared" si="37"/>
        <v/>
      </c>
      <c r="DJ102" s="82" t="str">
        <f t="shared" si="37"/>
        <v/>
      </c>
      <c r="DK102" s="82" t="str">
        <f t="shared" si="37"/>
        <v/>
      </c>
      <c r="DL102" s="82" t="str">
        <f t="shared" si="37"/>
        <v/>
      </c>
      <c r="DM102" s="82" t="str">
        <f t="shared" si="38"/>
        <v/>
      </c>
      <c r="DN102" s="82" t="str">
        <f t="shared" si="38"/>
        <v/>
      </c>
      <c r="DO102" s="82" t="str">
        <f t="shared" si="38"/>
        <v/>
      </c>
      <c r="DP102" s="82" t="str">
        <f t="shared" si="38"/>
        <v/>
      </c>
      <c r="DQ102" s="82" t="str">
        <f t="shared" si="38"/>
        <v/>
      </c>
      <c r="DR102" s="82" t="str">
        <f t="shared" si="38"/>
        <v/>
      </c>
      <c r="DS102" s="82" t="str">
        <f t="shared" si="39"/>
        <v/>
      </c>
      <c r="DT102" s="82" t="str">
        <f t="shared" si="39"/>
        <v/>
      </c>
      <c r="DU102" s="82" t="str">
        <f t="shared" si="39"/>
        <v/>
      </c>
      <c r="DV102" s="82" t="str">
        <f t="shared" si="39"/>
        <v/>
      </c>
      <c r="DW102" s="82" t="str">
        <f t="shared" si="39"/>
        <v/>
      </c>
      <c r="DX102" s="82" t="str">
        <f t="shared" si="39"/>
        <v/>
      </c>
      <c r="DY102" s="82" t="str">
        <f t="shared" si="40"/>
        <v/>
      </c>
      <c r="DZ102" s="82" t="str">
        <f t="shared" si="40"/>
        <v/>
      </c>
      <c r="EA102" s="82" t="str">
        <f t="shared" si="40"/>
        <v/>
      </c>
      <c r="EB102" s="82" t="str">
        <f t="shared" si="40"/>
        <v/>
      </c>
      <c r="EC102" s="82" t="str">
        <f t="shared" si="40"/>
        <v/>
      </c>
      <c r="ED102" s="82" t="str">
        <f t="shared" si="40"/>
        <v/>
      </c>
      <c r="EE102" s="82" t="str">
        <f t="shared" si="41"/>
        <v/>
      </c>
      <c r="EF102" s="82" t="str">
        <f t="shared" si="41"/>
        <v/>
      </c>
      <c r="EG102" s="82" t="str">
        <f t="shared" si="41"/>
        <v/>
      </c>
      <c r="EH102" s="82" t="str">
        <f t="shared" si="41"/>
        <v/>
      </c>
      <c r="EI102" s="82" t="str">
        <f t="shared" si="41"/>
        <v/>
      </c>
      <c r="EJ102" s="82" t="str">
        <f t="shared" si="41"/>
        <v/>
      </c>
      <c r="EK102" s="82" t="str">
        <f t="shared" si="42"/>
        <v/>
      </c>
      <c r="EL102" s="82" t="str">
        <f t="shared" si="42"/>
        <v/>
      </c>
      <c r="EM102" s="82" t="str">
        <f t="shared" si="42"/>
        <v/>
      </c>
      <c r="EN102" s="82" t="str">
        <f t="shared" si="42"/>
        <v/>
      </c>
      <c r="EO102" s="82" t="str">
        <f t="shared" si="42"/>
        <v/>
      </c>
      <c r="EP102" s="82" t="str">
        <f t="shared" si="42"/>
        <v/>
      </c>
      <c r="EQ102" s="82" t="str">
        <f t="shared" si="43"/>
        <v/>
      </c>
      <c r="ER102" s="82" t="str">
        <f t="shared" si="43"/>
        <v/>
      </c>
      <c r="ES102" s="82" t="str">
        <f t="shared" si="43"/>
        <v/>
      </c>
      <c r="ET102" s="82" t="str">
        <f t="shared" si="43"/>
        <v/>
      </c>
      <c r="EU102" s="82" t="str">
        <f t="shared" si="43"/>
        <v/>
      </c>
      <c r="EV102" s="82" t="str">
        <f t="shared" si="43"/>
        <v/>
      </c>
      <c r="EW102" s="82" t="str">
        <f t="shared" si="44"/>
        <v/>
      </c>
      <c r="EX102" s="82" t="str">
        <f t="shared" si="44"/>
        <v/>
      </c>
      <c r="EY102" s="82" t="str">
        <f t="shared" si="44"/>
        <v/>
      </c>
      <c r="EZ102" s="82" t="str">
        <f t="shared" si="44"/>
        <v/>
      </c>
      <c r="FA102" s="82" t="str">
        <f t="shared" si="44"/>
        <v/>
      </c>
      <c r="FB102" s="82" t="str">
        <f t="shared" si="44"/>
        <v/>
      </c>
      <c r="FC102" s="82" t="str">
        <f t="shared" si="45"/>
        <v/>
      </c>
      <c r="FD102" s="82" t="str">
        <f t="shared" si="45"/>
        <v/>
      </c>
      <c r="FE102" s="82" t="str">
        <f t="shared" si="45"/>
        <v/>
      </c>
      <c r="FF102" s="82" t="str">
        <f t="shared" si="45"/>
        <v/>
      </c>
      <c r="FG102" s="82" t="str">
        <f t="shared" si="45"/>
        <v/>
      </c>
      <c r="FH102" s="82" t="str">
        <f t="shared" si="45"/>
        <v/>
      </c>
      <c r="FI102" s="82" t="str">
        <f t="shared" si="46"/>
        <v/>
      </c>
      <c r="FJ102" s="82" t="str">
        <f t="shared" si="46"/>
        <v/>
      </c>
      <c r="FK102" s="82" t="str">
        <f t="shared" si="46"/>
        <v/>
      </c>
      <c r="FL102" s="82" t="str">
        <f t="shared" si="46"/>
        <v/>
      </c>
      <c r="FM102" s="82" t="str">
        <f t="shared" si="46"/>
        <v/>
      </c>
      <c r="FN102" s="82" t="str">
        <f t="shared" si="46"/>
        <v/>
      </c>
      <c r="FO102" s="82" t="str">
        <f t="shared" si="47"/>
        <v>hot@kvp.biglobe.ne.jp</v>
      </c>
      <c r="FP102" s="82" t="str">
        <f t="shared" si="47"/>
        <v/>
      </c>
      <c r="FQ102" s="82" t="str">
        <f t="shared" si="47"/>
        <v/>
      </c>
      <c r="FR102" s="82" t="str">
        <f t="shared" si="47"/>
        <v/>
      </c>
      <c r="FS102" s="82" t="str">
        <f t="shared" si="47"/>
        <v/>
      </c>
      <c r="FT102" s="82" t="str">
        <f t="shared" si="47"/>
        <v/>
      </c>
      <c r="FU102" s="82" t="str">
        <f t="shared" si="48"/>
        <v>hot@kvp.biglobe.ne.jp</v>
      </c>
      <c r="FV102" s="82" t="str">
        <f t="shared" si="48"/>
        <v/>
      </c>
      <c r="FW102" s="82" t="str">
        <f t="shared" si="48"/>
        <v/>
      </c>
      <c r="FX102" s="82" t="str">
        <f t="shared" si="48"/>
        <v/>
      </c>
      <c r="FY102" s="82" t="str">
        <f t="shared" si="48"/>
        <v/>
      </c>
      <c r="FZ102" s="82" t="str">
        <f t="shared" si="48"/>
        <v/>
      </c>
      <c r="GA102" s="82" t="str">
        <f t="shared" si="49"/>
        <v/>
      </c>
      <c r="GB102" s="82" t="str">
        <f t="shared" si="49"/>
        <v/>
      </c>
      <c r="GC102" s="82" t="str">
        <f t="shared" si="49"/>
        <v/>
      </c>
      <c r="GD102" s="82" t="str">
        <f t="shared" si="49"/>
        <v/>
      </c>
      <c r="GE102" s="82" t="str">
        <f t="shared" si="49"/>
        <v/>
      </c>
      <c r="GF102" s="82" t="str">
        <f t="shared" si="49"/>
        <v/>
      </c>
    </row>
    <row r="103" spans="1:188" ht="25.5" customHeight="1">
      <c r="A103" s="2" t="s">
        <v>4639</v>
      </c>
      <c r="B103" s="2">
        <f>COUNTIF($H$4:H103,H103)</f>
        <v>1</v>
      </c>
      <c r="C103" s="2">
        <f>COUNTIF($J$4:J103,J103)</f>
        <v>1</v>
      </c>
      <c r="D103" s="2">
        <f>COUNTIF($K$4:K103,K103)</f>
        <v>1</v>
      </c>
      <c r="E103" s="89">
        <f t="shared" si="25"/>
        <v>100</v>
      </c>
      <c r="F103" s="89" t="s">
        <v>3929</v>
      </c>
      <c r="G103" s="79" t="s">
        <v>3917</v>
      </c>
      <c r="H103" s="79" t="s">
        <v>4246</v>
      </c>
      <c r="I103" s="79" t="s">
        <v>741</v>
      </c>
      <c r="J103" s="79" t="s">
        <v>1520</v>
      </c>
      <c r="K103" s="89" t="s">
        <v>2702</v>
      </c>
      <c r="L103" s="89" t="s">
        <v>4248</v>
      </c>
      <c r="M103" s="108"/>
      <c r="N103" s="108"/>
      <c r="O103" s="108"/>
      <c r="P103" s="108"/>
      <c r="Q103" s="108"/>
      <c r="R103" s="108"/>
      <c r="S103" s="89"/>
      <c r="T103" s="89"/>
      <c r="U103" s="89"/>
      <c r="V103" s="89"/>
      <c r="W103" s="89"/>
      <c r="X103" s="89"/>
      <c r="Y103" s="89"/>
      <c r="Z103" s="89"/>
      <c r="AA103" s="89"/>
      <c r="AB103" s="89"/>
      <c r="AC103" s="89"/>
      <c r="AD103" s="89"/>
      <c r="AE103" s="89"/>
      <c r="AF103" s="89"/>
      <c r="AG103" s="89"/>
      <c r="AH103" s="89"/>
      <c r="AI103" s="89"/>
      <c r="AJ103" s="89"/>
      <c r="AK103" s="89"/>
      <c r="AL103" s="89"/>
      <c r="AM103" s="89"/>
      <c r="AN103" s="89"/>
      <c r="AO103" s="89"/>
      <c r="AP103" s="89"/>
      <c r="AQ103" s="111" t="s">
        <v>4249</v>
      </c>
      <c r="AR103" s="118"/>
      <c r="AS103" s="2" t="str">
        <f t="shared" si="26"/>
        <v/>
      </c>
      <c r="AT103" s="2" t="str">
        <f t="shared" si="26"/>
        <v/>
      </c>
      <c r="AU103" s="2" t="str">
        <f t="shared" si="26"/>
        <v/>
      </c>
      <c r="AV103" s="2" t="str">
        <f t="shared" si="26"/>
        <v/>
      </c>
      <c r="AW103" s="2" t="str">
        <f t="shared" si="26"/>
        <v/>
      </c>
      <c r="AX103" s="2" t="str">
        <f t="shared" si="26"/>
        <v/>
      </c>
      <c r="AY103" s="121" t="str">
        <f t="shared" si="27"/>
        <v/>
      </c>
      <c r="AZ103" s="121" t="str">
        <f t="shared" si="27"/>
        <v/>
      </c>
      <c r="BA103" s="121" t="str">
        <f t="shared" si="27"/>
        <v/>
      </c>
      <c r="BB103" s="121" t="str">
        <f t="shared" si="27"/>
        <v/>
      </c>
      <c r="BC103" s="121" t="str">
        <f t="shared" si="27"/>
        <v/>
      </c>
      <c r="BD103" s="121" t="str">
        <f t="shared" si="27"/>
        <v/>
      </c>
      <c r="BE103" s="82" t="str">
        <f t="shared" si="28"/>
        <v/>
      </c>
      <c r="BF103" s="82" t="str">
        <f t="shared" si="28"/>
        <v/>
      </c>
      <c r="BG103" s="82" t="str">
        <f t="shared" si="28"/>
        <v/>
      </c>
      <c r="BH103" s="82" t="str">
        <f t="shared" si="28"/>
        <v/>
      </c>
      <c r="BI103" s="82" t="str">
        <f t="shared" si="28"/>
        <v/>
      </c>
      <c r="BJ103" s="82" t="str">
        <f t="shared" si="28"/>
        <v/>
      </c>
      <c r="BK103" s="82" t="str">
        <f t="shared" si="29"/>
        <v/>
      </c>
      <c r="BL103" s="82" t="str">
        <f t="shared" si="29"/>
        <v/>
      </c>
      <c r="BM103" s="82" t="str">
        <f t="shared" si="29"/>
        <v/>
      </c>
      <c r="BN103" s="82" t="str">
        <f t="shared" si="29"/>
        <v/>
      </c>
      <c r="BO103" s="82" t="str">
        <f t="shared" si="29"/>
        <v/>
      </c>
      <c r="BP103" s="82" t="str">
        <f t="shared" si="29"/>
        <v/>
      </c>
      <c r="BQ103" s="82" t="str">
        <f t="shared" si="30"/>
        <v/>
      </c>
      <c r="BR103" s="82" t="str">
        <f t="shared" si="30"/>
        <v/>
      </c>
      <c r="BS103" s="82" t="str">
        <f t="shared" si="30"/>
        <v/>
      </c>
      <c r="BT103" s="82" t="str">
        <f t="shared" si="30"/>
        <v/>
      </c>
      <c r="BU103" s="82" t="str">
        <f t="shared" si="30"/>
        <v/>
      </c>
      <c r="BV103" s="82" t="str">
        <f t="shared" si="30"/>
        <v/>
      </c>
      <c r="BW103" s="82" t="str">
        <f t="shared" si="31"/>
        <v/>
      </c>
      <c r="BX103" s="82" t="str">
        <f t="shared" si="31"/>
        <v/>
      </c>
      <c r="BY103" s="82" t="str">
        <f t="shared" si="31"/>
        <v/>
      </c>
      <c r="BZ103" s="82" t="str">
        <f t="shared" si="31"/>
        <v/>
      </c>
      <c r="CA103" s="82" t="str">
        <f t="shared" si="31"/>
        <v/>
      </c>
      <c r="CB103" s="82" t="str">
        <f t="shared" si="31"/>
        <v/>
      </c>
      <c r="CC103" s="82" t="str">
        <f t="shared" si="32"/>
        <v/>
      </c>
      <c r="CD103" s="82" t="str">
        <f t="shared" si="32"/>
        <v/>
      </c>
      <c r="CE103" s="82" t="str">
        <f t="shared" si="32"/>
        <v/>
      </c>
      <c r="CF103" s="82" t="str">
        <f t="shared" si="32"/>
        <v/>
      </c>
      <c r="CG103" s="82" t="str">
        <f t="shared" si="32"/>
        <v/>
      </c>
      <c r="CH103" s="82" t="str">
        <f t="shared" si="32"/>
        <v/>
      </c>
      <c r="CI103" s="82" t="str">
        <f t="shared" si="33"/>
        <v/>
      </c>
      <c r="CJ103" s="82" t="str">
        <f t="shared" si="33"/>
        <v/>
      </c>
      <c r="CK103" s="82" t="str">
        <f t="shared" si="33"/>
        <v/>
      </c>
      <c r="CL103" s="82" t="str">
        <f t="shared" si="33"/>
        <v/>
      </c>
      <c r="CM103" s="82" t="str">
        <f t="shared" si="33"/>
        <v/>
      </c>
      <c r="CN103" s="82" t="str">
        <f t="shared" si="33"/>
        <v/>
      </c>
      <c r="CO103" s="82" t="str">
        <f t="shared" si="34"/>
        <v/>
      </c>
      <c r="CP103" s="82" t="str">
        <f t="shared" si="34"/>
        <v/>
      </c>
      <c r="CQ103" s="82" t="str">
        <f t="shared" si="34"/>
        <v/>
      </c>
      <c r="CR103" s="82" t="str">
        <f t="shared" si="34"/>
        <v/>
      </c>
      <c r="CS103" s="82" t="str">
        <f t="shared" si="34"/>
        <v/>
      </c>
      <c r="CT103" s="82" t="str">
        <f t="shared" si="34"/>
        <v/>
      </c>
      <c r="CU103" s="82" t="str">
        <f t="shared" si="35"/>
        <v/>
      </c>
      <c r="CV103" s="82" t="str">
        <f t="shared" si="35"/>
        <v/>
      </c>
      <c r="CW103" s="82" t="str">
        <f t="shared" si="35"/>
        <v/>
      </c>
      <c r="CX103" s="82" t="str">
        <f t="shared" si="35"/>
        <v/>
      </c>
      <c r="CY103" s="82" t="str">
        <f t="shared" si="35"/>
        <v/>
      </c>
      <c r="CZ103" s="82" t="str">
        <f t="shared" si="35"/>
        <v/>
      </c>
      <c r="DA103" s="82" t="str">
        <f t="shared" si="36"/>
        <v/>
      </c>
      <c r="DB103" s="82" t="str">
        <f t="shared" si="36"/>
        <v/>
      </c>
      <c r="DC103" s="82" t="str">
        <f t="shared" si="36"/>
        <v/>
      </c>
      <c r="DD103" s="82" t="str">
        <f t="shared" si="36"/>
        <v/>
      </c>
      <c r="DE103" s="82" t="str">
        <f t="shared" si="36"/>
        <v/>
      </c>
      <c r="DF103" s="82" t="str">
        <f t="shared" si="36"/>
        <v/>
      </c>
      <c r="DG103" s="82" t="str">
        <f t="shared" si="37"/>
        <v/>
      </c>
      <c r="DH103" s="82" t="str">
        <f t="shared" si="37"/>
        <v/>
      </c>
      <c r="DI103" s="82" t="str">
        <f t="shared" si="37"/>
        <v/>
      </c>
      <c r="DJ103" s="82" t="str">
        <f t="shared" si="37"/>
        <v/>
      </c>
      <c r="DK103" s="82" t="str">
        <f t="shared" si="37"/>
        <v/>
      </c>
      <c r="DL103" s="82" t="str">
        <f t="shared" si="37"/>
        <v/>
      </c>
      <c r="DM103" s="82" t="str">
        <f t="shared" si="38"/>
        <v/>
      </c>
      <c r="DN103" s="82" t="str">
        <f t="shared" si="38"/>
        <v/>
      </c>
      <c r="DO103" s="82" t="str">
        <f t="shared" si="38"/>
        <v/>
      </c>
      <c r="DP103" s="82" t="str">
        <f t="shared" si="38"/>
        <v/>
      </c>
      <c r="DQ103" s="82" t="str">
        <f t="shared" si="38"/>
        <v/>
      </c>
      <c r="DR103" s="82" t="str">
        <f t="shared" si="38"/>
        <v/>
      </c>
      <c r="DS103" s="82" t="str">
        <f t="shared" si="39"/>
        <v/>
      </c>
      <c r="DT103" s="82" t="str">
        <f t="shared" si="39"/>
        <v/>
      </c>
      <c r="DU103" s="82" t="str">
        <f t="shared" si="39"/>
        <v/>
      </c>
      <c r="DV103" s="82" t="str">
        <f t="shared" si="39"/>
        <v/>
      </c>
      <c r="DW103" s="82" t="str">
        <f t="shared" si="39"/>
        <v/>
      </c>
      <c r="DX103" s="82" t="str">
        <f t="shared" si="39"/>
        <v/>
      </c>
      <c r="DY103" s="82" t="str">
        <f t="shared" si="40"/>
        <v/>
      </c>
      <c r="DZ103" s="82" t="str">
        <f t="shared" si="40"/>
        <v/>
      </c>
      <c r="EA103" s="82" t="str">
        <f t="shared" si="40"/>
        <v/>
      </c>
      <c r="EB103" s="82" t="str">
        <f t="shared" si="40"/>
        <v/>
      </c>
      <c r="EC103" s="82" t="str">
        <f t="shared" si="40"/>
        <v/>
      </c>
      <c r="ED103" s="82" t="str">
        <f t="shared" si="40"/>
        <v/>
      </c>
      <c r="EE103" s="82" t="str">
        <f t="shared" si="41"/>
        <v/>
      </c>
      <c r="EF103" s="82" t="str">
        <f t="shared" si="41"/>
        <v/>
      </c>
      <c r="EG103" s="82" t="str">
        <f t="shared" si="41"/>
        <v/>
      </c>
      <c r="EH103" s="82" t="str">
        <f t="shared" si="41"/>
        <v/>
      </c>
      <c r="EI103" s="82" t="str">
        <f t="shared" si="41"/>
        <v/>
      </c>
      <c r="EJ103" s="82" t="str">
        <f t="shared" si="41"/>
        <v/>
      </c>
      <c r="EK103" s="82" t="str">
        <f t="shared" si="42"/>
        <v/>
      </c>
      <c r="EL103" s="82" t="str">
        <f t="shared" si="42"/>
        <v/>
      </c>
      <c r="EM103" s="82" t="str">
        <f t="shared" si="42"/>
        <v/>
      </c>
      <c r="EN103" s="82" t="str">
        <f t="shared" si="42"/>
        <v/>
      </c>
      <c r="EO103" s="82" t="str">
        <f t="shared" si="42"/>
        <v/>
      </c>
      <c r="EP103" s="82" t="str">
        <f t="shared" si="42"/>
        <v/>
      </c>
      <c r="EQ103" s="82" t="str">
        <f t="shared" si="43"/>
        <v/>
      </c>
      <c r="ER103" s="82" t="str">
        <f t="shared" si="43"/>
        <v/>
      </c>
      <c r="ES103" s="82" t="str">
        <f t="shared" si="43"/>
        <v/>
      </c>
      <c r="ET103" s="82" t="str">
        <f t="shared" si="43"/>
        <v/>
      </c>
      <c r="EU103" s="82" t="str">
        <f t="shared" si="43"/>
        <v/>
      </c>
      <c r="EV103" s="82" t="str">
        <f t="shared" si="43"/>
        <v/>
      </c>
      <c r="EW103" s="82" t="str">
        <f t="shared" si="44"/>
        <v/>
      </c>
      <c r="EX103" s="82" t="str">
        <f t="shared" si="44"/>
        <v/>
      </c>
      <c r="EY103" s="82" t="str">
        <f t="shared" si="44"/>
        <v/>
      </c>
      <c r="EZ103" s="82" t="str">
        <f t="shared" si="44"/>
        <v/>
      </c>
      <c r="FA103" s="82" t="str">
        <f t="shared" si="44"/>
        <v/>
      </c>
      <c r="FB103" s="82" t="str">
        <f t="shared" si="44"/>
        <v/>
      </c>
      <c r="FC103" s="82" t="str">
        <f t="shared" si="45"/>
        <v/>
      </c>
      <c r="FD103" s="82" t="str">
        <f t="shared" si="45"/>
        <v/>
      </c>
      <c r="FE103" s="82" t="str">
        <f t="shared" si="45"/>
        <v/>
      </c>
      <c r="FF103" s="82" t="str">
        <f t="shared" si="45"/>
        <v/>
      </c>
      <c r="FG103" s="82" t="str">
        <f t="shared" si="45"/>
        <v/>
      </c>
      <c r="FH103" s="82" t="str">
        <f t="shared" si="45"/>
        <v/>
      </c>
      <c r="FI103" s="82" t="str">
        <f t="shared" si="46"/>
        <v/>
      </c>
      <c r="FJ103" s="82" t="str">
        <f t="shared" si="46"/>
        <v/>
      </c>
      <c r="FK103" s="82" t="str">
        <f t="shared" si="46"/>
        <v/>
      </c>
      <c r="FL103" s="82" t="str">
        <f t="shared" si="46"/>
        <v/>
      </c>
      <c r="FM103" s="82" t="str">
        <f t="shared" si="46"/>
        <v/>
      </c>
      <c r="FN103" s="82" t="str">
        <f t="shared" si="46"/>
        <v/>
      </c>
      <c r="FO103" s="82" t="str">
        <f t="shared" si="47"/>
        <v/>
      </c>
      <c r="FP103" s="82" t="str">
        <f t="shared" si="47"/>
        <v/>
      </c>
      <c r="FQ103" s="82" t="str">
        <f t="shared" si="47"/>
        <v/>
      </c>
      <c r="FR103" s="82" t="str">
        <f t="shared" si="47"/>
        <v/>
      </c>
      <c r="FS103" s="82" t="str">
        <f t="shared" si="47"/>
        <v/>
      </c>
      <c r="FT103" s="82" t="str">
        <f t="shared" si="47"/>
        <v/>
      </c>
      <c r="FU103" s="82" t="str">
        <f t="shared" si="48"/>
        <v/>
      </c>
      <c r="FV103" s="82" t="str">
        <f t="shared" si="48"/>
        <v/>
      </c>
      <c r="FW103" s="82" t="str">
        <f t="shared" si="48"/>
        <v/>
      </c>
      <c r="FX103" s="82" t="str">
        <f t="shared" si="48"/>
        <v/>
      </c>
      <c r="FY103" s="82" t="str">
        <f t="shared" si="48"/>
        <v/>
      </c>
      <c r="FZ103" s="82" t="str">
        <f t="shared" si="48"/>
        <v/>
      </c>
      <c r="GA103" s="82" t="str">
        <f t="shared" si="49"/>
        <v/>
      </c>
      <c r="GB103" s="82" t="str">
        <f t="shared" si="49"/>
        <v/>
      </c>
      <c r="GC103" s="82" t="str">
        <f t="shared" si="49"/>
        <v/>
      </c>
      <c r="GD103" s="82" t="str">
        <f t="shared" si="49"/>
        <v/>
      </c>
      <c r="GE103" s="82" t="str">
        <f t="shared" si="49"/>
        <v/>
      </c>
      <c r="GF103" s="82" t="str">
        <f t="shared" si="49"/>
        <v/>
      </c>
    </row>
    <row r="104" spans="1:188" ht="25.5" customHeight="1">
      <c r="A104" s="2" t="s">
        <v>2471</v>
      </c>
      <c r="B104" s="2">
        <f>COUNTIF($H$4:H104,H104)</f>
        <v>1</v>
      </c>
      <c r="C104" s="2">
        <f>COUNTIF($J$4:J104,J104)</f>
        <v>1</v>
      </c>
      <c r="D104" s="2">
        <f>COUNTIF($K$4:K104,K104)</f>
        <v>1</v>
      </c>
      <c r="E104" s="89">
        <f t="shared" si="25"/>
        <v>101</v>
      </c>
      <c r="F104" s="89" t="s">
        <v>2532</v>
      </c>
      <c r="G104" s="79" t="s">
        <v>3917</v>
      </c>
      <c r="H104" s="79" t="s">
        <v>4253</v>
      </c>
      <c r="I104" s="79" t="s">
        <v>4255</v>
      </c>
      <c r="J104" s="79" t="s">
        <v>912</v>
      </c>
      <c r="K104" s="89" t="s">
        <v>3829</v>
      </c>
      <c r="L104" s="89" t="s">
        <v>4256</v>
      </c>
      <c r="M104" s="108" t="s">
        <v>4099</v>
      </c>
      <c r="N104" s="108"/>
      <c r="O104" s="108"/>
      <c r="P104" s="108"/>
      <c r="Q104" s="108"/>
      <c r="R104" s="108"/>
      <c r="S104" s="89"/>
      <c r="T104" s="89"/>
      <c r="U104" s="89"/>
      <c r="V104" s="89"/>
      <c r="W104" s="89"/>
      <c r="X104" s="89"/>
      <c r="Y104" s="89"/>
      <c r="Z104" s="89"/>
      <c r="AA104" s="89"/>
      <c r="AB104" s="89">
        <v>2</v>
      </c>
      <c r="AC104" s="89">
        <v>1</v>
      </c>
      <c r="AD104" s="89">
        <v>1</v>
      </c>
      <c r="AE104" s="89">
        <v>2</v>
      </c>
      <c r="AF104" s="89"/>
      <c r="AG104" s="89"/>
      <c r="AH104" s="89"/>
      <c r="AI104" s="89"/>
      <c r="AJ104" s="89">
        <v>1</v>
      </c>
      <c r="AK104" s="89">
        <v>1</v>
      </c>
      <c r="AL104" s="89"/>
      <c r="AM104" s="89"/>
      <c r="AN104" s="89">
        <v>2</v>
      </c>
      <c r="AO104" s="89">
        <v>4</v>
      </c>
      <c r="AP104" s="89">
        <v>1</v>
      </c>
      <c r="AQ104" s="111"/>
      <c r="AR104" s="118"/>
      <c r="AS104" s="2" t="str">
        <f t="shared" si="26"/>
        <v/>
      </c>
      <c r="AT104" s="2" t="str">
        <f t="shared" si="26"/>
        <v/>
      </c>
      <c r="AU104" s="2" t="str">
        <f t="shared" si="26"/>
        <v/>
      </c>
      <c r="AV104" s="2" t="str">
        <f t="shared" si="26"/>
        <v/>
      </c>
      <c r="AW104" s="2" t="str">
        <f t="shared" si="26"/>
        <v/>
      </c>
      <c r="AX104" s="2" t="str">
        <f t="shared" si="26"/>
        <v/>
      </c>
      <c r="AY104" s="121" t="str">
        <f t="shared" si="27"/>
        <v/>
      </c>
      <c r="AZ104" s="121" t="str">
        <f t="shared" si="27"/>
        <v/>
      </c>
      <c r="BA104" s="121" t="str">
        <f t="shared" si="27"/>
        <v/>
      </c>
      <c r="BB104" s="121" t="str">
        <f t="shared" si="27"/>
        <v/>
      </c>
      <c r="BC104" s="121" t="str">
        <f t="shared" si="27"/>
        <v/>
      </c>
      <c r="BD104" s="121" t="str">
        <f t="shared" si="27"/>
        <v/>
      </c>
      <c r="BE104" s="82" t="str">
        <f t="shared" si="28"/>
        <v/>
      </c>
      <c r="BF104" s="82" t="str">
        <f t="shared" si="28"/>
        <v/>
      </c>
      <c r="BG104" s="82" t="str">
        <f t="shared" si="28"/>
        <v/>
      </c>
      <c r="BH104" s="82" t="str">
        <f t="shared" si="28"/>
        <v/>
      </c>
      <c r="BI104" s="82" t="str">
        <f t="shared" si="28"/>
        <v/>
      </c>
      <c r="BJ104" s="82" t="str">
        <f t="shared" si="28"/>
        <v/>
      </c>
      <c r="BK104" s="82" t="str">
        <f t="shared" si="29"/>
        <v/>
      </c>
      <c r="BL104" s="82" t="str">
        <f t="shared" si="29"/>
        <v/>
      </c>
      <c r="BM104" s="82" t="str">
        <f t="shared" si="29"/>
        <v/>
      </c>
      <c r="BN104" s="82" t="str">
        <f t="shared" si="29"/>
        <v/>
      </c>
      <c r="BO104" s="82" t="str">
        <f t="shared" si="29"/>
        <v/>
      </c>
      <c r="BP104" s="82" t="str">
        <f t="shared" si="29"/>
        <v/>
      </c>
      <c r="BQ104" s="82" t="str">
        <f t="shared" si="30"/>
        <v/>
      </c>
      <c r="BR104" s="82" t="str">
        <f t="shared" si="30"/>
        <v/>
      </c>
      <c r="BS104" s="82" t="str">
        <f t="shared" si="30"/>
        <v/>
      </c>
      <c r="BT104" s="82" t="str">
        <f t="shared" si="30"/>
        <v/>
      </c>
      <c r="BU104" s="82" t="str">
        <f t="shared" si="30"/>
        <v/>
      </c>
      <c r="BV104" s="82" t="str">
        <f t="shared" si="30"/>
        <v/>
      </c>
      <c r="BW104" s="82" t="str">
        <f t="shared" si="31"/>
        <v/>
      </c>
      <c r="BX104" s="82" t="str">
        <f t="shared" si="31"/>
        <v/>
      </c>
      <c r="BY104" s="82" t="str">
        <f t="shared" si="31"/>
        <v/>
      </c>
      <c r="BZ104" s="82" t="str">
        <f t="shared" si="31"/>
        <v/>
      </c>
      <c r="CA104" s="82" t="str">
        <f t="shared" si="31"/>
        <v/>
      </c>
      <c r="CB104" s="82" t="str">
        <f t="shared" si="31"/>
        <v/>
      </c>
      <c r="CC104" s="82" t="str">
        <f t="shared" si="32"/>
        <v/>
      </c>
      <c r="CD104" s="82" t="str">
        <f t="shared" si="32"/>
        <v/>
      </c>
      <c r="CE104" s="82" t="str">
        <f t="shared" si="32"/>
        <v/>
      </c>
      <c r="CF104" s="82" t="str">
        <f t="shared" si="32"/>
        <v/>
      </c>
      <c r="CG104" s="82" t="str">
        <f t="shared" si="32"/>
        <v/>
      </c>
      <c r="CH104" s="82" t="str">
        <f t="shared" si="32"/>
        <v/>
      </c>
      <c r="CI104" s="82" t="str">
        <f t="shared" si="33"/>
        <v/>
      </c>
      <c r="CJ104" s="82" t="str">
        <f t="shared" si="33"/>
        <v/>
      </c>
      <c r="CK104" s="82" t="str">
        <f t="shared" si="33"/>
        <v/>
      </c>
      <c r="CL104" s="82" t="str">
        <f t="shared" si="33"/>
        <v/>
      </c>
      <c r="CM104" s="82" t="str">
        <f t="shared" si="33"/>
        <v/>
      </c>
      <c r="CN104" s="82" t="str">
        <f t="shared" si="33"/>
        <v/>
      </c>
      <c r="CO104" s="82" t="str">
        <f t="shared" si="34"/>
        <v/>
      </c>
      <c r="CP104" s="82" t="str">
        <f t="shared" si="34"/>
        <v/>
      </c>
      <c r="CQ104" s="82" t="str">
        <f t="shared" si="34"/>
        <v/>
      </c>
      <c r="CR104" s="82" t="str">
        <f t="shared" si="34"/>
        <v/>
      </c>
      <c r="CS104" s="82" t="str">
        <f t="shared" si="34"/>
        <v/>
      </c>
      <c r="CT104" s="82" t="str">
        <f t="shared" si="34"/>
        <v/>
      </c>
      <c r="CU104" s="82" t="str">
        <f t="shared" si="35"/>
        <v>pref.toyama@visst.co.jp</v>
      </c>
      <c r="CV104" s="82" t="str">
        <f t="shared" si="35"/>
        <v/>
      </c>
      <c r="CW104" s="82" t="str">
        <f t="shared" si="35"/>
        <v/>
      </c>
      <c r="CX104" s="82" t="str">
        <f t="shared" si="35"/>
        <v/>
      </c>
      <c r="CY104" s="82" t="str">
        <f t="shared" si="35"/>
        <v/>
      </c>
      <c r="CZ104" s="82" t="str">
        <f t="shared" si="35"/>
        <v/>
      </c>
      <c r="DA104" s="82" t="str">
        <f t="shared" si="36"/>
        <v>pref.toyama@visst.co.jp</v>
      </c>
      <c r="DB104" s="82" t="str">
        <f t="shared" si="36"/>
        <v/>
      </c>
      <c r="DC104" s="82" t="str">
        <f t="shared" si="36"/>
        <v/>
      </c>
      <c r="DD104" s="82" t="str">
        <f t="shared" si="36"/>
        <v/>
      </c>
      <c r="DE104" s="82" t="str">
        <f t="shared" si="36"/>
        <v/>
      </c>
      <c r="DF104" s="82" t="str">
        <f t="shared" si="36"/>
        <v/>
      </c>
      <c r="DG104" s="82" t="str">
        <f t="shared" si="37"/>
        <v>pref.toyama@visst.co.jp</v>
      </c>
      <c r="DH104" s="82" t="str">
        <f t="shared" si="37"/>
        <v/>
      </c>
      <c r="DI104" s="82" t="str">
        <f t="shared" si="37"/>
        <v/>
      </c>
      <c r="DJ104" s="82" t="str">
        <f t="shared" si="37"/>
        <v/>
      </c>
      <c r="DK104" s="82" t="str">
        <f t="shared" si="37"/>
        <v/>
      </c>
      <c r="DL104" s="82" t="str">
        <f t="shared" si="37"/>
        <v/>
      </c>
      <c r="DM104" s="82" t="str">
        <f t="shared" si="38"/>
        <v>pref.toyama@visst.co.jp</v>
      </c>
      <c r="DN104" s="82" t="str">
        <f t="shared" si="38"/>
        <v/>
      </c>
      <c r="DO104" s="82" t="str">
        <f t="shared" si="38"/>
        <v/>
      </c>
      <c r="DP104" s="82" t="str">
        <f t="shared" si="38"/>
        <v/>
      </c>
      <c r="DQ104" s="82" t="str">
        <f t="shared" si="38"/>
        <v/>
      </c>
      <c r="DR104" s="82" t="str">
        <f t="shared" si="38"/>
        <v/>
      </c>
      <c r="DS104" s="82" t="str">
        <f t="shared" si="39"/>
        <v/>
      </c>
      <c r="DT104" s="82" t="str">
        <f t="shared" si="39"/>
        <v/>
      </c>
      <c r="DU104" s="82" t="str">
        <f t="shared" si="39"/>
        <v/>
      </c>
      <c r="DV104" s="82" t="str">
        <f t="shared" si="39"/>
        <v/>
      </c>
      <c r="DW104" s="82" t="str">
        <f t="shared" si="39"/>
        <v/>
      </c>
      <c r="DX104" s="82" t="str">
        <f t="shared" si="39"/>
        <v/>
      </c>
      <c r="DY104" s="82" t="str">
        <f t="shared" si="40"/>
        <v/>
      </c>
      <c r="DZ104" s="82" t="str">
        <f t="shared" si="40"/>
        <v/>
      </c>
      <c r="EA104" s="82" t="str">
        <f t="shared" si="40"/>
        <v/>
      </c>
      <c r="EB104" s="82" t="str">
        <f t="shared" si="40"/>
        <v/>
      </c>
      <c r="EC104" s="82" t="str">
        <f t="shared" si="40"/>
        <v/>
      </c>
      <c r="ED104" s="82" t="str">
        <f t="shared" si="40"/>
        <v/>
      </c>
      <c r="EE104" s="82" t="str">
        <f t="shared" si="41"/>
        <v/>
      </c>
      <c r="EF104" s="82" t="str">
        <f t="shared" si="41"/>
        <v/>
      </c>
      <c r="EG104" s="82" t="str">
        <f t="shared" si="41"/>
        <v/>
      </c>
      <c r="EH104" s="82" t="str">
        <f t="shared" si="41"/>
        <v/>
      </c>
      <c r="EI104" s="82" t="str">
        <f t="shared" si="41"/>
        <v/>
      </c>
      <c r="EJ104" s="82" t="str">
        <f t="shared" si="41"/>
        <v/>
      </c>
      <c r="EK104" s="82" t="str">
        <f t="shared" si="42"/>
        <v/>
      </c>
      <c r="EL104" s="82" t="str">
        <f t="shared" si="42"/>
        <v/>
      </c>
      <c r="EM104" s="82" t="str">
        <f t="shared" si="42"/>
        <v/>
      </c>
      <c r="EN104" s="82" t="str">
        <f t="shared" si="42"/>
        <v/>
      </c>
      <c r="EO104" s="82" t="str">
        <f t="shared" si="42"/>
        <v/>
      </c>
      <c r="EP104" s="82" t="str">
        <f t="shared" si="42"/>
        <v/>
      </c>
      <c r="EQ104" s="82" t="str">
        <f t="shared" si="43"/>
        <v>pref.toyama@visst.co.jp</v>
      </c>
      <c r="ER104" s="82" t="str">
        <f t="shared" si="43"/>
        <v/>
      </c>
      <c r="ES104" s="82" t="str">
        <f t="shared" si="43"/>
        <v/>
      </c>
      <c r="ET104" s="82" t="str">
        <f t="shared" si="43"/>
        <v/>
      </c>
      <c r="EU104" s="82" t="str">
        <f t="shared" si="43"/>
        <v/>
      </c>
      <c r="EV104" s="82" t="str">
        <f t="shared" si="43"/>
        <v/>
      </c>
      <c r="EW104" s="82" t="str">
        <f t="shared" si="44"/>
        <v>pref.toyama@visst.co.jp</v>
      </c>
      <c r="EX104" s="82" t="str">
        <f t="shared" si="44"/>
        <v/>
      </c>
      <c r="EY104" s="82" t="str">
        <f t="shared" si="44"/>
        <v/>
      </c>
      <c r="EZ104" s="82" t="str">
        <f t="shared" si="44"/>
        <v/>
      </c>
      <c r="FA104" s="82" t="str">
        <f t="shared" si="44"/>
        <v/>
      </c>
      <c r="FB104" s="82" t="str">
        <f t="shared" si="44"/>
        <v/>
      </c>
      <c r="FC104" s="82" t="str">
        <f t="shared" si="45"/>
        <v/>
      </c>
      <c r="FD104" s="82" t="str">
        <f t="shared" si="45"/>
        <v/>
      </c>
      <c r="FE104" s="82" t="str">
        <f t="shared" si="45"/>
        <v/>
      </c>
      <c r="FF104" s="82" t="str">
        <f t="shared" si="45"/>
        <v/>
      </c>
      <c r="FG104" s="82" t="str">
        <f t="shared" si="45"/>
        <v/>
      </c>
      <c r="FH104" s="82" t="str">
        <f t="shared" si="45"/>
        <v/>
      </c>
      <c r="FI104" s="82" t="str">
        <f t="shared" si="46"/>
        <v/>
      </c>
      <c r="FJ104" s="82" t="str">
        <f t="shared" si="46"/>
        <v/>
      </c>
      <c r="FK104" s="82" t="str">
        <f t="shared" si="46"/>
        <v/>
      </c>
      <c r="FL104" s="82" t="str">
        <f t="shared" si="46"/>
        <v/>
      </c>
      <c r="FM104" s="82" t="str">
        <f t="shared" si="46"/>
        <v/>
      </c>
      <c r="FN104" s="82" t="str">
        <f t="shared" si="46"/>
        <v/>
      </c>
      <c r="FO104" s="82" t="str">
        <f t="shared" si="47"/>
        <v>pref.toyama@visst.co.jp</v>
      </c>
      <c r="FP104" s="82" t="str">
        <f t="shared" si="47"/>
        <v/>
      </c>
      <c r="FQ104" s="82" t="str">
        <f t="shared" si="47"/>
        <v/>
      </c>
      <c r="FR104" s="82" t="str">
        <f t="shared" si="47"/>
        <v/>
      </c>
      <c r="FS104" s="82" t="str">
        <f t="shared" si="47"/>
        <v/>
      </c>
      <c r="FT104" s="82" t="str">
        <f t="shared" si="47"/>
        <v/>
      </c>
      <c r="FU104" s="82" t="str">
        <f t="shared" si="48"/>
        <v>pref.toyama@visst.co.jp</v>
      </c>
      <c r="FV104" s="82" t="str">
        <f t="shared" si="48"/>
        <v/>
      </c>
      <c r="FW104" s="82" t="str">
        <f t="shared" si="48"/>
        <v/>
      </c>
      <c r="FX104" s="82" t="str">
        <f t="shared" si="48"/>
        <v/>
      </c>
      <c r="FY104" s="82" t="str">
        <f t="shared" si="48"/>
        <v/>
      </c>
      <c r="FZ104" s="82" t="str">
        <f t="shared" si="48"/>
        <v/>
      </c>
      <c r="GA104" s="82" t="str">
        <f t="shared" si="49"/>
        <v>pref.toyama@visst.co.jp</v>
      </c>
      <c r="GB104" s="82" t="str">
        <f t="shared" si="49"/>
        <v/>
      </c>
      <c r="GC104" s="82" t="str">
        <f t="shared" si="49"/>
        <v/>
      </c>
      <c r="GD104" s="82" t="str">
        <f t="shared" si="49"/>
        <v/>
      </c>
      <c r="GE104" s="82" t="str">
        <f t="shared" si="49"/>
        <v/>
      </c>
      <c r="GF104" s="82" t="str">
        <f t="shared" si="49"/>
        <v/>
      </c>
    </row>
    <row r="105" spans="1:188" ht="25.5" customHeight="1">
      <c r="A105" s="2" t="s">
        <v>3194</v>
      </c>
      <c r="B105" s="2">
        <f>COUNTIF($H$4:H105,H105)</f>
        <v>1</v>
      </c>
      <c r="C105" s="2">
        <f>COUNTIF($J$4:J105,J105)</f>
        <v>1</v>
      </c>
      <c r="D105" s="2">
        <f>COUNTIF($K$4:K105,K105)</f>
        <v>1</v>
      </c>
      <c r="E105" s="89">
        <f t="shared" si="25"/>
        <v>102</v>
      </c>
      <c r="F105" s="89" t="s">
        <v>2532</v>
      </c>
      <c r="G105" s="79" t="s">
        <v>3917</v>
      </c>
      <c r="H105" s="79" t="s">
        <v>1738</v>
      </c>
      <c r="I105" s="79" t="s">
        <v>1620</v>
      </c>
      <c r="J105" s="79" t="s">
        <v>2329</v>
      </c>
      <c r="K105" s="89" t="s">
        <v>410</v>
      </c>
      <c r="L105" s="89" t="s">
        <v>784</v>
      </c>
      <c r="M105" s="108" t="s">
        <v>3061</v>
      </c>
      <c r="N105" s="108"/>
      <c r="O105" s="108"/>
      <c r="P105" s="108"/>
      <c r="Q105" s="108"/>
      <c r="R105" s="108"/>
      <c r="S105" s="89">
        <v>1</v>
      </c>
      <c r="T105" s="89">
        <v>1</v>
      </c>
      <c r="U105" s="89">
        <v>1</v>
      </c>
      <c r="V105" s="89"/>
      <c r="W105" s="89"/>
      <c r="X105" s="89"/>
      <c r="Y105" s="89"/>
      <c r="Z105" s="89"/>
      <c r="AA105" s="89"/>
      <c r="AB105" s="89"/>
      <c r="AC105" s="89"/>
      <c r="AD105" s="89"/>
      <c r="AE105" s="89"/>
      <c r="AF105" s="89"/>
      <c r="AG105" s="89"/>
      <c r="AH105" s="89"/>
      <c r="AI105" s="89"/>
      <c r="AJ105" s="89"/>
      <c r="AK105" s="89"/>
      <c r="AL105" s="89"/>
      <c r="AM105" s="89"/>
      <c r="AN105" s="89"/>
      <c r="AO105" s="89"/>
      <c r="AP105" s="89"/>
      <c r="AQ105" s="111"/>
      <c r="AR105" s="118"/>
      <c r="AS105" s="2" t="str">
        <f t="shared" si="26"/>
        <v>komecamm@tulip.ocn.ne.jp</v>
      </c>
      <c r="AT105" s="2" t="str">
        <f t="shared" si="26"/>
        <v/>
      </c>
      <c r="AU105" s="2" t="str">
        <f t="shared" si="26"/>
        <v/>
      </c>
      <c r="AV105" s="2" t="str">
        <f t="shared" si="26"/>
        <v/>
      </c>
      <c r="AW105" s="2" t="str">
        <f t="shared" si="26"/>
        <v/>
      </c>
      <c r="AX105" s="2" t="str">
        <f t="shared" si="26"/>
        <v/>
      </c>
      <c r="AY105" s="121" t="str">
        <f t="shared" si="27"/>
        <v>komecamm@tulip.ocn.ne.jp</v>
      </c>
      <c r="AZ105" s="121" t="str">
        <f t="shared" si="27"/>
        <v/>
      </c>
      <c r="BA105" s="121" t="str">
        <f t="shared" si="27"/>
        <v/>
      </c>
      <c r="BB105" s="121" t="str">
        <f t="shared" si="27"/>
        <v/>
      </c>
      <c r="BC105" s="121" t="str">
        <f t="shared" si="27"/>
        <v/>
      </c>
      <c r="BD105" s="121" t="str">
        <f t="shared" si="27"/>
        <v/>
      </c>
      <c r="BE105" s="82" t="str">
        <f t="shared" si="28"/>
        <v>komecamm@tulip.ocn.ne.jp</v>
      </c>
      <c r="BF105" s="82" t="str">
        <f t="shared" si="28"/>
        <v/>
      </c>
      <c r="BG105" s="82" t="str">
        <f t="shared" si="28"/>
        <v/>
      </c>
      <c r="BH105" s="82" t="str">
        <f t="shared" si="28"/>
        <v/>
      </c>
      <c r="BI105" s="82" t="str">
        <f t="shared" si="28"/>
        <v/>
      </c>
      <c r="BJ105" s="82" t="str">
        <f t="shared" si="28"/>
        <v/>
      </c>
      <c r="BK105" s="82" t="str">
        <f t="shared" si="29"/>
        <v/>
      </c>
      <c r="BL105" s="82" t="str">
        <f t="shared" si="29"/>
        <v/>
      </c>
      <c r="BM105" s="82" t="str">
        <f t="shared" si="29"/>
        <v/>
      </c>
      <c r="BN105" s="82" t="str">
        <f t="shared" si="29"/>
        <v/>
      </c>
      <c r="BO105" s="82" t="str">
        <f t="shared" si="29"/>
        <v/>
      </c>
      <c r="BP105" s="82" t="str">
        <f t="shared" si="29"/>
        <v/>
      </c>
      <c r="BQ105" s="82" t="str">
        <f t="shared" si="30"/>
        <v/>
      </c>
      <c r="BR105" s="82" t="str">
        <f t="shared" si="30"/>
        <v/>
      </c>
      <c r="BS105" s="82" t="str">
        <f t="shared" si="30"/>
        <v/>
      </c>
      <c r="BT105" s="82" t="str">
        <f t="shared" si="30"/>
        <v/>
      </c>
      <c r="BU105" s="82" t="str">
        <f t="shared" si="30"/>
        <v/>
      </c>
      <c r="BV105" s="82" t="str">
        <f t="shared" si="30"/>
        <v/>
      </c>
      <c r="BW105" s="82" t="str">
        <f t="shared" si="31"/>
        <v/>
      </c>
      <c r="BX105" s="82" t="str">
        <f t="shared" si="31"/>
        <v/>
      </c>
      <c r="BY105" s="82" t="str">
        <f t="shared" si="31"/>
        <v/>
      </c>
      <c r="BZ105" s="82" t="str">
        <f t="shared" si="31"/>
        <v/>
      </c>
      <c r="CA105" s="82" t="str">
        <f t="shared" si="31"/>
        <v/>
      </c>
      <c r="CB105" s="82" t="str">
        <f t="shared" si="31"/>
        <v/>
      </c>
      <c r="CC105" s="82" t="str">
        <f t="shared" si="32"/>
        <v/>
      </c>
      <c r="CD105" s="82" t="str">
        <f t="shared" si="32"/>
        <v/>
      </c>
      <c r="CE105" s="82" t="str">
        <f t="shared" si="32"/>
        <v/>
      </c>
      <c r="CF105" s="82" t="str">
        <f t="shared" si="32"/>
        <v/>
      </c>
      <c r="CG105" s="82" t="str">
        <f t="shared" si="32"/>
        <v/>
      </c>
      <c r="CH105" s="82" t="str">
        <f t="shared" si="32"/>
        <v/>
      </c>
      <c r="CI105" s="82" t="str">
        <f t="shared" si="33"/>
        <v/>
      </c>
      <c r="CJ105" s="82" t="str">
        <f t="shared" si="33"/>
        <v/>
      </c>
      <c r="CK105" s="82" t="str">
        <f t="shared" si="33"/>
        <v/>
      </c>
      <c r="CL105" s="82" t="str">
        <f t="shared" si="33"/>
        <v/>
      </c>
      <c r="CM105" s="82" t="str">
        <f t="shared" si="33"/>
        <v/>
      </c>
      <c r="CN105" s="82" t="str">
        <f t="shared" si="33"/>
        <v/>
      </c>
      <c r="CO105" s="82" t="str">
        <f t="shared" si="34"/>
        <v/>
      </c>
      <c r="CP105" s="82" t="str">
        <f t="shared" si="34"/>
        <v/>
      </c>
      <c r="CQ105" s="82" t="str">
        <f t="shared" si="34"/>
        <v/>
      </c>
      <c r="CR105" s="82" t="str">
        <f t="shared" si="34"/>
        <v/>
      </c>
      <c r="CS105" s="82" t="str">
        <f t="shared" si="34"/>
        <v/>
      </c>
      <c r="CT105" s="82" t="str">
        <f t="shared" si="34"/>
        <v/>
      </c>
      <c r="CU105" s="82" t="str">
        <f t="shared" si="35"/>
        <v/>
      </c>
      <c r="CV105" s="82" t="str">
        <f t="shared" si="35"/>
        <v/>
      </c>
      <c r="CW105" s="82" t="str">
        <f t="shared" si="35"/>
        <v/>
      </c>
      <c r="CX105" s="82" t="str">
        <f t="shared" si="35"/>
        <v/>
      </c>
      <c r="CY105" s="82" t="str">
        <f t="shared" si="35"/>
        <v/>
      </c>
      <c r="CZ105" s="82" t="str">
        <f t="shared" si="35"/>
        <v/>
      </c>
      <c r="DA105" s="82" t="str">
        <f t="shared" si="36"/>
        <v/>
      </c>
      <c r="DB105" s="82" t="str">
        <f t="shared" si="36"/>
        <v/>
      </c>
      <c r="DC105" s="82" t="str">
        <f t="shared" si="36"/>
        <v/>
      </c>
      <c r="DD105" s="82" t="str">
        <f t="shared" si="36"/>
        <v/>
      </c>
      <c r="DE105" s="82" t="str">
        <f t="shared" si="36"/>
        <v/>
      </c>
      <c r="DF105" s="82" t="str">
        <f t="shared" si="36"/>
        <v/>
      </c>
      <c r="DG105" s="82" t="str">
        <f t="shared" si="37"/>
        <v/>
      </c>
      <c r="DH105" s="82" t="str">
        <f t="shared" si="37"/>
        <v/>
      </c>
      <c r="DI105" s="82" t="str">
        <f t="shared" si="37"/>
        <v/>
      </c>
      <c r="DJ105" s="82" t="str">
        <f t="shared" si="37"/>
        <v/>
      </c>
      <c r="DK105" s="82" t="str">
        <f t="shared" si="37"/>
        <v/>
      </c>
      <c r="DL105" s="82" t="str">
        <f t="shared" si="37"/>
        <v/>
      </c>
      <c r="DM105" s="82" t="str">
        <f t="shared" si="38"/>
        <v/>
      </c>
      <c r="DN105" s="82" t="str">
        <f t="shared" si="38"/>
        <v/>
      </c>
      <c r="DO105" s="82" t="str">
        <f t="shared" si="38"/>
        <v/>
      </c>
      <c r="DP105" s="82" t="str">
        <f t="shared" si="38"/>
        <v/>
      </c>
      <c r="DQ105" s="82" t="str">
        <f t="shared" si="38"/>
        <v/>
      </c>
      <c r="DR105" s="82" t="str">
        <f t="shared" si="38"/>
        <v/>
      </c>
      <c r="DS105" s="82" t="str">
        <f t="shared" si="39"/>
        <v/>
      </c>
      <c r="DT105" s="82" t="str">
        <f t="shared" si="39"/>
        <v/>
      </c>
      <c r="DU105" s="82" t="str">
        <f t="shared" si="39"/>
        <v/>
      </c>
      <c r="DV105" s="82" t="str">
        <f t="shared" si="39"/>
        <v/>
      </c>
      <c r="DW105" s="82" t="str">
        <f t="shared" si="39"/>
        <v/>
      </c>
      <c r="DX105" s="82" t="str">
        <f t="shared" si="39"/>
        <v/>
      </c>
      <c r="DY105" s="82" t="str">
        <f t="shared" si="40"/>
        <v/>
      </c>
      <c r="DZ105" s="82" t="str">
        <f t="shared" si="40"/>
        <v/>
      </c>
      <c r="EA105" s="82" t="str">
        <f t="shared" si="40"/>
        <v/>
      </c>
      <c r="EB105" s="82" t="str">
        <f t="shared" si="40"/>
        <v/>
      </c>
      <c r="EC105" s="82" t="str">
        <f t="shared" si="40"/>
        <v/>
      </c>
      <c r="ED105" s="82" t="str">
        <f t="shared" si="40"/>
        <v/>
      </c>
      <c r="EE105" s="82" t="str">
        <f t="shared" si="41"/>
        <v/>
      </c>
      <c r="EF105" s="82" t="str">
        <f t="shared" si="41"/>
        <v/>
      </c>
      <c r="EG105" s="82" t="str">
        <f t="shared" si="41"/>
        <v/>
      </c>
      <c r="EH105" s="82" t="str">
        <f t="shared" si="41"/>
        <v/>
      </c>
      <c r="EI105" s="82" t="str">
        <f t="shared" si="41"/>
        <v/>
      </c>
      <c r="EJ105" s="82" t="str">
        <f t="shared" si="41"/>
        <v/>
      </c>
      <c r="EK105" s="82" t="str">
        <f t="shared" si="42"/>
        <v/>
      </c>
      <c r="EL105" s="82" t="str">
        <f t="shared" si="42"/>
        <v/>
      </c>
      <c r="EM105" s="82" t="str">
        <f t="shared" si="42"/>
        <v/>
      </c>
      <c r="EN105" s="82" t="str">
        <f t="shared" si="42"/>
        <v/>
      </c>
      <c r="EO105" s="82" t="str">
        <f t="shared" si="42"/>
        <v/>
      </c>
      <c r="EP105" s="82" t="str">
        <f t="shared" si="42"/>
        <v/>
      </c>
      <c r="EQ105" s="82" t="str">
        <f t="shared" si="43"/>
        <v/>
      </c>
      <c r="ER105" s="82" t="str">
        <f t="shared" si="43"/>
        <v/>
      </c>
      <c r="ES105" s="82" t="str">
        <f t="shared" si="43"/>
        <v/>
      </c>
      <c r="ET105" s="82" t="str">
        <f t="shared" si="43"/>
        <v/>
      </c>
      <c r="EU105" s="82" t="str">
        <f t="shared" si="43"/>
        <v/>
      </c>
      <c r="EV105" s="82" t="str">
        <f t="shared" si="43"/>
        <v/>
      </c>
      <c r="EW105" s="82" t="str">
        <f t="shared" si="44"/>
        <v/>
      </c>
      <c r="EX105" s="82" t="str">
        <f t="shared" si="44"/>
        <v/>
      </c>
      <c r="EY105" s="82" t="str">
        <f t="shared" si="44"/>
        <v/>
      </c>
      <c r="EZ105" s="82" t="str">
        <f t="shared" si="44"/>
        <v/>
      </c>
      <c r="FA105" s="82" t="str">
        <f t="shared" si="44"/>
        <v/>
      </c>
      <c r="FB105" s="82" t="str">
        <f t="shared" si="44"/>
        <v/>
      </c>
      <c r="FC105" s="82" t="str">
        <f t="shared" si="45"/>
        <v/>
      </c>
      <c r="FD105" s="82" t="str">
        <f t="shared" si="45"/>
        <v/>
      </c>
      <c r="FE105" s="82" t="str">
        <f t="shared" si="45"/>
        <v/>
      </c>
      <c r="FF105" s="82" t="str">
        <f t="shared" si="45"/>
        <v/>
      </c>
      <c r="FG105" s="82" t="str">
        <f t="shared" si="45"/>
        <v/>
      </c>
      <c r="FH105" s="82" t="str">
        <f t="shared" si="45"/>
        <v/>
      </c>
      <c r="FI105" s="82" t="str">
        <f t="shared" si="46"/>
        <v/>
      </c>
      <c r="FJ105" s="82" t="str">
        <f t="shared" si="46"/>
        <v/>
      </c>
      <c r="FK105" s="82" t="str">
        <f t="shared" si="46"/>
        <v/>
      </c>
      <c r="FL105" s="82" t="str">
        <f t="shared" si="46"/>
        <v/>
      </c>
      <c r="FM105" s="82" t="str">
        <f t="shared" si="46"/>
        <v/>
      </c>
      <c r="FN105" s="82" t="str">
        <f t="shared" si="46"/>
        <v/>
      </c>
      <c r="FO105" s="82" t="str">
        <f t="shared" si="47"/>
        <v/>
      </c>
      <c r="FP105" s="82" t="str">
        <f t="shared" si="47"/>
        <v/>
      </c>
      <c r="FQ105" s="82" t="str">
        <f t="shared" si="47"/>
        <v/>
      </c>
      <c r="FR105" s="82" t="str">
        <f t="shared" si="47"/>
        <v/>
      </c>
      <c r="FS105" s="82" t="str">
        <f t="shared" si="47"/>
        <v/>
      </c>
      <c r="FT105" s="82" t="str">
        <f t="shared" si="47"/>
        <v/>
      </c>
      <c r="FU105" s="82" t="str">
        <f t="shared" si="48"/>
        <v/>
      </c>
      <c r="FV105" s="82" t="str">
        <f t="shared" si="48"/>
        <v/>
      </c>
      <c r="FW105" s="82" t="str">
        <f t="shared" si="48"/>
        <v/>
      </c>
      <c r="FX105" s="82" t="str">
        <f t="shared" si="48"/>
        <v/>
      </c>
      <c r="FY105" s="82" t="str">
        <f t="shared" si="48"/>
        <v/>
      </c>
      <c r="FZ105" s="82" t="str">
        <f t="shared" si="48"/>
        <v/>
      </c>
      <c r="GA105" s="82" t="str">
        <f t="shared" si="49"/>
        <v/>
      </c>
      <c r="GB105" s="82" t="str">
        <f t="shared" si="49"/>
        <v/>
      </c>
      <c r="GC105" s="82" t="str">
        <f t="shared" si="49"/>
        <v/>
      </c>
      <c r="GD105" s="82" t="str">
        <f t="shared" si="49"/>
        <v/>
      </c>
      <c r="GE105" s="82" t="str">
        <f t="shared" si="49"/>
        <v/>
      </c>
      <c r="GF105" s="82" t="str">
        <f t="shared" si="49"/>
        <v/>
      </c>
    </row>
    <row r="106" spans="1:188" ht="25.5" customHeight="1">
      <c r="A106" s="2" t="s">
        <v>4673</v>
      </c>
      <c r="B106" s="2">
        <f>COUNTIF($H$4:H106,H106)</f>
        <v>1</v>
      </c>
      <c r="C106" s="2">
        <f>COUNTIF($J$4:J106,J106)</f>
        <v>1</v>
      </c>
      <c r="D106" s="2">
        <f>COUNTIF($K$4:K106,K106)</f>
        <v>1</v>
      </c>
      <c r="E106" s="89">
        <f t="shared" si="25"/>
        <v>103</v>
      </c>
      <c r="F106" s="89" t="s">
        <v>2532</v>
      </c>
      <c r="G106" s="79" t="s">
        <v>3917</v>
      </c>
      <c r="H106" s="79" t="s">
        <v>2236</v>
      </c>
      <c r="I106" s="79" t="s">
        <v>1623</v>
      </c>
      <c r="J106" s="79" t="s">
        <v>4257</v>
      </c>
      <c r="K106" s="89" t="s">
        <v>374</v>
      </c>
      <c r="L106" s="89" t="s">
        <v>1164</v>
      </c>
      <c r="M106" s="108" t="s">
        <v>4259</v>
      </c>
      <c r="N106" s="108"/>
      <c r="O106" s="108"/>
      <c r="P106" s="108"/>
      <c r="Q106" s="108"/>
      <c r="R106" s="108"/>
      <c r="S106" s="89"/>
      <c r="T106" s="89"/>
      <c r="U106" s="89"/>
      <c r="V106" s="89"/>
      <c r="W106" s="89"/>
      <c r="X106" s="89"/>
      <c r="Y106" s="89"/>
      <c r="Z106" s="89"/>
      <c r="AA106" s="89"/>
      <c r="AB106" s="89"/>
      <c r="AC106" s="89">
        <v>1</v>
      </c>
      <c r="AD106" s="89"/>
      <c r="AE106" s="89"/>
      <c r="AF106" s="89"/>
      <c r="AG106" s="89"/>
      <c r="AH106" s="89"/>
      <c r="AI106" s="89"/>
      <c r="AJ106" s="89"/>
      <c r="AK106" s="89"/>
      <c r="AL106" s="89"/>
      <c r="AM106" s="89"/>
      <c r="AN106" s="89"/>
      <c r="AO106" s="89"/>
      <c r="AP106" s="89"/>
      <c r="AQ106" s="111"/>
      <c r="AR106" s="118"/>
      <c r="AS106" s="2" t="str">
        <f t="shared" si="26"/>
        <v/>
      </c>
      <c r="AT106" s="2" t="str">
        <f t="shared" si="26"/>
        <v/>
      </c>
      <c r="AU106" s="2" t="str">
        <f t="shared" si="26"/>
        <v/>
      </c>
      <c r="AV106" s="2" t="str">
        <f t="shared" si="26"/>
        <v/>
      </c>
      <c r="AW106" s="2" t="str">
        <f t="shared" si="26"/>
        <v/>
      </c>
      <c r="AX106" s="2" t="str">
        <f t="shared" si="26"/>
        <v/>
      </c>
      <c r="AY106" s="121" t="str">
        <f t="shared" si="27"/>
        <v/>
      </c>
      <c r="AZ106" s="121" t="str">
        <f t="shared" si="27"/>
        <v/>
      </c>
      <c r="BA106" s="121" t="str">
        <f t="shared" si="27"/>
        <v/>
      </c>
      <c r="BB106" s="121" t="str">
        <f t="shared" si="27"/>
        <v/>
      </c>
      <c r="BC106" s="121" t="str">
        <f t="shared" si="27"/>
        <v/>
      </c>
      <c r="BD106" s="121" t="str">
        <f t="shared" si="27"/>
        <v/>
      </c>
      <c r="BE106" s="82" t="str">
        <f t="shared" si="28"/>
        <v/>
      </c>
      <c r="BF106" s="82" t="str">
        <f t="shared" si="28"/>
        <v/>
      </c>
      <c r="BG106" s="82" t="str">
        <f t="shared" si="28"/>
        <v/>
      </c>
      <c r="BH106" s="82" t="str">
        <f t="shared" si="28"/>
        <v/>
      </c>
      <c r="BI106" s="82" t="str">
        <f t="shared" si="28"/>
        <v/>
      </c>
      <c r="BJ106" s="82" t="str">
        <f t="shared" si="28"/>
        <v/>
      </c>
      <c r="BK106" s="82" t="str">
        <f t="shared" si="29"/>
        <v/>
      </c>
      <c r="BL106" s="82" t="str">
        <f t="shared" si="29"/>
        <v/>
      </c>
      <c r="BM106" s="82" t="str">
        <f t="shared" si="29"/>
        <v/>
      </c>
      <c r="BN106" s="82" t="str">
        <f t="shared" si="29"/>
        <v/>
      </c>
      <c r="BO106" s="82" t="str">
        <f t="shared" si="29"/>
        <v/>
      </c>
      <c r="BP106" s="82" t="str">
        <f t="shared" si="29"/>
        <v/>
      </c>
      <c r="BQ106" s="82" t="str">
        <f t="shared" si="30"/>
        <v/>
      </c>
      <c r="BR106" s="82" t="str">
        <f t="shared" si="30"/>
        <v/>
      </c>
      <c r="BS106" s="82" t="str">
        <f t="shared" si="30"/>
        <v/>
      </c>
      <c r="BT106" s="82" t="str">
        <f t="shared" si="30"/>
        <v/>
      </c>
      <c r="BU106" s="82" t="str">
        <f t="shared" si="30"/>
        <v/>
      </c>
      <c r="BV106" s="82" t="str">
        <f t="shared" si="30"/>
        <v/>
      </c>
      <c r="BW106" s="82" t="str">
        <f t="shared" si="31"/>
        <v/>
      </c>
      <c r="BX106" s="82" t="str">
        <f t="shared" si="31"/>
        <v/>
      </c>
      <c r="BY106" s="82" t="str">
        <f t="shared" si="31"/>
        <v/>
      </c>
      <c r="BZ106" s="82" t="str">
        <f t="shared" si="31"/>
        <v/>
      </c>
      <c r="CA106" s="82" t="str">
        <f t="shared" si="31"/>
        <v/>
      </c>
      <c r="CB106" s="82" t="str">
        <f t="shared" si="31"/>
        <v/>
      </c>
      <c r="CC106" s="82" t="str">
        <f t="shared" si="32"/>
        <v/>
      </c>
      <c r="CD106" s="82" t="str">
        <f t="shared" si="32"/>
        <v/>
      </c>
      <c r="CE106" s="82" t="str">
        <f t="shared" si="32"/>
        <v/>
      </c>
      <c r="CF106" s="82" t="str">
        <f t="shared" si="32"/>
        <v/>
      </c>
      <c r="CG106" s="82" t="str">
        <f t="shared" si="32"/>
        <v/>
      </c>
      <c r="CH106" s="82" t="str">
        <f t="shared" si="32"/>
        <v/>
      </c>
      <c r="CI106" s="82" t="str">
        <f t="shared" si="33"/>
        <v/>
      </c>
      <c r="CJ106" s="82" t="str">
        <f t="shared" si="33"/>
        <v/>
      </c>
      <c r="CK106" s="82" t="str">
        <f t="shared" si="33"/>
        <v/>
      </c>
      <c r="CL106" s="82" t="str">
        <f t="shared" si="33"/>
        <v/>
      </c>
      <c r="CM106" s="82" t="str">
        <f t="shared" si="33"/>
        <v/>
      </c>
      <c r="CN106" s="82" t="str">
        <f t="shared" si="33"/>
        <v/>
      </c>
      <c r="CO106" s="82" t="str">
        <f t="shared" si="34"/>
        <v/>
      </c>
      <c r="CP106" s="82" t="str">
        <f t="shared" si="34"/>
        <v/>
      </c>
      <c r="CQ106" s="82" t="str">
        <f t="shared" si="34"/>
        <v/>
      </c>
      <c r="CR106" s="82" t="str">
        <f t="shared" si="34"/>
        <v/>
      </c>
      <c r="CS106" s="82" t="str">
        <f t="shared" si="34"/>
        <v/>
      </c>
      <c r="CT106" s="82" t="str">
        <f t="shared" si="34"/>
        <v/>
      </c>
      <c r="CU106" s="82" t="str">
        <f t="shared" si="35"/>
        <v/>
      </c>
      <c r="CV106" s="82" t="str">
        <f t="shared" si="35"/>
        <v/>
      </c>
      <c r="CW106" s="82" t="str">
        <f t="shared" si="35"/>
        <v/>
      </c>
      <c r="CX106" s="82" t="str">
        <f t="shared" si="35"/>
        <v/>
      </c>
      <c r="CY106" s="82" t="str">
        <f t="shared" si="35"/>
        <v/>
      </c>
      <c r="CZ106" s="82" t="str">
        <f t="shared" si="35"/>
        <v/>
      </c>
      <c r="DA106" s="82" t="str">
        <f t="shared" si="36"/>
        <v>contact@cocoro-toyama.jp</v>
      </c>
      <c r="DB106" s="82" t="str">
        <f t="shared" si="36"/>
        <v/>
      </c>
      <c r="DC106" s="82" t="str">
        <f t="shared" si="36"/>
        <v/>
      </c>
      <c r="DD106" s="82" t="str">
        <f t="shared" si="36"/>
        <v/>
      </c>
      <c r="DE106" s="82" t="str">
        <f t="shared" si="36"/>
        <v/>
      </c>
      <c r="DF106" s="82" t="str">
        <f t="shared" si="36"/>
        <v/>
      </c>
      <c r="DG106" s="82" t="str">
        <f t="shared" si="37"/>
        <v/>
      </c>
      <c r="DH106" s="82" t="str">
        <f t="shared" si="37"/>
        <v/>
      </c>
      <c r="DI106" s="82" t="str">
        <f t="shared" si="37"/>
        <v/>
      </c>
      <c r="DJ106" s="82" t="str">
        <f t="shared" si="37"/>
        <v/>
      </c>
      <c r="DK106" s="82" t="str">
        <f t="shared" si="37"/>
        <v/>
      </c>
      <c r="DL106" s="82" t="str">
        <f t="shared" si="37"/>
        <v/>
      </c>
      <c r="DM106" s="82" t="str">
        <f t="shared" si="38"/>
        <v/>
      </c>
      <c r="DN106" s="82" t="str">
        <f t="shared" si="38"/>
        <v/>
      </c>
      <c r="DO106" s="82" t="str">
        <f t="shared" si="38"/>
        <v/>
      </c>
      <c r="DP106" s="82" t="str">
        <f t="shared" si="38"/>
        <v/>
      </c>
      <c r="DQ106" s="82" t="str">
        <f t="shared" si="38"/>
        <v/>
      </c>
      <c r="DR106" s="82" t="str">
        <f t="shared" si="38"/>
        <v/>
      </c>
      <c r="DS106" s="82" t="str">
        <f t="shared" si="39"/>
        <v/>
      </c>
      <c r="DT106" s="82" t="str">
        <f t="shared" si="39"/>
        <v/>
      </c>
      <c r="DU106" s="82" t="str">
        <f t="shared" si="39"/>
        <v/>
      </c>
      <c r="DV106" s="82" t="str">
        <f t="shared" si="39"/>
        <v/>
      </c>
      <c r="DW106" s="82" t="str">
        <f t="shared" si="39"/>
        <v/>
      </c>
      <c r="DX106" s="82" t="str">
        <f t="shared" si="39"/>
        <v/>
      </c>
      <c r="DY106" s="82" t="str">
        <f t="shared" si="40"/>
        <v/>
      </c>
      <c r="DZ106" s="82" t="str">
        <f t="shared" si="40"/>
        <v/>
      </c>
      <c r="EA106" s="82" t="str">
        <f t="shared" si="40"/>
        <v/>
      </c>
      <c r="EB106" s="82" t="str">
        <f t="shared" si="40"/>
        <v/>
      </c>
      <c r="EC106" s="82" t="str">
        <f t="shared" si="40"/>
        <v/>
      </c>
      <c r="ED106" s="82" t="str">
        <f t="shared" si="40"/>
        <v/>
      </c>
      <c r="EE106" s="82" t="str">
        <f t="shared" si="41"/>
        <v/>
      </c>
      <c r="EF106" s="82" t="str">
        <f t="shared" si="41"/>
        <v/>
      </c>
      <c r="EG106" s="82" t="str">
        <f t="shared" si="41"/>
        <v/>
      </c>
      <c r="EH106" s="82" t="str">
        <f t="shared" si="41"/>
        <v/>
      </c>
      <c r="EI106" s="82" t="str">
        <f t="shared" si="41"/>
        <v/>
      </c>
      <c r="EJ106" s="82" t="str">
        <f t="shared" si="41"/>
        <v/>
      </c>
      <c r="EK106" s="82" t="str">
        <f t="shared" si="42"/>
        <v/>
      </c>
      <c r="EL106" s="82" t="str">
        <f t="shared" si="42"/>
        <v/>
      </c>
      <c r="EM106" s="82" t="str">
        <f t="shared" si="42"/>
        <v/>
      </c>
      <c r="EN106" s="82" t="str">
        <f t="shared" si="42"/>
        <v/>
      </c>
      <c r="EO106" s="82" t="str">
        <f t="shared" si="42"/>
        <v/>
      </c>
      <c r="EP106" s="82" t="str">
        <f t="shared" si="42"/>
        <v/>
      </c>
      <c r="EQ106" s="82" t="str">
        <f t="shared" si="43"/>
        <v/>
      </c>
      <c r="ER106" s="82" t="str">
        <f t="shared" si="43"/>
        <v/>
      </c>
      <c r="ES106" s="82" t="str">
        <f t="shared" si="43"/>
        <v/>
      </c>
      <c r="ET106" s="82" t="str">
        <f t="shared" si="43"/>
        <v/>
      </c>
      <c r="EU106" s="82" t="str">
        <f t="shared" si="43"/>
        <v/>
      </c>
      <c r="EV106" s="82" t="str">
        <f t="shared" si="43"/>
        <v/>
      </c>
      <c r="EW106" s="82" t="str">
        <f t="shared" si="44"/>
        <v/>
      </c>
      <c r="EX106" s="82" t="str">
        <f t="shared" si="44"/>
        <v/>
      </c>
      <c r="EY106" s="82" t="str">
        <f t="shared" si="44"/>
        <v/>
      </c>
      <c r="EZ106" s="82" t="str">
        <f t="shared" si="44"/>
        <v/>
      </c>
      <c r="FA106" s="82" t="str">
        <f t="shared" si="44"/>
        <v/>
      </c>
      <c r="FB106" s="82" t="str">
        <f t="shared" si="44"/>
        <v/>
      </c>
      <c r="FC106" s="82" t="str">
        <f t="shared" si="45"/>
        <v/>
      </c>
      <c r="FD106" s="82" t="str">
        <f t="shared" si="45"/>
        <v/>
      </c>
      <c r="FE106" s="82" t="str">
        <f t="shared" si="45"/>
        <v/>
      </c>
      <c r="FF106" s="82" t="str">
        <f t="shared" si="45"/>
        <v/>
      </c>
      <c r="FG106" s="82" t="str">
        <f t="shared" si="45"/>
        <v/>
      </c>
      <c r="FH106" s="82" t="str">
        <f t="shared" si="45"/>
        <v/>
      </c>
      <c r="FI106" s="82" t="str">
        <f t="shared" si="46"/>
        <v/>
      </c>
      <c r="FJ106" s="82" t="str">
        <f t="shared" si="46"/>
        <v/>
      </c>
      <c r="FK106" s="82" t="str">
        <f t="shared" si="46"/>
        <v/>
      </c>
      <c r="FL106" s="82" t="str">
        <f t="shared" si="46"/>
        <v/>
      </c>
      <c r="FM106" s="82" t="str">
        <f t="shared" si="46"/>
        <v/>
      </c>
      <c r="FN106" s="82" t="str">
        <f t="shared" si="46"/>
        <v/>
      </c>
      <c r="FO106" s="82" t="str">
        <f t="shared" si="47"/>
        <v/>
      </c>
      <c r="FP106" s="82" t="str">
        <f t="shared" si="47"/>
        <v/>
      </c>
      <c r="FQ106" s="82" t="str">
        <f t="shared" si="47"/>
        <v/>
      </c>
      <c r="FR106" s="82" t="str">
        <f t="shared" si="47"/>
        <v/>
      </c>
      <c r="FS106" s="82" t="str">
        <f t="shared" si="47"/>
        <v/>
      </c>
      <c r="FT106" s="82" t="str">
        <f t="shared" si="47"/>
        <v/>
      </c>
      <c r="FU106" s="82" t="str">
        <f t="shared" si="48"/>
        <v/>
      </c>
      <c r="FV106" s="82" t="str">
        <f t="shared" si="48"/>
        <v/>
      </c>
      <c r="FW106" s="82" t="str">
        <f t="shared" si="48"/>
        <v/>
      </c>
      <c r="FX106" s="82" t="str">
        <f t="shared" si="48"/>
        <v/>
      </c>
      <c r="FY106" s="82" t="str">
        <f t="shared" si="48"/>
        <v/>
      </c>
      <c r="FZ106" s="82" t="str">
        <f t="shared" si="48"/>
        <v/>
      </c>
      <c r="GA106" s="82" t="str">
        <f t="shared" si="49"/>
        <v/>
      </c>
      <c r="GB106" s="82" t="str">
        <f t="shared" si="49"/>
        <v/>
      </c>
      <c r="GC106" s="82" t="str">
        <f t="shared" si="49"/>
        <v/>
      </c>
      <c r="GD106" s="82" t="str">
        <f t="shared" si="49"/>
        <v/>
      </c>
      <c r="GE106" s="82" t="str">
        <f t="shared" si="49"/>
        <v/>
      </c>
      <c r="GF106" s="82" t="str">
        <f t="shared" si="49"/>
        <v/>
      </c>
    </row>
    <row r="107" spans="1:188" ht="25.5" customHeight="1">
      <c r="A107" s="2" t="s">
        <v>3745</v>
      </c>
      <c r="B107" s="2">
        <f>COUNTIF($H$4:H107,H107)</f>
        <v>1</v>
      </c>
      <c r="C107" s="2">
        <f>COUNTIF($J$4:J107,J107)</f>
        <v>1</v>
      </c>
      <c r="D107" s="2">
        <f>COUNTIF($K$4:K107,K107)</f>
        <v>1</v>
      </c>
      <c r="E107" s="89">
        <f t="shared" si="25"/>
        <v>104</v>
      </c>
      <c r="F107" s="89" t="s">
        <v>2532</v>
      </c>
      <c r="G107" s="79" t="s">
        <v>3917</v>
      </c>
      <c r="H107" s="79" t="s">
        <v>2364</v>
      </c>
      <c r="I107" s="79" t="s">
        <v>3525</v>
      </c>
      <c r="J107" s="79" t="s">
        <v>4260</v>
      </c>
      <c r="K107" s="89" t="s">
        <v>2506</v>
      </c>
      <c r="L107" s="89" t="s">
        <v>3585</v>
      </c>
      <c r="M107" s="108" t="s">
        <v>4262</v>
      </c>
      <c r="N107" s="108"/>
      <c r="O107" s="108"/>
      <c r="P107" s="108"/>
      <c r="Q107" s="108"/>
      <c r="R107" s="108"/>
      <c r="S107" s="89">
        <v>1</v>
      </c>
      <c r="T107" s="89">
        <v>1</v>
      </c>
      <c r="U107" s="89"/>
      <c r="V107" s="89"/>
      <c r="W107" s="89"/>
      <c r="X107" s="89"/>
      <c r="Y107" s="89"/>
      <c r="Z107" s="89"/>
      <c r="AA107" s="89"/>
      <c r="AB107" s="89"/>
      <c r="AC107" s="89"/>
      <c r="AD107" s="89"/>
      <c r="AE107" s="89"/>
      <c r="AF107" s="89"/>
      <c r="AG107" s="89"/>
      <c r="AH107" s="89"/>
      <c r="AI107" s="89"/>
      <c r="AJ107" s="89"/>
      <c r="AK107" s="89"/>
      <c r="AL107" s="89"/>
      <c r="AM107" s="89"/>
      <c r="AN107" s="89"/>
      <c r="AO107" s="89"/>
      <c r="AP107" s="89"/>
      <c r="AQ107" s="111"/>
      <c r="AR107" s="118"/>
      <c r="AS107" s="2" t="str">
        <f t="shared" si="26"/>
        <v>margaret.eijing@gmail.com</v>
      </c>
      <c r="AT107" s="2" t="str">
        <f t="shared" si="26"/>
        <v/>
      </c>
      <c r="AU107" s="2" t="str">
        <f t="shared" si="26"/>
        <v/>
      </c>
      <c r="AV107" s="2" t="str">
        <f t="shared" si="26"/>
        <v/>
      </c>
      <c r="AW107" s="2" t="str">
        <f t="shared" si="26"/>
        <v/>
      </c>
      <c r="AX107" s="2" t="str">
        <f t="shared" si="26"/>
        <v/>
      </c>
      <c r="AY107" s="121" t="str">
        <f t="shared" si="27"/>
        <v>margaret.eijing@gmail.com</v>
      </c>
      <c r="AZ107" s="121" t="str">
        <f t="shared" si="27"/>
        <v/>
      </c>
      <c r="BA107" s="121" t="str">
        <f t="shared" si="27"/>
        <v/>
      </c>
      <c r="BB107" s="121" t="str">
        <f t="shared" si="27"/>
        <v/>
      </c>
      <c r="BC107" s="121" t="str">
        <f t="shared" si="27"/>
        <v/>
      </c>
      <c r="BD107" s="121" t="str">
        <f t="shared" si="27"/>
        <v/>
      </c>
      <c r="BE107" s="82" t="str">
        <f t="shared" si="28"/>
        <v/>
      </c>
      <c r="BF107" s="82" t="str">
        <f t="shared" si="28"/>
        <v/>
      </c>
      <c r="BG107" s="82" t="str">
        <f t="shared" si="28"/>
        <v/>
      </c>
      <c r="BH107" s="82" t="str">
        <f t="shared" si="28"/>
        <v/>
      </c>
      <c r="BI107" s="82" t="str">
        <f t="shared" si="28"/>
        <v/>
      </c>
      <c r="BJ107" s="82" t="str">
        <f t="shared" si="28"/>
        <v/>
      </c>
      <c r="BK107" s="82" t="str">
        <f t="shared" si="29"/>
        <v/>
      </c>
      <c r="BL107" s="82" t="str">
        <f t="shared" si="29"/>
        <v/>
      </c>
      <c r="BM107" s="82" t="str">
        <f t="shared" si="29"/>
        <v/>
      </c>
      <c r="BN107" s="82" t="str">
        <f t="shared" si="29"/>
        <v/>
      </c>
      <c r="BO107" s="82" t="str">
        <f t="shared" si="29"/>
        <v/>
      </c>
      <c r="BP107" s="82" t="str">
        <f t="shared" si="29"/>
        <v/>
      </c>
      <c r="BQ107" s="82" t="str">
        <f t="shared" si="30"/>
        <v/>
      </c>
      <c r="BR107" s="82" t="str">
        <f t="shared" si="30"/>
        <v/>
      </c>
      <c r="BS107" s="82" t="str">
        <f t="shared" si="30"/>
        <v/>
      </c>
      <c r="BT107" s="82" t="str">
        <f t="shared" si="30"/>
        <v/>
      </c>
      <c r="BU107" s="82" t="str">
        <f t="shared" si="30"/>
        <v/>
      </c>
      <c r="BV107" s="82" t="str">
        <f t="shared" si="30"/>
        <v/>
      </c>
      <c r="BW107" s="82" t="str">
        <f t="shared" si="31"/>
        <v/>
      </c>
      <c r="BX107" s="82" t="str">
        <f t="shared" si="31"/>
        <v/>
      </c>
      <c r="BY107" s="82" t="str">
        <f t="shared" si="31"/>
        <v/>
      </c>
      <c r="BZ107" s="82" t="str">
        <f t="shared" si="31"/>
        <v/>
      </c>
      <c r="CA107" s="82" t="str">
        <f t="shared" si="31"/>
        <v/>
      </c>
      <c r="CB107" s="82" t="str">
        <f t="shared" si="31"/>
        <v/>
      </c>
      <c r="CC107" s="82" t="str">
        <f t="shared" si="32"/>
        <v/>
      </c>
      <c r="CD107" s="82" t="str">
        <f t="shared" si="32"/>
        <v/>
      </c>
      <c r="CE107" s="82" t="str">
        <f t="shared" si="32"/>
        <v/>
      </c>
      <c r="CF107" s="82" t="str">
        <f t="shared" si="32"/>
        <v/>
      </c>
      <c r="CG107" s="82" t="str">
        <f t="shared" si="32"/>
        <v/>
      </c>
      <c r="CH107" s="82" t="str">
        <f t="shared" si="32"/>
        <v/>
      </c>
      <c r="CI107" s="82" t="str">
        <f t="shared" si="33"/>
        <v/>
      </c>
      <c r="CJ107" s="82" t="str">
        <f t="shared" si="33"/>
        <v/>
      </c>
      <c r="CK107" s="82" t="str">
        <f t="shared" si="33"/>
        <v/>
      </c>
      <c r="CL107" s="82" t="str">
        <f t="shared" si="33"/>
        <v/>
      </c>
      <c r="CM107" s="82" t="str">
        <f t="shared" si="33"/>
        <v/>
      </c>
      <c r="CN107" s="82" t="str">
        <f t="shared" si="33"/>
        <v/>
      </c>
      <c r="CO107" s="82" t="str">
        <f t="shared" si="34"/>
        <v/>
      </c>
      <c r="CP107" s="82" t="str">
        <f t="shared" si="34"/>
        <v/>
      </c>
      <c r="CQ107" s="82" t="str">
        <f t="shared" si="34"/>
        <v/>
      </c>
      <c r="CR107" s="82" t="str">
        <f t="shared" si="34"/>
        <v/>
      </c>
      <c r="CS107" s="82" t="str">
        <f t="shared" si="34"/>
        <v/>
      </c>
      <c r="CT107" s="82" t="str">
        <f t="shared" si="34"/>
        <v/>
      </c>
      <c r="CU107" s="82" t="str">
        <f t="shared" si="35"/>
        <v/>
      </c>
      <c r="CV107" s="82" t="str">
        <f t="shared" si="35"/>
        <v/>
      </c>
      <c r="CW107" s="82" t="str">
        <f t="shared" si="35"/>
        <v/>
      </c>
      <c r="CX107" s="82" t="str">
        <f t="shared" si="35"/>
        <v/>
      </c>
      <c r="CY107" s="82" t="str">
        <f t="shared" si="35"/>
        <v/>
      </c>
      <c r="CZ107" s="82" t="str">
        <f t="shared" si="35"/>
        <v/>
      </c>
      <c r="DA107" s="82" t="str">
        <f t="shared" si="36"/>
        <v/>
      </c>
      <c r="DB107" s="82" t="str">
        <f t="shared" si="36"/>
        <v/>
      </c>
      <c r="DC107" s="82" t="str">
        <f t="shared" si="36"/>
        <v/>
      </c>
      <c r="DD107" s="82" t="str">
        <f t="shared" si="36"/>
        <v/>
      </c>
      <c r="DE107" s="82" t="str">
        <f t="shared" si="36"/>
        <v/>
      </c>
      <c r="DF107" s="82" t="str">
        <f t="shared" si="36"/>
        <v/>
      </c>
      <c r="DG107" s="82" t="str">
        <f t="shared" si="37"/>
        <v/>
      </c>
      <c r="DH107" s="82" t="str">
        <f t="shared" si="37"/>
        <v/>
      </c>
      <c r="DI107" s="82" t="str">
        <f t="shared" si="37"/>
        <v/>
      </c>
      <c r="DJ107" s="82" t="str">
        <f t="shared" si="37"/>
        <v/>
      </c>
      <c r="DK107" s="82" t="str">
        <f t="shared" si="37"/>
        <v/>
      </c>
      <c r="DL107" s="82" t="str">
        <f t="shared" si="37"/>
        <v/>
      </c>
      <c r="DM107" s="82" t="str">
        <f t="shared" si="38"/>
        <v/>
      </c>
      <c r="DN107" s="82" t="str">
        <f t="shared" si="38"/>
        <v/>
      </c>
      <c r="DO107" s="82" t="str">
        <f t="shared" si="38"/>
        <v/>
      </c>
      <c r="DP107" s="82" t="str">
        <f t="shared" si="38"/>
        <v/>
      </c>
      <c r="DQ107" s="82" t="str">
        <f t="shared" si="38"/>
        <v/>
      </c>
      <c r="DR107" s="82" t="str">
        <f t="shared" si="38"/>
        <v/>
      </c>
      <c r="DS107" s="82" t="str">
        <f t="shared" si="39"/>
        <v/>
      </c>
      <c r="DT107" s="82" t="str">
        <f t="shared" si="39"/>
        <v/>
      </c>
      <c r="DU107" s="82" t="str">
        <f t="shared" si="39"/>
        <v/>
      </c>
      <c r="DV107" s="82" t="str">
        <f t="shared" si="39"/>
        <v/>
      </c>
      <c r="DW107" s="82" t="str">
        <f t="shared" si="39"/>
        <v/>
      </c>
      <c r="DX107" s="82" t="str">
        <f t="shared" si="39"/>
        <v/>
      </c>
      <c r="DY107" s="82" t="str">
        <f t="shared" si="40"/>
        <v/>
      </c>
      <c r="DZ107" s="82" t="str">
        <f t="shared" si="40"/>
        <v/>
      </c>
      <c r="EA107" s="82" t="str">
        <f t="shared" si="40"/>
        <v/>
      </c>
      <c r="EB107" s="82" t="str">
        <f t="shared" si="40"/>
        <v/>
      </c>
      <c r="EC107" s="82" t="str">
        <f t="shared" si="40"/>
        <v/>
      </c>
      <c r="ED107" s="82" t="str">
        <f t="shared" si="40"/>
        <v/>
      </c>
      <c r="EE107" s="82" t="str">
        <f t="shared" si="41"/>
        <v/>
      </c>
      <c r="EF107" s="82" t="str">
        <f t="shared" si="41"/>
        <v/>
      </c>
      <c r="EG107" s="82" t="str">
        <f t="shared" si="41"/>
        <v/>
      </c>
      <c r="EH107" s="82" t="str">
        <f t="shared" si="41"/>
        <v/>
      </c>
      <c r="EI107" s="82" t="str">
        <f t="shared" si="41"/>
        <v/>
      </c>
      <c r="EJ107" s="82" t="str">
        <f t="shared" si="41"/>
        <v/>
      </c>
      <c r="EK107" s="82" t="str">
        <f t="shared" si="42"/>
        <v/>
      </c>
      <c r="EL107" s="82" t="str">
        <f t="shared" si="42"/>
        <v/>
      </c>
      <c r="EM107" s="82" t="str">
        <f t="shared" si="42"/>
        <v/>
      </c>
      <c r="EN107" s="82" t="str">
        <f t="shared" si="42"/>
        <v/>
      </c>
      <c r="EO107" s="82" t="str">
        <f t="shared" si="42"/>
        <v/>
      </c>
      <c r="EP107" s="82" t="str">
        <f t="shared" si="42"/>
        <v/>
      </c>
      <c r="EQ107" s="82" t="str">
        <f t="shared" si="43"/>
        <v/>
      </c>
      <c r="ER107" s="82" t="str">
        <f t="shared" si="43"/>
        <v/>
      </c>
      <c r="ES107" s="82" t="str">
        <f t="shared" si="43"/>
        <v/>
      </c>
      <c r="ET107" s="82" t="str">
        <f t="shared" si="43"/>
        <v/>
      </c>
      <c r="EU107" s="82" t="str">
        <f t="shared" si="43"/>
        <v/>
      </c>
      <c r="EV107" s="82" t="str">
        <f t="shared" si="43"/>
        <v/>
      </c>
      <c r="EW107" s="82" t="str">
        <f t="shared" si="44"/>
        <v/>
      </c>
      <c r="EX107" s="82" t="str">
        <f t="shared" si="44"/>
        <v/>
      </c>
      <c r="EY107" s="82" t="str">
        <f t="shared" si="44"/>
        <v/>
      </c>
      <c r="EZ107" s="82" t="str">
        <f t="shared" si="44"/>
        <v/>
      </c>
      <c r="FA107" s="82" t="str">
        <f t="shared" si="44"/>
        <v/>
      </c>
      <c r="FB107" s="82" t="str">
        <f t="shared" si="44"/>
        <v/>
      </c>
      <c r="FC107" s="82" t="str">
        <f t="shared" si="45"/>
        <v/>
      </c>
      <c r="FD107" s="82" t="str">
        <f t="shared" si="45"/>
        <v/>
      </c>
      <c r="FE107" s="82" t="str">
        <f t="shared" si="45"/>
        <v/>
      </c>
      <c r="FF107" s="82" t="str">
        <f t="shared" si="45"/>
        <v/>
      </c>
      <c r="FG107" s="82" t="str">
        <f t="shared" si="45"/>
        <v/>
      </c>
      <c r="FH107" s="82" t="str">
        <f t="shared" si="45"/>
        <v/>
      </c>
      <c r="FI107" s="82" t="str">
        <f t="shared" si="46"/>
        <v/>
      </c>
      <c r="FJ107" s="82" t="str">
        <f t="shared" si="46"/>
        <v/>
      </c>
      <c r="FK107" s="82" t="str">
        <f t="shared" si="46"/>
        <v/>
      </c>
      <c r="FL107" s="82" t="str">
        <f t="shared" si="46"/>
        <v/>
      </c>
      <c r="FM107" s="82" t="str">
        <f t="shared" si="46"/>
        <v/>
      </c>
      <c r="FN107" s="82" t="str">
        <f t="shared" si="46"/>
        <v/>
      </c>
      <c r="FO107" s="82" t="str">
        <f t="shared" si="47"/>
        <v/>
      </c>
      <c r="FP107" s="82" t="str">
        <f t="shared" si="47"/>
        <v/>
      </c>
      <c r="FQ107" s="82" t="str">
        <f t="shared" si="47"/>
        <v/>
      </c>
      <c r="FR107" s="82" t="str">
        <f t="shared" si="47"/>
        <v/>
      </c>
      <c r="FS107" s="82" t="str">
        <f t="shared" si="47"/>
        <v/>
      </c>
      <c r="FT107" s="82" t="str">
        <f t="shared" si="47"/>
        <v/>
      </c>
      <c r="FU107" s="82" t="str">
        <f t="shared" si="48"/>
        <v/>
      </c>
      <c r="FV107" s="82" t="str">
        <f t="shared" si="48"/>
        <v/>
      </c>
      <c r="FW107" s="82" t="str">
        <f t="shared" si="48"/>
        <v/>
      </c>
      <c r="FX107" s="82" t="str">
        <f t="shared" si="48"/>
        <v/>
      </c>
      <c r="FY107" s="82" t="str">
        <f t="shared" si="48"/>
        <v/>
      </c>
      <c r="FZ107" s="82" t="str">
        <f t="shared" si="48"/>
        <v/>
      </c>
      <c r="GA107" s="82" t="str">
        <f t="shared" si="49"/>
        <v/>
      </c>
      <c r="GB107" s="82" t="str">
        <f t="shared" si="49"/>
        <v/>
      </c>
      <c r="GC107" s="82" t="str">
        <f t="shared" si="49"/>
        <v/>
      </c>
      <c r="GD107" s="82" t="str">
        <f t="shared" si="49"/>
        <v/>
      </c>
      <c r="GE107" s="82" t="str">
        <f t="shared" si="49"/>
        <v/>
      </c>
      <c r="GF107" s="82" t="str">
        <f t="shared" si="49"/>
        <v/>
      </c>
    </row>
    <row r="108" spans="1:188" ht="25.5" customHeight="1">
      <c r="A108" s="2" t="s">
        <v>4674</v>
      </c>
      <c r="B108" s="2">
        <f>COUNTIF($H$4:H108,H108)</f>
        <v>1</v>
      </c>
      <c r="C108" s="2">
        <f>COUNTIF($J$4:J108,J108)</f>
        <v>1</v>
      </c>
      <c r="D108" s="2">
        <f>COUNTIF($K$4:K108,K108)</f>
        <v>1</v>
      </c>
      <c r="E108" s="89">
        <f t="shared" si="25"/>
        <v>105</v>
      </c>
      <c r="F108" s="89" t="s">
        <v>2532</v>
      </c>
      <c r="G108" s="79" t="s">
        <v>3917</v>
      </c>
      <c r="H108" s="79" t="s">
        <v>2340</v>
      </c>
      <c r="I108" s="79" t="s">
        <v>2822</v>
      </c>
      <c r="J108" s="79" t="s">
        <v>4267</v>
      </c>
      <c r="K108" s="89" t="s">
        <v>213</v>
      </c>
      <c r="L108" s="89" t="s">
        <v>1633</v>
      </c>
      <c r="M108" s="108" t="s">
        <v>2465</v>
      </c>
      <c r="N108" s="108"/>
      <c r="O108" s="108"/>
      <c r="P108" s="108"/>
      <c r="Q108" s="108"/>
      <c r="R108" s="108"/>
      <c r="S108" s="89">
        <v>1</v>
      </c>
      <c r="T108" s="89">
        <v>1</v>
      </c>
      <c r="U108" s="89"/>
      <c r="V108" s="89"/>
      <c r="W108" s="89"/>
      <c r="X108" s="89"/>
      <c r="Y108" s="89"/>
      <c r="Z108" s="89"/>
      <c r="AA108" s="89"/>
      <c r="AB108" s="89"/>
      <c r="AC108" s="89"/>
      <c r="AD108" s="89"/>
      <c r="AE108" s="89"/>
      <c r="AF108" s="89"/>
      <c r="AG108" s="89"/>
      <c r="AH108" s="89"/>
      <c r="AI108" s="89"/>
      <c r="AJ108" s="89"/>
      <c r="AK108" s="89"/>
      <c r="AL108" s="89"/>
      <c r="AM108" s="89"/>
      <c r="AN108" s="89"/>
      <c r="AO108" s="89"/>
      <c r="AP108" s="89"/>
      <c r="AQ108" s="111"/>
      <c r="AR108" s="118"/>
      <c r="AS108" s="2" t="str">
        <f t="shared" si="26"/>
        <v>spring5254@tiara.ocn.ne.jp</v>
      </c>
      <c r="AT108" s="2" t="str">
        <f t="shared" si="26"/>
        <v/>
      </c>
      <c r="AU108" s="2" t="str">
        <f t="shared" si="26"/>
        <v/>
      </c>
      <c r="AV108" s="2" t="str">
        <f t="shared" si="26"/>
        <v/>
      </c>
      <c r="AW108" s="2" t="str">
        <f t="shared" si="26"/>
        <v/>
      </c>
      <c r="AX108" s="2" t="str">
        <f t="shared" si="26"/>
        <v/>
      </c>
      <c r="AY108" s="121" t="str">
        <f t="shared" si="27"/>
        <v>spring5254@tiara.ocn.ne.jp</v>
      </c>
      <c r="AZ108" s="121" t="str">
        <f t="shared" si="27"/>
        <v/>
      </c>
      <c r="BA108" s="121" t="str">
        <f t="shared" si="27"/>
        <v/>
      </c>
      <c r="BB108" s="121" t="str">
        <f t="shared" si="27"/>
        <v/>
      </c>
      <c r="BC108" s="121" t="str">
        <f t="shared" si="27"/>
        <v/>
      </c>
      <c r="BD108" s="121" t="str">
        <f t="shared" si="27"/>
        <v/>
      </c>
      <c r="BE108" s="82" t="str">
        <f t="shared" si="28"/>
        <v/>
      </c>
      <c r="BF108" s="82" t="str">
        <f t="shared" si="28"/>
        <v/>
      </c>
      <c r="BG108" s="82" t="str">
        <f t="shared" si="28"/>
        <v/>
      </c>
      <c r="BH108" s="82" t="str">
        <f t="shared" si="28"/>
        <v/>
      </c>
      <c r="BI108" s="82" t="str">
        <f t="shared" si="28"/>
        <v/>
      </c>
      <c r="BJ108" s="82" t="str">
        <f t="shared" si="28"/>
        <v/>
      </c>
      <c r="BK108" s="82" t="str">
        <f t="shared" si="29"/>
        <v/>
      </c>
      <c r="BL108" s="82" t="str">
        <f t="shared" si="29"/>
        <v/>
      </c>
      <c r="BM108" s="82" t="str">
        <f t="shared" si="29"/>
        <v/>
      </c>
      <c r="BN108" s="82" t="str">
        <f t="shared" si="29"/>
        <v/>
      </c>
      <c r="BO108" s="82" t="str">
        <f t="shared" si="29"/>
        <v/>
      </c>
      <c r="BP108" s="82" t="str">
        <f t="shared" si="29"/>
        <v/>
      </c>
      <c r="BQ108" s="82" t="str">
        <f t="shared" si="30"/>
        <v/>
      </c>
      <c r="BR108" s="82" t="str">
        <f t="shared" si="30"/>
        <v/>
      </c>
      <c r="BS108" s="82" t="str">
        <f t="shared" si="30"/>
        <v/>
      </c>
      <c r="BT108" s="82" t="str">
        <f t="shared" si="30"/>
        <v/>
      </c>
      <c r="BU108" s="82" t="str">
        <f t="shared" si="30"/>
        <v/>
      </c>
      <c r="BV108" s="82" t="str">
        <f t="shared" si="30"/>
        <v/>
      </c>
      <c r="BW108" s="82" t="str">
        <f t="shared" si="31"/>
        <v/>
      </c>
      <c r="BX108" s="82" t="str">
        <f t="shared" si="31"/>
        <v/>
      </c>
      <c r="BY108" s="82" t="str">
        <f t="shared" si="31"/>
        <v/>
      </c>
      <c r="BZ108" s="82" t="str">
        <f t="shared" si="31"/>
        <v/>
      </c>
      <c r="CA108" s="82" t="str">
        <f t="shared" si="31"/>
        <v/>
      </c>
      <c r="CB108" s="82" t="str">
        <f t="shared" si="31"/>
        <v/>
      </c>
      <c r="CC108" s="82" t="str">
        <f t="shared" si="32"/>
        <v/>
      </c>
      <c r="CD108" s="82" t="str">
        <f t="shared" si="32"/>
        <v/>
      </c>
      <c r="CE108" s="82" t="str">
        <f t="shared" si="32"/>
        <v/>
      </c>
      <c r="CF108" s="82" t="str">
        <f t="shared" si="32"/>
        <v/>
      </c>
      <c r="CG108" s="82" t="str">
        <f t="shared" si="32"/>
        <v/>
      </c>
      <c r="CH108" s="82" t="str">
        <f t="shared" si="32"/>
        <v/>
      </c>
      <c r="CI108" s="82" t="str">
        <f t="shared" si="33"/>
        <v/>
      </c>
      <c r="CJ108" s="82" t="str">
        <f t="shared" si="33"/>
        <v/>
      </c>
      <c r="CK108" s="82" t="str">
        <f t="shared" si="33"/>
        <v/>
      </c>
      <c r="CL108" s="82" t="str">
        <f t="shared" si="33"/>
        <v/>
      </c>
      <c r="CM108" s="82" t="str">
        <f t="shared" si="33"/>
        <v/>
      </c>
      <c r="CN108" s="82" t="str">
        <f t="shared" si="33"/>
        <v/>
      </c>
      <c r="CO108" s="82" t="str">
        <f t="shared" si="34"/>
        <v/>
      </c>
      <c r="CP108" s="82" t="str">
        <f t="shared" si="34"/>
        <v/>
      </c>
      <c r="CQ108" s="82" t="str">
        <f t="shared" si="34"/>
        <v/>
      </c>
      <c r="CR108" s="82" t="str">
        <f t="shared" si="34"/>
        <v/>
      </c>
      <c r="CS108" s="82" t="str">
        <f t="shared" si="34"/>
        <v/>
      </c>
      <c r="CT108" s="82" t="str">
        <f t="shared" si="34"/>
        <v/>
      </c>
      <c r="CU108" s="82" t="str">
        <f t="shared" si="35"/>
        <v/>
      </c>
      <c r="CV108" s="82" t="str">
        <f t="shared" si="35"/>
        <v/>
      </c>
      <c r="CW108" s="82" t="str">
        <f t="shared" si="35"/>
        <v/>
      </c>
      <c r="CX108" s="82" t="str">
        <f t="shared" si="35"/>
        <v/>
      </c>
      <c r="CY108" s="82" t="str">
        <f t="shared" si="35"/>
        <v/>
      </c>
      <c r="CZ108" s="82" t="str">
        <f t="shared" si="35"/>
        <v/>
      </c>
      <c r="DA108" s="82" t="str">
        <f t="shared" si="36"/>
        <v/>
      </c>
      <c r="DB108" s="82" t="str">
        <f t="shared" si="36"/>
        <v/>
      </c>
      <c r="DC108" s="82" t="str">
        <f t="shared" si="36"/>
        <v/>
      </c>
      <c r="DD108" s="82" t="str">
        <f t="shared" si="36"/>
        <v/>
      </c>
      <c r="DE108" s="82" t="str">
        <f t="shared" si="36"/>
        <v/>
      </c>
      <c r="DF108" s="82" t="str">
        <f t="shared" si="36"/>
        <v/>
      </c>
      <c r="DG108" s="82" t="str">
        <f t="shared" si="37"/>
        <v/>
      </c>
      <c r="DH108" s="82" t="str">
        <f t="shared" si="37"/>
        <v/>
      </c>
      <c r="DI108" s="82" t="str">
        <f t="shared" si="37"/>
        <v/>
      </c>
      <c r="DJ108" s="82" t="str">
        <f t="shared" si="37"/>
        <v/>
      </c>
      <c r="DK108" s="82" t="str">
        <f t="shared" si="37"/>
        <v/>
      </c>
      <c r="DL108" s="82" t="str">
        <f t="shared" si="37"/>
        <v/>
      </c>
      <c r="DM108" s="82" t="str">
        <f t="shared" si="38"/>
        <v/>
      </c>
      <c r="DN108" s="82" t="str">
        <f t="shared" si="38"/>
        <v/>
      </c>
      <c r="DO108" s="82" t="str">
        <f t="shared" si="38"/>
        <v/>
      </c>
      <c r="DP108" s="82" t="str">
        <f t="shared" si="38"/>
        <v/>
      </c>
      <c r="DQ108" s="82" t="str">
        <f t="shared" si="38"/>
        <v/>
      </c>
      <c r="DR108" s="82" t="str">
        <f t="shared" si="38"/>
        <v/>
      </c>
      <c r="DS108" s="82" t="str">
        <f t="shared" si="39"/>
        <v/>
      </c>
      <c r="DT108" s="82" t="str">
        <f t="shared" si="39"/>
        <v/>
      </c>
      <c r="DU108" s="82" t="str">
        <f t="shared" si="39"/>
        <v/>
      </c>
      <c r="DV108" s="82" t="str">
        <f t="shared" si="39"/>
        <v/>
      </c>
      <c r="DW108" s="82" t="str">
        <f t="shared" si="39"/>
        <v/>
      </c>
      <c r="DX108" s="82" t="str">
        <f t="shared" si="39"/>
        <v/>
      </c>
      <c r="DY108" s="82" t="str">
        <f t="shared" si="40"/>
        <v/>
      </c>
      <c r="DZ108" s="82" t="str">
        <f t="shared" si="40"/>
        <v/>
      </c>
      <c r="EA108" s="82" t="str">
        <f t="shared" si="40"/>
        <v/>
      </c>
      <c r="EB108" s="82" t="str">
        <f t="shared" si="40"/>
        <v/>
      </c>
      <c r="EC108" s="82" t="str">
        <f t="shared" si="40"/>
        <v/>
      </c>
      <c r="ED108" s="82" t="str">
        <f t="shared" si="40"/>
        <v/>
      </c>
      <c r="EE108" s="82" t="str">
        <f t="shared" si="41"/>
        <v/>
      </c>
      <c r="EF108" s="82" t="str">
        <f t="shared" si="41"/>
        <v/>
      </c>
      <c r="EG108" s="82" t="str">
        <f t="shared" si="41"/>
        <v/>
      </c>
      <c r="EH108" s="82" t="str">
        <f t="shared" si="41"/>
        <v/>
      </c>
      <c r="EI108" s="82" t="str">
        <f t="shared" si="41"/>
        <v/>
      </c>
      <c r="EJ108" s="82" t="str">
        <f t="shared" si="41"/>
        <v/>
      </c>
      <c r="EK108" s="82" t="str">
        <f t="shared" si="42"/>
        <v/>
      </c>
      <c r="EL108" s="82" t="str">
        <f t="shared" si="42"/>
        <v/>
      </c>
      <c r="EM108" s="82" t="str">
        <f t="shared" si="42"/>
        <v/>
      </c>
      <c r="EN108" s="82" t="str">
        <f t="shared" si="42"/>
        <v/>
      </c>
      <c r="EO108" s="82" t="str">
        <f t="shared" si="42"/>
        <v/>
      </c>
      <c r="EP108" s="82" t="str">
        <f t="shared" si="42"/>
        <v/>
      </c>
      <c r="EQ108" s="82" t="str">
        <f t="shared" si="43"/>
        <v/>
      </c>
      <c r="ER108" s="82" t="str">
        <f t="shared" si="43"/>
        <v/>
      </c>
      <c r="ES108" s="82" t="str">
        <f t="shared" si="43"/>
        <v/>
      </c>
      <c r="ET108" s="82" t="str">
        <f t="shared" si="43"/>
        <v/>
      </c>
      <c r="EU108" s="82" t="str">
        <f t="shared" si="43"/>
        <v/>
      </c>
      <c r="EV108" s="82" t="str">
        <f t="shared" si="43"/>
        <v/>
      </c>
      <c r="EW108" s="82" t="str">
        <f t="shared" si="44"/>
        <v/>
      </c>
      <c r="EX108" s="82" t="str">
        <f t="shared" si="44"/>
        <v/>
      </c>
      <c r="EY108" s="82" t="str">
        <f t="shared" si="44"/>
        <v/>
      </c>
      <c r="EZ108" s="82" t="str">
        <f t="shared" si="44"/>
        <v/>
      </c>
      <c r="FA108" s="82" t="str">
        <f t="shared" si="44"/>
        <v/>
      </c>
      <c r="FB108" s="82" t="str">
        <f t="shared" si="44"/>
        <v/>
      </c>
      <c r="FC108" s="82" t="str">
        <f t="shared" si="45"/>
        <v/>
      </c>
      <c r="FD108" s="82" t="str">
        <f t="shared" si="45"/>
        <v/>
      </c>
      <c r="FE108" s="82" t="str">
        <f t="shared" si="45"/>
        <v/>
      </c>
      <c r="FF108" s="82" t="str">
        <f t="shared" si="45"/>
        <v/>
      </c>
      <c r="FG108" s="82" t="str">
        <f t="shared" si="45"/>
        <v/>
      </c>
      <c r="FH108" s="82" t="str">
        <f t="shared" si="45"/>
        <v/>
      </c>
      <c r="FI108" s="82" t="str">
        <f t="shared" si="46"/>
        <v/>
      </c>
      <c r="FJ108" s="82" t="str">
        <f t="shared" si="46"/>
        <v/>
      </c>
      <c r="FK108" s="82" t="str">
        <f t="shared" si="46"/>
        <v/>
      </c>
      <c r="FL108" s="82" t="str">
        <f t="shared" si="46"/>
        <v/>
      </c>
      <c r="FM108" s="82" t="str">
        <f t="shared" si="46"/>
        <v/>
      </c>
      <c r="FN108" s="82" t="str">
        <f t="shared" si="46"/>
        <v/>
      </c>
      <c r="FO108" s="82" t="str">
        <f t="shared" si="47"/>
        <v/>
      </c>
      <c r="FP108" s="82" t="str">
        <f t="shared" si="47"/>
        <v/>
      </c>
      <c r="FQ108" s="82" t="str">
        <f t="shared" si="47"/>
        <v/>
      </c>
      <c r="FR108" s="82" t="str">
        <f t="shared" si="47"/>
        <v/>
      </c>
      <c r="FS108" s="82" t="str">
        <f t="shared" si="47"/>
        <v/>
      </c>
      <c r="FT108" s="82" t="str">
        <f t="shared" si="47"/>
        <v/>
      </c>
      <c r="FU108" s="82" t="str">
        <f t="shared" si="48"/>
        <v/>
      </c>
      <c r="FV108" s="82" t="str">
        <f t="shared" si="48"/>
        <v/>
      </c>
      <c r="FW108" s="82" t="str">
        <f t="shared" si="48"/>
        <v/>
      </c>
      <c r="FX108" s="82" t="str">
        <f t="shared" si="48"/>
        <v/>
      </c>
      <c r="FY108" s="82" t="str">
        <f t="shared" si="48"/>
        <v/>
      </c>
      <c r="FZ108" s="82" t="str">
        <f t="shared" si="48"/>
        <v/>
      </c>
      <c r="GA108" s="82" t="str">
        <f t="shared" si="49"/>
        <v/>
      </c>
      <c r="GB108" s="82" t="str">
        <f t="shared" si="49"/>
        <v/>
      </c>
      <c r="GC108" s="82" t="str">
        <f t="shared" si="49"/>
        <v/>
      </c>
      <c r="GD108" s="82" t="str">
        <f t="shared" si="49"/>
        <v/>
      </c>
      <c r="GE108" s="82" t="str">
        <f t="shared" si="49"/>
        <v/>
      </c>
      <c r="GF108" s="82" t="str">
        <f t="shared" si="49"/>
        <v/>
      </c>
    </row>
    <row r="109" spans="1:188" ht="25.5" customHeight="1">
      <c r="A109" s="2" t="s">
        <v>4675</v>
      </c>
      <c r="B109" s="2">
        <f>COUNTIF($H$4:H109,H109)</f>
        <v>1</v>
      </c>
      <c r="C109" s="2">
        <f>COUNTIF($J$4:J109,J109)</f>
        <v>1</v>
      </c>
      <c r="D109" s="2">
        <f>COUNTIF($K$4:K109,K109)</f>
        <v>1</v>
      </c>
      <c r="E109" s="89">
        <f t="shared" si="25"/>
        <v>106</v>
      </c>
      <c r="F109" s="89" t="s">
        <v>2532</v>
      </c>
      <c r="G109" s="79" t="s">
        <v>3917</v>
      </c>
      <c r="H109" s="79" t="s">
        <v>1312</v>
      </c>
      <c r="I109" s="79" t="s">
        <v>1627</v>
      </c>
      <c r="J109" s="79" t="s">
        <v>2384</v>
      </c>
      <c r="K109" s="89" t="s">
        <v>525</v>
      </c>
      <c r="L109" s="89" t="s">
        <v>690</v>
      </c>
      <c r="M109" s="108" t="s">
        <v>536</v>
      </c>
      <c r="N109" s="108"/>
      <c r="O109" s="108"/>
      <c r="P109" s="108"/>
      <c r="Q109" s="108"/>
      <c r="R109" s="108"/>
      <c r="S109" s="89"/>
      <c r="T109" s="89"/>
      <c r="U109" s="89"/>
      <c r="V109" s="89"/>
      <c r="W109" s="89"/>
      <c r="X109" s="89"/>
      <c r="Y109" s="89"/>
      <c r="Z109" s="89"/>
      <c r="AA109" s="89"/>
      <c r="AB109" s="89"/>
      <c r="AC109" s="89">
        <v>1</v>
      </c>
      <c r="AD109" s="89">
        <v>1</v>
      </c>
      <c r="AE109" s="89"/>
      <c r="AF109" s="89"/>
      <c r="AG109" s="89"/>
      <c r="AH109" s="89"/>
      <c r="AI109" s="89"/>
      <c r="AJ109" s="89"/>
      <c r="AK109" s="89"/>
      <c r="AL109" s="89"/>
      <c r="AM109" s="89"/>
      <c r="AN109" s="89"/>
      <c r="AO109" s="89"/>
      <c r="AP109" s="89"/>
      <c r="AQ109" s="111"/>
      <c r="AR109" s="118"/>
      <c r="AS109" s="2" t="str">
        <f t="shared" si="26"/>
        <v/>
      </c>
      <c r="AT109" s="2" t="str">
        <f t="shared" si="26"/>
        <v/>
      </c>
      <c r="AU109" s="2" t="str">
        <f t="shared" si="26"/>
        <v/>
      </c>
      <c r="AV109" s="2" t="str">
        <f t="shared" si="26"/>
        <v/>
      </c>
      <c r="AW109" s="2" t="str">
        <f t="shared" si="26"/>
        <v/>
      </c>
      <c r="AX109" s="2" t="str">
        <f t="shared" si="26"/>
        <v/>
      </c>
      <c r="AY109" s="121" t="str">
        <f t="shared" si="27"/>
        <v/>
      </c>
      <c r="AZ109" s="121" t="str">
        <f t="shared" si="27"/>
        <v/>
      </c>
      <c r="BA109" s="121" t="str">
        <f t="shared" si="27"/>
        <v/>
      </c>
      <c r="BB109" s="121" t="str">
        <f t="shared" si="27"/>
        <v/>
      </c>
      <c r="BC109" s="121" t="str">
        <f t="shared" si="27"/>
        <v/>
      </c>
      <c r="BD109" s="121" t="str">
        <f t="shared" si="27"/>
        <v/>
      </c>
      <c r="BE109" s="82" t="str">
        <f t="shared" si="28"/>
        <v/>
      </c>
      <c r="BF109" s="82" t="str">
        <f t="shared" si="28"/>
        <v/>
      </c>
      <c r="BG109" s="82" t="str">
        <f t="shared" si="28"/>
        <v/>
      </c>
      <c r="BH109" s="82" t="str">
        <f t="shared" si="28"/>
        <v/>
      </c>
      <c r="BI109" s="82" t="str">
        <f t="shared" si="28"/>
        <v/>
      </c>
      <c r="BJ109" s="82" t="str">
        <f t="shared" si="28"/>
        <v/>
      </c>
      <c r="BK109" s="82" t="str">
        <f t="shared" si="29"/>
        <v/>
      </c>
      <c r="BL109" s="82" t="str">
        <f t="shared" si="29"/>
        <v/>
      </c>
      <c r="BM109" s="82" t="str">
        <f t="shared" si="29"/>
        <v/>
      </c>
      <c r="BN109" s="82" t="str">
        <f t="shared" si="29"/>
        <v/>
      </c>
      <c r="BO109" s="82" t="str">
        <f t="shared" si="29"/>
        <v/>
      </c>
      <c r="BP109" s="82" t="str">
        <f t="shared" si="29"/>
        <v/>
      </c>
      <c r="BQ109" s="82" t="str">
        <f t="shared" si="30"/>
        <v/>
      </c>
      <c r="BR109" s="82" t="str">
        <f t="shared" si="30"/>
        <v/>
      </c>
      <c r="BS109" s="82" t="str">
        <f t="shared" si="30"/>
        <v/>
      </c>
      <c r="BT109" s="82" t="str">
        <f t="shared" si="30"/>
        <v/>
      </c>
      <c r="BU109" s="82" t="str">
        <f t="shared" si="30"/>
        <v/>
      </c>
      <c r="BV109" s="82" t="str">
        <f t="shared" si="30"/>
        <v/>
      </c>
      <c r="BW109" s="82" t="str">
        <f t="shared" si="31"/>
        <v/>
      </c>
      <c r="BX109" s="82" t="str">
        <f t="shared" si="31"/>
        <v/>
      </c>
      <c r="BY109" s="82" t="str">
        <f t="shared" si="31"/>
        <v/>
      </c>
      <c r="BZ109" s="82" t="str">
        <f t="shared" si="31"/>
        <v/>
      </c>
      <c r="CA109" s="82" t="str">
        <f t="shared" si="31"/>
        <v/>
      </c>
      <c r="CB109" s="82" t="str">
        <f t="shared" si="31"/>
        <v/>
      </c>
      <c r="CC109" s="82" t="str">
        <f t="shared" si="32"/>
        <v/>
      </c>
      <c r="CD109" s="82" t="str">
        <f t="shared" si="32"/>
        <v/>
      </c>
      <c r="CE109" s="82" t="str">
        <f t="shared" si="32"/>
        <v/>
      </c>
      <c r="CF109" s="82" t="str">
        <f t="shared" si="32"/>
        <v/>
      </c>
      <c r="CG109" s="82" t="str">
        <f t="shared" si="32"/>
        <v/>
      </c>
      <c r="CH109" s="82" t="str">
        <f t="shared" si="32"/>
        <v/>
      </c>
      <c r="CI109" s="82" t="str">
        <f t="shared" si="33"/>
        <v/>
      </c>
      <c r="CJ109" s="82" t="str">
        <f t="shared" si="33"/>
        <v/>
      </c>
      <c r="CK109" s="82" t="str">
        <f t="shared" si="33"/>
        <v/>
      </c>
      <c r="CL109" s="82" t="str">
        <f t="shared" si="33"/>
        <v/>
      </c>
      <c r="CM109" s="82" t="str">
        <f t="shared" si="33"/>
        <v/>
      </c>
      <c r="CN109" s="82" t="str">
        <f t="shared" si="33"/>
        <v/>
      </c>
      <c r="CO109" s="82" t="str">
        <f t="shared" si="34"/>
        <v/>
      </c>
      <c r="CP109" s="82" t="str">
        <f t="shared" si="34"/>
        <v/>
      </c>
      <c r="CQ109" s="82" t="str">
        <f t="shared" si="34"/>
        <v/>
      </c>
      <c r="CR109" s="82" t="str">
        <f t="shared" si="34"/>
        <v/>
      </c>
      <c r="CS109" s="82" t="str">
        <f t="shared" si="34"/>
        <v/>
      </c>
      <c r="CT109" s="82" t="str">
        <f t="shared" si="34"/>
        <v/>
      </c>
      <c r="CU109" s="82" t="str">
        <f t="shared" si="35"/>
        <v/>
      </c>
      <c r="CV109" s="82" t="str">
        <f t="shared" si="35"/>
        <v/>
      </c>
      <c r="CW109" s="82" t="str">
        <f t="shared" si="35"/>
        <v/>
      </c>
      <c r="CX109" s="82" t="str">
        <f t="shared" si="35"/>
        <v/>
      </c>
      <c r="CY109" s="82" t="str">
        <f t="shared" si="35"/>
        <v/>
      </c>
      <c r="CZ109" s="82" t="str">
        <f t="shared" si="35"/>
        <v/>
      </c>
      <c r="DA109" s="82" t="str">
        <f t="shared" si="36"/>
        <v>takano_toyamahigashi@homarenoie-group.com</v>
      </c>
      <c r="DB109" s="82" t="str">
        <f t="shared" si="36"/>
        <v/>
      </c>
      <c r="DC109" s="82" t="str">
        <f t="shared" si="36"/>
        <v/>
      </c>
      <c r="DD109" s="82" t="str">
        <f t="shared" si="36"/>
        <v/>
      </c>
      <c r="DE109" s="82" t="str">
        <f t="shared" si="36"/>
        <v/>
      </c>
      <c r="DF109" s="82" t="str">
        <f t="shared" si="36"/>
        <v/>
      </c>
      <c r="DG109" s="82" t="str">
        <f t="shared" si="37"/>
        <v>takano_toyamahigashi@homarenoie-group.com</v>
      </c>
      <c r="DH109" s="82" t="str">
        <f t="shared" si="37"/>
        <v/>
      </c>
      <c r="DI109" s="82" t="str">
        <f t="shared" si="37"/>
        <v/>
      </c>
      <c r="DJ109" s="82" t="str">
        <f t="shared" si="37"/>
        <v/>
      </c>
      <c r="DK109" s="82" t="str">
        <f t="shared" si="37"/>
        <v/>
      </c>
      <c r="DL109" s="82" t="str">
        <f t="shared" si="37"/>
        <v/>
      </c>
      <c r="DM109" s="82" t="str">
        <f t="shared" si="38"/>
        <v/>
      </c>
      <c r="DN109" s="82" t="str">
        <f t="shared" si="38"/>
        <v/>
      </c>
      <c r="DO109" s="82" t="str">
        <f t="shared" si="38"/>
        <v/>
      </c>
      <c r="DP109" s="82" t="str">
        <f t="shared" si="38"/>
        <v/>
      </c>
      <c r="DQ109" s="82" t="str">
        <f t="shared" si="38"/>
        <v/>
      </c>
      <c r="DR109" s="82" t="str">
        <f t="shared" si="38"/>
        <v/>
      </c>
      <c r="DS109" s="82" t="str">
        <f t="shared" si="39"/>
        <v/>
      </c>
      <c r="DT109" s="82" t="str">
        <f t="shared" si="39"/>
        <v/>
      </c>
      <c r="DU109" s="82" t="str">
        <f t="shared" si="39"/>
        <v/>
      </c>
      <c r="DV109" s="82" t="str">
        <f t="shared" si="39"/>
        <v/>
      </c>
      <c r="DW109" s="82" t="str">
        <f t="shared" si="39"/>
        <v/>
      </c>
      <c r="DX109" s="82" t="str">
        <f t="shared" si="39"/>
        <v/>
      </c>
      <c r="DY109" s="82" t="str">
        <f t="shared" si="40"/>
        <v/>
      </c>
      <c r="DZ109" s="82" t="str">
        <f t="shared" si="40"/>
        <v/>
      </c>
      <c r="EA109" s="82" t="str">
        <f t="shared" si="40"/>
        <v/>
      </c>
      <c r="EB109" s="82" t="str">
        <f t="shared" si="40"/>
        <v/>
      </c>
      <c r="EC109" s="82" t="str">
        <f t="shared" si="40"/>
        <v/>
      </c>
      <c r="ED109" s="82" t="str">
        <f t="shared" si="40"/>
        <v/>
      </c>
      <c r="EE109" s="82" t="str">
        <f t="shared" si="41"/>
        <v/>
      </c>
      <c r="EF109" s="82" t="str">
        <f t="shared" si="41"/>
        <v/>
      </c>
      <c r="EG109" s="82" t="str">
        <f t="shared" si="41"/>
        <v/>
      </c>
      <c r="EH109" s="82" t="str">
        <f t="shared" si="41"/>
        <v/>
      </c>
      <c r="EI109" s="82" t="str">
        <f t="shared" si="41"/>
        <v/>
      </c>
      <c r="EJ109" s="82" t="str">
        <f t="shared" si="41"/>
        <v/>
      </c>
      <c r="EK109" s="82" t="str">
        <f t="shared" si="42"/>
        <v/>
      </c>
      <c r="EL109" s="82" t="str">
        <f t="shared" si="42"/>
        <v/>
      </c>
      <c r="EM109" s="82" t="str">
        <f t="shared" si="42"/>
        <v/>
      </c>
      <c r="EN109" s="82" t="str">
        <f t="shared" si="42"/>
        <v/>
      </c>
      <c r="EO109" s="82" t="str">
        <f t="shared" si="42"/>
        <v/>
      </c>
      <c r="EP109" s="82" t="str">
        <f t="shared" si="42"/>
        <v/>
      </c>
      <c r="EQ109" s="82" t="str">
        <f t="shared" si="43"/>
        <v/>
      </c>
      <c r="ER109" s="82" t="str">
        <f t="shared" si="43"/>
        <v/>
      </c>
      <c r="ES109" s="82" t="str">
        <f t="shared" si="43"/>
        <v/>
      </c>
      <c r="ET109" s="82" t="str">
        <f t="shared" si="43"/>
        <v/>
      </c>
      <c r="EU109" s="82" t="str">
        <f t="shared" si="43"/>
        <v/>
      </c>
      <c r="EV109" s="82" t="str">
        <f t="shared" si="43"/>
        <v/>
      </c>
      <c r="EW109" s="82" t="str">
        <f t="shared" si="44"/>
        <v/>
      </c>
      <c r="EX109" s="82" t="str">
        <f t="shared" si="44"/>
        <v/>
      </c>
      <c r="EY109" s="82" t="str">
        <f t="shared" si="44"/>
        <v/>
      </c>
      <c r="EZ109" s="82" t="str">
        <f t="shared" si="44"/>
        <v/>
      </c>
      <c r="FA109" s="82" t="str">
        <f t="shared" si="44"/>
        <v/>
      </c>
      <c r="FB109" s="82" t="str">
        <f t="shared" si="44"/>
        <v/>
      </c>
      <c r="FC109" s="82" t="str">
        <f t="shared" si="45"/>
        <v/>
      </c>
      <c r="FD109" s="82" t="str">
        <f t="shared" si="45"/>
        <v/>
      </c>
      <c r="FE109" s="82" t="str">
        <f t="shared" si="45"/>
        <v/>
      </c>
      <c r="FF109" s="82" t="str">
        <f t="shared" si="45"/>
        <v/>
      </c>
      <c r="FG109" s="82" t="str">
        <f t="shared" si="45"/>
        <v/>
      </c>
      <c r="FH109" s="82" t="str">
        <f t="shared" si="45"/>
        <v/>
      </c>
      <c r="FI109" s="82" t="str">
        <f t="shared" si="46"/>
        <v/>
      </c>
      <c r="FJ109" s="82" t="str">
        <f t="shared" si="46"/>
        <v/>
      </c>
      <c r="FK109" s="82" t="str">
        <f t="shared" si="46"/>
        <v/>
      </c>
      <c r="FL109" s="82" t="str">
        <f t="shared" si="46"/>
        <v/>
      </c>
      <c r="FM109" s="82" t="str">
        <f t="shared" si="46"/>
        <v/>
      </c>
      <c r="FN109" s="82" t="str">
        <f t="shared" si="46"/>
        <v/>
      </c>
      <c r="FO109" s="82" t="str">
        <f t="shared" si="47"/>
        <v/>
      </c>
      <c r="FP109" s="82" t="str">
        <f t="shared" si="47"/>
        <v/>
      </c>
      <c r="FQ109" s="82" t="str">
        <f t="shared" si="47"/>
        <v/>
      </c>
      <c r="FR109" s="82" t="str">
        <f t="shared" si="47"/>
        <v/>
      </c>
      <c r="FS109" s="82" t="str">
        <f t="shared" si="47"/>
        <v/>
      </c>
      <c r="FT109" s="82" t="str">
        <f t="shared" si="47"/>
        <v/>
      </c>
      <c r="FU109" s="82" t="str">
        <f t="shared" si="48"/>
        <v/>
      </c>
      <c r="FV109" s="82" t="str">
        <f t="shared" si="48"/>
        <v/>
      </c>
      <c r="FW109" s="82" t="str">
        <f t="shared" si="48"/>
        <v/>
      </c>
      <c r="FX109" s="82" t="str">
        <f t="shared" si="48"/>
        <v/>
      </c>
      <c r="FY109" s="82" t="str">
        <f t="shared" si="48"/>
        <v/>
      </c>
      <c r="FZ109" s="82" t="str">
        <f t="shared" si="48"/>
        <v/>
      </c>
      <c r="GA109" s="82" t="str">
        <f t="shared" si="49"/>
        <v/>
      </c>
      <c r="GB109" s="82" t="str">
        <f t="shared" si="49"/>
        <v/>
      </c>
      <c r="GC109" s="82" t="str">
        <f t="shared" si="49"/>
        <v/>
      </c>
      <c r="GD109" s="82" t="str">
        <f t="shared" si="49"/>
        <v/>
      </c>
      <c r="GE109" s="82" t="str">
        <f t="shared" si="49"/>
        <v/>
      </c>
      <c r="GF109" s="82" t="str">
        <f t="shared" si="49"/>
        <v/>
      </c>
    </row>
    <row r="110" spans="1:188" ht="25.5" customHeight="1">
      <c r="A110" s="2" t="s">
        <v>489</v>
      </c>
      <c r="B110" s="2">
        <f>COUNTIF($H$4:H110,H110)</f>
        <v>1</v>
      </c>
      <c r="C110" s="2">
        <f>COUNTIF($J$4:J110,J110)</f>
        <v>1</v>
      </c>
      <c r="D110" s="2">
        <f>COUNTIF($K$4:K110,K110)</f>
        <v>1</v>
      </c>
      <c r="E110" s="89">
        <f t="shared" si="25"/>
        <v>107</v>
      </c>
      <c r="F110" s="89" t="s">
        <v>2532</v>
      </c>
      <c r="G110" s="79" t="s">
        <v>4025</v>
      </c>
      <c r="H110" s="79" t="s">
        <v>796</v>
      </c>
      <c r="I110" s="79" t="s">
        <v>1636</v>
      </c>
      <c r="J110" s="79" t="s">
        <v>2802</v>
      </c>
      <c r="K110" s="89" t="s">
        <v>519</v>
      </c>
      <c r="L110" s="89" t="s">
        <v>78</v>
      </c>
      <c r="M110" s="108" t="s">
        <v>4269</v>
      </c>
      <c r="N110" s="108"/>
      <c r="O110" s="108"/>
      <c r="P110" s="108"/>
      <c r="Q110" s="108"/>
      <c r="R110" s="108"/>
      <c r="S110" s="89"/>
      <c r="T110" s="89"/>
      <c r="U110" s="89"/>
      <c r="V110" s="89"/>
      <c r="W110" s="89"/>
      <c r="X110" s="89"/>
      <c r="Y110" s="89"/>
      <c r="Z110" s="89"/>
      <c r="AA110" s="89">
        <v>1</v>
      </c>
      <c r="AB110" s="89"/>
      <c r="AC110" s="89"/>
      <c r="AD110" s="89">
        <v>1</v>
      </c>
      <c r="AE110" s="89"/>
      <c r="AF110" s="89"/>
      <c r="AG110" s="89"/>
      <c r="AH110" s="89"/>
      <c r="AI110" s="89"/>
      <c r="AJ110" s="89"/>
      <c r="AK110" s="89"/>
      <c r="AL110" s="89"/>
      <c r="AM110" s="89"/>
      <c r="AN110" s="89"/>
      <c r="AO110" s="89"/>
      <c r="AP110" s="89"/>
      <c r="AQ110" s="111"/>
      <c r="AR110" s="118"/>
      <c r="AS110" s="2" t="str">
        <f t="shared" si="26"/>
        <v/>
      </c>
      <c r="AT110" s="2" t="str">
        <f t="shared" si="26"/>
        <v/>
      </c>
      <c r="AU110" s="2" t="str">
        <f t="shared" si="26"/>
        <v/>
      </c>
      <c r="AV110" s="2" t="str">
        <f t="shared" si="26"/>
        <v/>
      </c>
      <c r="AW110" s="2" t="str">
        <f t="shared" si="26"/>
        <v/>
      </c>
      <c r="AX110" s="2" t="str">
        <f t="shared" si="26"/>
        <v/>
      </c>
      <c r="AY110" s="121" t="str">
        <f t="shared" si="27"/>
        <v/>
      </c>
      <c r="AZ110" s="121" t="str">
        <f t="shared" si="27"/>
        <v/>
      </c>
      <c r="BA110" s="121" t="str">
        <f t="shared" si="27"/>
        <v/>
      </c>
      <c r="BB110" s="121" t="str">
        <f t="shared" si="27"/>
        <v/>
      </c>
      <c r="BC110" s="121" t="str">
        <f t="shared" si="27"/>
        <v/>
      </c>
      <c r="BD110" s="121" t="str">
        <f t="shared" si="27"/>
        <v/>
      </c>
      <c r="BE110" s="82" t="str">
        <f t="shared" si="28"/>
        <v/>
      </c>
      <c r="BF110" s="82" t="str">
        <f t="shared" si="28"/>
        <v/>
      </c>
      <c r="BG110" s="82" t="str">
        <f t="shared" si="28"/>
        <v/>
      </c>
      <c r="BH110" s="82" t="str">
        <f t="shared" si="28"/>
        <v/>
      </c>
      <c r="BI110" s="82" t="str">
        <f t="shared" si="28"/>
        <v/>
      </c>
      <c r="BJ110" s="82" t="str">
        <f t="shared" si="28"/>
        <v/>
      </c>
      <c r="BK110" s="82" t="str">
        <f t="shared" si="29"/>
        <v/>
      </c>
      <c r="BL110" s="82" t="str">
        <f t="shared" si="29"/>
        <v/>
      </c>
      <c r="BM110" s="82" t="str">
        <f t="shared" si="29"/>
        <v/>
      </c>
      <c r="BN110" s="82" t="str">
        <f t="shared" si="29"/>
        <v/>
      </c>
      <c r="BO110" s="82" t="str">
        <f t="shared" si="29"/>
        <v/>
      </c>
      <c r="BP110" s="82" t="str">
        <f t="shared" si="29"/>
        <v/>
      </c>
      <c r="BQ110" s="82" t="str">
        <f t="shared" si="30"/>
        <v/>
      </c>
      <c r="BR110" s="82" t="str">
        <f t="shared" si="30"/>
        <v/>
      </c>
      <c r="BS110" s="82" t="str">
        <f t="shared" si="30"/>
        <v/>
      </c>
      <c r="BT110" s="82" t="str">
        <f t="shared" si="30"/>
        <v/>
      </c>
      <c r="BU110" s="82" t="str">
        <f t="shared" si="30"/>
        <v/>
      </c>
      <c r="BV110" s="82" t="str">
        <f t="shared" si="30"/>
        <v/>
      </c>
      <c r="BW110" s="82" t="str">
        <f t="shared" si="31"/>
        <v/>
      </c>
      <c r="BX110" s="82" t="str">
        <f t="shared" si="31"/>
        <v/>
      </c>
      <c r="BY110" s="82" t="str">
        <f t="shared" si="31"/>
        <v/>
      </c>
      <c r="BZ110" s="82" t="str">
        <f t="shared" si="31"/>
        <v/>
      </c>
      <c r="CA110" s="82" t="str">
        <f t="shared" si="31"/>
        <v/>
      </c>
      <c r="CB110" s="82" t="str">
        <f t="shared" si="31"/>
        <v/>
      </c>
      <c r="CC110" s="82" t="str">
        <f t="shared" si="32"/>
        <v/>
      </c>
      <c r="CD110" s="82" t="str">
        <f t="shared" si="32"/>
        <v/>
      </c>
      <c r="CE110" s="82" t="str">
        <f t="shared" si="32"/>
        <v/>
      </c>
      <c r="CF110" s="82" t="str">
        <f t="shared" si="32"/>
        <v/>
      </c>
      <c r="CG110" s="82" t="str">
        <f t="shared" si="32"/>
        <v/>
      </c>
      <c r="CH110" s="82" t="str">
        <f t="shared" si="32"/>
        <v/>
      </c>
      <c r="CI110" s="82" t="str">
        <f t="shared" si="33"/>
        <v/>
      </c>
      <c r="CJ110" s="82" t="str">
        <f t="shared" si="33"/>
        <v/>
      </c>
      <c r="CK110" s="82" t="str">
        <f t="shared" si="33"/>
        <v/>
      </c>
      <c r="CL110" s="82" t="str">
        <f t="shared" si="33"/>
        <v/>
      </c>
      <c r="CM110" s="82" t="str">
        <f t="shared" si="33"/>
        <v/>
      </c>
      <c r="CN110" s="82" t="str">
        <f t="shared" si="33"/>
        <v/>
      </c>
      <c r="CO110" s="82" t="str">
        <f t="shared" si="34"/>
        <v>toyama-darc@nifty.com</v>
      </c>
      <c r="CP110" s="82" t="str">
        <f t="shared" si="34"/>
        <v/>
      </c>
      <c r="CQ110" s="82" t="str">
        <f t="shared" si="34"/>
        <v/>
      </c>
      <c r="CR110" s="82" t="str">
        <f t="shared" si="34"/>
        <v/>
      </c>
      <c r="CS110" s="82" t="str">
        <f t="shared" si="34"/>
        <v/>
      </c>
      <c r="CT110" s="82" t="str">
        <f t="shared" si="34"/>
        <v/>
      </c>
      <c r="CU110" s="82" t="str">
        <f t="shared" si="35"/>
        <v/>
      </c>
      <c r="CV110" s="82" t="str">
        <f t="shared" si="35"/>
        <v/>
      </c>
      <c r="CW110" s="82" t="str">
        <f t="shared" si="35"/>
        <v/>
      </c>
      <c r="CX110" s="82" t="str">
        <f t="shared" si="35"/>
        <v/>
      </c>
      <c r="CY110" s="82" t="str">
        <f t="shared" si="35"/>
        <v/>
      </c>
      <c r="CZ110" s="82" t="str">
        <f t="shared" si="35"/>
        <v/>
      </c>
      <c r="DA110" s="82" t="str">
        <f t="shared" si="36"/>
        <v/>
      </c>
      <c r="DB110" s="82" t="str">
        <f t="shared" si="36"/>
        <v/>
      </c>
      <c r="DC110" s="82" t="str">
        <f t="shared" si="36"/>
        <v/>
      </c>
      <c r="DD110" s="82" t="str">
        <f t="shared" si="36"/>
        <v/>
      </c>
      <c r="DE110" s="82" t="str">
        <f t="shared" si="36"/>
        <v/>
      </c>
      <c r="DF110" s="82" t="str">
        <f t="shared" si="36"/>
        <v/>
      </c>
      <c r="DG110" s="82" t="str">
        <f t="shared" si="37"/>
        <v>toyama-darc@nifty.com</v>
      </c>
      <c r="DH110" s="82" t="str">
        <f t="shared" si="37"/>
        <v/>
      </c>
      <c r="DI110" s="82" t="str">
        <f t="shared" si="37"/>
        <v/>
      </c>
      <c r="DJ110" s="82" t="str">
        <f t="shared" si="37"/>
        <v/>
      </c>
      <c r="DK110" s="82" t="str">
        <f t="shared" si="37"/>
        <v/>
      </c>
      <c r="DL110" s="82" t="str">
        <f t="shared" si="37"/>
        <v/>
      </c>
      <c r="DM110" s="82" t="str">
        <f t="shared" si="38"/>
        <v/>
      </c>
      <c r="DN110" s="82" t="str">
        <f t="shared" si="38"/>
        <v/>
      </c>
      <c r="DO110" s="82" t="str">
        <f t="shared" si="38"/>
        <v/>
      </c>
      <c r="DP110" s="82" t="str">
        <f t="shared" si="38"/>
        <v/>
      </c>
      <c r="DQ110" s="82" t="str">
        <f t="shared" si="38"/>
        <v/>
      </c>
      <c r="DR110" s="82" t="str">
        <f t="shared" si="38"/>
        <v/>
      </c>
      <c r="DS110" s="82" t="str">
        <f t="shared" si="39"/>
        <v/>
      </c>
      <c r="DT110" s="82" t="str">
        <f t="shared" si="39"/>
        <v/>
      </c>
      <c r="DU110" s="82" t="str">
        <f t="shared" si="39"/>
        <v/>
      </c>
      <c r="DV110" s="82" t="str">
        <f t="shared" si="39"/>
        <v/>
      </c>
      <c r="DW110" s="82" t="str">
        <f t="shared" si="39"/>
        <v/>
      </c>
      <c r="DX110" s="82" t="str">
        <f t="shared" si="39"/>
        <v/>
      </c>
      <c r="DY110" s="82" t="str">
        <f t="shared" si="40"/>
        <v/>
      </c>
      <c r="DZ110" s="82" t="str">
        <f t="shared" si="40"/>
        <v/>
      </c>
      <c r="EA110" s="82" t="str">
        <f t="shared" si="40"/>
        <v/>
      </c>
      <c r="EB110" s="82" t="str">
        <f t="shared" si="40"/>
        <v/>
      </c>
      <c r="EC110" s="82" t="str">
        <f t="shared" si="40"/>
        <v/>
      </c>
      <c r="ED110" s="82" t="str">
        <f t="shared" si="40"/>
        <v/>
      </c>
      <c r="EE110" s="82" t="str">
        <f t="shared" si="41"/>
        <v/>
      </c>
      <c r="EF110" s="82" t="str">
        <f t="shared" si="41"/>
        <v/>
      </c>
      <c r="EG110" s="82" t="str">
        <f t="shared" si="41"/>
        <v/>
      </c>
      <c r="EH110" s="82" t="str">
        <f t="shared" si="41"/>
        <v/>
      </c>
      <c r="EI110" s="82" t="str">
        <f t="shared" si="41"/>
        <v/>
      </c>
      <c r="EJ110" s="82" t="str">
        <f t="shared" si="41"/>
        <v/>
      </c>
      <c r="EK110" s="82" t="str">
        <f t="shared" si="42"/>
        <v/>
      </c>
      <c r="EL110" s="82" t="str">
        <f t="shared" si="42"/>
        <v/>
      </c>
      <c r="EM110" s="82" t="str">
        <f t="shared" si="42"/>
        <v/>
      </c>
      <c r="EN110" s="82" t="str">
        <f t="shared" si="42"/>
        <v/>
      </c>
      <c r="EO110" s="82" t="str">
        <f t="shared" si="42"/>
        <v/>
      </c>
      <c r="EP110" s="82" t="str">
        <f t="shared" si="42"/>
        <v/>
      </c>
      <c r="EQ110" s="82" t="str">
        <f t="shared" si="43"/>
        <v/>
      </c>
      <c r="ER110" s="82" t="str">
        <f t="shared" si="43"/>
        <v/>
      </c>
      <c r="ES110" s="82" t="str">
        <f t="shared" si="43"/>
        <v/>
      </c>
      <c r="ET110" s="82" t="str">
        <f t="shared" si="43"/>
        <v/>
      </c>
      <c r="EU110" s="82" t="str">
        <f t="shared" si="43"/>
        <v/>
      </c>
      <c r="EV110" s="82" t="str">
        <f t="shared" si="43"/>
        <v/>
      </c>
      <c r="EW110" s="82" t="str">
        <f t="shared" si="44"/>
        <v/>
      </c>
      <c r="EX110" s="82" t="str">
        <f t="shared" si="44"/>
        <v/>
      </c>
      <c r="EY110" s="82" t="str">
        <f t="shared" si="44"/>
        <v/>
      </c>
      <c r="EZ110" s="82" t="str">
        <f t="shared" si="44"/>
        <v/>
      </c>
      <c r="FA110" s="82" t="str">
        <f t="shared" si="44"/>
        <v/>
      </c>
      <c r="FB110" s="82" t="str">
        <f t="shared" si="44"/>
        <v/>
      </c>
      <c r="FC110" s="82" t="str">
        <f t="shared" si="45"/>
        <v/>
      </c>
      <c r="FD110" s="82" t="str">
        <f t="shared" si="45"/>
        <v/>
      </c>
      <c r="FE110" s="82" t="str">
        <f t="shared" si="45"/>
        <v/>
      </c>
      <c r="FF110" s="82" t="str">
        <f t="shared" si="45"/>
        <v/>
      </c>
      <c r="FG110" s="82" t="str">
        <f t="shared" si="45"/>
        <v/>
      </c>
      <c r="FH110" s="82" t="str">
        <f t="shared" si="45"/>
        <v/>
      </c>
      <c r="FI110" s="82" t="str">
        <f t="shared" si="46"/>
        <v/>
      </c>
      <c r="FJ110" s="82" t="str">
        <f t="shared" si="46"/>
        <v/>
      </c>
      <c r="FK110" s="82" t="str">
        <f t="shared" si="46"/>
        <v/>
      </c>
      <c r="FL110" s="82" t="str">
        <f t="shared" si="46"/>
        <v/>
      </c>
      <c r="FM110" s="82" t="str">
        <f t="shared" si="46"/>
        <v/>
      </c>
      <c r="FN110" s="82" t="str">
        <f t="shared" si="46"/>
        <v/>
      </c>
      <c r="FO110" s="82" t="str">
        <f t="shared" si="47"/>
        <v/>
      </c>
      <c r="FP110" s="82" t="str">
        <f t="shared" si="47"/>
        <v/>
      </c>
      <c r="FQ110" s="82" t="str">
        <f t="shared" si="47"/>
        <v/>
      </c>
      <c r="FR110" s="82" t="str">
        <f t="shared" si="47"/>
        <v/>
      </c>
      <c r="FS110" s="82" t="str">
        <f t="shared" si="47"/>
        <v/>
      </c>
      <c r="FT110" s="82" t="str">
        <f t="shared" si="47"/>
        <v/>
      </c>
      <c r="FU110" s="82" t="str">
        <f t="shared" si="48"/>
        <v/>
      </c>
      <c r="FV110" s="82" t="str">
        <f t="shared" si="48"/>
        <v/>
      </c>
      <c r="FW110" s="82" t="str">
        <f t="shared" si="48"/>
        <v/>
      </c>
      <c r="FX110" s="82" t="str">
        <f t="shared" si="48"/>
        <v/>
      </c>
      <c r="FY110" s="82" t="str">
        <f t="shared" si="48"/>
        <v/>
      </c>
      <c r="FZ110" s="82" t="str">
        <f t="shared" si="48"/>
        <v/>
      </c>
      <c r="GA110" s="82" t="str">
        <f t="shared" si="49"/>
        <v/>
      </c>
      <c r="GB110" s="82" t="str">
        <f t="shared" si="49"/>
        <v/>
      </c>
      <c r="GC110" s="82" t="str">
        <f t="shared" si="49"/>
        <v/>
      </c>
      <c r="GD110" s="82" t="str">
        <f t="shared" si="49"/>
        <v/>
      </c>
      <c r="GE110" s="82" t="str">
        <f t="shared" si="49"/>
        <v/>
      </c>
      <c r="GF110" s="82" t="str">
        <f t="shared" si="49"/>
        <v/>
      </c>
    </row>
    <row r="111" spans="1:188" ht="25.5" customHeight="1">
      <c r="A111" s="2" t="s">
        <v>4173</v>
      </c>
      <c r="B111" s="2">
        <f>COUNTIF($H$4:H111,H111)</f>
        <v>1</v>
      </c>
      <c r="C111" s="2">
        <f>COUNTIF($J$4:J111,J111)</f>
        <v>1</v>
      </c>
      <c r="D111" s="2">
        <f>COUNTIF($K$4:K111,K111)</f>
        <v>1</v>
      </c>
      <c r="E111" s="89">
        <f t="shared" si="25"/>
        <v>108</v>
      </c>
      <c r="F111" s="89" t="s">
        <v>2532</v>
      </c>
      <c r="G111" s="79" t="s">
        <v>3917</v>
      </c>
      <c r="H111" s="79" t="s">
        <v>2331</v>
      </c>
      <c r="I111" s="79" t="s">
        <v>1644</v>
      </c>
      <c r="J111" s="79" t="s">
        <v>4271</v>
      </c>
      <c r="K111" s="89" t="s">
        <v>662</v>
      </c>
      <c r="L111" s="89" t="s">
        <v>1641</v>
      </c>
      <c r="M111" s="108" t="s">
        <v>1452</v>
      </c>
      <c r="N111" s="108" t="s">
        <v>4273</v>
      </c>
      <c r="O111" s="108"/>
      <c r="P111" s="108"/>
      <c r="Q111" s="108"/>
      <c r="R111" s="108"/>
      <c r="S111" s="89"/>
      <c r="T111" s="89"/>
      <c r="U111" s="89"/>
      <c r="V111" s="89"/>
      <c r="W111" s="89"/>
      <c r="X111" s="89"/>
      <c r="Y111" s="89"/>
      <c r="Z111" s="89"/>
      <c r="AA111" s="89"/>
      <c r="AB111" s="89"/>
      <c r="AC111" s="89">
        <v>1</v>
      </c>
      <c r="AD111" s="89"/>
      <c r="AE111" s="89"/>
      <c r="AF111" s="89"/>
      <c r="AG111" s="89"/>
      <c r="AH111" s="89"/>
      <c r="AI111" s="89"/>
      <c r="AJ111" s="89"/>
      <c r="AK111" s="89"/>
      <c r="AL111" s="89"/>
      <c r="AM111" s="89"/>
      <c r="AN111" s="89"/>
      <c r="AO111" s="89">
        <v>1</v>
      </c>
      <c r="AP111" s="89"/>
      <c r="AQ111" s="111"/>
      <c r="AR111" s="118"/>
      <c r="AS111" s="2" t="str">
        <f t="shared" si="26"/>
        <v/>
      </c>
      <c r="AT111" s="2" t="str">
        <f t="shared" si="26"/>
        <v/>
      </c>
      <c r="AU111" s="2" t="str">
        <f t="shared" si="26"/>
        <v/>
      </c>
      <c r="AV111" s="2" t="str">
        <f t="shared" si="26"/>
        <v/>
      </c>
      <c r="AW111" s="2" t="str">
        <f t="shared" si="26"/>
        <v/>
      </c>
      <c r="AX111" s="2" t="str">
        <f t="shared" si="26"/>
        <v/>
      </c>
      <c r="AY111" s="121" t="str">
        <f t="shared" si="27"/>
        <v/>
      </c>
      <c r="AZ111" s="121" t="str">
        <f t="shared" si="27"/>
        <v/>
      </c>
      <c r="BA111" s="121" t="str">
        <f t="shared" si="27"/>
        <v/>
      </c>
      <c r="BB111" s="121" t="str">
        <f t="shared" si="27"/>
        <v/>
      </c>
      <c r="BC111" s="121" t="str">
        <f t="shared" si="27"/>
        <v/>
      </c>
      <c r="BD111" s="121" t="str">
        <f t="shared" si="27"/>
        <v/>
      </c>
      <c r="BE111" s="82" t="str">
        <f t="shared" si="28"/>
        <v/>
      </c>
      <c r="BF111" s="82" t="str">
        <f t="shared" si="28"/>
        <v/>
      </c>
      <c r="BG111" s="82" t="str">
        <f t="shared" si="28"/>
        <v/>
      </c>
      <c r="BH111" s="82" t="str">
        <f t="shared" si="28"/>
        <v/>
      </c>
      <c r="BI111" s="82" t="str">
        <f t="shared" si="28"/>
        <v/>
      </c>
      <c r="BJ111" s="82" t="str">
        <f t="shared" si="28"/>
        <v/>
      </c>
      <c r="BK111" s="82" t="str">
        <f t="shared" si="29"/>
        <v/>
      </c>
      <c r="BL111" s="82" t="str">
        <f t="shared" si="29"/>
        <v/>
      </c>
      <c r="BM111" s="82" t="str">
        <f t="shared" si="29"/>
        <v/>
      </c>
      <c r="BN111" s="82" t="str">
        <f t="shared" si="29"/>
        <v/>
      </c>
      <c r="BO111" s="82" t="str">
        <f t="shared" si="29"/>
        <v/>
      </c>
      <c r="BP111" s="82" t="str">
        <f t="shared" si="29"/>
        <v/>
      </c>
      <c r="BQ111" s="82" t="str">
        <f t="shared" si="30"/>
        <v/>
      </c>
      <c r="BR111" s="82" t="str">
        <f t="shared" si="30"/>
        <v/>
      </c>
      <c r="BS111" s="82" t="str">
        <f t="shared" si="30"/>
        <v/>
      </c>
      <c r="BT111" s="82" t="str">
        <f t="shared" si="30"/>
        <v/>
      </c>
      <c r="BU111" s="82" t="str">
        <f t="shared" si="30"/>
        <v/>
      </c>
      <c r="BV111" s="82" t="str">
        <f t="shared" si="30"/>
        <v/>
      </c>
      <c r="BW111" s="82" t="str">
        <f t="shared" si="31"/>
        <v/>
      </c>
      <c r="BX111" s="82" t="str">
        <f t="shared" si="31"/>
        <v/>
      </c>
      <c r="BY111" s="82" t="str">
        <f t="shared" si="31"/>
        <v/>
      </c>
      <c r="BZ111" s="82" t="str">
        <f t="shared" si="31"/>
        <v/>
      </c>
      <c r="CA111" s="82" t="str">
        <f t="shared" si="31"/>
        <v/>
      </c>
      <c r="CB111" s="82" t="str">
        <f t="shared" si="31"/>
        <v/>
      </c>
      <c r="CC111" s="82" t="str">
        <f t="shared" si="32"/>
        <v/>
      </c>
      <c r="CD111" s="82" t="str">
        <f t="shared" si="32"/>
        <v/>
      </c>
      <c r="CE111" s="82" t="str">
        <f t="shared" si="32"/>
        <v/>
      </c>
      <c r="CF111" s="82" t="str">
        <f t="shared" si="32"/>
        <v/>
      </c>
      <c r="CG111" s="82" t="str">
        <f t="shared" si="32"/>
        <v/>
      </c>
      <c r="CH111" s="82" t="str">
        <f t="shared" si="32"/>
        <v/>
      </c>
      <c r="CI111" s="82" t="str">
        <f t="shared" si="33"/>
        <v/>
      </c>
      <c r="CJ111" s="82" t="str">
        <f t="shared" si="33"/>
        <v/>
      </c>
      <c r="CK111" s="82" t="str">
        <f t="shared" si="33"/>
        <v/>
      </c>
      <c r="CL111" s="82" t="str">
        <f t="shared" si="33"/>
        <v/>
      </c>
      <c r="CM111" s="82" t="str">
        <f t="shared" si="33"/>
        <v/>
      </c>
      <c r="CN111" s="82" t="str">
        <f t="shared" si="33"/>
        <v/>
      </c>
      <c r="CO111" s="82" t="str">
        <f t="shared" si="34"/>
        <v/>
      </c>
      <c r="CP111" s="82" t="str">
        <f t="shared" si="34"/>
        <v/>
      </c>
      <c r="CQ111" s="82" t="str">
        <f t="shared" si="34"/>
        <v/>
      </c>
      <c r="CR111" s="82" t="str">
        <f t="shared" si="34"/>
        <v/>
      </c>
      <c r="CS111" s="82" t="str">
        <f t="shared" si="34"/>
        <v/>
      </c>
      <c r="CT111" s="82" t="str">
        <f t="shared" si="34"/>
        <v/>
      </c>
      <c r="CU111" s="82" t="str">
        <f t="shared" si="35"/>
        <v/>
      </c>
      <c r="CV111" s="82" t="str">
        <f t="shared" si="35"/>
        <v/>
      </c>
      <c r="CW111" s="82" t="str">
        <f t="shared" si="35"/>
        <v/>
      </c>
      <c r="CX111" s="82" t="str">
        <f t="shared" si="35"/>
        <v/>
      </c>
      <c r="CY111" s="82" t="str">
        <f t="shared" si="35"/>
        <v/>
      </c>
      <c r="CZ111" s="82" t="str">
        <f t="shared" si="35"/>
        <v/>
      </c>
      <c r="DA111" s="82" t="str">
        <f t="shared" si="36"/>
        <v>info@suns-toyama.com</v>
      </c>
      <c r="DB111" s="82" t="str">
        <f t="shared" si="36"/>
        <v>oneyama@suns-toyama.com</v>
      </c>
      <c r="DC111" s="82" t="str">
        <f t="shared" si="36"/>
        <v/>
      </c>
      <c r="DD111" s="82" t="str">
        <f t="shared" si="36"/>
        <v/>
      </c>
      <c r="DE111" s="82" t="str">
        <f t="shared" si="36"/>
        <v/>
      </c>
      <c r="DF111" s="82" t="str">
        <f t="shared" si="36"/>
        <v/>
      </c>
      <c r="DG111" s="82" t="str">
        <f t="shared" si="37"/>
        <v/>
      </c>
      <c r="DH111" s="82" t="str">
        <f t="shared" si="37"/>
        <v/>
      </c>
      <c r="DI111" s="82" t="str">
        <f t="shared" si="37"/>
        <v/>
      </c>
      <c r="DJ111" s="82" t="str">
        <f t="shared" si="37"/>
        <v/>
      </c>
      <c r="DK111" s="82" t="str">
        <f t="shared" si="37"/>
        <v/>
      </c>
      <c r="DL111" s="82" t="str">
        <f t="shared" si="37"/>
        <v/>
      </c>
      <c r="DM111" s="82" t="str">
        <f t="shared" si="38"/>
        <v/>
      </c>
      <c r="DN111" s="82" t="str">
        <f t="shared" si="38"/>
        <v/>
      </c>
      <c r="DO111" s="82" t="str">
        <f t="shared" si="38"/>
        <v/>
      </c>
      <c r="DP111" s="82" t="str">
        <f t="shared" si="38"/>
        <v/>
      </c>
      <c r="DQ111" s="82" t="str">
        <f t="shared" si="38"/>
        <v/>
      </c>
      <c r="DR111" s="82" t="str">
        <f t="shared" si="38"/>
        <v/>
      </c>
      <c r="DS111" s="82" t="str">
        <f t="shared" si="39"/>
        <v/>
      </c>
      <c r="DT111" s="82" t="str">
        <f t="shared" si="39"/>
        <v/>
      </c>
      <c r="DU111" s="82" t="str">
        <f t="shared" si="39"/>
        <v/>
      </c>
      <c r="DV111" s="82" t="str">
        <f t="shared" si="39"/>
        <v/>
      </c>
      <c r="DW111" s="82" t="str">
        <f t="shared" si="39"/>
        <v/>
      </c>
      <c r="DX111" s="82" t="str">
        <f t="shared" si="39"/>
        <v/>
      </c>
      <c r="DY111" s="82" t="str">
        <f t="shared" si="40"/>
        <v/>
      </c>
      <c r="DZ111" s="82" t="str">
        <f t="shared" si="40"/>
        <v/>
      </c>
      <c r="EA111" s="82" t="str">
        <f t="shared" si="40"/>
        <v/>
      </c>
      <c r="EB111" s="82" t="str">
        <f t="shared" si="40"/>
        <v/>
      </c>
      <c r="EC111" s="82" t="str">
        <f t="shared" si="40"/>
        <v/>
      </c>
      <c r="ED111" s="82" t="str">
        <f t="shared" si="40"/>
        <v/>
      </c>
      <c r="EE111" s="82" t="str">
        <f t="shared" si="41"/>
        <v/>
      </c>
      <c r="EF111" s="82" t="str">
        <f t="shared" si="41"/>
        <v/>
      </c>
      <c r="EG111" s="82" t="str">
        <f t="shared" si="41"/>
        <v/>
      </c>
      <c r="EH111" s="82" t="str">
        <f t="shared" si="41"/>
        <v/>
      </c>
      <c r="EI111" s="82" t="str">
        <f t="shared" si="41"/>
        <v/>
      </c>
      <c r="EJ111" s="82" t="str">
        <f t="shared" si="41"/>
        <v/>
      </c>
      <c r="EK111" s="82" t="str">
        <f t="shared" si="42"/>
        <v/>
      </c>
      <c r="EL111" s="82" t="str">
        <f t="shared" si="42"/>
        <v/>
      </c>
      <c r="EM111" s="82" t="str">
        <f t="shared" si="42"/>
        <v/>
      </c>
      <c r="EN111" s="82" t="str">
        <f t="shared" si="42"/>
        <v/>
      </c>
      <c r="EO111" s="82" t="str">
        <f t="shared" si="42"/>
        <v/>
      </c>
      <c r="EP111" s="82" t="str">
        <f t="shared" si="42"/>
        <v/>
      </c>
      <c r="EQ111" s="82" t="str">
        <f t="shared" si="43"/>
        <v/>
      </c>
      <c r="ER111" s="82" t="str">
        <f t="shared" si="43"/>
        <v/>
      </c>
      <c r="ES111" s="82" t="str">
        <f t="shared" si="43"/>
        <v/>
      </c>
      <c r="ET111" s="82" t="str">
        <f t="shared" si="43"/>
        <v/>
      </c>
      <c r="EU111" s="82" t="str">
        <f t="shared" si="43"/>
        <v/>
      </c>
      <c r="EV111" s="82" t="str">
        <f t="shared" si="43"/>
        <v/>
      </c>
      <c r="EW111" s="82" t="str">
        <f t="shared" si="44"/>
        <v/>
      </c>
      <c r="EX111" s="82" t="str">
        <f t="shared" si="44"/>
        <v/>
      </c>
      <c r="EY111" s="82" t="str">
        <f t="shared" si="44"/>
        <v/>
      </c>
      <c r="EZ111" s="82" t="str">
        <f t="shared" si="44"/>
        <v/>
      </c>
      <c r="FA111" s="82" t="str">
        <f t="shared" si="44"/>
        <v/>
      </c>
      <c r="FB111" s="82" t="str">
        <f t="shared" si="44"/>
        <v/>
      </c>
      <c r="FC111" s="82" t="str">
        <f t="shared" si="45"/>
        <v/>
      </c>
      <c r="FD111" s="82" t="str">
        <f t="shared" si="45"/>
        <v/>
      </c>
      <c r="FE111" s="82" t="str">
        <f t="shared" si="45"/>
        <v/>
      </c>
      <c r="FF111" s="82" t="str">
        <f t="shared" si="45"/>
        <v/>
      </c>
      <c r="FG111" s="82" t="str">
        <f t="shared" si="45"/>
        <v/>
      </c>
      <c r="FH111" s="82" t="str">
        <f t="shared" si="45"/>
        <v/>
      </c>
      <c r="FI111" s="82" t="str">
        <f t="shared" si="46"/>
        <v/>
      </c>
      <c r="FJ111" s="82" t="str">
        <f t="shared" si="46"/>
        <v/>
      </c>
      <c r="FK111" s="82" t="str">
        <f t="shared" si="46"/>
        <v/>
      </c>
      <c r="FL111" s="82" t="str">
        <f t="shared" si="46"/>
        <v/>
      </c>
      <c r="FM111" s="82" t="str">
        <f t="shared" si="46"/>
        <v/>
      </c>
      <c r="FN111" s="82" t="str">
        <f t="shared" si="46"/>
        <v/>
      </c>
      <c r="FO111" s="82" t="str">
        <f t="shared" si="47"/>
        <v/>
      </c>
      <c r="FP111" s="82" t="str">
        <f t="shared" si="47"/>
        <v/>
      </c>
      <c r="FQ111" s="82" t="str">
        <f t="shared" si="47"/>
        <v/>
      </c>
      <c r="FR111" s="82" t="str">
        <f t="shared" si="47"/>
        <v/>
      </c>
      <c r="FS111" s="82" t="str">
        <f t="shared" si="47"/>
        <v/>
      </c>
      <c r="FT111" s="82" t="str">
        <f t="shared" si="47"/>
        <v/>
      </c>
      <c r="FU111" s="82" t="str">
        <f t="shared" si="48"/>
        <v>info@suns-toyama.com</v>
      </c>
      <c r="FV111" s="82" t="str">
        <f t="shared" si="48"/>
        <v>oneyama@suns-toyama.com</v>
      </c>
      <c r="FW111" s="82" t="str">
        <f t="shared" si="48"/>
        <v/>
      </c>
      <c r="FX111" s="82" t="str">
        <f t="shared" si="48"/>
        <v/>
      </c>
      <c r="FY111" s="82" t="str">
        <f t="shared" si="48"/>
        <v/>
      </c>
      <c r="FZ111" s="82" t="str">
        <f t="shared" si="48"/>
        <v/>
      </c>
      <c r="GA111" s="82" t="str">
        <f t="shared" si="49"/>
        <v/>
      </c>
      <c r="GB111" s="82" t="str">
        <f t="shared" si="49"/>
        <v/>
      </c>
      <c r="GC111" s="82" t="str">
        <f t="shared" si="49"/>
        <v/>
      </c>
      <c r="GD111" s="82" t="str">
        <f t="shared" si="49"/>
        <v/>
      </c>
      <c r="GE111" s="82" t="str">
        <f t="shared" si="49"/>
        <v/>
      </c>
      <c r="GF111" s="82" t="str">
        <f t="shared" si="49"/>
        <v/>
      </c>
    </row>
    <row r="112" spans="1:188" ht="25.5" customHeight="1">
      <c r="A112" s="2" t="s">
        <v>2523</v>
      </c>
      <c r="B112" s="2">
        <f>COUNTIF($H$4:H112,H112)</f>
        <v>1</v>
      </c>
      <c r="C112" s="2">
        <f>COUNTIF($J$4:J112,J112)</f>
        <v>1</v>
      </c>
      <c r="D112" s="2">
        <f>COUNTIF($K$4:K112,K112)</f>
        <v>1</v>
      </c>
      <c r="E112" s="89">
        <f t="shared" si="25"/>
        <v>109</v>
      </c>
      <c r="F112" s="89" t="s">
        <v>2532</v>
      </c>
      <c r="G112" s="79" t="s">
        <v>3917</v>
      </c>
      <c r="H112" s="79" t="s">
        <v>2345</v>
      </c>
      <c r="I112" s="79" t="s">
        <v>82</v>
      </c>
      <c r="J112" s="79" t="s">
        <v>2876</v>
      </c>
      <c r="K112" s="105" t="s">
        <v>1662</v>
      </c>
      <c r="L112" s="89" t="s">
        <v>1656</v>
      </c>
      <c r="M112" s="108" t="s">
        <v>2521</v>
      </c>
      <c r="N112" s="108"/>
      <c r="O112" s="108"/>
      <c r="P112" s="108"/>
      <c r="Q112" s="108"/>
      <c r="R112" s="108"/>
      <c r="S112" s="89"/>
      <c r="T112" s="89"/>
      <c r="U112" s="89"/>
      <c r="V112" s="89"/>
      <c r="W112" s="89"/>
      <c r="X112" s="89"/>
      <c r="Y112" s="89"/>
      <c r="Z112" s="89"/>
      <c r="AA112" s="89"/>
      <c r="AB112" s="89"/>
      <c r="AC112" s="89"/>
      <c r="AD112" s="89"/>
      <c r="AE112" s="89"/>
      <c r="AF112" s="89"/>
      <c r="AG112" s="89"/>
      <c r="AH112" s="89"/>
      <c r="AI112" s="89"/>
      <c r="AJ112" s="89">
        <v>1</v>
      </c>
      <c r="AK112" s="89">
        <v>1</v>
      </c>
      <c r="AL112" s="89"/>
      <c r="AM112" s="89"/>
      <c r="AN112" s="89">
        <v>3</v>
      </c>
      <c r="AO112" s="89">
        <v>3</v>
      </c>
      <c r="AP112" s="89"/>
      <c r="AQ112" s="111" t="s">
        <v>4276</v>
      </c>
      <c r="AR112" s="118"/>
      <c r="AS112" s="2" t="str">
        <f t="shared" si="26"/>
        <v/>
      </c>
      <c r="AT112" s="2" t="str">
        <f t="shared" si="26"/>
        <v/>
      </c>
      <c r="AU112" s="2" t="str">
        <f t="shared" si="26"/>
        <v/>
      </c>
      <c r="AV112" s="2" t="str">
        <f t="shared" si="26"/>
        <v/>
      </c>
      <c r="AW112" s="2" t="str">
        <f t="shared" si="26"/>
        <v/>
      </c>
      <c r="AX112" s="2" t="str">
        <f t="shared" si="26"/>
        <v/>
      </c>
      <c r="AY112" s="121" t="str">
        <f t="shared" si="27"/>
        <v/>
      </c>
      <c r="AZ112" s="121" t="str">
        <f t="shared" si="27"/>
        <v/>
      </c>
      <c r="BA112" s="121" t="str">
        <f t="shared" si="27"/>
        <v/>
      </c>
      <c r="BB112" s="121" t="str">
        <f t="shared" si="27"/>
        <v/>
      </c>
      <c r="BC112" s="121" t="str">
        <f t="shared" si="27"/>
        <v/>
      </c>
      <c r="BD112" s="121" t="str">
        <f t="shared" si="27"/>
        <v/>
      </c>
      <c r="BE112" s="82" t="str">
        <f t="shared" si="28"/>
        <v/>
      </c>
      <c r="BF112" s="82" t="str">
        <f t="shared" si="28"/>
        <v/>
      </c>
      <c r="BG112" s="82" t="str">
        <f t="shared" si="28"/>
        <v/>
      </c>
      <c r="BH112" s="82" t="str">
        <f t="shared" si="28"/>
        <v/>
      </c>
      <c r="BI112" s="82" t="str">
        <f t="shared" si="28"/>
        <v/>
      </c>
      <c r="BJ112" s="82" t="str">
        <f t="shared" si="28"/>
        <v/>
      </c>
      <c r="BK112" s="82" t="str">
        <f t="shared" si="29"/>
        <v/>
      </c>
      <c r="BL112" s="82" t="str">
        <f t="shared" si="29"/>
        <v/>
      </c>
      <c r="BM112" s="82" t="str">
        <f t="shared" si="29"/>
        <v/>
      </c>
      <c r="BN112" s="82" t="str">
        <f t="shared" si="29"/>
        <v/>
      </c>
      <c r="BO112" s="82" t="str">
        <f t="shared" si="29"/>
        <v/>
      </c>
      <c r="BP112" s="82" t="str">
        <f t="shared" si="29"/>
        <v/>
      </c>
      <c r="BQ112" s="82" t="str">
        <f t="shared" si="30"/>
        <v/>
      </c>
      <c r="BR112" s="82" t="str">
        <f t="shared" si="30"/>
        <v/>
      </c>
      <c r="BS112" s="82" t="str">
        <f t="shared" si="30"/>
        <v/>
      </c>
      <c r="BT112" s="82" t="str">
        <f t="shared" si="30"/>
        <v/>
      </c>
      <c r="BU112" s="82" t="str">
        <f t="shared" si="30"/>
        <v/>
      </c>
      <c r="BV112" s="82" t="str">
        <f t="shared" si="30"/>
        <v/>
      </c>
      <c r="BW112" s="82" t="str">
        <f t="shared" si="31"/>
        <v/>
      </c>
      <c r="BX112" s="82" t="str">
        <f t="shared" si="31"/>
        <v/>
      </c>
      <c r="BY112" s="82" t="str">
        <f t="shared" si="31"/>
        <v/>
      </c>
      <c r="BZ112" s="82" t="str">
        <f t="shared" si="31"/>
        <v/>
      </c>
      <c r="CA112" s="82" t="str">
        <f t="shared" si="31"/>
        <v/>
      </c>
      <c r="CB112" s="82" t="str">
        <f t="shared" si="31"/>
        <v/>
      </c>
      <c r="CC112" s="82" t="str">
        <f t="shared" si="32"/>
        <v/>
      </c>
      <c r="CD112" s="82" t="str">
        <f t="shared" si="32"/>
        <v/>
      </c>
      <c r="CE112" s="82" t="str">
        <f t="shared" si="32"/>
        <v/>
      </c>
      <c r="CF112" s="82" t="str">
        <f t="shared" si="32"/>
        <v/>
      </c>
      <c r="CG112" s="82" t="str">
        <f t="shared" si="32"/>
        <v/>
      </c>
      <c r="CH112" s="82" t="str">
        <f t="shared" si="32"/>
        <v/>
      </c>
      <c r="CI112" s="82" t="str">
        <f t="shared" si="33"/>
        <v/>
      </c>
      <c r="CJ112" s="82" t="str">
        <f t="shared" si="33"/>
        <v/>
      </c>
      <c r="CK112" s="82" t="str">
        <f t="shared" si="33"/>
        <v/>
      </c>
      <c r="CL112" s="82" t="str">
        <f t="shared" si="33"/>
        <v/>
      </c>
      <c r="CM112" s="82" t="str">
        <f t="shared" si="33"/>
        <v/>
      </c>
      <c r="CN112" s="82" t="str">
        <f t="shared" si="33"/>
        <v/>
      </c>
      <c r="CO112" s="82" t="str">
        <f t="shared" si="34"/>
        <v/>
      </c>
      <c r="CP112" s="82" t="str">
        <f t="shared" si="34"/>
        <v/>
      </c>
      <c r="CQ112" s="82" t="str">
        <f t="shared" si="34"/>
        <v/>
      </c>
      <c r="CR112" s="82" t="str">
        <f t="shared" si="34"/>
        <v/>
      </c>
      <c r="CS112" s="82" t="str">
        <f t="shared" si="34"/>
        <v/>
      </c>
      <c r="CT112" s="82" t="str">
        <f t="shared" si="34"/>
        <v/>
      </c>
      <c r="CU112" s="82" t="str">
        <f t="shared" si="35"/>
        <v/>
      </c>
      <c r="CV112" s="82" t="str">
        <f t="shared" si="35"/>
        <v/>
      </c>
      <c r="CW112" s="82" t="str">
        <f t="shared" si="35"/>
        <v/>
      </c>
      <c r="CX112" s="82" t="str">
        <f t="shared" si="35"/>
        <v/>
      </c>
      <c r="CY112" s="82" t="str">
        <f t="shared" si="35"/>
        <v/>
      </c>
      <c r="CZ112" s="82" t="str">
        <f t="shared" si="35"/>
        <v/>
      </c>
      <c r="DA112" s="82" t="str">
        <f t="shared" si="36"/>
        <v/>
      </c>
      <c r="DB112" s="82" t="str">
        <f t="shared" si="36"/>
        <v/>
      </c>
      <c r="DC112" s="82" t="str">
        <f t="shared" si="36"/>
        <v/>
      </c>
      <c r="DD112" s="82" t="str">
        <f t="shared" si="36"/>
        <v/>
      </c>
      <c r="DE112" s="82" t="str">
        <f t="shared" si="36"/>
        <v/>
      </c>
      <c r="DF112" s="82" t="str">
        <f t="shared" si="36"/>
        <v/>
      </c>
      <c r="DG112" s="82" t="str">
        <f t="shared" si="37"/>
        <v/>
      </c>
      <c r="DH112" s="82" t="str">
        <f t="shared" si="37"/>
        <v/>
      </c>
      <c r="DI112" s="82" t="str">
        <f t="shared" si="37"/>
        <v/>
      </c>
      <c r="DJ112" s="82" t="str">
        <f t="shared" si="37"/>
        <v/>
      </c>
      <c r="DK112" s="82" t="str">
        <f t="shared" si="37"/>
        <v/>
      </c>
      <c r="DL112" s="82" t="str">
        <f t="shared" si="37"/>
        <v/>
      </c>
      <c r="DM112" s="82" t="str">
        <f t="shared" si="38"/>
        <v/>
      </c>
      <c r="DN112" s="82" t="str">
        <f t="shared" si="38"/>
        <v/>
      </c>
      <c r="DO112" s="82" t="str">
        <f t="shared" si="38"/>
        <v/>
      </c>
      <c r="DP112" s="82" t="str">
        <f t="shared" si="38"/>
        <v/>
      </c>
      <c r="DQ112" s="82" t="str">
        <f t="shared" si="38"/>
        <v/>
      </c>
      <c r="DR112" s="82" t="str">
        <f t="shared" si="38"/>
        <v/>
      </c>
      <c r="DS112" s="82" t="str">
        <f t="shared" si="39"/>
        <v/>
      </c>
      <c r="DT112" s="82" t="str">
        <f t="shared" si="39"/>
        <v/>
      </c>
      <c r="DU112" s="82" t="str">
        <f t="shared" si="39"/>
        <v/>
      </c>
      <c r="DV112" s="82" t="str">
        <f t="shared" si="39"/>
        <v/>
      </c>
      <c r="DW112" s="82" t="str">
        <f t="shared" si="39"/>
        <v/>
      </c>
      <c r="DX112" s="82" t="str">
        <f t="shared" si="39"/>
        <v/>
      </c>
      <c r="DY112" s="82" t="str">
        <f t="shared" si="40"/>
        <v/>
      </c>
      <c r="DZ112" s="82" t="str">
        <f t="shared" si="40"/>
        <v/>
      </c>
      <c r="EA112" s="82" t="str">
        <f t="shared" si="40"/>
        <v/>
      </c>
      <c r="EB112" s="82" t="str">
        <f t="shared" si="40"/>
        <v/>
      </c>
      <c r="EC112" s="82" t="str">
        <f t="shared" si="40"/>
        <v/>
      </c>
      <c r="ED112" s="82" t="str">
        <f t="shared" si="40"/>
        <v/>
      </c>
      <c r="EE112" s="82" t="str">
        <f t="shared" si="41"/>
        <v/>
      </c>
      <c r="EF112" s="82" t="str">
        <f t="shared" si="41"/>
        <v/>
      </c>
      <c r="EG112" s="82" t="str">
        <f t="shared" si="41"/>
        <v/>
      </c>
      <c r="EH112" s="82" t="str">
        <f t="shared" si="41"/>
        <v/>
      </c>
      <c r="EI112" s="82" t="str">
        <f t="shared" si="41"/>
        <v/>
      </c>
      <c r="EJ112" s="82" t="str">
        <f t="shared" si="41"/>
        <v/>
      </c>
      <c r="EK112" s="82" t="str">
        <f t="shared" si="42"/>
        <v/>
      </c>
      <c r="EL112" s="82" t="str">
        <f t="shared" si="42"/>
        <v/>
      </c>
      <c r="EM112" s="82" t="str">
        <f t="shared" si="42"/>
        <v/>
      </c>
      <c r="EN112" s="82" t="str">
        <f t="shared" si="42"/>
        <v/>
      </c>
      <c r="EO112" s="82" t="str">
        <f t="shared" si="42"/>
        <v/>
      </c>
      <c r="EP112" s="82" t="str">
        <f t="shared" si="42"/>
        <v/>
      </c>
      <c r="EQ112" s="82" t="str">
        <f t="shared" si="43"/>
        <v>j-morimoto@woodfeel.jp</v>
      </c>
      <c r="ER112" s="82" t="str">
        <f t="shared" si="43"/>
        <v/>
      </c>
      <c r="ES112" s="82" t="str">
        <f t="shared" si="43"/>
        <v/>
      </c>
      <c r="ET112" s="82" t="str">
        <f t="shared" si="43"/>
        <v/>
      </c>
      <c r="EU112" s="82" t="str">
        <f t="shared" si="43"/>
        <v/>
      </c>
      <c r="EV112" s="82" t="str">
        <f t="shared" si="43"/>
        <v/>
      </c>
      <c r="EW112" s="82" t="str">
        <f t="shared" si="44"/>
        <v>j-morimoto@woodfeel.jp</v>
      </c>
      <c r="EX112" s="82" t="str">
        <f t="shared" si="44"/>
        <v/>
      </c>
      <c r="EY112" s="82" t="str">
        <f t="shared" si="44"/>
        <v/>
      </c>
      <c r="EZ112" s="82" t="str">
        <f t="shared" si="44"/>
        <v/>
      </c>
      <c r="FA112" s="82" t="str">
        <f t="shared" si="44"/>
        <v/>
      </c>
      <c r="FB112" s="82" t="str">
        <f t="shared" si="44"/>
        <v/>
      </c>
      <c r="FC112" s="82" t="str">
        <f t="shared" si="45"/>
        <v/>
      </c>
      <c r="FD112" s="82" t="str">
        <f t="shared" si="45"/>
        <v/>
      </c>
      <c r="FE112" s="82" t="str">
        <f t="shared" si="45"/>
        <v/>
      </c>
      <c r="FF112" s="82" t="str">
        <f t="shared" si="45"/>
        <v/>
      </c>
      <c r="FG112" s="82" t="str">
        <f t="shared" si="45"/>
        <v/>
      </c>
      <c r="FH112" s="82" t="str">
        <f t="shared" si="45"/>
        <v/>
      </c>
      <c r="FI112" s="82" t="str">
        <f t="shared" si="46"/>
        <v/>
      </c>
      <c r="FJ112" s="82" t="str">
        <f t="shared" si="46"/>
        <v/>
      </c>
      <c r="FK112" s="82" t="str">
        <f t="shared" si="46"/>
        <v/>
      </c>
      <c r="FL112" s="82" t="str">
        <f t="shared" si="46"/>
        <v/>
      </c>
      <c r="FM112" s="82" t="str">
        <f t="shared" si="46"/>
        <v/>
      </c>
      <c r="FN112" s="82" t="str">
        <f t="shared" si="46"/>
        <v/>
      </c>
      <c r="FO112" s="82" t="str">
        <f t="shared" si="47"/>
        <v>j-morimoto@woodfeel.jp</v>
      </c>
      <c r="FP112" s="82" t="str">
        <f t="shared" si="47"/>
        <v/>
      </c>
      <c r="FQ112" s="82" t="str">
        <f t="shared" si="47"/>
        <v/>
      </c>
      <c r="FR112" s="82" t="str">
        <f t="shared" si="47"/>
        <v/>
      </c>
      <c r="FS112" s="82" t="str">
        <f t="shared" si="47"/>
        <v/>
      </c>
      <c r="FT112" s="82" t="str">
        <f t="shared" si="47"/>
        <v/>
      </c>
      <c r="FU112" s="82" t="str">
        <f t="shared" si="48"/>
        <v>j-morimoto@woodfeel.jp</v>
      </c>
      <c r="FV112" s="82" t="str">
        <f t="shared" si="48"/>
        <v/>
      </c>
      <c r="FW112" s="82" t="str">
        <f t="shared" si="48"/>
        <v/>
      </c>
      <c r="FX112" s="82" t="str">
        <f t="shared" si="48"/>
        <v/>
      </c>
      <c r="FY112" s="82" t="str">
        <f t="shared" si="48"/>
        <v/>
      </c>
      <c r="FZ112" s="82" t="str">
        <f t="shared" si="48"/>
        <v/>
      </c>
      <c r="GA112" s="82" t="str">
        <f t="shared" si="49"/>
        <v/>
      </c>
      <c r="GB112" s="82" t="str">
        <f t="shared" si="49"/>
        <v/>
      </c>
      <c r="GC112" s="82" t="str">
        <f t="shared" si="49"/>
        <v/>
      </c>
      <c r="GD112" s="82" t="str">
        <f t="shared" si="49"/>
        <v/>
      </c>
      <c r="GE112" s="82" t="str">
        <f t="shared" si="49"/>
        <v/>
      </c>
      <c r="GF112" s="82" t="str">
        <f t="shared" si="49"/>
        <v/>
      </c>
    </row>
    <row r="113" spans="1:188" ht="25.5" customHeight="1">
      <c r="A113" s="2" t="s">
        <v>990</v>
      </c>
      <c r="B113" s="2">
        <f>COUNTIF($H$4:H113,H113)</f>
        <v>1</v>
      </c>
      <c r="C113" s="2">
        <f>COUNTIF($J$4:J113,J113)</f>
        <v>1</v>
      </c>
      <c r="D113" s="2">
        <f>COUNTIF($K$4:K113,K113)</f>
        <v>1</v>
      </c>
      <c r="E113" s="89">
        <f t="shared" si="25"/>
        <v>110</v>
      </c>
      <c r="F113" s="89" t="s">
        <v>2532</v>
      </c>
      <c r="G113" s="79" t="s">
        <v>742</v>
      </c>
      <c r="H113" s="79" t="s">
        <v>2148</v>
      </c>
      <c r="I113" s="79" t="s">
        <v>4278</v>
      </c>
      <c r="J113" s="79" t="s">
        <v>1229</v>
      </c>
      <c r="K113" s="89" t="s">
        <v>1031</v>
      </c>
      <c r="L113" s="89" t="s">
        <v>2723</v>
      </c>
      <c r="M113" s="108" t="s">
        <v>976</v>
      </c>
      <c r="N113" s="108" t="s">
        <v>2191</v>
      </c>
      <c r="O113" s="108" t="s">
        <v>4279</v>
      </c>
      <c r="P113" s="108"/>
      <c r="Q113" s="108"/>
      <c r="R113" s="108"/>
      <c r="S113" s="89"/>
      <c r="T113" s="89"/>
      <c r="U113" s="89"/>
      <c r="V113" s="89"/>
      <c r="W113" s="89"/>
      <c r="X113" s="89"/>
      <c r="Y113" s="89"/>
      <c r="Z113" s="89"/>
      <c r="AA113" s="89"/>
      <c r="AB113" s="89">
        <v>1</v>
      </c>
      <c r="AC113" s="89">
        <v>1</v>
      </c>
      <c r="AD113" s="89">
        <v>1</v>
      </c>
      <c r="AE113" s="89"/>
      <c r="AF113" s="89">
        <v>1</v>
      </c>
      <c r="AG113" s="89"/>
      <c r="AH113" s="89"/>
      <c r="AI113" s="89"/>
      <c r="AJ113" s="89">
        <v>1</v>
      </c>
      <c r="AK113" s="89"/>
      <c r="AL113" s="89"/>
      <c r="AM113" s="89"/>
      <c r="AN113" s="89">
        <v>1</v>
      </c>
      <c r="AO113" s="89">
        <v>1</v>
      </c>
      <c r="AP113" s="89"/>
      <c r="AQ113" s="111"/>
      <c r="AR113" s="118"/>
      <c r="AS113" s="2" t="str">
        <f t="shared" si="26"/>
        <v/>
      </c>
      <c r="AT113" s="2" t="str">
        <f t="shared" si="26"/>
        <v/>
      </c>
      <c r="AU113" s="2" t="str">
        <f t="shared" si="26"/>
        <v/>
      </c>
      <c r="AV113" s="2" t="str">
        <f t="shared" si="26"/>
        <v/>
      </c>
      <c r="AW113" s="2" t="str">
        <f t="shared" si="26"/>
        <v/>
      </c>
      <c r="AX113" s="2" t="str">
        <f t="shared" si="26"/>
        <v/>
      </c>
      <c r="AY113" s="121" t="str">
        <f t="shared" si="27"/>
        <v/>
      </c>
      <c r="AZ113" s="121" t="str">
        <f t="shared" si="27"/>
        <v/>
      </c>
      <c r="BA113" s="121" t="str">
        <f t="shared" si="27"/>
        <v/>
      </c>
      <c r="BB113" s="121" t="str">
        <f t="shared" si="27"/>
        <v/>
      </c>
      <c r="BC113" s="121" t="str">
        <f t="shared" si="27"/>
        <v/>
      </c>
      <c r="BD113" s="121" t="str">
        <f t="shared" si="27"/>
        <v/>
      </c>
      <c r="BE113" s="82" t="str">
        <f t="shared" si="28"/>
        <v/>
      </c>
      <c r="BF113" s="82" t="str">
        <f t="shared" si="28"/>
        <v/>
      </c>
      <c r="BG113" s="82" t="str">
        <f t="shared" si="28"/>
        <v/>
      </c>
      <c r="BH113" s="82" t="str">
        <f t="shared" si="28"/>
        <v/>
      </c>
      <c r="BI113" s="82" t="str">
        <f t="shared" si="28"/>
        <v/>
      </c>
      <c r="BJ113" s="82" t="str">
        <f t="shared" si="28"/>
        <v/>
      </c>
      <c r="BK113" s="82" t="str">
        <f t="shared" si="29"/>
        <v/>
      </c>
      <c r="BL113" s="82" t="str">
        <f t="shared" si="29"/>
        <v/>
      </c>
      <c r="BM113" s="82" t="str">
        <f t="shared" si="29"/>
        <v/>
      </c>
      <c r="BN113" s="82" t="str">
        <f t="shared" si="29"/>
        <v/>
      </c>
      <c r="BO113" s="82" t="str">
        <f t="shared" si="29"/>
        <v/>
      </c>
      <c r="BP113" s="82" t="str">
        <f t="shared" si="29"/>
        <v/>
      </c>
      <c r="BQ113" s="82" t="str">
        <f t="shared" si="30"/>
        <v/>
      </c>
      <c r="BR113" s="82" t="str">
        <f t="shared" si="30"/>
        <v/>
      </c>
      <c r="BS113" s="82" t="str">
        <f t="shared" si="30"/>
        <v/>
      </c>
      <c r="BT113" s="82" t="str">
        <f t="shared" si="30"/>
        <v/>
      </c>
      <c r="BU113" s="82" t="str">
        <f t="shared" si="30"/>
        <v/>
      </c>
      <c r="BV113" s="82" t="str">
        <f t="shared" si="30"/>
        <v/>
      </c>
      <c r="BW113" s="82" t="str">
        <f t="shared" si="31"/>
        <v/>
      </c>
      <c r="BX113" s="82" t="str">
        <f t="shared" si="31"/>
        <v/>
      </c>
      <c r="BY113" s="82" t="str">
        <f t="shared" si="31"/>
        <v/>
      </c>
      <c r="BZ113" s="82" t="str">
        <f t="shared" si="31"/>
        <v/>
      </c>
      <c r="CA113" s="82" t="str">
        <f t="shared" si="31"/>
        <v/>
      </c>
      <c r="CB113" s="82" t="str">
        <f t="shared" si="31"/>
        <v/>
      </c>
      <c r="CC113" s="82" t="str">
        <f t="shared" si="32"/>
        <v/>
      </c>
      <c r="CD113" s="82" t="str">
        <f t="shared" si="32"/>
        <v/>
      </c>
      <c r="CE113" s="82" t="str">
        <f t="shared" si="32"/>
        <v/>
      </c>
      <c r="CF113" s="82" t="str">
        <f t="shared" si="32"/>
        <v/>
      </c>
      <c r="CG113" s="82" t="str">
        <f t="shared" si="32"/>
        <v/>
      </c>
      <c r="CH113" s="82" t="str">
        <f t="shared" si="32"/>
        <v/>
      </c>
      <c r="CI113" s="82" t="str">
        <f t="shared" si="33"/>
        <v/>
      </c>
      <c r="CJ113" s="82" t="str">
        <f t="shared" si="33"/>
        <v/>
      </c>
      <c r="CK113" s="82" t="str">
        <f t="shared" si="33"/>
        <v/>
      </c>
      <c r="CL113" s="82" t="str">
        <f t="shared" si="33"/>
        <v/>
      </c>
      <c r="CM113" s="82" t="str">
        <f t="shared" si="33"/>
        <v/>
      </c>
      <c r="CN113" s="82" t="str">
        <f t="shared" si="33"/>
        <v/>
      </c>
      <c r="CO113" s="82" t="str">
        <f t="shared" si="34"/>
        <v/>
      </c>
      <c r="CP113" s="82" t="str">
        <f t="shared" si="34"/>
        <v/>
      </c>
      <c r="CQ113" s="82" t="str">
        <f t="shared" si="34"/>
        <v/>
      </c>
      <c r="CR113" s="82" t="str">
        <f t="shared" si="34"/>
        <v/>
      </c>
      <c r="CS113" s="82" t="str">
        <f t="shared" si="34"/>
        <v/>
      </c>
      <c r="CT113" s="82" t="str">
        <f t="shared" si="34"/>
        <v/>
      </c>
      <c r="CU113" s="82" t="str">
        <f t="shared" si="35"/>
        <v>work-muroya@alpen.or.jp</v>
      </c>
      <c r="CV113" s="82" t="str">
        <f t="shared" si="35"/>
        <v>s-gamba@alpen.or.jp</v>
      </c>
      <c r="CW113" s="82" t="str">
        <f t="shared" si="35"/>
        <v>muroya@alpen.or.jp</v>
      </c>
      <c r="CX113" s="82" t="str">
        <f t="shared" si="35"/>
        <v/>
      </c>
      <c r="CY113" s="82" t="str">
        <f t="shared" si="35"/>
        <v/>
      </c>
      <c r="CZ113" s="82" t="str">
        <f t="shared" si="35"/>
        <v/>
      </c>
      <c r="DA113" s="82" t="str">
        <f t="shared" si="36"/>
        <v>work-muroya@alpen.or.jp</v>
      </c>
      <c r="DB113" s="82" t="str">
        <f t="shared" si="36"/>
        <v>s-gamba@alpen.or.jp</v>
      </c>
      <c r="DC113" s="82" t="str">
        <f t="shared" si="36"/>
        <v>muroya@alpen.or.jp</v>
      </c>
      <c r="DD113" s="82" t="str">
        <f t="shared" si="36"/>
        <v/>
      </c>
      <c r="DE113" s="82" t="str">
        <f t="shared" si="36"/>
        <v/>
      </c>
      <c r="DF113" s="82" t="str">
        <f t="shared" si="36"/>
        <v/>
      </c>
      <c r="DG113" s="82" t="str">
        <f t="shared" si="37"/>
        <v>work-muroya@alpen.or.jp</v>
      </c>
      <c r="DH113" s="82" t="str">
        <f t="shared" si="37"/>
        <v>s-gamba@alpen.or.jp</v>
      </c>
      <c r="DI113" s="82" t="str">
        <f t="shared" si="37"/>
        <v>muroya@alpen.or.jp</v>
      </c>
      <c r="DJ113" s="82" t="str">
        <f t="shared" si="37"/>
        <v/>
      </c>
      <c r="DK113" s="82" t="str">
        <f t="shared" si="37"/>
        <v/>
      </c>
      <c r="DL113" s="82" t="str">
        <f t="shared" si="37"/>
        <v/>
      </c>
      <c r="DM113" s="82" t="str">
        <f t="shared" si="38"/>
        <v/>
      </c>
      <c r="DN113" s="82" t="str">
        <f t="shared" si="38"/>
        <v/>
      </c>
      <c r="DO113" s="82" t="str">
        <f t="shared" si="38"/>
        <v/>
      </c>
      <c r="DP113" s="82" t="str">
        <f t="shared" si="38"/>
        <v/>
      </c>
      <c r="DQ113" s="82" t="str">
        <f t="shared" si="38"/>
        <v/>
      </c>
      <c r="DR113" s="82" t="str">
        <f t="shared" si="38"/>
        <v/>
      </c>
      <c r="DS113" s="82" t="str">
        <f t="shared" si="39"/>
        <v>work-muroya@alpen.or.jp</v>
      </c>
      <c r="DT113" s="82" t="str">
        <f t="shared" si="39"/>
        <v>s-gamba@alpen.or.jp</v>
      </c>
      <c r="DU113" s="82" t="str">
        <f t="shared" si="39"/>
        <v>muroya@alpen.or.jp</v>
      </c>
      <c r="DV113" s="82" t="str">
        <f t="shared" si="39"/>
        <v/>
      </c>
      <c r="DW113" s="82" t="str">
        <f t="shared" si="39"/>
        <v/>
      </c>
      <c r="DX113" s="82" t="str">
        <f t="shared" si="39"/>
        <v/>
      </c>
      <c r="DY113" s="82" t="str">
        <f t="shared" si="40"/>
        <v/>
      </c>
      <c r="DZ113" s="82" t="str">
        <f t="shared" si="40"/>
        <v/>
      </c>
      <c r="EA113" s="82" t="str">
        <f t="shared" si="40"/>
        <v/>
      </c>
      <c r="EB113" s="82" t="str">
        <f t="shared" si="40"/>
        <v/>
      </c>
      <c r="EC113" s="82" t="str">
        <f t="shared" si="40"/>
        <v/>
      </c>
      <c r="ED113" s="82" t="str">
        <f t="shared" si="40"/>
        <v/>
      </c>
      <c r="EE113" s="82" t="str">
        <f t="shared" si="41"/>
        <v/>
      </c>
      <c r="EF113" s="82" t="str">
        <f t="shared" si="41"/>
        <v/>
      </c>
      <c r="EG113" s="82" t="str">
        <f t="shared" si="41"/>
        <v/>
      </c>
      <c r="EH113" s="82" t="str">
        <f t="shared" si="41"/>
        <v/>
      </c>
      <c r="EI113" s="82" t="str">
        <f t="shared" si="41"/>
        <v/>
      </c>
      <c r="EJ113" s="82" t="str">
        <f t="shared" si="41"/>
        <v/>
      </c>
      <c r="EK113" s="82" t="str">
        <f t="shared" si="42"/>
        <v/>
      </c>
      <c r="EL113" s="82" t="str">
        <f t="shared" si="42"/>
        <v/>
      </c>
      <c r="EM113" s="82" t="str">
        <f t="shared" si="42"/>
        <v/>
      </c>
      <c r="EN113" s="82" t="str">
        <f t="shared" si="42"/>
        <v/>
      </c>
      <c r="EO113" s="82" t="str">
        <f t="shared" si="42"/>
        <v/>
      </c>
      <c r="EP113" s="82" t="str">
        <f t="shared" si="42"/>
        <v/>
      </c>
      <c r="EQ113" s="82" t="str">
        <f t="shared" si="43"/>
        <v>work-muroya@alpen.or.jp</v>
      </c>
      <c r="ER113" s="82" t="str">
        <f t="shared" si="43"/>
        <v>s-gamba@alpen.or.jp</v>
      </c>
      <c r="ES113" s="82" t="str">
        <f t="shared" si="43"/>
        <v>muroya@alpen.or.jp</v>
      </c>
      <c r="ET113" s="82" t="str">
        <f t="shared" si="43"/>
        <v/>
      </c>
      <c r="EU113" s="82" t="str">
        <f t="shared" si="43"/>
        <v/>
      </c>
      <c r="EV113" s="82" t="str">
        <f t="shared" si="43"/>
        <v/>
      </c>
      <c r="EW113" s="82" t="str">
        <f t="shared" si="44"/>
        <v/>
      </c>
      <c r="EX113" s="82" t="str">
        <f t="shared" si="44"/>
        <v/>
      </c>
      <c r="EY113" s="82" t="str">
        <f t="shared" si="44"/>
        <v/>
      </c>
      <c r="EZ113" s="82" t="str">
        <f t="shared" si="44"/>
        <v/>
      </c>
      <c r="FA113" s="82" t="str">
        <f t="shared" si="44"/>
        <v/>
      </c>
      <c r="FB113" s="82" t="str">
        <f t="shared" si="44"/>
        <v/>
      </c>
      <c r="FC113" s="82" t="str">
        <f t="shared" si="45"/>
        <v/>
      </c>
      <c r="FD113" s="82" t="str">
        <f t="shared" si="45"/>
        <v/>
      </c>
      <c r="FE113" s="82" t="str">
        <f t="shared" si="45"/>
        <v/>
      </c>
      <c r="FF113" s="82" t="str">
        <f t="shared" si="45"/>
        <v/>
      </c>
      <c r="FG113" s="82" t="str">
        <f t="shared" si="45"/>
        <v/>
      </c>
      <c r="FH113" s="82" t="str">
        <f t="shared" si="45"/>
        <v/>
      </c>
      <c r="FI113" s="82" t="str">
        <f t="shared" si="46"/>
        <v/>
      </c>
      <c r="FJ113" s="82" t="str">
        <f t="shared" si="46"/>
        <v/>
      </c>
      <c r="FK113" s="82" t="str">
        <f t="shared" si="46"/>
        <v/>
      </c>
      <c r="FL113" s="82" t="str">
        <f t="shared" si="46"/>
        <v/>
      </c>
      <c r="FM113" s="82" t="str">
        <f t="shared" si="46"/>
        <v/>
      </c>
      <c r="FN113" s="82" t="str">
        <f t="shared" si="46"/>
        <v/>
      </c>
      <c r="FO113" s="82" t="str">
        <f t="shared" si="47"/>
        <v>work-muroya@alpen.or.jp</v>
      </c>
      <c r="FP113" s="82" t="str">
        <f t="shared" si="47"/>
        <v>s-gamba@alpen.or.jp</v>
      </c>
      <c r="FQ113" s="82" t="str">
        <f t="shared" si="47"/>
        <v>muroya@alpen.or.jp</v>
      </c>
      <c r="FR113" s="82" t="str">
        <f t="shared" si="47"/>
        <v/>
      </c>
      <c r="FS113" s="82" t="str">
        <f t="shared" si="47"/>
        <v/>
      </c>
      <c r="FT113" s="82" t="str">
        <f t="shared" si="47"/>
        <v/>
      </c>
      <c r="FU113" s="82" t="str">
        <f t="shared" si="48"/>
        <v>work-muroya@alpen.or.jp</v>
      </c>
      <c r="FV113" s="82" t="str">
        <f t="shared" si="48"/>
        <v>s-gamba@alpen.or.jp</v>
      </c>
      <c r="FW113" s="82" t="str">
        <f t="shared" si="48"/>
        <v>muroya@alpen.or.jp</v>
      </c>
      <c r="FX113" s="82" t="str">
        <f t="shared" si="48"/>
        <v/>
      </c>
      <c r="FY113" s="82" t="str">
        <f t="shared" si="48"/>
        <v/>
      </c>
      <c r="FZ113" s="82" t="str">
        <f t="shared" si="48"/>
        <v/>
      </c>
      <c r="GA113" s="82" t="str">
        <f t="shared" si="49"/>
        <v/>
      </c>
      <c r="GB113" s="82" t="str">
        <f t="shared" si="49"/>
        <v/>
      </c>
      <c r="GC113" s="82" t="str">
        <f t="shared" si="49"/>
        <v/>
      </c>
      <c r="GD113" s="82" t="str">
        <f t="shared" si="49"/>
        <v/>
      </c>
      <c r="GE113" s="82" t="str">
        <f t="shared" si="49"/>
        <v/>
      </c>
      <c r="GF113" s="82" t="str">
        <f t="shared" si="49"/>
        <v/>
      </c>
    </row>
    <row r="114" spans="1:188" ht="25.5" customHeight="1">
      <c r="A114" s="2" t="s">
        <v>4676</v>
      </c>
      <c r="B114" s="2">
        <f>COUNTIF($H$4:H114,H114)</f>
        <v>1</v>
      </c>
      <c r="C114" s="2">
        <f>COUNTIF($J$4:J114,J114)</f>
        <v>1</v>
      </c>
      <c r="D114" s="2">
        <f>COUNTIF($K$4:K114,K114)</f>
        <v>1</v>
      </c>
      <c r="E114" s="89">
        <f t="shared" si="25"/>
        <v>111</v>
      </c>
      <c r="F114" s="89" t="s">
        <v>2532</v>
      </c>
      <c r="G114" s="79" t="s">
        <v>3917</v>
      </c>
      <c r="H114" s="79" t="s">
        <v>2369</v>
      </c>
      <c r="I114" s="79" t="s">
        <v>1566</v>
      </c>
      <c r="J114" s="79" t="s">
        <v>2735</v>
      </c>
      <c r="K114" s="89" t="s">
        <v>1653</v>
      </c>
      <c r="L114" s="89" t="s">
        <v>1014</v>
      </c>
      <c r="M114" s="108" t="s">
        <v>4280</v>
      </c>
      <c r="N114" s="108"/>
      <c r="O114" s="108"/>
      <c r="P114" s="108"/>
      <c r="Q114" s="108"/>
      <c r="R114" s="108"/>
      <c r="S114" s="89">
        <v>1</v>
      </c>
      <c r="T114" s="89">
        <v>1</v>
      </c>
      <c r="U114" s="89"/>
      <c r="V114" s="89"/>
      <c r="W114" s="89"/>
      <c r="X114" s="89"/>
      <c r="Y114" s="89"/>
      <c r="Z114" s="89"/>
      <c r="AA114" s="89"/>
      <c r="AB114" s="89"/>
      <c r="AC114" s="89"/>
      <c r="AD114" s="89"/>
      <c r="AE114" s="89"/>
      <c r="AF114" s="89"/>
      <c r="AG114" s="89"/>
      <c r="AH114" s="89"/>
      <c r="AI114" s="89"/>
      <c r="AJ114" s="89"/>
      <c r="AK114" s="89"/>
      <c r="AL114" s="89"/>
      <c r="AM114" s="89"/>
      <c r="AN114" s="89"/>
      <c r="AO114" s="89"/>
      <c r="AP114" s="89"/>
      <c r="AQ114" s="111"/>
      <c r="AR114" s="118"/>
      <c r="AS114" s="2" t="str">
        <f t="shared" si="26"/>
        <v>s-stillwork1@outlook.jp</v>
      </c>
      <c r="AT114" s="2" t="str">
        <f t="shared" si="26"/>
        <v/>
      </c>
      <c r="AU114" s="2" t="str">
        <f t="shared" si="26"/>
        <v/>
      </c>
      <c r="AV114" s="2" t="str">
        <f t="shared" si="26"/>
        <v/>
      </c>
      <c r="AW114" s="2" t="str">
        <f t="shared" si="26"/>
        <v/>
      </c>
      <c r="AX114" s="2" t="str">
        <f t="shared" si="26"/>
        <v/>
      </c>
      <c r="AY114" s="121" t="str">
        <f t="shared" si="27"/>
        <v>s-stillwork1@outlook.jp</v>
      </c>
      <c r="AZ114" s="121" t="str">
        <f t="shared" si="27"/>
        <v/>
      </c>
      <c r="BA114" s="121" t="str">
        <f t="shared" si="27"/>
        <v/>
      </c>
      <c r="BB114" s="121" t="str">
        <f t="shared" si="27"/>
        <v/>
      </c>
      <c r="BC114" s="121" t="str">
        <f t="shared" si="27"/>
        <v/>
      </c>
      <c r="BD114" s="121" t="str">
        <f t="shared" si="27"/>
        <v/>
      </c>
      <c r="BE114" s="82" t="str">
        <f t="shared" si="28"/>
        <v/>
      </c>
      <c r="BF114" s="82" t="str">
        <f t="shared" si="28"/>
        <v/>
      </c>
      <c r="BG114" s="82" t="str">
        <f t="shared" si="28"/>
        <v/>
      </c>
      <c r="BH114" s="82" t="str">
        <f t="shared" si="28"/>
        <v/>
      </c>
      <c r="BI114" s="82" t="str">
        <f t="shared" si="28"/>
        <v/>
      </c>
      <c r="BJ114" s="82" t="str">
        <f t="shared" si="28"/>
        <v/>
      </c>
      <c r="BK114" s="82" t="str">
        <f t="shared" si="29"/>
        <v/>
      </c>
      <c r="BL114" s="82" t="str">
        <f t="shared" si="29"/>
        <v/>
      </c>
      <c r="BM114" s="82" t="str">
        <f t="shared" si="29"/>
        <v/>
      </c>
      <c r="BN114" s="82" t="str">
        <f t="shared" si="29"/>
        <v/>
      </c>
      <c r="BO114" s="82" t="str">
        <f t="shared" si="29"/>
        <v/>
      </c>
      <c r="BP114" s="82" t="str">
        <f t="shared" si="29"/>
        <v/>
      </c>
      <c r="BQ114" s="82" t="str">
        <f t="shared" si="30"/>
        <v/>
      </c>
      <c r="BR114" s="82" t="str">
        <f t="shared" si="30"/>
        <v/>
      </c>
      <c r="BS114" s="82" t="str">
        <f t="shared" si="30"/>
        <v/>
      </c>
      <c r="BT114" s="82" t="str">
        <f t="shared" si="30"/>
        <v/>
      </c>
      <c r="BU114" s="82" t="str">
        <f t="shared" si="30"/>
        <v/>
      </c>
      <c r="BV114" s="82" t="str">
        <f t="shared" si="30"/>
        <v/>
      </c>
      <c r="BW114" s="82" t="str">
        <f t="shared" si="31"/>
        <v/>
      </c>
      <c r="BX114" s="82" t="str">
        <f t="shared" si="31"/>
        <v/>
      </c>
      <c r="BY114" s="82" t="str">
        <f t="shared" si="31"/>
        <v/>
      </c>
      <c r="BZ114" s="82" t="str">
        <f t="shared" si="31"/>
        <v/>
      </c>
      <c r="CA114" s="82" t="str">
        <f t="shared" si="31"/>
        <v/>
      </c>
      <c r="CB114" s="82" t="str">
        <f t="shared" si="31"/>
        <v/>
      </c>
      <c r="CC114" s="82" t="str">
        <f t="shared" si="32"/>
        <v/>
      </c>
      <c r="CD114" s="82" t="str">
        <f t="shared" si="32"/>
        <v/>
      </c>
      <c r="CE114" s="82" t="str">
        <f t="shared" si="32"/>
        <v/>
      </c>
      <c r="CF114" s="82" t="str">
        <f t="shared" si="32"/>
        <v/>
      </c>
      <c r="CG114" s="82" t="str">
        <f t="shared" si="32"/>
        <v/>
      </c>
      <c r="CH114" s="82" t="str">
        <f t="shared" si="32"/>
        <v/>
      </c>
      <c r="CI114" s="82" t="str">
        <f t="shared" si="33"/>
        <v/>
      </c>
      <c r="CJ114" s="82" t="str">
        <f t="shared" si="33"/>
        <v/>
      </c>
      <c r="CK114" s="82" t="str">
        <f t="shared" si="33"/>
        <v/>
      </c>
      <c r="CL114" s="82" t="str">
        <f t="shared" si="33"/>
        <v/>
      </c>
      <c r="CM114" s="82" t="str">
        <f t="shared" si="33"/>
        <v/>
      </c>
      <c r="CN114" s="82" t="str">
        <f t="shared" si="33"/>
        <v/>
      </c>
      <c r="CO114" s="82" t="str">
        <f t="shared" si="34"/>
        <v/>
      </c>
      <c r="CP114" s="82" t="str">
        <f t="shared" si="34"/>
        <v/>
      </c>
      <c r="CQ114" s="82" t="str">
        <f t="shared" si="34"/>
        <v/>
      </c>
      <c r="CR114" s="82" t="str">
        <f t="shared" si="34"/>
        <v/>
      </c>
      <c r="CS114" s="82" t="str">
        <f t="shared" si="34"/>
        <v/>
      </c>
      <c r="CT114" s="82" t="str">
        <f t="shared" si="34"/>
        <v/>
      </c>
      <c r="CU114" s="82" t="str">
        <f t="shared" si="35"/>
        <v/>
      </c>
      <c r="CV114" s="82" t="str">
        <f t="shared" si="35"/>
        <v/>
      </c>
      <c r="CW114" s="82" t="str">
        <f t="shared" si="35"/>
        <v/>
      </c>
      <c r="CX114" s="82" t="str">
        <f t="shared" si="35"/>
        <v/>
      </c>
      <c r="CY114" s="82" t="str">
        <f t="shared" si="35"/>
        <v/>
      </c>
      <c r="CZ114" s="82" t="str">
        <f t="shared" si="35"/>
        <v/>
      </c>
      <c r="DA114" s="82" t="str">
        <f t="shared" si="36"/>
        <v/>
      </c>
      <c r="DB114" s="82" t="str">
        <f t="shared" si="36"/>
        <v/>
      </c>
      <c r="DC114" s="82" t="str">
        <f t="shared" si="36"/>
        <v/>
      </c>
      <c r="DD114" s="82" t="str">
        <f t="shared" si="36"/>
        <v/>
      </c>
      <c r="DE114" s="82" t="str">
        <f t="shared" si="36"/>
        <v/>
      </c>
      <c r="DF114" s="82" t="str">
        <f t="shared" si="36"/>
        <v/>
      </c>
      <c r="DG114" s="82" t="str">
        <f t="shared" si="37"/>
        <v/>
      </c>
      <c r="DH114" s="82" t="str">
        <f t="shared" si="37"/>
        <v/>
      </c>
      <c r="DI114" s="82" t="str">
        <f t="shared" si="37"/>
        <v/>
      </c>
      <c r="DJ114" s="82" t="str">
        <f t="shared" si="37"/>
        <v/>
      </c>
      <c r="DK114" s="82" t="str">
        <f t="shared" si="37"/>
        <v/>
      </c>
      <c r="DL114" s="82" t="str">
        <f t="shared" si="37"/>
        <v/>
      </c>
      <c r="DM114" s="82" t="str">
        <f t="shared" si="38"/>
        <v/>
      </c>
      <c r="DN114" s="82" t="str">
        <f t="shared" si="38"/>
        <v/>
      </c>
      <c r="DO114" s="82" t="str">
        <f t="shared" si="38"/>
        <v/>
      </c>
      <c r="DP114" s="82" t="str">
        <f t="shared" si="38"/>
        <v/>
      </c>
      <c r="DQ114" s="82" t="str">
        <f t="shared" si="38"/>
        <v/>
      </c>
      <c r="DR114" s="82" t="str">
        <f t="shared" si="38"/>
        <v/>
      </c>
      <c r="DS114" s="82" t="str">
        <f t="shared" si="39"/>
        <v/>
      </c>
      <c r="DT114" s="82" t="str">
        <f t="shared" si="39"/>
        <v/>
      </c>
      <c r="DU114" s="82" t="str">
        <f t="shared" si="39"/>
        <v/>
      </c>
      <c r="DV114" s="82" t="str">
        <f t="shared" si="39"/>
        <v/>
      </c>
      <c r="DW114" s="82" t="str">
        <f t="shared" si="39"/>
        <v/>
      </c>
      <c r="DX114" s="82" t="str">
        <f t="shared" si="39"/>
        <v/>
      </c>
      <c r="DY114" s="82" t="str">
        <f t="shared" si="40"/>
        <v/>
      </c>
      <c r="DZ114" s="82" t="str">
        <f t="shared" si="40"/>
        <v/>
      </c>
      <c r="EA114" s="82" t="str">
        <f t="shared" si="40"/>
        <v/>
      </c>
      <c r="EB114" s="82" t="str">
        <f t="shared" si="40"/>
        <v/>
      </c>
      <c r="EC114" s="82" t="str">
        <f t="shared" si="40"/>
        <v/>
      </c>
      <c r="ED114" s="82" t="str">
        <f t="shared" si="40"/>
        <v/>
      </c>
      <c r="EE114" s="82" t="str">
        <f t="shared" si="41"/>
        <v/>
      </c>
      <c r="EF114" s="82" t="str">
        <f t="shared" si="41"/>
        <v/>
      </c>
      <c r="EG114" s="82" t="str">
        <f t="shared" si="41"/>
        <v/>
      </c>
      <c r="EH114" s="82" t="str">
        <f t="shared" si="41"/>
        <v/>
      </c>
      <c r="EI114" s="82" t="str">
        <f t="shared" si="41"/>
        <v/>
      </c>
      <c r="EJ114" s="82" t="str">
        <f t="shared" si="41"/>
        <v/>
      </c>
      <c r="EK114" s="82" t="str">
        <f t="shared" si="42"/>
        <v/>
      </c>
      <c r="EL114" s="82" t="str">
        <f t="shared" si="42"/>
        <v/>
      </c>
      <c r="EM114" s="82" t="str">
        <f t="shared" si="42"/>
        <v/>
      </c>
      <c r="EN114" s="82" t="str">
        <f t="shared" si="42"/>
        <v/>
      </c>
      <c r="EO114" s="82" t="str">
        <f t="shared" si="42"/>
        <v/>
      </c>
      <c r="EP114" s="82" t="str">
        <f t="shared" si="42"/>
        <v/>
      </c>
      <c r="EQ114" s="82" t="str">
        <f t="shared" si="43"/>
        <v/>
      </c>
      <c r="ER114" s="82" t="str">
        <f t="shared" si="43"/>
        <v/>
      </c>
      <c r="ES114" s="82" t="str">
        <f t="shared" si="43"/>
        <v/>
      </c>
      <c r="ET114" s="82" t="str">
        <f t="shared" si="43"/>
        <v/>
      </c>
      <c r="EU114" s="82" t="str">
        <f t="shared" si="43"/>
        <v/>
      </c>
      <c r="EV114" s="82" t="str">
        <f t="shared" si="43"/>
        <v/>
      </c>
      <c r="EW114" s="82" t="str">
        <f t="shared" si="44"/>
        <v/>
      </c>
      <c r="EX114" s="82" t="str">
        <f t="shared" si="44"/>
        <v/>
      </c>
      <c r="EY114" s="82" t="str">
        <f t="shared" si="44"/>
        <v/>
      </c>
      <c r="EZ114" s="82" t="str">
        <f t="shared" si="44"/>
        <v/>
      </c>
      <c r="FA114" s="82" t="str">
        <f t="shared" si="44"/>
        <v/>
      </c>
      <c r="FB114" s="82" t="str">
        <f t="shared" si="44"/>
        <v/>
      </c>
      <c r="FC114" s="82" t="str">
        <f t="shared" si="45"/>
        <v/>
      </c>
      <c r="FD114" s="82" t="str">
        <f t="shared" si="45"/>
        <v/>
      </c>
      <c r="FE114" s="82" t="str">
        <f t="shared" si="45"/>
        <v/>
      </c>
      <c r="FF114" s="82" t="str">
        <f t="shared" si="45"/>
        <v/>
      </c>
      <c r="FG114" s="82" t="str">
        <f t="shared" si="45"/>
        <v/>
      </c>
      <c r="FH114" s="82" t="str">
        <f t="shared" si="45"/>
        <v/>
      </c>
      <c r="FI114" s="82" t="str">
        <f t="shared" si="46"/>
        <v/>
      </c>
      <c r="FJ114" s="82" t="str">
        <f t="shared" si="46"/>
        <v/>
      </c>
      <c r="FK114" s="82" t="str">
        <f t="shared" si="46"/>
        <v/>
      </c>
      <c r="FL114" s="82" t="str">
        <f t="shared" si="46"/>
        <v/>
      </c>
      <c r="FM114" s="82" t="str">
        <f t="shared" si="46"/>
        <v/>
      </c>
      <c r="FN114" s="82" t="str">
        <f t="shared" si="46"/>
        <v/>
      </c>
      <c r="FO114" s="82" t="str">
        <f t="shared" si="47"/>
        <v/>
      </c>
      <c r="FP114" s="82" t="str">
        <f t="shared" si="47"/>
        <v/>
      </c>
      <c r="FQ114" s="82" t="str">
        <f t="shared" si="47"/>
        <v/>
      </c>
      <c r="FR114" s="82" t="str">
        <f t="shared" si="47"/>
        <v/>
      </c>
      <c r="FS114" s="82" t="str">
        <f t="shared" si="47"/>
        <v/>
      </c>
      <c r="FT114" s="82" t="str">
        <f t="shared" si="47"/>
        <v/>
      </c>
      <c r="FU114" s="82" t="str">
        <f t="shared" si="48"/>
        <v/>
      </c>
      <c r="FV114" s="82" t="str">
        <f t="shared" si="48"/>
        <v/>
      </c>
      <c r="FW114" s="82" t="str">
        <f t="shared" si="48"/>
        <v/>
      </c>
      <c r="FX114" s="82" t="str">
        <f t="shared" si="48"/>
        <v/>
      </c>
      <c r="FY114" s="82" t="str">
        <f t="shared" si="48"/>
        <v/>
      </c>
      <c r="FZ114" s="82" t="str">
        <f t="shared" si="48"/>
        <v/>
      </c>
      <c r="GA114" s="82" t="str">
        <f t="shared" si="49"/>
        <v/>
      </c>
      <c r="GB114" s="82" t="str">
        <f t="shared" si="49"/>
        <v/>
      </c>
      <c r="GC114" s="82" t="str">
        <f t="shared" si="49"/>
        <v/>
      </c>
      <c r="GD114" s="82" t="str">
        <f t="shared" si="49"/>
        <v/>
      </c>
      <c r="GE114" s="82" t="str">
        <f t="shared" si="49"/>
        <v/>
      </c>
      <c r="GF114" s="82" t="str">
        <f t="shared" si="49"/>
        <v/>
      </c>
    </row>
    <row r="115" spans="1:188" ht="25.5" customHeight="1">
      <c r="A115" s="2" t="s">
        <v>4677</v>
      </c>
      <c r="B115" s="2">
        <f>COUNTIF($H$4:H115,H115)</f>
        <v>1</v>
      </c>
      <c r="C115" s="2">
        <f>COUNTIF($J$4:J115,J115)</f>
        <v>1</v>
      </c>
      <c r="D115" s="2">
        <f>COUNTIF($K$4:K115,K115)</f>
        <v>1</v>
      </c>
      <c r="E115" s="89">
        <f t="shared" si="25"/>
        <v>112</v>
      </c>
      <c r="F115" s="89" t="s">
        <v>3929</v>
      </c>
      <c r="G115" s="79" t="s">
        <v>3917</v>
      </c>
      <c r="H115" s="79" t="s">
        <v>4283</v>
      </c>
      <c r="I115" s="79" t="s">
        <v>4285</v>
      </c>
      <c r="J115" s="79" t="s">
        <v>1554</v>
      </c>
      <c r="K115" s="89" t="s">
        <v>3900</v>
      </c>
      <c r="L115" s="89" t="s">
        <v>3900</v>
      </c>
      <c r="M115" s="108"/>
      <c r="N115" s="108"/>
      <c r="O115" s="108"/>
      <c r="P115" s="108"/>
      <c r="Q115" s="108"/>
      <c r="R115" s="108"/>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111"/>
      <c r="AR115" s="118"/>
      <c r="AS115" s="2" t="str">
        <f t="shared" si="26"/>
        <v/>
      </c>
      <c r="AT115" s="2" t="str">
        <f t="shared" si="26"/>
        <v/>
      </c>
      <c r="AU115" s="2" t="str">
        <f t="shared" si="26"/>
        <v/>
      </c>
      <c r="AV115" s="2" t="str">
        <f t="shared" si="26"/>
        <v/>
      </c>
      <c r="AW115" s="2" t="str">
        <f t="shared" si="26"/>
        <v/>
      </c>
      <c r="AX115" s="2" t="str">
        <f t="shared" si="26"/>
        <v/>
      </c>
      <c r="AY115" s="121" t="str">
        <f t="shared" si="27"/>
        <v/>
      </c>
      <c r="AZ115" s="121" t="str">
        <f t="shared" si="27"/>
        <v/>
      </c>
      <c r="BA115" s="121" t="str">
        <f t="shared" si="27"/>
        <v/>
      </c>
      <c r="BB115" s="121" t="str">
        <f t="shared" si="27"/>
        <v/>
      </c>
      <c r="BC115" s="121" t="str">
        <f t="shared" si="27"/>
        <v/>
      </c>
      <c r="BD115" s="121" t="str">
        <f t="shared" si="27"/>
        <v/>
      </c>
      <c r="BE115" s="82" t="str">
        <f t="shared" si="28"/>
        <v/>
      </c>
      <c r="BF115" s="82" t="str">
        <f t="shared" si="28"/>
        <v/>
      </c>
      <c r="BG115" s="82" t="str">
        <f t="shared" si="28"/>
        <v/>
      </c>
      <c r="BH115" s="82" t="str">
        <f t="shared" si="28"/>
        <v/>
      </c>
      <c r="BI115" s="82" t="str">
        <f t="shared" si="28"/>
        <v/>
      </c>
      <c r="BJ115" s="82" t="str">
        <f t="shared" si="28"/>
        <v/>
      </c>
      <c r="BK115" s="82" t="str">
        <f t="shared" si="29"/>
        <v/>
      </c>
      <c r="BL115" s="82" t="str">
        <f t="shared" si="29"/>
        <v/>
      </c>
      <c r="BM115" s="82" t="str">
        <f t="shared" si="29"/>
        <v/>
      </c>
      <c r="BN115" s="82" t="str">
        <f t="shared" si="29"/>
        <v/>
      </c>
      <c r="BO115" s="82" t="str">
        <f t="shared" si="29"/>
        <v/>
      </c>
      <c r="BP115" s="82" t="str">
        <f t="shared" si="29"/>
        <v/>
      </c>
      <c r="BQ115" s="82" t="str">
        <f t="shared" si="30"/>
        <v/>
      </c>
      <c r="BR115" s="82" t="str">
        <f t="shared" si="30"/>
        <v/>
      </c>
      <c r="BS115" s="82" t="str">
        <f t="shared" si="30"/>
        <v/>
      </c>
      <c r="BT115" s="82" t="str">
        <f t="shared" si="30"/>
        <v/>
      </c>
      <c r="BU115" s="82" t="str">
        <f t="shared" si="30"/>
        <v/>
      </c>
      <c r="BV115" s="82" t="str">
        <f t="shared" si="30"/>
        <v/>
      </c>
      <c r="BW115" s="82" t="str">
        <f t="shared" si="31"/>
        <v/>
      </c>
      <c r="BX115" s="82" t="str">
        <f t="shared" si="31"/>
        <v/>
      </c>
      <c r="BY115" s="82" t="str">
        <f t="shared" si="31"/>
        <v/>
      </c>
      <c r="BZ115" s="82" t="str">
        <f t="shared" si="31"/>
        <v/>
      </c>
      <c r="CA115" s="82" t="str">
        <f t="shared" si="31"/>
        <v/>
      </c>
      <c r="CB115" s="82" t="str">
        <f t="shared" si="31"/>
        <v/>
      </c>
      <c r="CC115" s="82" t="str">
        <f t="shared" si="32"/>
        <v/>
      </c>
      <c r="CD115" s="82" t="str">
        <f t="shared" si="32"/>
        <v/>
      </c>
      <c r="CE115" s="82" t="str">
        <f t="shared" si="32"/>
        <v/>
      </c>
      <c r="CF115" s="82" t="str">
        <f t="shared" si="32"/>
        <v/>
      </c>
      <c r="CG115" s="82" t="str">
        <f t="shared" si="32"/>
        <v/>
      </c>
      <c r="CH115" s="82" t="str">
        <f t="shared" si="32"/>
        <v/>
      </c>
      <c r="CI115" s="82" t="str">
        <f t="shared" si="33"/>
        <v/>
      </c>
      <c r="CJ115" s="82" t="str">
        <f t="shared" si="33"/>
        <v/>
      </c>
      <c r="CK115" s="82" t="str">
        <f t="shared" si="33"/>
        <v/>
      </c>
      <c r="CL115" s="82" t="str">
        <f t="shared" si="33"/>
        <v/>
      </c>
      <c r="CM115" s="82" t="str">
        <f t="shared" si="33"/>
        <v/>
      </c>
      <c r="CN115" s="82" t="str">
        <f t="shared" si="33"/>
        <v/>
      </c>
      <c r="CO115" s="82" t="str">
        <f t="shared" si="34"/>
        <v/>
      </c>
      <c r="CP115" s="82" t="str">
        <f t="shared" si="34"/>
        <v/>
      </c>
      <c r="CQ115" s="82" t="str">
        <f t="shared" si="34"/>
        <v/>
      </c>
      <c r="CR115" s="82" t="str">
        <f t="shared" si="34"/>
        <v/>
      </c>
      <c r="CS115" s="82" t="str">
        <f t="shared" si="34"/>
        <v/>
      </c>
      <c r="CT115" s="82" t="str">
        <f t="shared" si="34"/>
        <v/>
      </c>
      <c r="CU115" s="82" t="str">
        <f t="shared" si="35"/>
        <v/>
      </c>
      <c r="CV115" s="82" t="str">
        <f t="shared" si="35"/>
        <v/>
      </c>
      <c r="CW115" s="82" t="str">
        <f t="shared" si="35"/>
        <v/>
      </c>
      <c r="CX115" s="82" t="str">
        <f t="shared" si="35"/>
        <v/>
      </c>
      <c r="CY115" s="82" t="str">
        <f t="shared" si="35"/>
        <v/>
      </c>
      <c r="CZ115" s="82" t="str">
        <f t="shared" si="35"/>
        <v/>
      </c>
      <c r="DA115" s="82" t="str">
        <f t="shared" si="36"/>
        <v/>
      </c>
      <c r="DB115" s="82" t="str">
        <f t="shared" si="36"/>
        <v/>
      </c>
      <c r="DC115" s="82" t="str">
        <f t="shared" si="36"/>
        <v/>
      </c>
      <c r="DD115" s="82" t="str">
        <f t="shared" si="36"/>
        <v/>
      </c>
      <c r="DE115" s="82" t="str">
        <f t="shared" si="36"/>
        <v/>
      </c>
      <c r="DF115" s="82" t="str">
        <f t="shared" si="36"/>
        <v/>
      </c>
      <c r="DG115" s="82" t="str">
        <f t="shared" si="37"/>
        <v/>
      </c>
      <c r="DH115" s="82" t="str">
        <f t="shared" si="37"/>
        <v/>
      </c>
      <c r="DI115" s="82" t="str">
        <f t="shared" si="37"/>
        <v/>
      </c>
      <c r="DJ115" s="82" t="str">
        <f t="shared" si="37"/>
        <v/>
      </c>
      <c r="DK115" s="82" t="str">
        <f t="shared" si="37"/>
        <v/>
      </c>
      <c r="DL115" s="82" t="str">
        <f t="shared" si="37"/>
        <v/>
      </c>
      <c r="DM115" s="82" t="str">
        <f t="shared" si="38"/>
        <v/>
      </c>
      <c r="DN115" s="82" t="str">
        <f t="shared" si="38"/>
        <v/>
      </c>
      <c r="DO115" s="82" t="str">
        <f t="shared" si="38"/>
        <v/>
      </c>
      <c r="DP115" s="82" t="str">
        <f t="shared" si="38"/>
        <v/>
      </c>
      <c r="DQ115" s="82" t="str">
        <f t="shared" si="38"/>
        <v/>
      </c>
      <c r="DR115" s="82" t="str">
        <f t="shared" si="38"/>
        <v/>
      </c>
      <c r="DS115" s="82" t="str">
        <f t="shared" si="39"/>
        <v/>
      </c>
      <c r="DT115" s="82" t="str">
        <f t="shared" si="39"/>
        <v/>
      </c>
      <c r="DU115" s="82" t="str">
        <f t="shared" si="39"/>
        <v/>
      </c>
      <c r="DV115" s="82" t="str">
        <f t="shared" si="39"/>
        <v/>
      </c>
      <c r="DW115" s="82" t="str">
        <f t="shared" si="39"/>
        <v/>
      </c>
      <c r="DX115" s="82" t="str">
        <f t="shared" si="39"/>
        <v/>
      </c>
      <c r="DY115" s="82" t="str">
        <f t="shared" si="40"/>
        <v/>
      </c>
      <c r="DZ115" s="82" t="str">
        <f t="shared" si="40"/>
        <v/>
      </c>
      <c r="EA115" s="82" t="str">
        <f t="shared" si="40"/>
        <v/>
      </c>
      <c r="EB115" s="82" t="str">
        <f t="shared" si="40"/>
        <v/>
      </c>
      <c r="EC115" s="82" t="str">
        <f t="shared" si="40"/>
        <v/>
      </c>
      <c r="ED115" s="82" t="str">
        <f t="shared" si="40"/>
        <v/>
      </c>
      <c r="EE115" s="82" t="str">
        <f t="shared" si="41"/>
        <v/>
      </c>
      <c r="EF115" s="82" t="str">
        <f t="shared" si="41"/>
        <v/>
      </c>
      <c r="EG115" s="82" t="str">
        <f t="shared" si="41"/>
        <v/>
      </c>
      <c r="EH115" s="82" t="str">
        <f t="shared" si="41"/>
        <v/>
      </c>
      <c r="EI115" s="82" t="str">
        <f t="shared" si="41"/>
        <v/>
      </c>
      <c r="EJ115" s="82" t="str">
        <f t="shared" si="41"/>
        <v/>
      </c>
      <c r="EK115" s="82" t="str">
        <f t="shared" si="42"/>
        <v/>
      </c>
      <c r="EL115" s="82" t="str">
        <f t="shared" si="42"/>
        <v/>
      </c>
      <c r="EM115" s="82" t="str">
        <f t="shared" si="42"/>
        <v/>
      </c>
      <c r="EN115" s="82" t="str">
        <f t="shared" si="42"/>
        <v/>
      </c>
      <c r="EO115" s="82" t="str">
        <f t="shared" si="42"/>
        <v/>
      </c>
      <c r="EP115" s="82" t="str">
        <f t="shared" si="42"/>
        <v/>
      </c>
      <c r="EQ115" s="82" t="str">
        <f t="shared" si="43"/>
        <v/>
      </c>
      <c r="ER115" s="82" t="str">
        <f t="shared" si="43"/>
        <v/>
      </c>
      <c r="ES115" s="82" t="str">
        <f t="shared" si="43"/>
        <v/>
      </c>
      <c r="ET115" s="82" t="str">
        <f t="shared" si="43"/>
        <v/>
      </c>
      <c r="EU115" s="82" t="str">
        <f t="shared" si="43"/>
        <v/>
      </c>
      <c r="EV115" s="82" t="str">
        <f t="shared" si="43"/>
        <v/>
      </c>
      <c r="EW115" s="82" t="str">
        <f t="shared" si="44"/>
        <v/>
      </c>
      <c r="EX115" s="82" t="str">
        <f t="shared" si="44"/>
        <v/>
      </c>
      <c r="EY115" s="82" t="str">
        <f t="shared" si="44"/>
        <v/>
      </c>
      <c r="EZ115" s="82" t="str">
        <f t="shared" si="44"/>
        <v/>
      </c>
      <c r="FA115" s="82" t="str">
        <f t="shared" si="44"/>
        <v/>
      </c>
      <c r="FB115" s="82" t="str">
        <f t="shared" si="44"/>
        <v/>
      </c>
      <c r="FC115" s="82" t="str">
        <f t="shared" si="45"/>
        <v/>
      </c>
      <c r="FD115" s="82" t="str">
        <f t="shared" si="45"/>
        <v/>
      </c>
      <c r="FE115" s="82" t="str">
        <f t="shared" si="45"/>
        <v/>
      </c>
      <c r="FF115" s="82" t="str">
        <f t="shared" si="45"/>
        <v/>
      </c>
      <c r="FG115" s="82" t="str">
        <f t="shared" si="45"/>
        <v/>
      </c>
      <c r="FH115" s="82" t="str">
        <f t="shared" si="45"/>
        <v/>
      </c>
      <c r="FI115" s="82" t="str">
        <f t="shared" si="46"/>
        <v/>
      </c>
      <c r="FJ115" s="82" t="str">
        <f t="shared" si="46"/>
        <v/>
      </c>
      <c r="FK115" s="82" t="str">
        <f t="shared" si="46"/>
        <v/>
      </c>
      <c r="FL115" s="82" t="str">
        <f t="shared" si="46"/>
        <v/>
      </c>
      <c r="FM115" s="82" t="str">
        <f t="shared" si="46"/>
        <v/>
      </c>
      <c r="FN115" s="82" t="str">
        <f t="shared" si="46"/>
        <v/>
      </c>
      <c r="FO115" s="82" t="str">
        <f t="shared" si="47"/>
        <v/>
      </c>
      <c r="FP115" s="82" t="str">
        <f t="shared" si="47"/>
        <v/>
      </c>
      <c r="FQ115" s="82" t="str">
        <f t="shared" si="47"/>
        <v/>
      </c>
      <c r="FR115" s="82" t="str">
        <f t="shared" si="47"/>
        <v/>
      </c>
      <c r="FS115" s="82" t="str">
        <f t="shared" si="47"/>
        <v/>
      </c>
      <c r="FT115" s="82" t="str">
        <f t="shared" si="47"/>
        <v/>
      </c>
      <c r="FU115" s="82" t="str">
        <f t="shared" si="48"/>
        <v/>
      </c>
      <c r="FV115" s="82" t="str">
        <f t="shared" si="48"/>
        <v/>
      </c>
      <c r="FW115" s="82" t="str">
        <f t="shared" si="48"/>
        <v/>
      </c>
      <c r="FX115" s="82" t="str">
        <f t="shared" si="48"/>
        <v/>
      </c>
      <c r="FY115" s="82" t="str">
        <f t="shared" si="48"/>
        <v/>
      </c>
      <c r="FZ115" s="82" t="str">
        <f t="shared" si="48"/>
        <v/>
      </c>
      <c r="GA115" s="82" t="str">
        <f t="shared" si="49"/>
        <v/>
      </c>
      <c r="GB115" s="82" t="str">
        <f t="shared" si="49"/>
        <v/>
      </c>
      <c r="GC115" s="82" t="str">
        <f t="shared" si="49"/>
        <v/>
      </c>
      <c r="GD115" s="82" t="str">
        <f t="shared" si="49"/>
        <v/>
      </c>
      <c r="GE115" s="82" t="str">
        <f t="shared" si="49"/>
        <v/>
      </c>
      <c r="GF115" s="82" t="str">
        <f t="shared" si="49"/>
        <v/>
      </c>
    </row>
    <row r="116" spans="1:188" ht="25.5" customHeight="1">
      <c r="A116" s="2" t="s">
        <v>4678</v>
      </c>
      <c r="B116" s="2">
        <f>COUNTIF($H$4:H116,H116)</f>
        <v>1</v>
      </c>
      <c r="C116" s="2">
        <f>COUNTIF($J$4:J116,J116)</f>
        <v>1</v>
      </c>
      <c r="D116" s="2">
        <f>COUNTIF($K$4:K116,K116)</f>
        <v>1</v>
      </c>
      <c r="E116" s="89">
        <f t="shared" si="25"/>
        <v>113</v>
      </c>
      <c r="F116" s="89" t="s">
        <v>3929</v>
      </c>
      <c r="G116" s="79" t="s">
        <v>3917</v>
      </c>
      <c r="H116" s="79" t="s">
        <v>4288</v>
      </c>
      <c r="I116" s="79" t="s">
        <v>965</v>
      </c>
      <c r="J116" s="79" t="s">
        <v>1120</v>
      </c>
      <c r="K116" s="89" t="s">
        <v>2669</v>
      </c>
      <c r="L116" s="89" t="s">
        <v>4290</v>
      </c>
      <c r="M116" s="108"/>
      <c r="N116" s="108"/>
      <c r="O116" s="108"/>
      <c r="P116" s="108"/>
      <c r="Q116" s="108"/>
      <c r="R116" s="108"/>
      <c r="S116" s="89"/>
      <c r="T116" s="89"/>
      <c r="U116" s="89"/>
      <c r="V116" s="89"/>
      <c r="W116" s="89"/>
      <c r="X116" s="89"/>
      <c r="Y116" s="89"/>
      <c r="Z116" s="89"/>
      <c r="AA116" s="89"/>
      <c r="AB116" s="89"/>
      <c r="AC116" s="89"/>
      <c r="AD116" s="89"/>
      <c r="AE116" s="89"/>
      <c r="AF116" s="89"/>
      <c r="AG116" s="89"/>
      <c r="AH116" s="89"/>
      <c r="AI116" s="89"/>
      <c r="AJ116" s="89"/>
      <c r="AK116" s="89"/>
      <c r="AL116" s="89"/>
      <c r="AM116" s="89"/>
      <c r="AN116" s="89"/>
      <c r="AO116" s="89"/>
      <c r="AP116" s="89"/>
      <c r="AQ116" s="111"/>
      <c r="AR116" s="118"/>
      <c r="AS116" s="2" t="str">
        <f t="shared" si="26"/>
        <v/>
      </c>
      <c r="AT116" s="2" t="str">
        <f t="shared" si="26"/>
        <v/>
      </c>
      <c r="AU116" s="2" t="str">
        <f t="shared" si="26"/>
        <v/>
      </c>
      <c r="AV116" s="2" t="str">
        <f t="shared" si="26"/>
        <v/>
      </c>
      <c r="AW116" s="2" t="str">
        <f t="shared" si="26"/>
        <v/>
      </c>
      <c r="AX116" s="2" t="str">
        <f t="shared" si="26"/>
        <v/>
      </c>
      <c r="AY116" s="121" t="str">
        <f t="shared" si="27"/>
        <v/>
      </c>
      <c r="AZ116" s="121" t="str">
        <f t="shared" si="27"/>
        <v/>
      </c>
      <c r="BA116" s="121" t="str">
        <f t="shared" si="27"/>
        <v/>
      </c>
      <c r="BB116" s="121" t="str">
        <f t="shared" si="27"/>
        <v/>
      </c>
      <c r="BC116" s="121" t="str">
        <f t="shared" si="27"/>
        <v/>
      </c>
      <c r="BD116" s="121" t="str">
        <f t="shared" si="27"/>
        <v/>
      </c>
      <c r="BE116" s="82" t="str">
        <f t="shared" si="28"/>
        <v/>
      </c>
      <c r="BF116" s="82" t="str">
        <f t="shared" si="28"/>
        <v/>
      </c>
      <c r="BG116" s="82" t="str">
        <f t="shared" si="28"/>
        <v/>
      </c>
      <c r="BH116" s="82" t="str">
        <f t="shared" si="28"/>
        <v/>
      </c>
      <c r="BI116" s="82" t="str">
        <f t="shared" si="28"/>
        <v/>
      </c>
      <c r="BJ116" s="82" t="str">
        <f t="shared" si="28"/>
        <v/>
      </c>
      <c r="BK116" s="82" t="str">
        <f t="shared" si="29"/>
        <v/>
      </c>
      <c r="BL116" s="82" t="str">
        <f t="shared" si="29"/>
        <v/>
      </c>
      <c r="BM116" s="82" t="str">
        <f t="shared" si="29"/>
        <v/>
      </c>
      <c r="BN116" s="82" t="str">
        <f t="shared" si="29"/>
        <v/>
      </c>
      <c r="BO116" s="82" t="str">
        <f t="shared" si="29"/>
        <v/>
      </c>
      <c r="BP116" s="82" t="str">
        <f t="shared" si="29"/>
        <v/>
      </c>
      <c r="BQ116" s="82" t="str">
        <f t="shared" si="30"/>
        <v/>
      </c>
      <c r="BR116" s="82" t="str">
        <f t="shared" si="30"/>
        <v/>
      </c>
      <c r="BS116" s="82" t="str">
        <f t="shared" si="30"/>
        <v/>
      </c>
      <c r="BT116" s="82" t="str">
        <f t="shared" si="30"/>
        <v/>
      </c>
      <c r="BU116" s="82" t="str">
        <f t="shared" si="30"/>
        <v/>
      </c>
      <c r="BV116" s="82" t="str">
        <f t="shared" si="30"/>
        <v/>
      </c>
      <c r="BW116" s="82" t="str">
        <f t="shared" si="31"/>
        <v/>
      </c>
      <c r="BX116" s="82" t="str">
        <f t="shared" si="31"/>
        <v/>
      </c>
      <c r="BY116" s="82" t="str">
        <f t="shared" si="31"/>
        <v/>
      </c>
      <c r="BZ116" s="82" t="str">
        <f t="shared" si="31"/>
        <v/>
      </c>
      <c r="CA116" s="82" t="str">
        <f t="shared" si="31"/>
        <v/>
      </c>
      <c r="CB116" s="82" t="str">
        <f t="shared" si="31"/>
        <v/>
      </c>
      <c r="CC116" s="82" t="str">
        <f t="shared" si="32"/>
        <v/>
      </c>
      <c r="CD116" s="82" t="str">
        <f t="shared" si="32"/>
        <v/>
      </c>
      <c r="CE116" s="82" t="str">
        <f t="shared" si="32"/>
        <v/>
      </c>
      <c r="CF116" s="82" t="str">
        <f t="shared" si="32"/>
        <v/>
      </c>
      <c r="CG116" s="82" t="str">
        <f t="shared" si="32"/>
        <v/>
      </c>
      <c r="CH116" s="82" t="str">
        <f t="shared" si="32"/>
        <v/>
      </c>
      <c r="CI116" s="82" t="str">
        <f t="shared" si="33"/>
        <v/>
      </c>
      <c r="CJ116" s="82" t="str">
        <f t="shared" si="33"/>
        <v/>
      </c>
      <c r="CK116" s="82" t="str">
        <f t="shared" si="33"/>
        <v/>
      </c>
      <c r="CL116" s="82" t="str">
        <f t="shared" si="33"/>
        <v/>
      </c>
      <c r="CM116" s="82" t="str">
        <f t="shared" si="33"/>
        <v/>
      </c>
      <c r="CN116" s="82" t="str">
        <f t="shared" si="33"/>
        <v/>
      </c>
      <c r="CO116" s="82" t="str">
        <f t="shared" si="34"/>
        <v/>
      </c>
      <c r="CP116" s="82" t="str">
        <f t="shared" si="34"/>
        <v/>
      </c>
      <c r="CQ116" s="82" t="str">
        <f t="shared" si="34"/>
        <v/>
      </c>
      <c r="CR116" s="82" t="str">
        <f t="shared" si="34"/>
        <v/>
      </c>
      <c r="CS116" s="82" t="str">
        <f t="shared" si="34"/>
        <v/>
      </c>
      <c r="CT116" s="82" t="str">
        <f t="shared" si="34"/>
        <v/>
      </c>
      <c r="CU116" s="82" t="str">
        <f t="shared" si="35"/>
        <v/>
      </c>
      <c r="CV116" s="82" t="str">
        <f t="shared" si="35"/>
        <v/>
      </c>
      <c r="CW116" s="82" t="str">
        <f t="shared" si="35"/>
        <v/>
      </c>
      <c r="CX116" s="82" t="str">
        <f t="shared" si="35"/>
        <v/>
      </c>
      <c r="CY116" s="82" t="str">
        <f t="shared" si="35"/>
        <v/>
      </c>
      <c r="CZ116" s="82" t="str">
        <f t="shared" si="35"/>
        <v/>
      </c>
      <c r="DA116" s="82" t="str">
        <f t="shared" si="36"/>
        <v/>
      </c>
      <c r="DB116" s="82" t="str">
        <f t="shared" si="36"/>
        <v/>
      </c>
      <c r="DC116" s="82" t="str">
        <f t="shared" si="36"/>
        <v/>
      </c>
      <c r="DD116" s="82" t="str">
        <f t="shared" si="36"/>
        <v/>
      </c>
      <c r="DE116" s="82" t="str">
        <f t="shared" si="36"/>
        <v/>
      </c>
      <c r="DF116" s="82" t="str">
        <f t="shared" si="36"/>
        <v/>
      </c>
      <c r="DG116" s="82" t="str">
        <f t="shared" si="37"/>
        <v/>
      </c>
      <c r="DH116" s="82" t="str">
        <f t="shared" si="37"/>
        <v/>
      </c>
      <c r="DI116" s="82" t="str">
        <f t="shared" si="37"/>
        <v/>
      </c>
      <c r="DJ116" s="82" t="str">
        <f t="shared" si="37"/>
        <v/>
      </c>
      <c r="DK116" s="82" t="str">
        <f t="shared" si="37"/>
        <v/>
      </c>
      <c r="DL116" s="82" t="str">
        <f t="shared" si="37"/>
        <v/>
      </c>
      <c r="DM116" s="82" t="str">
        <f t="shared" si="38"/>
        <v/>
      </c>
      <c r="DN116" s="82" t="str">
        <f t="shared" si="38"/>
        <v/>
      </c>
      <c r="DO116" s="82" t="str">
        <f t="shared" si="38"/>
        <v/>
      </c>
      <c r="DP116" s="82" t="str">
        <f t="shared" si="38"/>
        <v/>
      </c>
      <c r="DQ116" s="82" t="str">
        <f t="shared" si="38"/>
        <v/>
      </c>
      <c r="DR116" s="82" t="str">
        <f t="shared" si="38"/>
        <v/>
      </c>
      <c r="DS116" s="82" t="str">
        <f t="shared" si="39"/>
        <v/>
      </c>
      <c r="DT116" s="82" t="str">
        <f t="shared" si="39"/>
        <v/>
      </c>
      <c r="DU116" s="82" t="str">
        <f t="shared" si="39"/>
        <v/>
      </c>
      <c r="DV116" s="82" t="str">
        <f t="shared" si="39"/>
        <v/>
      </c>
      <c r="DW116" s="82" t="str">
        <f t="shared" si="39"/>
        <v/>
      </c>
      <c r="DX116" s="82" t="str">
        <f t="shared" si="39"/>
        <v/>
      </c>
      <c r="DY116" s="82" t="str">
        <f t="shared" si="40"/>
        <v/>
      </c>
      <c r="DZ116" s="82" t="str">
        <f t="shared" si="40"/>
        <v/>
      </c>
      <c r="EA116" s="82" t="str">
        <f t="shared" si="40"/>
        <v/>
      </c>
      <c r="EB116" s="82" t="str">
        <f t="shared" si="40"/>
        <v/>
      </c>
      <c r="EC116" s="82" t="str">
        <f t="shared" si="40"/>
        <v/>
      </c>
      <c r="ED116" s="82" t="str">
        <f t="shared" si="40"/>
        <v/>
      </c>
      <c r="EE116" s="82" t="str">
        <f t="shared" si="41"/>
        <v/>
      </c>
      <c r="EF116" s="82" t="str">
        <f t="shared" si="41"/>
        <v/>
      </c>
      <c r="EG116" s="82" t="str">
        <f t="shared" si="41"/>
        <v/>
      </c>
      <c r="EH116" s="82" t="str">
        <f t="shared" si="41"/>
        <v/>
      </c>
      <c r="EI116" s="82" t="str">
        <f t="shared" si="41"/>
        <v/>
      </c>
      <c r="EJ116" s="82" t="str">
        <f t="shared" si="41"/>
        <v/>
      </c>
      <c r="EK116" s="82" t="str">
        <f t="shared" si="42"/>
        <v/>
      </c>
      <c r="EL116" s="82" t="str">
        <f t="shared" si="42"/>
        <v/>
      </c>
      <c r="EM116" s="82" t="str">
        <f t="shared" si="42"/>
        <v/>
      </c>
      <c r="EN116" s="82" t="str">
        <f t="shared" si="42"/>
        <v/>
      </c>
      <c r="EO116" s="82" t="str">
        <f t="shared" si="42"/>
        <v/>
      </c>
      <c r="EP116" s="82" t="str">
        <f t="shared" si="42"/>
        <v/>
      </c>
      <c r="EQ116" s="82" t="str">
        <f t="shared" si="43"/>
        <v/>
      </c>
      <c r="ER116" s="82" t="str">
        <f t="shared" si="43"/>
        <v/>
      </c>
      <c r="ES116" s="82" t="str">
        <f t="shared" si="43"/>
        <v/>
      </c>
      <c r="ET116" s="82" t="str">
        <f t="shared" si="43"/>
        <v/>
      </c>
      <c r="EU116" s="82" t="str">
        <f t="shared" si="43"/>
        <v/>
      </c>
      <c r="EV116" s="82" t="str">
        <f t="shared" si="43"/>
        <v/>
      </c>
      <c r="EW116" s="82" t="str">
        <f t="shared" si="44"/>
        <v/>
      </c>
      <c r="EX116" s="82" t="str">
        <f t="shared" si="44"/>
        <v/>
      </c>
      <c r="EY116" s="82" t="str">
        <f t="shared" si="44"/>
        <v/>
      </c>
      <c r="EZ116" s="82" t="str">
        <f t="shared" si="44"/>
        <v/>
      </c>
      <c r="FA116" s="82" t="str">
        <f t="shared" si="44"/>
        <v/>
      </c>
      <c r="FB116" s="82" t="str">
        <f t="shared" si="44"/>
        <v/>
      </c>
      <c r="FC116" s="82" t="str">
        <f t="shared" si="45"/>
        <v/>
      </c>
      <c r="FD116" s="82" t="str">
        <f t="shared" si="45"/>
        <v/>
      </c>
      <c r="FE116" s="82" t="str">
        <f t="shared" si="45"/>
        <v/>
      </c>
      <c r="FF116" s="82" t="str">
        <f t="shared" si="45"/>
        <v/>
      </c>
      <c r="FG116" s="82" t="str">
        <f t="shared" si="45"/>
        <v/>
      </c>
      <c r="FH116" s="82" t="str">
        <f t="shared" si="45"/>
        <v/>
      </c>
      <c r="FI116" s="82" t="str">
        <f t="shared" si="46"/>
        <v/>
      </c>
      <c r="FJ116" s="82" t="str">
        <f t="shared" si="46"/>
        <v/>
      </c>
      <c r="FK116" s="82" t="str">
        <f t="shared" si="46"/>
        <v/>
      </c>
      <c r="FL116" s="82" t="str">
        <f t="shared" si="46"/>
        <v/>
      </c>
      <c r="FM116" s="82" t="str">
        <f t="shared" si="46"/>
        <v/>
      </c>
      <c r="FN116" s="82" t="str">
        <f t="shared" si="46"/>
        <v/>
      </c>
      <c r="FO116" s="82" t="str">
        <f t="shared" si="47"/>
        <v/>
      </c>
      <c r="FP116" s="82" t="str">
        <f t="shared" si="47"/>
        <v/>
      </c>
      <c r="FQ116" s="82" t="str">
        <f t="shared" si="47"/>
        <v/>
      </c>
      <c r="FR116" s="82" t="str">
        <f t="shared" si="47"/>
        <v/>
      </c>
      <c r="FS116" s="82" t="str">
        <f t="shared" si="47"/>
        <v/>
      </c>
      <c r="FT116" s="82" t="str">
        <f t="shared" si="47"/>
        <v/>
      </c>
      <c r="FU116" s="82" t="str">
        <f t="shared" si="48"/>
        <v/>
      </c>
      <c r="FV116" s="82" t="str">
        <f t="shared" si="48"/>
        <v/>
      </c>
      <c r="FW116" s="82" t="str">
        <f t="shared" si="48"/>
        <v/>
      </c>
      <c r="FX116" s="82" t="str">
        <f t="shared" si="48"/>
        <v/>
      </c>
      <c r="FY116" s="82" t="str">
        <f t="shared" si="48"/>
        <v/>
      </c>
      <c r="FZ116" s="82" t="str">
        <f t="shared" si="48"/>
        <v/>
      </c>
      <c r="GA116" s="82" t="str">
        <f t="shared" si="49"/>
        <v/>
      </c>
      <c r="GB116" s="82" t="str">
        <f t="shared" si="49"/>
        <v/>
      </c>
      <c r="GC116" s="82" t="str">
        <f t="shared" si="49"/>
        <v/>
      </c>
      <c r="GD116" s="82" t="str">
        <f t="shared" si="49"/>
        <v/>
      </c>
      <c r="GE116" s="82" t="str">
        <f t="shared" si="49"/>
        <v/>
      </c>
      <c r="GF116" s="82" t="str">
        <f t="shared" si="49"/>
        <v/>
      </c>
    </row>
    <row r="117" spans="1:188" ht="25.5" customHeight="1">
      <c r="A117" s="2" t="s">
        <v>4679</v>
      </c>
      <c r="B117" s="2">
        <f>COUNTIF($H$4:H117,H117)</f>
        <v>1</v>
      </c>
      <c r="C117" s="2">
        <f>COUNTIF($J$4:J117,J117)</f>
        <v>1</v>
      </c>
      <c r="D117" s="2">
        <f>COUNTIF($K$4:K117,K117)</f>
        <v>1</v>
      </c>
      <c r="E117" s="89">
        <f t="shared" si="25"/>
        <v>114</v>
      </c>
      <c r="F117" s="89" t="s">
        <v>3929</v>
      </c>
      <c r="G117" s="79" t="s">
        <v>3917</v>
      </c>
      <c r="H117" s="79" t="s">
        <v>4291</v>
      </c>
      <c r="I117" s="79" t="s">
        <v>1646</v>
      </c>
      <c r="J117" s="79" t="s">
        <v>3647</v>
      </c>
      <c r="K117" s="89" t="s">
        <v>4292</v>
      </c>
      <c r="L117" s="89" t="s">
        <v>4294</v>
      </c>
      <c r="M117" s="108"/>
      <c r="N117" s="108"/>
      <c r="O117" s="108"/>
      <c r="P117" s="108"/>
      <c r="Q117" s="108"/>
      <c r="R117" s="108"/>
      <c r="S117" s="89"/>
      <c r="T117" s="89"/>
      <c r="U117" s="89"/>
      <c r="V117" s="89"/>
      <c r="W117" s="89"/>
      <c r="X117" s="89"/>
      <c r="Y117" s="89"/>
      <c r="Z117" s="89"/>
      <c r="AA117" s="89"/>
      <c r="AB117" s="89"/>
      <c r="AC117" s="89"/>
      <c r="AD117" s="89"/>
      <c r="AE117" s="89"/>
      <c r="AF117" s="89"/>
      <c r="AG117" s="89"/>
      <c r="AH117" s="89"/>
      <c r="AI117" s="89"/>
      <c r="AJ117" s="89"/>
      <c r="AK117" s="89"/>
      <c r="AL117" s="89"/>
      <c r="AM117" s="89"/>
      <c r="AN117" s="89"/>
      <c r="AO117" s="89"/>
      <c r="AP117" s="89"/>
      <c r="AQ117" s="111"/>
      <c r="AR117" s="118"/>
      <c r="AS117" s="2" t="str">
        <f t="shared" si="26"/>
        <v/>
      </c>
      <c r="AT117" s="2" t="str">
        <f t="shared" si="26"/>
        <v/>
      </c>
      <c r="AU117" s="2" t="str">
        <f t="shared" si="26"/>
        <v/>
      </c>
      <c r="AV117" s="2" t="str">
        <f t="shared" si="26"/>
        <v/>
      </c>
      <c r="AW117" s="2" t="str">
        <f t="shared" si="26"/>
        <v/>
      </c>
      <c r="AX117" s="2" t="str">
        <f t="shared" si="26"/>
        <v/>
      </c>
      <c r="AY117" s="121" t="str">
        <f t="shared" si="27"/>
        <v/>
      </c>
      <c r="AZ117" s="121" t="str">
        <f t="shared" si="27"/>
        <v/>
      </c>
      <c r="BA117" s="121" t="str">
        <f t="shared" si="27"/>
        <v/>
      </c>
      <c r="BB117" s="121" t="str">
        <f t="shared" si="27"/>
        <v/>
      </c>
      <c r="BC117" s="121" t="str">
        <f t="shared" si="27"/>
        <v/>
      </c>
      <c r="BD117" s="121" t="str">
        <f t="shared" si="27"/>
        <v/>
      </c>
      <c r="BE117" s="82" t="str">
        <f t="shared" si="28"/>
        <v/>
      </c>
      <c r="BF117" s="82" t="str">
        <f t="shared" si="28"/>
        <v/>
      </c>
      <c r="BG117" s="82" t="str">
        <f t="shared" si="28"/>
        <v/>
      </c>
      <c r="BH117" s="82" t="str">
        <f t="shared" si="28"/>
        <v/>
      </c>
      <c r="BI117" s="82" t="str">
        <f t="shared" si="28"/>
        <v/>
      </c>
      <c r="BJ117" s="82" t="str">
        <f t="shared" si="28"/>
        <v/>
      </c>
      <c r="BK117" s="82" t="str">
        <f t="shared" si="29"/>
        <v/>
      </c>
      <c r="BL117" s="82" t="str">
        <f t="shared" si="29"/>
        <v/>
      </c>
      <c r="BM117" s="82" t="str">
        <f t="shared" si="29"/>
        <v/>
      </c>
      <c r="BN117" s="82" t="str">
        <f t="shared" si="29"/>
        <v/>
      </c>
      <c r="BO117" s="82" t="str">
        <f t="shared" si="29"/>
        <v/>
      </c>
      <c r="BP117" s="82" t="str">
        <f t="shared" si="29"/>
        <v/>
      </c>
      <c r="BQ117" s="82" t="str">
        <f t="shared" si="30"/>
        <v/>
      </c>
      <c r="BR117" s="82" t="str">
        <f t="shared" si="30"/>
        <v/>
      </c>
      <c r="BS117" s="82" t="str">
        <f t="shared" si="30"/>
        <v/>
      </c>
      <c r="BT117" s="82" t="str">
        <f t="shared" si="30"/>
        <v/>
      </c>
      <c r="BU117" s="82" t="str">
        <f t="shared" si="30"/>
        <v/>
      </c>
      <c r="BV117" s="82" t="str">
        <f t="shared" si="30"/>
        <v/>
      </c>
      <c r="BW117" s="82" t="str">
        <f t="shared" si="31"/>
        <v/>
      </c>
      <c r="BX117" s="82" t="str">
        <f t="shared" si="31"/>
        <v/>
      </c>
      <c r="BY117" s="82" t="str">
        <f t="shared" si="31"/>
        <v/>
      </c>
      <c r="BZ117" s="82" t="str">
        <f t="shared" si="31"/>
        <v/>
      </c>
      <c r="CA117" s="82" t="str">
        <f t="shared" si="31"/>
        <v/>
      </c>
      <c r="CB117" s="82" t="str">
        <f t="shared" si="31"/>
        <v/>
      </c>
      <c r="CC117" s="82" t="str">
        <f t="shared" si="32"/>
        <v/>
      </c>
      <c r="CD117" s="82" t="str">
        <f t="shared" si="32"/>
        <v/>
      </c>
      <c r="CE117" s="82" t="str">
        <f t="shared" si="32"/>
        <v/>
      </c>
      <c r="CF117" s="82" t="str">
        <f t="shared" si="32"/>
        <v/>
      </c>
      <c r="CG117" s="82" t="str">
        <f t="shared" si="32"/>
        <v/>
      </c>
      <c r="CH117" s="82" t="str">
        <f t="shared" si="32"/>
        <v/>
      </c>
      <c r="CI117" s="82" t="str">
        <f t="shared" si="33"/>
        <v/>
      </c>
      <c r="CJ117" s="82" t="str">
        <f t="shared" si="33"/>
        <v/>
      </c>
      <c r="CK117" s="82" t="str">
        <f t="shared" si="33"/>
        <v/>
      </c>
      <c r="CL117" s="82" t="str">
        <f t="shared" si="33"/>
        <v/>
      </c>
      <c r="CM117" s="82" t="str">
        <f t="shared" si="33"/>
        <v/>
      </c>
      <c r="CN117" s="82" t="str">
        <f t="shared" si="33"/>
        <v/>
      </c>
      <c r="CO117" s="82" t="str">
        <f t="shared" si="34"/>
        <v/>
      </c>
      <c r="CP117" s="82" t="str">
        <f t="shared" si="34"/>
        <v/>
      </c>
      <c r="CQ117" s="82" t="str">
        <f t="shared" si="34"/>
        <v/>
      </c>
      <c r="CR117" s="82" t="str">
        <f t="shared" si="34"/>
        <v/>
      </c>
      <c r="CS117" s="82" t="str">
        <f t="shared" si="34"/>
        <v/>
      </c>
      <c r="CT117" s="82" t="str">
        <f t="shared" si="34"/>
        <v/>
      </c>
      <c r="CU117" s="82" t="str">
        <f t="shared" si="35"/>
        <v/>
      </c>
      <c r="CV117" s="82" t="str">
        <f t="shared" si="35"/>
        <v/>
      </c>
      <c r="CW117" s="82" t="str">
        <f t="shared" si="35"/>
        <v/>
      </c>
      <c r="CX117" s="82" t="str">
        <f t="shared" si="35"/>
        <v/>
      </c>
      <c r="CY117" s="82" t="str">
        <f t="shared" si="35"/>
        <v/>
      </c>
      <c r="CZ117" s="82" t="str">
        <f t="shared" si="35"/>
        <v/>
      </c>
      <c r="DA117" s="82" t="str">
        <f t="shared" si="36"/>
        <v/>
      </c>
      <c r="DB117" s="82" t="str">
        <f t="shared" si="36"/>
        <v/>
      </c>
      <c r="DC117" s="82" t="str">
        <f t="shared" si="36"/>
        <v/>
      </c>
      <c r="DD117" s="82" t="str">
        <f t="shared" si="36"/>
        <v/>
      </c>
      <c r="DE117" s="82" t="str">
        <f t="shared" si="36"/>
        <v/>
      </c>
      <c r="DF117" s="82" t="str">
        <f t="shared" si="36"/>
        <v/>
      </c>
      <c r="DG117" s="82" t="str">
        <f t="shared" si="37"/>
        <v/>
      </c>
      <c r="DH117" s="82" t="str">
        <f t="shared" si="37"/>
        <v/>
      </c>
      <c r="DI117" s="82" t="str">
        <f t="shared" si="37"/>
        <v/>
      </c>
      <c r="DJ117" s="82" t="str">
        <f t="shared" si="37"/>
        <v/>
      </c>
      <c r="DK117" s="82" t="str">
        <f t="shared" si="37"/>
        <v/>
      </c>
      <c r="DL117" s="82" t="str">
        <f t="shared" si="37"/>
        <v/>
      </c>
      <c r="DM117" s="82" t="str">
        <f t="shared" si="38"/>
        <v/>
      </c>
      <c r="DN117" s="82" t="str">
        <f t="shared" si="38"/>
        <v/>
      </c>
      <c r="DO117" s="82" t="str">
        <f t="shared" si="38"/>
        <v/>
      </c>
      <c r="DP117" s="82" t="str">
        <f t="shared" si="38"/>
        <v/>
      </c>
      <c r="DQ117" s="82" t="str">
        <f t="shared" si="38"/>
        <v/>
      </c>
      <c r="DR117" s="82" t="str">
        <f t="shared" si="38"/>
        <v/>
      </c>
      <c r="DS117" s="82" t="str">
        <f t="shared" si="39"/>
        <v/>
      </c>
      <c r="DT117" s="82" t="str">
        <f t="shared" si="39"/>
        <v/>
      </c>
      <c r="DU117" s="82" t="str">
        <f t="shared" si="39"/>
        <v/>
      </c>
      <c r="DV117" s="82" t="str">
        <f t="shared" si="39"/>
        <v/>
      </c>
      <c r="DW117" s="82" t="str">
        <f t="shared" si="39"/>
        <v/>
      </c>
      <c r="DX117" s="82" t="str">
        <f t="shared" si="39"/>
        <v/>
      </c>
      <c r="DY117" s="82" t="str">
        <f t="shared" si="40"/>
        <v/>
      </c>
      <c r="DZ117" s="82" t="str">
        <f t="shared" si="40"/>
        <v/>
      </c>
      <c r="EA117" s="82" t="str">
        <f t="shared" si="40"/>
        <v/>
      </c>
      <c r="EB117" s="82" t="str">
        <f t="shared" si="40"/>
        <v/>
      </c>
      <c r="EC117" s="82" t="str">
        <f t="shared" si="40"/>
        <v/>
      </c>
      <c r="ED117" s="82" t="str">
        <f t="shared" si="40"/>
        <v/>
      </c>
      <c r="EE117" s="82" t="str">
        <f t="shared" si="41"/>
        <v/>
      </c>
      <c r="EF117" s="82" t="str">
        <f t="shared" si="41"/>
        <v/>
      </c>
      <c r="EG117" s="82" t="str">
        <f t="shared" si="41"/>
        <v/>
      </c>
      <c r="EH117" s="82" t="str">
        <f t="shared" si="41"/>
        <v/>
      </c>
      <c r="EI117" s="82" t="str">
        <f t="shared" si="41"/>
        <v/>
      </c>
      <c r="EJ117" s="82" t="str">
        <f t="shared" si="41"/>
        <v/>
      </c>
      <c r="EK117" s="82" t="str">
        <f t="shared" si="42"/>
        <v/>
      </c>
      <c r="EL117" s="82" t="str">
        <f t="shared" si="42"/>
        <v/>
      </c>
      <c r="EM117" s="82" t="str">
        <f t="shared" si="42"/>
        <v/>
      </c>
      <c r="EN117" s="82" t="str">
        <f t="shared" si="42"/>
        <v/>
      </c>
      <c r="EO117" s="82" t="str">
        <f t="shared" si="42"/>
        <v/>
      </c>
      <c r="EP117" s="82" t="str">
        <f t="shared" si="42"/>
        <v/>
      </c>
      <c r="EQ117" s="82" t="str">
        <f t="shared" si="43"/>
        <v/>
      </c>
      <c r="ER117" s="82" t="str">
        <f t="shared" si="43"/>
        <v/>
      </c>
      <c r="ES117" s="82" t="str">
        <f t="shared" si="43"/>
        <v/>
      </c>
      <c r="ET117" s="82" t="str">
        <f t="shared" si="43"/>
        <v/>
      </c>
      <c r="EU117" s="82" t="str">
        <f t="shared" si="43"/>
        <v/>
      </c>
      <c r="EV117" s="82" t="str">
        <f t="shared" si="43"/>
        <v/>
      </c>
      <c r="EW117" s="82" t="str">
        <f t="shared" si="44"/>
        <v/>
      </c>
      <c r="EX117" s="82" t="str">
        <f t="shared" si="44"/>
        <v/>
      </c>
      <c r="EY117" s="82" t="str">
        <f t="shared" si="44"/>
        <v/>
      </c>
      <c r="EZ117" s="82" t="str">
        <f t="shared" si="44"/>
        <v/>
      </c>
      <c r="FA117" s="82" t="str">
        <f t="shared" si="44"/>
        <v/>
      </c>
      <c r="FB117" s="82" t="str">
        <f t="shared" si="44"/>
        <v/>
      </c>
      <c r="FC117" s="82" t="str">
        <f t="shared" si="45"/>
        <v/>
      </c>
      <c r="FD117" s="82" t="str">
        <f t="shared" si="45"/>
        <v/>
      </c>
      <c r="FE117" s="82" t="str">
        <f t="shared" si="45"/>
        <v/>
      </c>
      <c r="FF117" s="82" t="str">
        <f t="shared" si="45"/>
        <v/>
      </c>
      <c r="FG117" s="82" t="str">
        <f t="shared" si="45"/>
        <v/>
      </c>
      <c r="FH117" s="82" t="str">
        <f t="shared" si="45"/>
        <v/>
      </c>
      <c r="FI117" s="82" t="str">
        <f t="shared" si="46"/>
        <v/>
      </c>
      <c r="FJ117" s="82" t="str">
        <f t="shared" si="46"/>
        <v/>
      </c>
      <c r="FK117" s="82" t="str">
        <f t="shared" si="46"/>
        <v/>
      </c>
      <c r="FL117" s="82" t="str">
        <f t="shared" si="46"/>
        <v/>
      </c>
      <c r="FM117" s="82" t="str">
        <f t="shared" si="46"/>
        <v/>
      </c>
      <c r="FN117" s="82" t="str">
        <f t="shared" si="46"/>
        <v/>
      </c>
      <c r="FO117" s="82" t="str">
        <f t="shared" si="47"/>
        <v/>
      </c>
      <c r="FP117" s="82" t="str">
        <f t="shared" si="47"/>
        <v/>
      </c>
      <c r="FQ117" s="82" t="str">
        <f t="shared" si="47"/>
        <v/>
      </c>
      <c r="FR117" s="82" t="str">
        <f t="shared" si="47"/>
        <v/>
      </c>
      <c r="FS117" s="82" t="str">
        <f t="shared" si="47"/>
        <v/>
      </c>
      <c r="FT117" s="82" t="str">
        <f t="shared" si="47"/>
        <v/>
      </c>
      <c r="FU117" s="82" t="str">
        <f t="shared" si="48"/>
        <v/>
      </c>
      <c r="FV117" s="82" t="str">
        <f t="shared" si="48"/>
        <v/>
      </c>
      <c r="FW117" s="82" t="str">
        <f t="shared" si="48"/>
        <v/>
      </c>
      <c r="FX117" s="82" t="str">
        <f t="shared" si="48"/>
        <v/>
      </c>
      <c r="FY117" s="82" t="str">
        <f t="shared" si="48"/>
        <v/>
      </c>
      <c r="FZ117" s="82" t="str">
        <f t="shared" si="48"/>
        <v/>
      </c>
      <c r="GA117" s="82" t="str">
        <f t="shared" si="49"/>
        <v/>
      </c>
      <c r="GB117" s="82" t="str">
        <f t="shared" si="49"/>
        <v/>
      </c>
      <c r="GC117" s="82" t="str">
        <f t="shared" si="49"/>
        <v/>
      </c>
      <c r="GD117" s="82" t="str">
        <f t="shared" si="49"/>
        <v/>
      </c>
      <c r="GE117" s="82" t="str">
        <f t="shared" si="49"/>
        <v/>
      </c>
      <c r="GF117" s="82" t="str">
        <f t="shared" si="49"/>
        <v/>
      </c>
    </row>
    <row r="118" spans="1:188" ht="25.5" customHeight="1">
      <c r="A118" s="2" t="s">
        <v>4680</v>
      </c>
      <c r="B118" s="2">
        <f>COUNTIF($H$4:H118,H118)</f>
        <v>1</v>
      </c>
      <c r="C118" s="2">
        <f>COUNTIF($J$4:J118,J118)</f>
        <v>1</v>
      </c>
      <c r="D118" s="2">
        <f>COUNTIF($K$4:K118,K118)</f>
        <v>1</v>
      </c>
      <c r="E118" s="89">
        <f t="shared" si="25"/>
        <v>115</v>
      </c>
      <c r="F118" s="89" t="s">
        <v>2532</v>
      </c>
      <c r="G118" s="79" t="s">
        <v>3917</v>
      </c>
      <c r="H118" s="79" t="s">
        <v>2352</v>
      </c>
      <c r="I118" s="79" t="s">
        <v>1197</v>
      </c>
      <c r="J118" s="79" t="s">
        <v>2353</v>
      </c>
      <c r="K118" s="89" t="s">
        <v>631</v>
      </c>
      <c r="L118" s="89" t="s">
        <v>1203</v>
      </c>
      <c r="M118" s="108" t="s">
        <v>4295</v>
      </c>
      <c r="N118" s="108"/>
      <c r="O118" s="108"/>
      <c r="P118" s="108"/>
      <c r="Q118" s="108"/>
      <c r="R118" s="108"/>
      <c r="S118" s="89"/>
      <c r="T118" s="89"/>
      <c r="U118" s="89"/>
      <c r="V118" s="89"/>
      <c r="W118" s="89"/>
      <c r="X118" s="89">
        <v>3</v>
      </c>
      <c r="Y118" s="89"/>
      <c r="Z118" s="89"/>
      <c r="AA118" s="89"/>
      <c r="AB118" s="89"/>
      <c r="AC118" s="89"/>
      <c r="AD118" s="89"/>
      <c r="AE118" s="89"/>
      <c r="AF118" s="89"/>
      <c r="AG118" s="89"/>
      <c r="AH118" s="89"/>
      <c r="AI118" s="89"/>
      <c r="AJ118" s="89"/>
      <c r="AK118" s="89"/>
      <c r="AL118" s="89"/>
      <c r="AM118" s="89">
        <v>3</v>
      </c>
      <c r="AN118" s="89"/>
      <c r="AO118" s="89"/>
      <c r="AP118" s="89"/>
      <c r="AQ118" s="111"/>
      <c r="AR118" s="118"/>
      <c r="AS118" s="2" t="str">
        <f t="shared" si="26"/>
        <v/>
      </c>
      <c r="AT118" s="2" t="str">
        <f t="shared" si="26"/>
        <v/>
      </c>
      <c r="AU118" s="2" t="str">
        <f t="shared" si="26"/>
        <v/>
      </c>
      <c r="AV118" s="2" t="str">
        <f t="shared" si="26"/>
        <v/>
      </c>
      <c r="AW118" s="2" t="str">
        <f t="shared" si="26"/>
        <v/>
      </c>
      <c r="AX118" s="2" t="str">
        <f t="shared" si="26"/>
        <v/>
      </c>
      <c r="AY118" s="121" t="str">
        <f t="shared" si="27"/>
        <v/>
      </c>
      <c r="AZ118" s="121" t="str">
        <f t="shared" si="27"/>
        <v/>
      </c>
      <c r="BA118" s="121" t="str">
        <f t="shared" si="27"/>
        <v/>
      </c>
      <c r="BB118" s="121" t="str">
        <f t="shared" si="27"/>
        <v/>
      </c>
      <c r="BC118" s="121" t="str">
        <f t="shared" si="27"/>
        <v/>
      </c>
      <c r="BD118" s="121" t="str">
        <f t="shared" si="27"/>
        <v/>
      </c>
      <c r="BE118" s="82" t="str">
        <f t="shared" si="28"/>
        <v/>
      </c>
      <c r="BF118" s="82" t="str">
        <f t="shared" si="28"/>
        <v/>
      </c>
      <c r="BG118" s="82" t="str">
        <f t="shared" si="28"/>
        <v/>
      </c>
      <c r="BH118" s="82" t="str">
        <f t="shared" si="28"/>
        <v/>
      </c>
      <c r="BI118" s="82" t="str">
        <f t="shared" si="28"/>
        <v/>
      </c>
      <c r="BJ118" s="82" t="str">
        <f t="shared" si="28"/>
        <v/>
      </c>
      <c r="BK118" s="82" t="str">
        <f t="shared" si="29"/>
        <v/>
      </c>
      <c r="BL118" s="82" t="str">
        <f t="shared" si="29"/>
        <v/>
      </c>
      <c r="BM118" s="82" t="str">
        <f t="shared" si="29"/>
        <v/>
      </c>
      <c r="BN118" s="82" t="str">
        <f t="shared" si="29"/>
        <v/>
      </c>
      <c r="BO118" s="82" t="str">
        <f t="shared" si="29"/>
        <v/>
      </c>
      <c r="BP118" s="82" t="str">
        <f t="shared" si="29"/>
        <v/>
      </c>
      <c r="BQ118" s="82" t="str">
        <f t="shared" si="30"/>
        <v/>
      </c>
      <c r="BR118" s="82" t="str">
        <f t="shared" si="30"/>
        <v/>
      </c>
      <c r="BS118" s="82" t="str">
        <f t="shared" si="30"/>
        <v/>
      </c>
      <c r="BT118" s="82" t="str">
        <f t="shared" si="30"/>
        <v/>
      </c>
      <c r="BU118" s="82" t="str">
        <f t="shared" si="30"/>
        <v/>
      </c>
      <c r="BV118" s="82" t="str">
        <f t="shared" si="30"/>
        <v/>
      </c>
      <c r="BW118" s="82" t="str">
        <f t="shared" si="31"/>
        <v>murano.furusato0078@cotton.ocn.ne.jp</v>
      </c>
      <c r="BX118" s="82" t="str">
        <f t="shared" si="31"/>
        <v/>
      </c>
      <c r="BY118" s="82" t="str">
        <f t="shared" si="31"/>
        <v/>
      </c>
      <c r="BZ118" s="82" t="str">
        <f t="shared" si="31"/>
        <v/>
      </c>
      <c r="CA118" s="82" t="str">
        <f t="shared" si="31"/>
        <v/>
      </c>
      <c r="CB118" s="82" t="str">
        <f t="shared" si="31"/>
        <v/>
      </c>
      <c r="CC118" s="82" t="str">
        <f t="shared" si="32"/>
        <v/>
      </c>
      <c r="CD118" s="82" t="str">
        <f t="shared" si="32"/>
        <v/>
      </c>
      <c r="CE118" s="82" t="str">
        <f t="shared" si="32"/>
        <v/>
      </c>
      <c r="CF118" s="82" t="str">
        <f t="shared" si="32"/>
        <v/>
      </c>
      <c r="CG118" s="82" t="str">
        <f t="shared" si="32"/>
        <v/>
      </c>
      <c r="CH118" s="82" t="str">
        <f t="shared" si="32"/>
        <v/>
      </c>
      <c r="CI118" s="82" t="str">
        <f t="shared" si="33"/>
        <v/>
      </c>
      <c r="CJ118" s="82" t="str">
        <f t="shared" si="33"/>
        <v/>
      </c>
      <c r="CK118" s="82" t="str">
        <f t="shared" si="33"/>
        <v/>
      </c>
      <c r="CL118" s="82" t="str">
        <f t="shared" si="33"/>
        <v/>
      </c>
      <c r="CM118" s="82" t="str">
        <f t="shared" si="33"/>
        <v/>
      </c>
      <c r="CN118" s="82" t="str">
        <f t="shared" si="33"/>
        <v/>
      </c>
      <c r="CO118" s="82" t="str">
        <f t="shared" si="34"/>
        <v/>
      </c>
      <c r="CP118" s="82" t="str">
        <f t="shared" si="34"/>
        <v/>
      </c>
      <c r="CQ118" s="82" t="str">
        <f t="shared" si="34"/>
        <v/>
      </c>
      <c r="CR118" s="82" t="str">
        <f t="shared" si="34"/>
        <v/>
      </c>
      <c r="CS118" s="82" t="str">
        <f t="shared" si="34"/>
        <v/>
      </c>
      <c r="CT118" s="82" t="str">
        <f t="shared" si="34"/>
        <v/>
      </c>
      <c r="CU118" s="82" t="str">
        <f t="shared" si="35"/>
        <v/>
      </c>
      <c r="CV118" s="82" t="str">
        <f t="shared" si="35"/>
        <v/>
      </c>
      <c r="CW118" s="82" t="str">
        <f t="shared" si="35"/>
        <v/>
      </c>
      <c r="CX118" s="82" t="str">
        <f t="shared" si="35"/>
        <v/>
      </c>
      <c r="CY118" s="82" t="str">
        <f t="shared" si="35"/>
        <v/>
      </c>
      <c r="CZ118" s="82" t="str">
        <f t="shared" si="35"/>
        <v/>
      </c>
      <c r="DA118" s="82" t="str">
        <f t="shared" si="36"/>
        <v/>
      </c>
      <c r="DB118" s="82" t="str">
        <f t="shared" si="36"/>
        <v/>
      </c>
      <c r="DC118" s="82" t="str">
        <f t="shared" si="36"/>
        <v/>
      </c>
      <c r="DD118" s="82" t="str">
        <f t="shared" si="36"/>
        <v/>
      </c>
      <c r="DE118" s="82" t="str">
        <f t="shared" si="36"/>
        <v/>
      </c>
      <c r="DF118" s="82" t="str">
        <f t="shared" si="36"/>
        <v/>
      </c>
      <c r="DG118" s="82" t="str">
        <f t="shared" si="37"/>
        <v/>
      </c>
      <c r="DH118" s="82" t="str">
        <f t="shared" si="37"/>
        <v/>
      </c>
      <c r="DI118" s="82" t="str">
        <f t="shared" si="37"/>
        <v/>
      </c>
      <c r="DJ118" s="82" t="str">
        <f t="shared" si="37"/>
        <v/>
      </c>
      <c r="DK118" s="82" t="str">
        <f t="shared" si="37"/>
        <v/>
      </c>
      <c r="DL118" s="82" t="str">
        <f t="shared" si="37"/>
        <v/>
      </c>
      <c r="DM118" s="82" t="str">
        <f t="shared" si="38"/>
        <v/>
      </c>
      <c r="DN118" s="82" t="str">
        <f t="shared" si="38"/>
        <v/>
      </c>
      <c r="DO118" s="82" t="str">
        <f t="shared" si="38"/>
        <v/>
      </c>
      <c r="DP118" s="82" t="str">
        <f t="shared" si="38"/>
        <v/>
      </c>
      <c r="DQ118" s="82" t="str">
        <f t="shared" si="38"/>
        <v/>
      </c>
      <c r="DR118" s="82" t="str">
        <f t="shared" si="38"/>
        <v/>
      </c>
      <c r="DS118" s="82" t="str">
        <f t="shared" si="39"/>
        <v/>
      </c>
      <c r="DT118" s="82" t="str">
        <f t="shared" si="39"/>
        <v/>
      </c>
      <c r="DU118" s="82" t="str">
        <f t="shared" si="39"/>
        <v/>
      </c>
      <c r="DV118" s="82" t="str">
        <f t="shared" si="39"/>
        <v/>
      </c>
      <c r="DW118" s="82" t="str">
        <f t="shared" si="39"/>
        <v/>
      </c>
      <c r="DX118" s="82" t="str">
        <f t="shared" si="39"/>
        <v/>
      </c>
      <c r="DY118" s="82" t="str">
        <f t="shared" si="40"/>
        <v/>
      </c>
      <c r="DZ118" s="82" t="str">
        <f t="shared" si="40"/>
        <v/>
      </c>
      <c r="EA118" s="82" t="str">
        <f t="shared" si="40"/>
        <v/>
      </c>
      <c r="EB118" s="82" t="str">
        <f t="shared" si="40"/>
        <v/>
      </c>
      <c r="EC118" s="82" t="str">
        <f t="shared" si="40"/>
        <v/>
      </c>
      <c r="ED118" s="82" t="str">
        <f t="shared" si="40"/>
        <v/>
      </c>
      <c r="EE118" s="82" t="str">
        <f t="shared" si="41"/>
        <v/>
      </c>
      <c r="EF118" s="82" t="str">
        <f t="shared" si="41"/>
        <v/>
      </c>
      <c r="EG118" s="82" t="str">
        <f t="shared" si="41"/>
        <v/>
      </c>
      <c r="EH118" s="82" t="str">
        <f t="shared" si="41"/>
        <v/>
      </c>
      <c r="EI118" s="82" t="str">
        <f t="shared" si="41"/>
        <v/>
      </c>
      <c r="EJ118" s="82" t="str">
        <f t="shared" si="41"/>
        <v/>
      </c>
      <c r="EK118" s="82" t="str">
        <f t="shared" si="42"/>
        <v/>
      </c>
      <c r="EL118" s="82" t="str">
        <f t="shared" si="42"/>
        <v/>
      </c>
      <c r="EM118" s="82" t="str">
        <f t="shared" si="42"/>
        <v/>
      </c>
      <c r="EN118" s="82" t="str">
        <f t="shared" si="42"/>
        <v/>
      </c>
      <c r="EO118" s="82" t="str">
        <f t="shared" si="42"/>
        <v/>
      </c>
      <c r="EP118" s="82" t="str">
        <f t="shared" si="42"/>
        <v/>
      </c>
      <c r="EQ118" s="82" t="str">
        <f t="shared" si="43"/>
        <v/>
      </c>
      <c r="ER118" s="82" t="str">
        <f t="shared" si="43"/>
        <v/>
      </c>
      <c r="ES118" s="82" t="str">
        <f t="shared" si="43"/>
        <v/>
      </c>
      <c r="ET118" s="82" t="str">
        <f t="shared" si="43"/>
        <v/>
      </c>
      <c r="EU118" s="82" t="str">
        <f t="shared" si="43"/>
        <v/>
      </c>
      <c r="EV118" s="82" t="str">
        <f t="shared" si="43"/>
        <v/>
      </c>
      <c r="EW118" s="82" t="str">
        <f t="shared" si="44"/>
        <v/>
      </c>
      <c r="EX118" s="82" t="str">
        <f t="shared" si="44"/>
        <v/>
      </c>
      <c r="EY118" s="82" t="str">
        <f t="shared" si="44"/>
        <v/>
      </c>
      <c r="EZ118" s="82" t="str">
        <f t="shared" si="44"/>
        <v/>
      </c>
      <c r="FA118" s="82" t="str">
        <f t="shared" si="44"/>
        <v/>
      </c>
      <c r="FB118" s="82" t="str">
        <f t="shared" si="44"/>
        <v/>
      </c>
      <c r="FC118" s="82" t="str">
        <f t="shared" si="45"/>
        <v/>
      </c>
      <c r="FD118" s="82" t="str">
        <f t="shared" si="45"/>
        <v/>
      </c>
      <c r="FE118" s="82" t="str">
        <f t="shared" si="45"/>
        <v/>
      </c>
      <c r="FF118" s="82" t="str">
        <f t="shared" si="45"/>
        <v/>
      </c>
      <c r="FG118" s="82" t="str">
        <f t="shared" si="45"/>
        <v/>
      </c>
      <c r="FH118" s="82" t="str">
        <f t="shared" si="45"/>
        <v/>
      </c>
      <c r="FI118" s="82" t="str">
        <f t="shared" si="46"/>
        <v>murano.furusato0078@cotton.ocn.ne.jp</v>
      </c>
      <c r="FJ118" s="82" t="str">
        <f t="shared" si="46"/>
        <v/>
      </c>
      <c r="FK118" s="82" t="str">
        <f t="shared" si="46"/>
        <v/>
      </c>
      <c r="FL118" s="82" t="str">
        <f t="shared" si="46"/>
        <v/>
      </c>
      <c r="FM118" s="82" t="str">
        <f t="shared" si="46"/>
        <v/>
      </c>
      <c r="FN118" s="82" t="str">
        <f t="shared" si="46"/>
        <v/>
      </c>
      <c r="FO118" s="82" t="str">
        <f t="shared" si="47"/>
        <v/>
      </c>
      <c r="FP118" s="82" t="str">
        <f t="shared" si="47"/>
        <v/>
      </c>
      <c r="FQ118" s="82" t="str">
        <f t="shared" si="47"/>
        <v/>
      </c>
      <c r="FR118" s="82" t="str">
        <f t="shared" si="47"/>
        <v/>
      </c>
      <c r="FS118" s="82" t="str">
        <f t="shared" si="47"/>
        <v/>
      </c>
      <c r="FT118" s="82" t="str">
        <f t="shared" si="47"/>
        <v/>
      </c>
      <c r="FU118" s="82" t="str">
        <f t="shared" si="48"/>
        <v/>
      </c>
      <c r="FV118" s="82" t="str">
        <f t="shared" si="48"/>
        <v/>
      </c>
      <c r="FW118" s="82" t="str">
        <f t="shared" si="48"/>
        <v/>
      </c>
      <c r="FX118" s="82" t="str">
        <f t="shared" si="48"/>
        <v/>
      </c>
      <c r="FY118" s="82" t="str">
        <f t="shared" si="48"/>
        <v/>
      </c>
      <c r="FZ118" s="82" t="str">
        <f t="shared" si="48"/>
        <v/>
      </c>
      <c r="GA118" s="82" t="str">
        <f t="shared" si="49"/>
        <v/>
      </c>
      <c r="GB118" s="82" t="str">
        <f t="shared" si="49"/>
        <v/>
      </c>
      <c r="GC118" s="82" t="str">
        <f t="shared" si="49"/>
        <v/>
      </c>
      <c r="GD118" s="82" t="str">
        <f t="shared" si="49"/>
        <v/>
      </c>
      <c r="GE118" s="82" t="str">
        <f t="shared" si="49"/>
        <v/>
      </c>
      <c r="GF118" s="82" t="str">
        <f t="shared" si="49"/>
        <v/>
      </c>
    </row>
    <row r="119" spans="1:188" ht="25.5" customHeight="1">
      <c r="A119" s="2" t="s">
        <v>2953</v>
      </c>
      <c r="B119" s="2">
        <f>COUNTIF($H$4:H119,H119)</f>
        <v>1</v>
      </c>
      <c r="C119" s="2">
        <f>COUNTIF($J$4:J119,J119)</f>
        <v>1</v>
      </c>
      <c r="D119" s="2">
        <f>COUNTIF($K$4:K119,K119)</f>
        <v>1</v>
      </c>
      <c r="E119" s="89">
        <f t="shared" si="25"/>
        <v>116</v>
      </c>
      <c r="F119" s="89" t="s">
        <v>2532</v>
      </c>
      <c r="G119" s="79" t="s">
        <v>3917</v>
      </c>
      <c r="H119" s="79" t="s">
        <v>903</v>
      </c>
      <c r="I119" s="79" t="s">
        <v>3342</v>
      </c>
      <c r="J119" s="99" t="s">
        <v>4297</v>
      </c>
      <c r="K119" s="89" t="s">
        <v>222</v>
      </c>
      <c r="L119" s="89" t="s">
        <v>846</v>
      </c>
      <c r="M119" s="108" t="s">
        <v>4298</v>
      </c>
      <c r="N119" s="108"/>
      <c r="O119" s="108"/>
      <c r="P119" s="108"/>
      <c r="Q119" s="108"/>
      <c r="R119" s="108"/>
      <c r="S119" s="89"/>
      <c r="T119" s="89"/>
      <c r="U119" s="89"/>
      <c r="V119" s="89"/>
      <c r="W119" s="89"/>
      <c r="X119" s="89"/>
      <c r="Y119" s="89"/>
      <c r="Z119" s="89"/>
      <c r="AA119" s="89"/>
      <c r="AB119" s="89"/>
      <c r="AC119" s="89"/>
      <c r="AD119" s="89">
        <v>1</v>
      </c>
      <c r="AE119" s="89"/>
      <c r="AF119" s="89"/>
      <c r="AG119" s="89"/>
      <c r="AH119" s="89"/>
      <c r="AI119" s="89"/>
      <c r="AJ119" s="89"/>
      <c r="AK119" s="89"/>
      <c r="AL119" s="89"/>
      <c r="AM119" s="89"/>
      <c r="AN119" s="89"/>
      <c r="AO119" s="89"/>
      <c r="AP119" s="89"/>
      <c r="AQ119" s="111"/>
      <c r="AR119" s="118"/>
      <c r="AS119" s="2" t="str">
        <f t="shared" si="26"/>
        <v/>
      </c>
      <c r="AT119" s="2" t="str">
        <f t="shared" si="26"/>
        <v/>
      </c>
      <c r="AU119" s="2" t="str">
        <f t="shared" si="26"/>
        <v/>
      </c>
      <c r="AV119" s="2" t="str">
        <f t="shared" si="26"/>
        <v/>
      </c>
      <c r="AW119" s="2" t="str">
        <f t="shared" si="26"/>
        <v/>
      </c>
      <c r="AX119" s="2" t="str">
        <f t="shared" si="26"/>
        <v/>
      </c>
      <c r="AY119" s="121" t="str">
        <f t="shared" si="27"/>
        <v/>
      </c>
      <c r="AZ119" s="121" t="str">
        <f t="shared" si="27"/>
        <v/>
      </c>
      <c r="BA119" s="121" t="str">
        <f t="shared" si="27"/>
        <v/>
      </c>
      <c r="BB119" s="121" t="str">
        <f t="shared" si="27"/>
        <v/>
      </c>
      <c r="BC119" s="121" t="str">
        <f t="shared" si="27"/>
        <v/>
      </c>
      <c r="BD119" s="121" t="str">
        <f t="shared" si="27"/>
        <v/>
      </c>
      <c r="BE119" s="82" t="str">
        <f t="shared" si="28"/>
        <v/>
      </c>
      <c r="BF119" s="82" t="str">
        <f t="shared" si="28"/>
        <v/>
      </c>
      <c r="BG119" s="82" t="str">
        <f t="shared" si="28"/>
        <v/>
      </c>
      <c r="BH119" s="82" t="str">
        <f t="shared" si="28"/>
        <v/>
      </c>
      <c r="BI119" s="82" t="str">
        <f t="shared" si="28"/>
        <v/>
      </c>
      <c r="BJ119" s="82" t="str">
        <f t="shared" si="28"/>
        <v/>
      </c>
      <c r="BK119" s="82" t="str">
        <f t="shared" si="29"/>
        <v/>
      </c>
      <c r="BL119" s="82" t="str">
        <f t="shared" si="29"/>
        <v/>
      </c>
      <c r="BM119" s="82" t="str">
        <f t="shared" si="29"/>
        <v/>
      </c>
      <c r="BN119" s="82" t="str">
        <f t="shared" si="29"/>
        <v/>
      </c>
      <c r="BO119" s="82" t="str">
        <f t="shared" si="29"/>
        <v/>
      </c>
      <c r="BP119" s="82" t="str">
        <f t="shared" si="29"/>
        <v/>
      </c>
      <c r="BQ119" s="82" t="str">
        <f t="shared" si="30"/>
        <v/>
      </c>
      <c r="BR119" s="82" t="str">
        <f t="shared" si="30"/>
        <v/>
      </c>
      <c r="BS119" s="82" t="str">
        <f t="shared" si="30"/>
        <v/>
      </c>
      <c r="BT119" s="82" t="str">
        <f t="shared" si="30"/>
        <v/>
      </c>
      <c r="BU119" s="82" t="str">
        <f t="shared" si="30"/>
        <v/>
      </c>
      <c r="BV119" s="82" t="str">
        <f t="shared" si="30"/>
        <v/>
      </c>
      <c r="BW119" s="82" t="str">
        <f t="shared" si="31"/>
        <v/>
      </c>
      <c r="BX119" s="82" t="str">
        <f t="shared" si="31"/>
        <v/>
      </c>
      <c r="BY119" s="82" t="str">
        <f t="shared" si="31"/>
        <v/>
      </c>
      <c r="BZ119" s="82" t="str">
        <f t="shared" si="31"/>
        <v/>
      </c>
      <c r="CA119" s="82" t="str">
        <f t="shared" si="31"/>
        <v/>
      </c>
      <c r="CB119" s="82" t="str">
        <f t="shared" si="31"/>
        <v/>
      </c>
      <c r="CC119" s="82" t="str">
        <f t="shared" si="32"/>
        <v/>
      </c>
      <c r="CD119" s="82" t="str">
        <f t="shared" si="32"/>
        <v/>
      </c>
      <c r="CE119" s="82" t="str">
        <f t="shared" si="32"/>
        <v/>
      </c>
      <c r="CF119" s="82" t="str">
        <f t="shared" si="32"/>
        <v/>
      </c>
      <c r="CG119" s="82" t="str">
        <f t="shared" si="32"/>
        <v/>
      </c>
      <c r="CH119" s="82" t="str">
        <f t="shared" si="32"/>
        <v/>
      </c>
      <c r="CI119" s="82" t="str">
        <f t="shared" si="33"/>
        <v/>
      </c>
      <c r="CJ119" s="82" t="str">
        <f t="shared" si="33"/>
        <v/>
      </c>
      <c r="CK119" s="82" t="str">
        <f t="shared" si="33"/>
        <v/>
      </c>
      <c r="CL119" s="82" t="str">
        <f t="shared" si="33"/>
        <v/>
      </c>
      <c r="CM119" s="82" t="str">
        <f t="shared" si="33"/>
        <v/>
      </c>
      <c r="CN119" s="82" t="str">
        <f t="shared" si="33"/>
        <v/>
      </c>
      <c r="CO119" s="82" t="str">
        <f t="shared" si="34"/>
        <v/>
      </c>
      <c r="CP119" s="82" t="str">
        <f t="shared" si="34"/>
        <v/>
      </c>
      <c r="CQ119" s="82" t="str">
        <f t="shared" si="34"/>
        <v/>
      </c>
      <c r="CR119" s="82" t="str">
        <f t="shared" si="34"/>
        <v/>
      </c>
      <c r="CS119" s="82" t="str">
        <f t="shared" si="34"/>
        <v/>
      </c>
      <c r="CT119" s="82" t="str">
        <f t="shared" si="34"/>
        <v/>
      </c>
      <c r="CU119" s="82" t="str">
        <f t="shared" si="35"/>
        <v/>
      </c>
      <c r="CV119" s="82" t="str">
        <f t="shared" si="35"/>
        <v/>
      </c>
      <c r="CW119" s="82" t="str">
        <f t="shared" si="35"/>
        <v/>
      </c>
      <c r="CX119" s="82" t="str">
        <f t="shared" si="35"/>
        <v/>
      </c>
      <c r="CY119" s="82" t="str">
        <f t="shared" si="35"/>
        <v/>
      </c>
      <c r="CZ119" s="82" t="str">
        <f t="shared" si="35"/>
        <v/>
      </c>
      <c r="DA119" s="82" t="str">
        <f t="shared" si="36"/>
        <v/>
      </c>
      <c r="DB119" s="82" t="str">
        <f t="shared" si="36"/>
        <v/>
      </c>
      <c r="DC119" s="82" t="str">
        <f t="shared" si="36"/>
        <v/>
      </c>
      <c r="DD119" s="82" t="str">
        <f t="shared" si="36"/>
        <v/>
      </c>
      <c r="DE119" s="82" t="str">
        <f t="shared" si="36"/>
        <v/>
      </c>
      <c r="DF119" s="82" t="str">
        <f t="shared" si="36"/>
        <v/>
      </c>
      <c r="DG119" s="82" t="str">
        <f t="shared" si="37"/>
        <v>kirara-b@castle.ocn.ne.jp</v>
      </c>
      <c r="DH119" s="82" t="str">
        <f t="shared" si="37"/>
        <v/>
      </c>
      <c r="DI119" s="82" t="str">
        <f t="shared" si="37"/>
        <v/>
      </c>
      <c r="DJ119" s="82" t="str">
        <f t="shared" si="37"/>
        <v/>
      </c>
      <c r="DK119" s="82" t="str">
        <f t="shared" si="37"/>
        <v/>
      </c>
      <c r="DL119" s="82" t="str">
        <f t="shared" si="37"/>
        <v/>
      </c>
      <c r="DM119" s="82" t="str">
        <f t="shared" si="38"/>
        <v/>
      </c>
      <c r="DN119" s="82" t="str">
        <f t="shared" si="38"/>
        <v/>
      </c>
      <c r="DO119" s="82" t="str">
        <f t="shared" si="38"/>
        <v/>
      </c>
      <c r="DP119" s="82" t="str">
        <f t="shared" si="38"/>
        <v/>
      </c>
      <c r="DQ119" s="82" t="str">
        <f t="shared" si="38"/>
        <v/>
      </c>
      <c r="DR119" s="82" t="str">
        <f t="shared" si="38"/>
        <v/>
      </c>
      <c r="DS119" s="82" t="str">
        <f t="shared" si="39"/>
        <v/>
      </c>
      <c r="DT119" s="82" t="str">
        <f t="shared" si="39"/>
        <v/>
      </c>
      <c r="DU119" s="82" t="str">
        <f t="shared" si="39"/>
        <v/>
      </c>
      <c r="DV119" s="82" t="str">
        <f t="shared" si="39"/>
        <v/>
      </c>
      <c r="DW119" s="82" t="str">
        <f t="shared" si="39"/>
        <v/>
      </c>
      <c r="DX119" s="82" t="str">
        <f t="shared" si="39"/>
        <v/>
      </c>
      <c r="DY119" s="82" t="str">
        <f t="shared" si="40"/>
        <v/>
      </c>
      <c r="DZ119" s="82" t="str">
        <f t="shared" si="40"/>
        <v/>
      </c>
      <c r="EA119" s="82" t="str">
        <f t="shared" si="40"/>
        <v/>
      </c>
      <c r="EB119" s="82" t="str">
        <f t="shared" si="40"/>
        <v/>
      </c>
      <c r="EC119" s="82" t="str">
        <f t="shared" si="40"/>
        <v/>
      </c>
      <c r="ED119" s="82" t="str">
        <f t="shared" si="40"/>
        <v/>
      </c>
      <c r="EE119" s="82" t="str">
        <f t="shared" si="41"/>
        <v/>
      </c>
      <c r="EF119" s="82" t="str">
        <f t="shared" si="41"/>
        <v/>
      </c>
      <c r="EG119" s="82" t="str">
        <f t="shared" si="41"/>
        <v/>
      </c>
      <c r="EH119" s="82" t="str">
        <f t="shared" si="41"/>
        <v/>
      </c>
      <c r="EI119" s="82" t="str">
        <f t="shared" si="41"/>
        <v/>
      </c>
      <c r="EJ119" s="82" t="str">
        <f t="shared" si="41"/>
        <v/>
      </c>
      <c r="EK119" s="82" t="str">
        <f t="shared" si="42"/>
        <v/>
      </c>
      <c r="EL119" s="82" t="str">
        <f t="shared" si="42"/>
        <v/>
      </c>
      <c r="EM119" s="82" t="str">
        <f t="shared" si="42"/>
        <v/>
      </c>
      <c r="EN119" s="82" t="str">
        <f t="shared" si="42"/>
        <v/>
      </c>
      <c r="EO119" s="82" t="str">
        <f t="shared" si="42"/>
        <v/>
      </c>
      <c r="EP119" s="82" t="str">
        <f t="shared" si="42"/>
        <v/>
      </c>
      <c r="EQ119" s="82" t="str">
        <f t="shared" si="43"/>
        <v/>
      </c>
      <c r="ER119" s="82" t="str">
        <f t="shared" si="43"/>
        <v/>
      </c>
      <c r="ES119" s="82" t="str">
        <f t="shared" si="43"/>
        <v/>
      </c>
      <c r="ET119" s="82" t="str">
        <f t="shared" si="43"/>
        <v/>
      </c>
      <c r="EU119" s="82" t="str">
        <f t="shared" si="43"/>
        <v/>
      </c>
      <c r="EV119" s="82" t="str">
        <f t="shared" si="43"/>
        <v/>
      </c>
      <c r="EW119" s="82" t="str">
        <f t="shared" si="44"/>
        <v/>
      </c>
      <c r="EX119" s="82" t="str">
        <f t="shared" si="44"/>
        <v/>
      </c>
      <c r="EY119" s="82" t="str">
        <f t="shared" si="44"/>
        <v/>
      </c>
      <c r="EZ119" s="82" t="str">
        <f t="shared" si="44"/>
        <v/>
      </c>
      <c r="FA119" s="82" t="str">
        <f t="shared" si="44"/>
        <v/>
      </c>
      <c r="FB119" s="82" t="str">
        <f t="shared" si="44"/>
        <v/>
      </c>
      <c r="FC119" s="82" t="str">
        <f t="shared" si="45"/>
        <v/>
      </c>
      <c r="FD119" s="82" t="str">
        <f t="shared" si="45"/>
        <v/>
      </c>
      <c r="FE119" s="82" t="str">
        <f t="shared" si="45"/>
        <v/>
      </c>
      <c r="FF119" s="82" t="str">
        <f t="shared" si="45"/>
        <v/>
      </c>
      <c r="FG119" s="82" t="str">
        <f t="shared" si="45"/>
        <v/>
      </c>
      <c r="FH119" s="82" t="str">
        <f t="shared" si="45"/>
        <v/>
      </c>
      <c r="FI119" s="82" t="str">
        <f t="shared" si="46"/>
        <v/>
      </c>
      <c r="FJ119" s="82" t="str">
        <f t="shared" si="46"/>
        <v/>
      </c>
      <c r="FK119" s="82" t="str">
        <f t="shared" si="46"/>
        <v/>
      </c>
      <c r="FL119" s="82" t="str">
        <f t="shared" si="46"/>
        <v/>
      </c>
      <c r="FM119" s="82" t="str">
        <f t="shared" si="46"/>
        <v/>
      </c>
      <c r="FN119" s="82" t="str">
        <f t="shared" si="46"/>
        <v/>
      </c>
      <c r="FO119" s="82" t="str">
        <f t="shared" si="47"/>
        <v/>
      </c>
      <c r="FP119" s="82" t="str">
        <f t="shared" si="47"/>
        <v/>
      </c>
      <c r="FQ119" s="82" t="str">
        <f t="shared" si="47"/>
        <v/>
      </c>
      <c r="FR119" s="82" t="str">
        <f t="shared" si="47"/>
        <v/>
      </c>
      <c r="FS119" s="82" t="str">
        <f t="shared" si="47"/>
        <v/>
      </c>
      <c r="FT119" s="82" t="str">
        <f t="shared" si="47"/>
        <v/>
      </c>
      <c r="FU119" s="82" t="str">
        <f t="shared" si="48"/>
        <v/>
      </c>
      <c r="FV119" s="82" t="str">
        <f t="shared" si="48"/>
        <v/>
      </c>
      <c r="FW119" s="82" t="str">
        <f t="shared" si="48"/>
        <v/>
      </c>
      <c r="FX119" s="82" t="str">
        <f t="shared" si="48"/>
        <v/>
      </c>
      <c r="FY119" s="82" t="str">
        <f t="shared" si="48"/>
        <v/>
      </c>
      <c r="FZ119" s="82" t="str">
        <f t="shared" si="48"/>
        <v/>
      </c>
      <c r="GA119" s="82" t="str">
        <f t="shared" si="49"/>
        <v/>
      </c>
      <c r="GB119" s="82" t="str">
        <f t="shared" si="49"/>
        <v/>
      </c>
      <c r="GC119" s="82" t="str">
        <f t="shared" si="49"/>
        <v/>
      </c>
      <c r="GD119" s="82" t="str">
        <f t="shared" si="49"/>
        <v/>
      </c>
      <c r="GE119" s="82" t="str">
        <f t="shared" si="49"/>
        <v/>
      </c>
      <c r="GF119" s="82" t="str">
        <f t="shared" si="49"/>
        <v/>
      </c>
    </row>
    <row r="120" spans="1:188" ht="25.5" customHeight="1">
      <c r="A120" s="2" t="s">
        <v>4681</v>
      </c>
      <c r="B120" s="2">
        <f>COUNTIF($H$4:H120,H120)</f>
        <v>1</v>
      </c>
      <c r="C120" s="2">
        <f>COUNTIF($J$4:J120,J120)</f>
        <v>1</v>
      </c>
      <c r="D120" s="2">
        <f>COUNTIF($K$4:K120,K120)</f>
        <v>1</v>
      </c>
      <c r="E120" s="89">
        <f t="shared" si="25"/>
        <v>117</v>
      </c>
      <c r="F120" s="89" t="s">
        <v>2532</v>
      </c>
      <c r="G120" s="79" t="s">
        <v>3917</v>
      </c>
      <c r="H120" s="79" t="s">
        <v>1792</v>
      </c>
      <c r="I120" s="79" t="s">
        <v>238</v>
      </c>
      <c r="J120" s="79" t="s">
        <v>3226</v>
      </c>
      <c r="K120" s="89" t="s">
        <v>4299</v>
      </c>
      <c r="L120" s="89" t="s">
        <v>1683</v>
      </c>
      <c r="M120" s="108" t="s">
        <v>4300</v>
      </c>
      <c r="N120" s="108"/>
      <c r="O120" s="108"/>
      <c r="P120" s="108"/>
      <c r="Q120" s="108"/>
      <c r="R120" s="108"/>
      <c r="S120" s="89"/>
      <c r="T120" s="89"/>
      <c r="U120" s="89"/>
      <c r="V120" s="89"/>
      <c r="W120" s="89"/>
      <c r="X120" s="89">
        <v>1</v>
      </c>
      <c r="Y120" s="89"/>
      <c r="Z120" s="89">
        <v>1</v>
      </c>
      <c r="AA120" s="89"/>
      <c r="AB120" s="89"/>
      <c r="AC120" s="89"/>
      <c r="AD120" s="89"/>
      <c r="AE120" s="89"/>
      <c r="AF120" s="89"/>
      <c r="AG120" s="89"/>
      <c r="AH120" s="89"/>
      <c r="AI120" s="89"/>
      <c r="AJ120" s="89"/>
      <c r="AK120" s="89"/>
      <c r="AL120" s="89"/>
      <c r="AM120" s="89">
        <v>3</v>
      </c>
      <c r="AN120" s="89">
        <v>1</v>
      </c>
      <c r="AO120" s="89">
        <v>1</v>
      </c>
      <c r="AP120" s="89"/>
      <c r="AQ120" s="111"/>
      <c r="AR120" s="118"/>
      <c r="AS120" s="2" t="str">
        <f t="shared" si="26"/>
        <v/>
      </c>
      <c r="AT120" s="2" t="str">
        <f t="shared" si="26"/>
        <v/>
      </c>
      <c r="AU120" s="2" t="str">
        <f t="shared" si="26"/>
        <v/>
      </c>
      <c r="AV120" s="2" t="str">
        <f t="shared" si="26"/>
        <v/>
      </c>
      <c r="AW120" s="2" t="str">
        <f t="shared" si="26"/>
        <v/>
      </c>
      <c r="AX120" s="2" t="str">
        <f t="shared" si="26"/>
        <v/>
      </c>
      <c r="AY120" s="121" t="str">
        <f t="shared" si="27"/>
        <v/>
      </c>
      <c r="AZ120" s="121" t="str">
        <f t="shared" si="27"/>
        <v/>
      </c>
      <c r="BA120" s="121" t="str">
        <f t="shared" si="27"/>
        <v/>
      </c>
      <c r="BB120" s="121" t="str">
        <f t="shared" si="27"/>
        <v/>
      </c>
      <c r="BC120" s="121" t="str">
        <f t="shared" si="27"/>
        <v/>
      </c>
      <c r="BD120" s="121" t="str">
        <f t="shared" si="27"/>
        <v/>
      </c>
      <c r="BE120" s="82" t="str">
        <f t="shared" si="28"/>
        <v/>
      </c>
      <c r="BF120" s="82" t="str">
        <f t="shared" si="28"/>
        <v/>
      </c>
      <c r="BG120" s="82" t="str">
        <f t="shared" si="28"/>
        <v/>
      </c>
      <c r="BH120" s="82" t="str">
        <f t="shared" si="28"/>
        <v/>
      </c>
      <c r="BI120" s="82" t="str">
        <f t="shared" si="28"/>
        <v/>
      </c>
      <c r="BJ120" s="82" t="str">
        <f t="shared" si="28"/>
        <v/>
      </c>
      <c r="BK120" s="82" t="str">
        <f t="shared" si="29"/>
        <v/>
      </c>
      <c r="BL120" s="82" t="str">
        <f t="shared" si="29"/>
        <v/>
      </c>
      <c r="BM120" s="82" t="str">
        <f t="shared" si="29"/>
        <v/>
      </c>
      <c r="BN120" s="82" t="str">
        <f t="shared" si="29"/>
        <v/>
      </c>
      <c r="BO120" s="82" t="str">
        <f t="shared" si="29"/>
        <v/>
      </c>
      <c r="BP120" s="82" t="str">
        <f t="shared" si="29"/>
        <v/>
      </c>
      <c r="BQ120" s="82" t="str">
        <f t="shared" si="30"/>
        <v/>
      </c>
      <c r="BR120" s="82" t="str">
        <f t="shared" si="30"/>
        <v/>
      </c>
      <c r="BS120" s="82" t="str">
        <f t="shared" si="30"/>
        <v/>
      </c>
      <c r="BT120" s="82" t="str">
        <f t="shared" si="30"/>
        <v/>
      </c>
      <c r="BU120" s="82" t="str">
        <f t="shared" si="30"/>
        <v/>
      </c>
      <c r="BV120" s="82" t="str">
        <f t="shared" si="30"/>
        <v/>
      </c>
      <c r="BW120" s="82" t="str">
        <f t="shared" si="31"/>
        <v>usaka-h@toyama-hiyori.jp</v>
      </c>
      <c r="BX120" s="82" t="str">
        <f t="shared" si="31"/>
        <v/>
      </c>
      <c r="BY120" s="82" t="str">
        <f t="shared" si="31"/>
        <v/>
      </c>
      <c r="BZ120" s="82" t="str">
        <f t="shared" si="31"/>
        <v/>
      </c>
      <c r="CA120" s="82" t="str">
        <f t="shared" si="31"/>
        <v/>
      </c>
      <c r="CB120" s="82" t="str">
        <f t="shared" si="31"/>
        <v/>
      </c>
      <c r="CC120" s="82" t="str">
        <f t="shared" si="32"/>
        <v/>
      </c>
      <c r="CD120" s="82" t="str">
        <f t="shared" si="32"/>
        <v/>
      </c>
      <c r="CE120" s="82" t="str">
        <f t="shared" si="32"/>
        <v/>
      </c>
      <c r="CF120" s="82" t="str">
        <f t="shared" si="32"/>
        <v/>
      </c>
      <c r="CG120" s="82" t="str">
        <f t="shared" si="32"/>
        <v/>
      </c>
      <c r="CH120" s="82" t="str">
        <f t="shared" si="32"/>
        <v/>
      </c>
      <c r="CI120" s="82" t="str">
        <f t="shared" si="33"/>
        <v>usaka-h@toyama-hiyori.jp</v>
      </c>
      <c r="CJ120" s="82" t="str">
        <f t="shared" si="33"/>
        <v/>
      </c>
      <c r="CK120" s="82" t="str">
        <f t="shared" si="33"/>
        <v/>
      </c>
      <c r="CL120" s="82" t="str">
        <f t="shared" si="33"/>
        <v/>
      </c>
      <c r="CM120" s="82" t="str">
        <f t="shared" si="33"/>
        <v/>
      </c>
      <c r="CN120" s="82" t="str">
        <f t="shared" si="33"/>
        <v/>
      </c>
      <c r="CO120" s="82" t="str">
        <f t="shared" si="34"/>
        <v/>
      </c>
      <c r="CP120" s="82" t="str">
        <f t="shared" si="34"/>
        <v/>
      </c>
      <c r="CQ120" s="82" t="str">
        <f t="shared" si="34"/>
        <v/>
      </c>
      <c r="CR120" s="82" t="str">
        <f t="shared" si="34"/>
        <v/>
      </c>
      <c r="CS120" s="82" t="str">
        <f t="shared" si="34"/>
        <v/>
      </c>
      <c r="CT120" s="82" t="str">
        <f t="shared" si="34"/>
        <v/>
      </c>
      <c r="CU120" s="82" t="str">
        <f t="shared" si="35"/>
        <v/>
      </c>
      <c r="CV120" s="82" t="str">
        <f t="shared" si="35"/>
        <v/>
      </c>
      <c r="CW120" s="82" t="str">
        <f t="shared" si="35"/>
        <v/>
      </c>
      <c r="CX120" s="82" t="str">
        <f t="shared" si="35"/>
        <v/>
      </c>
      <c r="CY120" s="82" t="str">
        <f t="shared" si="35"/>
        <v/>
      </c>
      <c r="CZ120" s="82" t="str">
        <f t="shared" si="35"/>
        <v/>
      </c>
      <c r="DA120" s="82" t="str">
        <f t="shared" si="36"/>
        <v/>
      </c>
      <c r="DB120" s="82" t="str">
        <f t="shared" si="36"/>
        <v/>
      </c>
      <c r="DC120" s="82" t="str">
        <f t="shared" si="36"/>
        <v/>
      </c>
      <c r="DD120" s="82" t="str">
        <f t="shared" si="36"/>
        <v/>
      </c>
      <c r="DE120" s="82" t="str">
        <f t="shared" si="36"/>
        <v/>
      </c>
      <c r="DF120" s="82" t="str">
        <f t="shared" si="36"/>
        <v/>
      </c>
      <c r="DG120" s="82" t="str">
        <f t="shared" si="37"/>
        <v/>
      </c>
      <c r="DH120" s="82" t="str">
        <f t="shared" si="37"/>
        <v/>
      </c>
      <c r="DI120" s="82" t="str">
        <f t="shared" si="37"/>
        <v/>
      </c>
      <c r="DJ120" s="82" t="str">
        <f t="shared" si="37"/>
        <v/>
      </c>
      <c r="DK120" s="82" t="str">
        <f t="shared" si="37"/>
        <v/>
      </c>
      <c r="DL120" s="82" t="str">
        <f t="shared" si="37"/>
        <v/>
      </c>
      <c r="DM120" s="82" t="str">
        <f t="shared" si="38"/>
        <v/>
      </c>
      <c r="DN120" s="82" t="str">
        <f t="shared" si="38"/>
        <v/>
      </c>
      <c r="DO120" s="82" t="str">
        <f t="shared" si="38"/>
        <v/>
      </c>
      <c r="DP120" s="82" t="str">
        <f t="shared" si="38"/>
        <v/>
      </c>
      <c r="DQ120" s="82" t="str">
        <f t="shared" si="38"/>
        <v/>
      </c>
      <c r="DR120" s="82" t="str">
        <f t="shared" si="38"/>
        <v/>
      </c>
      <c r="DS120" s="82" t="str">
        <f t="shared" si="39"/>
        <v/>
      </c>
      <c r="DT120" s="82" t="str">
        <f t="shared" si="39"/>
        <v/>
      </c>
      <c r="DU120" s="82" t="str">
        <f t="shared" si="39"/>
        <v/>
      </c>
      <c r="DV120" s="82" t="str">
        <f t="shared" si="39"/>
        <v/>
      </c>
      <c r="DW120" s="82" t="str">
        <f t="shared" si="39"/>
        <v/>
      </c>
      <c r="DX120" s="82" t="str">
        <f t="shared" si="39"/>
        <v/>
      </c>
      <c r="DY120" s="82" t="str">
        <f t="shared" si="40"/>
        <v/>
      </c>
      <c r="DZ120" s="82" t="str">
        <f t="shared" si="40"/>
        <v/>
      </c>
      <c r="EA120" s="82" t="str">
        <f t="shared" si="40"/>
        <v/>
      </c>
      <c r="EB120" s="82" t="str">
        <f t="shared" si="40"/>
        <v/>
      </c>
      <c r="EC120" s="82" t="str">
        <f t="shared" si="40"/>
        <v/>
      </c>
      <c r="ED120" s="82" t="str">
        <f t="shared" si="40"/>
        <v/>
      </c>
      <c r="EE120" s="82" t="str">
        <f t="shared" si="41"/>
        <v/>
      </c>
      <c r="EF120" s="82" t="str">
        <f t="shared" si="41"/>
        <v/>
      </c>
      <c r="EG120" s="82" t="str">
        <f t="shared" si="41"/>
        <v/>
      </c>
      <c r="EH120" s="82" t="str">
        <f t="shared" si="41"/>
        <v/>
      </c>
      <c r="EI120" s="82" t="str">
        <f t="shared" si="41"/>
        <v/>
      </c>
      <c r="EJ120" s="82" t="str">
        <f t="shared" si="41"/>
        <v/>
      </c>
      <c r="EK120" s="82" t="str">
        <f t="shared" si="42"/>
        <v/>
      </c>
      <c r="EL120" s="82" t="str">
        <f t="shared" si="42"/>
        <v/>
      </c>
      <c r="EM120" s="82" t="str">
        <f t="shared" si="42"/>
        <v/>
      </c>
      <c r="EN120" s="82" t="str">
        <f t="shared" si="42"/>
        <v/>
      </c>
      <c r="EO120" s="82" t="str">
        <f t="shared" si="42"/>
        <v/>
      </c>
      <c r="EP120" s="82" t="str">
        <f t="shared" si="42"/>
        <v/>
      </c>
      <c r="EQ120" s="82" t="str">
        <f t="shared" si="43"/>
        <v/>
      </c>
      <c r="ER120" s="82" t="str">
        <f t="shared" si="43"/>
        <v/>
      </c>
      <c r="ES120" s="82" t="str">
        <f t="shared" si="43"/>
        <v/>
      </c>
      <c r="ET120" s="82" t="str">
        <f t="shared" si="43"/>
        <v/>
      </c>
      <c r="EU120" s="82" t="str">
        <f t="shared" si="43"/>
        <v/>
      </c>
      <c r="EV120" s="82" t="str">
        <f t="shared" si="43"/>
        <v/>
      </c>
      <c r="EW120" s="82" t="str">
        <f t="shared" si="44"/>
        <v/>
      </c>
      <c r="EX120" s="82" t="str">
        <f t="shared" si="44"/>
        <v/>
      </c>
      <c r="EY120" s="82" t="str">
        <f t="shared" si="44"/>
        <v/>
      </c>
      <c r="EZ120" s="82" t="str">
        <f t="shared" si="44"/>
        <v/>
      </c>
      <c r="FA120" s="82" t="str">
        <f t="shared" si="44"/>
        <v/>
      </c>
      <c r="FB120" s="82" t="str">
        <f t="shared" si="44"/>
        <v/>
      </c>
      <c r="FC120" s="82" t="str">
        <f t="shared" si="45"/>
        <v/>
      </c>
      <c r="FD120" s="82" t="str">
        <f t="shared" si="45"/>
        <v/>
      </c>
      <c r="FE120" s="82" t="str">
        <f t="shared" si="45"/>
        <v/>
      </c>
      <c r="FF120" s="82" t="str">
        <f t="shared" si="45"/>
        <v/>
      </c>
      <c r="FG120" s="82" t="str">
        <f t="shared" si="45"/>
        <v/>
      </c>
      <c r="FH120" s="82" t="str">
        <f t="shared" si="45"/>
        <v/>
      </c>
      <c r="FI120" s="82" t="str">
        <f t="shared" si="46"/>
        <v>usaka-h@toyama-hiyori.jp</v>
      </c>
      <c r="FJ120" s="82" t="str">
        <f t="shared" si="46"/>
        <v/>
      </c>
      <c r="FK120" s="82" t="str">
        <f t="shared" si="46"/>
        <v/>
      </c>
      <c r="FL120" s="82" t="str">
        <f t="shared" si="46"/>
        <v/>
      </c>
      <c r="FM120" s="82" t="str">
        <f t="shared" si="46"/>
        <v/>
      </c>
      <c r="FN120" s="82" t="str">
        <f t="shared" si="46"/>
        <v/>
      </c>
      <c r="FO120" s="82" t="str">
        <f t="shared" si="47"/>
        <v>usaka-h@toyama-hiyori.jp</v>
      </c>
      <c r="FP120" s="82" t="str">
        <f t="shared" si="47"/>
        <v/>
      </c>
      <c r="FQ120" s="82" t="str">
        <f t="shared" si="47"/>
        <v/>
      </c>
      <c r="FR120" s="82" t="str">
        <f t="shared" si="47"/>
        <v/>
      </c>
      <c r="FS120" s="82" t="str">
        <f t="shared" si="47"/>
        <v/>
      </c>
      <c r="FT120" s="82" t="str">
        <f t="shared" si="47"/>
        <v/>
      </c>
      <c r="FU120" s="82" t="str">
        <f t="shared" si="48"/>
        <v>usaka-h@toyama-hiyori.jp</v>
      </c>
      <c r="FV120" s="82" t="str">
        <f t="shared" si="48"/>
        <v/>
      </c>
      <c r="FW120" s="82" t="str">
        <f t="shared" si="48"/>
        <v/>
      </c>
      <c r="FX120" s="82" t="str">
        <f t="shared" si="48"/>
        <v/>
      </c>
      <c r="FY120" s="82" t="str">
        <f t="shared" si="48"/>
        <v/>
      </c>
      <c r="FZ120" s="82" t="str">
        <f t="shared" si="48"/>
        <v/>
      </c>
      <c r="GA120" s="82" t="str">
        <f t="shared" si="49"/>
        <v/>
      </c>
      <c r="GB120" s="82" t="str">
        <f t="shared" si="49"/>
        <v/>
      </c>
      <c r="GC120" s="82" t="str">
        <f t="shared" si="49"/>
        <v/>
      </c>
      <c r="GD120" s="82" t="str">
        <f t="shared" si="49"/>
        <v/>
      </c>
      <c r="GE120" s="82" t="str">
        <f t="shared" si="49"/>
        <v/>
      </c>
      <c r="GF120" s="82" t="str">
        <f t="shared" si="49"/>
        <v/>
      </c>
    </row>
    <row r="121" spans="1:188" ht="25.5" customHeight="1">
      <c r="A121" s="2" t="s">
        <v>4684</v>
      </c>
      <c r="B121" s="2">
        <f>COUNTIF($H$4:H121,H121)</f>
        <v>1</v>
      </c>
      <c r="C121" s="2">
        <f>COUNTIF($J$4:J121,J121)</f>
        <v>1</v>
      </c>
      <c r="D121" s="2">
        <f>COUNTIF($K$4:K121,K121)</f>
        <v>1</v>
      </c>
      <c r="E121" s="89">
        <f t="shared" si="25"/>
        <v>118</v>
      </c>
      <c r="F121" s="89" t="s">
        <v>2532</v>
      </c>
      <c r="G121" s="79" t="s">
        <v>4025</v>
      </c>
      <c r="H121" s="79" t="s">
        <v>1959</v>
      </c>
      <c r="I121" s="79" t="s">
        <v>1432</v>
      </c>
      <c r="J121" s="79" t="s">
        <v>2796</v>
      </c>
      <c r="K121" s="89" t="s">
        <v>1673</v>
      </c>
      <c r="L121" s="89" t="s">
        <v>1673</v>
      </c>
      <c r="M121" s="108" t="s">
        <v>4302</v>
      </c>
      <c r="N121" s="108"/>
      <c r="O121" s="108"/>
      <c r="P121" s="108"/>
      <c r="Q121" s="108"/>
      <c r="R121" s="108"/>
      <c r="S121" s="89"/>
      <c r="T121" s="89"/>
      <c r="U121" s="89"/>
      <c r="V121" s="89"/>
      <c r="W121" s="89"/>
      <c r="X121" s="89">
        <v>1</v>
      </c>
      <c r="Y121" s="89"/>
      <c r="Z121" s="89">
        <v>1</v>
      </c>
      <c r="AA121" s="89"/>
      <c r="AB121" s="89"/>
      <c r="AC121" s="89"/>
      <c r="AD121" s="89"/>
      <c r="AE121" s="89"/>
      <c r="AF121" s="89"/>
      <c r="AG121" s="89"/>
      <c r="AH121" s="89"/>
      <c r="AI121" s="89"/>
      <c r="AJ121" s="89"/>
      <c r="AK121" s="89"/>
      <c r="AL121" s="89"/>
      <c r="AM121" s="89">
        <v>3</v>
      </c>
      <c r="AN121" s="89"/>
      <c r="AO121" s="89">
        <v>1</v>
      </c>
      <c r="AP121" s="89"/>
      <c r="AQ121" s="111"/>
      <c r="AR121" s="118"/>
      <c r="AS121" s="2" t="str">
        <f t="shared" si="26"/>
        <v/>
      </c>
      <c r="AT121" s="2" t="str">
        <f t="shared" si="26"/>
        <v/>
      </c>
      <c r="AU121" s="2" t="str">
        <f t="shared" si="26"/>
        <v/>
      </c>
      <c r="AV121" s="2" t="str">
        <f t="shared" si="26"/>
        <v/>
      </c>
      <c r="AW121" s="2" t="str">
        <f t="shared" si="26"/>
        <v/>
      </c>
      <c r="AX121" s="2" t="str">
        <f t="shared" si="26"/>
        <v/>
      </c>
      <c r="AY121" s="121" t="str">
        <f t="shared" si="27"/>
        <v/>
      </c>
      <c r="AZ121" s="121" t="str">
        <f t="shared" si="27"/>
        <v/>
      </c>
      <c r="BA121" s="121" t="str">
        <f t="shared" si="27"/>
        <v/>
      </c>
      <c r="BB121" s="121" t="str">
        <f t="shared" si="27"/>
        <v/>
      </c>
      <c r="BC121" s="121" t="str">
        <f t="shared" si="27"/>
        <v/>
      </c>
      <c r="BD121" s="121" t="str">
        <f t="shared" si="27"/>
        <v/>
      </c>
      <c r="BE121" s="82" t="str">
        <f t="shared" si="28"/>
        <v/>
      </c>
      <c r="BF121" s="82" t="str">
        <f t="shared" si="28"/>
        <v/>
      </c>
      <c r="BG121" s="82" t="str">
        <f t="shared" si="28"/>
        <v/>
      </c>
      <c r="BH121" s="82" t="str">
        <f t="shared" si="28"/>
        <v/>
      </c>
      <c r="BI121" s="82" t="str">
        <f t="shared" si="28"/>
        <v/>
      </c>
      <c r="BJ121" s="82" t="str">
        <f t="shared" si="28"/>
        <v/>
      </c>
      <c r="BK121" s="82" t="str">
        <f t="shared" si="29"/>
        <v/>
      </c>
      <c r="BL121" s="82" t="str">
        <f t="shared" si="29"/>
        <v/>
      </c>
      <c r="BM121" s="82" t="str">
        <f t="shared" si="29"/>
        <v/>
      </c>
      <c r="BN121" s="82" t="str">
        <f t="shared" si="29"/>
        <v/>
      </c>
      <c r="BO121" s="82" t="str">
        <f t="shared" si="29"/>
        <v/>
      </c>
      <c r="BP121" s="82" t="str">
        <f t="shared" si="29"/>
        <v/>
      </c>
      <c r="BQ121" s="82" t="str">
        <f t="shared" si="30"/>
        <v/>
      </c>
      <c r="BR121" s="82" t="str">
        <f t="shared" si="30"/>
        <v/>
      </c>
      <c r="BS121" s="82" t="str">
        <f t="shared" si="30"/>
        <v/>
      </c>
      <c r="BT121" s="82" t="str">
        <f t="shared" si="30"/>
        <v/>
      </c>
      <c r="BU121" s="82" t="str">
        <f t="shared" si="30"/>
        <v/>
      </c>
      <c r="BV121" s="82" t="str">
        <f t="shared" si="30"/>
        <v/>
      </c>
      <c r="BW121" s="82" t="str">
        <f t="shared" si="31"/>
        <v>kanagawa@tete-toyama.com</v>
      </c>
      <c r="BX121" s="82" t="str">
        <f t="shared" si="31"/>
        <v/>
      </c>
      <c r="BY121" s="82" t="str">
        <f t="shared" si="31"/>
        <v/>
      </c>
      <c r="BZ121" s="82" t="str">
        <f t="shared" si="31"/>
        <v/>
      </c>
      <c r="CA121" s="82" t="str">
        <f t="shared" si="31"/>
        <v/>
      </c>
      <c r="CB121" s="82" t="str">
        <f t="shared" si="31"/>
        <v/>
      </c>
      <c r="CC121" s="82" t="str">
        <f t="shared" si="32"/>
        <v/>
      </c>
      <c r="CD121" s="82" t="str">
        <f t="shared" si="32"/>
        <v/>
      </c>
      <c r="CE121" s="82" t="str">
        <f t="shared" si="32"/>
        <v/>
      </c>
      <c r="CF121" s="82" t="str">
        <f t="shared" si="32"/>
        <v/>
      </c>
      <c r="CG121" s="82" t="str">
        <f t="shared" si="32"/>
        <v/>
      </c>
      <c r="CH121" s="82" t="str">
        <f t="shared" si="32"/>
        <v/>
      </c>
      <c r="CI121" s="82" t="str">
        <f t="shared" si="33"/>
        <v>kanagawa@tete-toyama.com</v>
      </c>
      <c r="CJ121" s="82" t="str">
        <f t="shared" si="33"/>
        <v/>
      </c>
      <c r="CK121" s="82" t="str">
        <f t="shared" si="33"/>
        <v/>
      </c>
      <c r="CL121" s="82" t="str">
        <f t="shared" si="33"/>
        <v/>
      </c>
      <c r="CM121" s="82" t="str">
        <f t="shared" si="33"/>
        <v/>
      </c>
      <c r="CN121" s="82" t="str">
        <f t="shared" si="33"/>
        <v/>
      </c>
      <c r="CO121" s="82" t="str">
        <f t="shared" si="34"/>
        <v/>
      </c>
      <c r="CP121" s="82" t="str">
        <f t="shared" si="34"/>
        <v/>
      </c>
      <c r="CQ121" s="82" t="str">
        <f t="shared" si="34"/>
        <v/>
      </c>
      <c r="CR121" s="82" t="str">
        <f t="shared" si="34"/>
        <v/>
      </c>
      <c r="CS121" s="82" t="str">
        <f t="shared" si="34"/>
        <v/>
      </c>
      <c r="CT121" s="82" t="str">
        <f t="shared" si="34"/>
        <v/>
      </c>
      <c r="CU121" s="82" t="str">
        <f t="shared" si="35"/>
        <v/>
      </c>
      <c r="CV121" s="82" t="str">
        <f t="shared" si="35"/>
        <v/>
      </c>
      <c r="CW121" s="82" t="str">
        <f t="shared" si="35"/>
        <v/>
      </c>
      <c r="CX121" s="82" t="str">
        <f t="shared" si="35"/>
        <v/>
      </c>
      <c r="CY121" s="82" t="str">
        <f t="shared" si="35"/>
        <v/>
      </c>
      <c r="CZ121" s="82" t="str">
        <f t="shared" si="35"/>
        <v/>
      </c>
      <c r="DA121" s="82" t="str">
        <f t="shared" si="36"/>
        <v/>
      </c>
      <c r="DB121" s="82" t="str">
        <f t="shared" si="36"/>
        <v/>
      </c>
      <c r="DC121" s="82" t="str">
        <f t="shared" si="36"/>
        <v/>
      </c>
      <c r="DD121" s="82" t="str">
        <f t="shared" si="36"/>
        <v/>
      </c>
      <c r="DE121" s="82" t="str">
        <f t="shared" si="36"/>
        <v/>
      </c>
      <c r="DF121" s="82" t="str">
        <f t="shared" si="36"/>
        <v/>
      </c>
      <c r="DG121" s="82" t="str">
        <f t="shared" si="37"/>
        <v/>
      </c>
      <c r="DH121" s="82" t="str">
        <f t="shared" si="37"/>
        <v/>
      </c>
      <c r="DI121" s="82" t="str">
        <f t="shared" si="37"/>
        <v/>
      </c>
      <c r="DJ121" s="82" t="str">
        <f t="shared" si="37"/>
        <v/>
      </c>
      <c r="DK121" s="82" t="str">
        <f t="shared" si="37"/>
        <v/>
      </c>
      <c r="DL121" s="82" t="str">
        <f t="shared" si="37"/>
        <v/>
      </c>
      <c r="DM121" s="82" t="str">
        <f t="shared" si="38"/>
        <v/>
      </c>
      <c r="DN121" s="82" t="str">
        <f t="shared" si="38"/>
        <v/>
      </c>
      <c r="DO121" s="82" t="str">
        <f t="shared" si="38"/>
        <v/>
      </c>
      <c r="DP121" s="82" t="str">
        <f t="shared" si="38"/>
        <v/>
      </c>
      <c r="DQ121" s="82" t="str">
        <f t="shared" si="38"/>
        <v/>
      </c>
      <c r="DR121" s="82" t="str">
        <f t="shared" si="38"/>
        <v/>
      </c>
      <c r="DS121" s="82" t="str">
        <f t="shared" si="39"/>
        <v/>
      </c>
      <c r="DT121" s="82" t="str">
        <f t="shared" si="39"/>
        <v/>
      </c>
      <c r="DU121" s="82" t="str">
        <f t="shared" si="39"/>
        <v/>
      </c>
      <c r="DV121" s="82" t="str">
        <f t="shared" si="39"/>
        <v/>
      </c>
      <c r="DW121" s="82" t="str">
        <f t="shared" si="39"/>
        <v/>
      </c>
      <c r="DX121" s="82" t="str">
        <f t="shared" si="39"/>
        <v/>
      </c>
      <c r="DY121" s="82" t="str">
        <f t="shared" si="40"/>
        <v/>
      </c>
      <c r="DZ121" s="82" t="str">
        <f t="shared" si="40"/>
        <v/>
      </c>
      <c r="EA121" s="82" t="str">
        <f t="shared" si="40"/>
        <v/>
      </c>
      <c r="EB121" s="82" t="str">
        <f t="shared" si="40"/>
        <v/>
      </c>
      <c r="EC121" s="82" t="str">
        <f t="shared" si="40"/>
        <v/>
      </c>
      <c r="ED121" s="82" t="str">
        <f t="shared" si="40"/>
        <v/>
      </c>
      <c r="EE121" s="82" t="str">
        <f t="shared" si="41"/>
        <v/>
      </c>
      <c r="EF121" s="82" t="str">
        <f t="shared" si="41"/>
        <v/>
      </c>
      <c r="EG121" s="82" t="str">
        <f t="shared" si="41"/>
        <v/>
      </c>
      <c r="EH121" s="82" t="str">
        <f t="shared" si="41"/>
        <v/>
      </c>
      <c r="EI121" s="82" t="str">
        <f t="shared" si="41"/>
        <v/>
      </c>
      <c r="EJ121" s="82" t="str">
        <f t="shared" si="41"/>
        <v/>
      </c>
      <c r="EK121" s="82" t="str">
        <f t="shared" si="42"/>
        <v/>
      </c>
      <c r="EL121" s="82" t="str">
        <f t="shared" si="42"/>
        <v/>
      </c>
      <c r="EM121" s="82" t="str">
        <f t="shared" si="42"/>
        <v/>
      </c>
      <c r="EN121" s="82" t="str">
        <f t="shared" si="42"/>
        <v/>
      </c>
      <c r="EO121" s="82" t="str">
        <f t="shared" si="42"/>
        <v/>
      </c>
      <c r="EP121" s="82" t="str">
        <f t="shared" si="42"/>
        <v/>
      </c>
      <c r="EQ121" s="82" t="str">
        <f t="shared" si="43"/>
        <v/>
      </c>
      <c r="ER121" s="82" t="str">
        <f t="shared" si="43"/>
        <v/>
      </c>
      <c r="ES121" s="82" t="str">
        <f t="shared" si="43"/>
        <v/>
      </c>
      <c r="ET121" s="82" t="str">
        <f t="shared" si="43"/>
        <v/>
      </c>
      <c r="EU121" s="82" t="str">
        <f t="shared" si="43"/>
        <v/>
      </c>
      <c r="EV121" s="82" t="str">
        <f t="shared" si="43"/>
        <v/>
      </c>
      <c r="EW121" s="82" t="str">
        <f t="shared" si="44"/>
        <v/>
      </c>
      <c r="EX121" s="82" t="str">
        <f t="shared" si="44"/>
        <v/>
      </c>
      <c r="EY121" s="82" t="str">
        <f t="shared" si="44"/>
        <v/>
      </c>
      <c r="EZ121" s="82" t="str">
        <f t="shared" si="44"/>
        <v/>
      </c>
      <c r="FA121" s="82" t="str">
        <f t="shared" si="44"/>
        <v/>
      </c>
      <c r="FB121" s="82" t="str">
        <f t="shared" si="44"/>
        <v/>
      </c>
      <c r="FC121" s="82" t="str">
        <f t="shared" si="45"/>
        <v/>
      </c>
      <c r="FD121" s="82" t="str">
        <f t="shared" si="45"/>
        <v/>
      </c>
      <c r="FE121" s="82" t="str">
        <f t="shared" si="45"/>
        <v/>
      </c>
      <c r="FF121" s="82" t="str">
        <f t="shared" si="45"/>
        <v/>
      </c>
      <c r="FG121" s="82" t="str">
        <f t="shared" si="45"/>
        <v/>
      </c>
      <c r="FH121" s="82" t="str">
        <f t="shared" si="45"/>
        <v/>
      </c>
      <c r="FI121" s="82" t="str">
        <f t="shared" si="46"/>
        <v>kanagawa@tete-toyama.com</v>
      </c>
      <c r="FJ121" s="82" t="str">
        <f t="shared" si="46"/>
        <v/>
      </c>
      <c r="FK121" s="82" t="str">
        <f t="shared" si="46"/>
        <v/>
      </c>
      <c r="FL121" s="82" t="str">
        <f t="shared" si="46"/>
        <v/>
      </c>
      <c r="FM121" s="82" t="str">
        <f t="shared" si="46"/>
        <v/>
      </c>
      <c r="FN121" s="82" t="str">
        <f t="shared" si="46"/>
        <v/>
      </c>
      <c r="FO121" s="82" t="str">
        <f t="shared" si="47"/>
        <v/>
      </c>
      <c r="FP121" s="82" t="str">
        <f t="shared" si="47"/>
        <v/>
      </c>
      <c r="FQ121" s="82" t="str">
        <f t="shared" si="47"/>
        <v/>
      </c>
      <c r="FR121" s="82" t="str">
        <f t="shared" si="47"/>
        <v/>
      </c>
      <c r="FS121" s="82" t="str">
        <f t="shared" si="47"/>
        <v/>
      </c>
      <c r="FT121" s="82" t="str">
        <f t="shared" si="47"/>
        <v/>
      </c>
      <c r="FU121" s="82" t="str">
        <f t="shared" si="48"/>
        <v>kanagawa@tete-toyama.com</v>
      </c>
      <c r="FV121" s="82" t="str">
        <f t="shared" si="48"/>
        <v/>
      </c>
      <c r="FW121" s="82" t="str">
        <f t="shared" si="48"/>
        <v/>
      </c>
      <c r="FX121" s="82" t="str">
        <f t="shared" si="48"/>
        <v/>
      </c>
      <c r="FY121" s="82" t="str">
        <f t="shared" si="48"/>
        <v/>
      </c>
      <c r="FZ121" s="82" t="str">
        <f t="shared" si="48"/>
        <v/>
      </c>
      <c r="GA121" s="82" t="str">
        <f t="shared" si="49"/>
        <v/>
      </c>
      <c r="GB121" s="82" t="str">
        <f t="shared" si="49"/>
        <v/>
      </c>
      <c r="GC121" s="82" t="str">
        <f t="shared" si="49"/>
        <v/>
      </c>
      <c r="GD121" s="82" t="str">
        <f t="shared" si="49"/>
        <v/>
      </c>
      <c r="GE121" s="82" t="str">
        <f t="shared" si="49"/>
        <v/>
      </c>
      <c r="GF121" s="82" t="str">
        <f t="shared" si="49"/>
        <v/>
      </c>
    </row>
    <row r="122" spans="1:188" ht="25.5" customHeight="1">
      <c r="A122" s="2" t="s">
        <v>3710</v>
      </c>
      <c r="B122" s="2">
        <f>COUNTIF($H$4:H122,H122)</f>
        <v>1</v>
      </c>
      <c r="C122" s="2">
        <f>COUNTIF($J$4:J122,J122)</f>
        <v>1</v>
      </c>
      <c r="D122" s="2">
        <f>COUNTIF($K$4:K122,K122)</f>
        <v>1</v>
      </c>
      <c r="E122" s="89">
        <f t="shared" si="25"/>
        <v>119</v>
      </c>
      <c r="F122" s="89" t="s">
        <v>2532</v>
      </c>
      <c r="G122" s="79" t="s">
        <v>3917</v>
      </c>
      <c r="H122" s="79" t="s">
        <v>1801</v>
      </c>
      <c r="I122" s="79" t="s">
        <v>790</v>
      </c>
      <c r="J122" s="79" t="s">
        <v>1436</v>
      </c>
      <c r="K122" s="89" t="s">
        <v>916</v>
      </c>
      <c r="L122" s="89" t="s">
        <v>1679</v>
      </c>
      <c r="M122" s="108" t="s">
        <v>3840</v>
      </c>
      <c r="N122" s="108"/>
      <c r="O122" s="108"/>
      <c r="P122" s="108"/>
      <c r="Q122" s="108"/>
      <c r="R122" s="108"/>
      <c r="S122" s="89"/>
      <c r="T122" s="89"/>
      <c r="U122" s="89"/>
      <c r="V122" s="89"/>
      <c r="W122" s="89"/>
      <c r="X122" s="89">
        <v>1</v>
      </c>
      <c r="Y122" s="89"/>
      <c r="Z122" s="89">
        <v>1</v>
      </c>
      <c r="AA122" s="89">
        <v>1</v>
      </c>
      <c r="AB122" s="89"/>
      <c r="AC122" s="89"/>
      <c r="AD122" s="89"/>
      <c r="AE122" s="89"/>
      <c r="AF122" s="89"/>
      <c r="AG122" s="89"/>
      <c r="AH122" s="89"/>
      <c r="AI122" s="89"/>
      <c r="AJ122" s="89"/>
      <c r="AK122" s="89"/>
      <c r="AL122" s="89"/>
      <c r="AM122" s="89">
        <v>4</v>
      </c>
      <c r="AN122" s="89">
        <v>1</v>
      </c>
      <c r="AO122" s="89">
        <v>1</v>
      </c>
      <c r="AP122" s="89"/>
      <c r="AQ122" s="111"/>
      <c r="AR122" s="118"/>
      <c r="AS122" s="2" t="str">
        <f t="shared" si="26"/>
        <v/>
      </c>
      <c r="AT122" s="2" t="str">
        <f t="shared" si="26"/>
        <v/>
      </c>
      <c r="AU122" s="2" t="str">
        <f t="shared" si="26"/>
        <v/>
      </c>
      <c r="AV122" s="2" t="str">
        <f t="shared" si="26"/>
        <v/>
      </c>
      <c r="AW122" s="2" t="str">
        <f t="shared" si="26"/>
        <v/>
      </c>
      <c r="AX122" s="2" t="str">
        <f t="shared" si="26"/>
        <v/>
      </c>
      <c r="AY122" s="121" t="str">
        <f t="shared" si="27"/>
        <v/>
      </c>
      <c r="AZ122" s="121" t="str">
        <f t="shared" si="27"/>
        <v/>
      </c>
      <c r="BA122" s="121" t="str">
        <f t="shared" si="27"/>
        <v/>
      </c>
      <c r="BB122" s="121" t="str">
        <f t="shared" si="27"/>
        <v/>
      </c>
      <c r="BC122" s="121" t="str">
        <f t="shared" si="27"/>
        <v/>
      </c>
      <c r="BD122" s="121" t="str">
        <f t="shared" si="27"/>
        <v/>
      </c>
      <c r="BE122" s="82" t="str">
        <f t="shared" si="28"/>
        <v/>
      </c>
      <c r="BF122" s="82" t="str">
        <f t="shared" si="28"/>
        <v/>
      </c>
      <c r="BG122" s="82" t="str">
        <f t="shared" si="28"/>
        <v/>
      </c>
      <c r="BH122" s="82" t="str">
        <f t="shared" si="28"/>
        <v/>
      </c>
      <c r="BI122" s="82" t="str">
        <f t="shared" si="28"/>
        <v/>
      </c>
      <c r="BJ122" s="82" t="str">
        <f t="shared" si="28"/>
        <v/>
      </c>
      <c r="BK122" s="82" t="str">
        <f t="shared" si="29"/>
        <v/>
      </c>
      <c r="BL122" s="82" t="str">
        <f t="shared" si="29"/>
        <v/>
      </c>
      <c r="BM122" s="82" t="str">
        <f t="shared" si="29"/>
        <v/>
      </c>
      <c r="BN122" s="82" t="str">
        <f t="shared" si="29"/>
        <v/>
      </c>
      <c r="BO122" s="82" t="str">
        <f t="shared" si="29"/>
        <v/>
      </c>
      <c r="BP122" s="82" t="str">
        <f t="shared" si="29"/>
        <v/>
      </c>
      <c r="BQ122" s="82" t="str">
        <f t="shared" si="30"/>
        <v/>
      </c>
      <c r="BR122" s="82" t="str">
        <f t="shared" si="30"/>
        <v/>
      </c>
      <c r="BS122" s="82" t="str">
        <f t="shared" si="30"/>
        <v/>
      </c>
      <c r="BT122" s="82" t="str">
        <f t="shared" si="30"/>
        <v/>
      </c>
      <c r="BU122" s="82" t="str">
        <f t="shared" si="30"/>
        <v/>
      </c>
      <c r="BV122" s="82" t="str">
        <f t="shared" si="30"/>
        <v/>
      </c>
      <c r="BW122" s="82" t="str">
        <f t="shared" si="31"/>
        <v>daylight_magonote@yahoo.co.jp</v>
      </c>
      <c r="BX122" s="82" t="str">
        <f t="shared" si="31"/>
        <v/>
      </c>
      <c r="BY122" s="82" t="str">
        <f t="shared" si="31"/>
        <v/>
      </c>
      <c r="BZ122" s="82" t="str">
        <f t="shared" si="31"/>
        <v/>
      </c>
      <c r="CA122" s="82" t="str">
        <f t="shared" si="31"/>
        <v/>
      </c>
      <c r="CB122" s="82" t="str">
        <f t="shared" si="31"/>
        <v/>
      </c>
      <c r="CC122" s="82" t="str">
        <f t="shared" si="32"/>
        <v/>
      </c>
      <c r="CD122" s="82" t="str">
        <f t="shared" si="32"/>
        <v/>
      </c>
      <c r="CE122" s="82" t="str">
        <f t="shared" si="32"/>
        <v/>
      </c>
      <c r="CF122" s="82" t="str">
        <f t="shared" si="32"/>
        <v/>
      </c>
      <c r="CG122" s="82" t="str">
        <f t="shared" si="32"/>
        <v/>
      </c>
      <c r="CH122" s="82" t="str">
        <f t="shared" si="32"/>
        <v/>
      </c>
      <c r="CI122" s="82" t="str">
        <f t="shared" si="33"/>
        <v>daylight_magonote@yahoo.co.jp</v>
      </c>
      <c r="CJ122" s="82" t="str">
        <f t="shared" si="33"/>
        <v/>
      </c>
      <c r="CK122" s="82" t="str">
        <f t="shared" si="33"/>
        <v/>
      </c>
      <c r="CL122" s="82" t="str">
        <f t="shared" si="33"/>
        <v/>
      </c>
      <c r="CM122" s="82" t="str">
        <f t="shared" si="33"/>
        <v/>
      </c>
      <c r="CN122" s="82" t="str">
        <f t="shared" si="33"/>
        <v/>
      </c>
      <c r="CO122" s="82" t="str">
        <f t="shared" si="34"/>
        <v>daylight_magonote@yahoo.co.jp</v>
      </c>
      <c r="CP122" s="82" t="str">
        <f t="shared" si="34"/>
        <v/>
      </c>
      <c r="CQ122" s="82" t="str">
        <f t="shared" si="34"/>
        <v/>
      </c>
      <c r="CR122" s="82" t="str">
        <f t="shared" si="34"/>
        <v/>
      </c>
      <c r="CS122" s="82" t="str">
        <f t="shared" si="34"/>
        <v/>
      </c>
      <c r="CT122" s="82" t="str">
        <f t="shared" si="34"/>
        <v/>
      </c>
      <c r="CU122" s="82" t="str">
        <f t="shared" si="35"/>
        <v/>
      </c>
      <c r="CV122" s="82" t="str">
        <f t="shared" si="35"/>
        <v/>
      </c>
      <c r="CW122" s="82" t="str">
        <f t="shared" si="35"/>
        <v/>
      </c>
      <c r="CX122" s="82" t="str">
        <f t="shared" si="35"/>
        <v/>
      </c>
      <c r="CY122" s="82" t="str">
        <f t="shared" si="35"/>
        <v/>
      </c>
      <c r="CZ122" s="82" t="str">
        <f t="shared" si="35"/>
        <v/>
      </c>
      <c r="DA122" s="82" t="str">
        <f t="shared" si="36"/>
        <v/>
      </c>
      <c r="DB122" s="82" t="str">
        <f t="shared" si="36"/>
        <v/>
      </c>
      <c r="DC122" s="82" t="str">
        <f t="shared" si="36"/>
        <v/>
      </c>
      <c r="DD122" s="82" t="str">
        <f t="shared" si="36"/>
        <v/>
      </c>
      <c r="DE122" s="82" t="str">
        <f t="shared" si="36"/>
        <v/>
      </c>
      <c r="DF122" s="82" t="str">
        <f t="shared" si="36"/>
        <v/>
      </c>
      <c r="DG122" s="82" t="str">
        <f t="shared" si="37"/>
        <v/>
      </c>
      <c r="DH122" s="82" t="str">
        <f t="shared" si="37"/>
        <v/>
      </c>
      <c r="DI122" s="82" t="str">
        <f t="shared" si="37"/>
        <v/>
      </c>
      <c r="DJ122" s="82" t="str">
        <f t="shared" si="37"/>
        <v/>
      </c>
      <c r="DK122" s="82" t="str">
        <f t="shared" si="37"/>
        <v/>
      </c>
      <c r="DL122" s="82" t="str">
        <f t="shared" si="37"/>
        <v/>
      </c>
      <c r="DM122" s="82" t="str">
        <f t="shared" si="38"/>
        <v/>
      </c>
      <c r="DN122" s="82" t="str">
        <f t="shared" si="38"/>
        <v/>
      </c>
      <c r="DO122" s="82" t="str">
        <f t="shared" si="38"/>
        <v/>
      </c>
      <c r="DP122" s="82" t="str">
        <f t="shared" si="38"/>
        <v/>
      </c>
      <c r="DQ122" s="82" t="str">
        <f t="shared" si="38"/>
        <v/>
      </c>
      <c r="DR122" s="82" t="str">
        <f t="shared" si="38"/>
        <v/>
      </c>
      <c r="DS122" s="82" t="str">
        <f t="shared" si="39"/>
        <v/>
      </c>
      <c r="DT122" s="82" t="str">
        <f t="shared" si="39"/>
        <v/>
      </c>
      <c r="DU122" s="82" t="str">
        <f t="shared" si="39"/>
        <v/>
      </c>
      <c r="DV122" s="82" t="str">
        <f t="shared" si="39"/>
        <v/>
      </c>
      <c r="DW122" s="82" t="str">
        <f t="shared" si="39"/>
        <v/>
      </c>
      <c r="DX122" s="82" t="str">
        <f t="shared" si="39"/>
        <v/>
      </c>
      <c r="DY122" s="82" t="str">
        <f t="shared" si="40"/>
        <v/>
      </c>
      <c r="DZ122" s="82" t="str">
        <f t="shared" si="40"/>
        <v/>
      </c>
      <c r="EA122" s="82" t="str">
        <f t="shared" si="40"/>
        <v/>
      </c>
      <c r="EB122" s="82" t="str">
        <f t="shared" si="40"/>
        <v/>
      </c>
      <c r="EC122" s="82" t="str">
        <f t="shared" si="40"/>
        <v/>
      </c>
      <c r="ED122" s="82" t="str">
        <f t="shared" si="40"/>
        <v/>
      </c>
      <c r="EE122" s="82" t="str">
        <f t="shared" si="41"/>
        <v/>
      </c>
      <c r="EF122" s="82" t="str">
        <f t="shared" si="41"/>
        <v/>
      </c>
      <c r="EG122" s="82" t="str">
        <f t="shared" si="41"/>
        <v/>
      </c>
      <c r="EH122" s="82" t="str">
        <f t="shared" si="41"/>
        <v/>
      </c>
      <c r="EI122" s="82" t="str">
        <f t="shared" si="41"/>
        <v/>
      </c>
      <c r="EJ122" s="82" t="str">
        <f t="shared" si="41"/>
        <v/>
      </c>
      <c r="EK122" s="82" t="str">
        <f t="shared" si="42"/>
        <v/>
      </c>
      <c r="EL122" s="82" t="str">
        <f t="shared" si="42"/>
        <v/>
      </c>
      <c r="EM122" s="82" t="str">
        <f t="shared" si="42"/>
        <v/>
      </c>
      <c r="EN122" s="82" t="str">
        <f t="shared" si="42"/>
        <v/>
      </c>
      <c r="EO122" s="82" t="str">
        <f t="shared" si="42"/>
        <v/>
      </c>
      <c r="EP122" s="82" t="str">
        <f t="shared" si="42"/>
        <v/>
      </c>
      <c r="EQ122" s="82" t="str">
        <f t="shared" si="43"/>
        <v/>
      </c>
      <c r="ER122" s="82" t="str">
        <f t="shared" si="43"/>
        <v/>
      </c>
      <c r="ES122" s="82" t="str">
        <f t="shared" si="43"/>
        <v/>
      </c>
      <c r="ET122" s="82" t="str">
        <f t="shared" si="43"/>
        <v/>
      </c>
      <c r="EU122" s="82" t="str">
        <f t="shared" si="43"/>
        <v/>
      </c>
      <c r="EV122" s="82" t="str">
        <f t="shared" si="43"/>
        <v/>
      </c>
      <c r="EW122" s="82" t="str">
        <f t="shared" si="44"/>
        <v/>
      </c>
      <c r="EX122" s="82" t="str">
        <f t="shared" si="44"/>
        <v/>
      </c>
      <c r="EY122" s="82" t="str">
        <f t="shared" si="44"/>
        <v/>
      </c>
      <c r="EZ122" s="82" t="str">
        <f t="shared" si="44"/>
        <v/>
      </c>
      <c r="FA122" s="82" t="str">
        <f t="shared" si="44"/>
        <v/>
      </c>
      <c r="FB122" s="82" t="str">
        <f t="shared" si="44"/>
        <v/>
      </c>
      <c r="FC122" s="82" t="str">
        <f t="shared" si="45"/>
        <v/>
      </c>
      <c r="FD122" s="82" t="str">
        <f t="shared" si="45"/>
        <v/>
      </c>
      <c r="FE122" s="82" t="str">
        <f t="shared" si="45"/>
        <v/>
      </c>
      <c r="FF122" s="82" t="str">
        <f t="shared" si="45"/>
        <v/>
      </c>
      <c r="FG122" s="82" t="str">
        <f t="shared" si="45"/>
        <v/>
      </c>
      <c r="FH122" s="82" t="str">
        <f t="shared" si="45"/>
        <v/>
      </c>
      <c r="FI122" s="82" t="str">
        <f t="shared" si="46"/>
        <v>daylight_magonote@yahoo.co.jp</v>
      </c>
      <c r="FJ122" s="82" t="str">
        <f t="shared" si="46"/>
        <v/>
      </c>
      <c r="FK122" s="82" t="str">
        <f t="shared" si="46"/>
        <v/>
      </c>
      <c r="FL122" s="82" t="str">
        <f t="shared" si="46"/>
        <v/>
      </c>
      <c r="FM122" s="82" t="str">
        <f t="shared" si="46"/>
        <v/>
      </c>
      <c r="FN122" s="82" t="str">
        <f t="shared" si="46"/>
        <v/>
      </c>
      <c r="FO122" s="82" t="str">
        <f t="shared" si="47"/>
        <v>daylight_magonote@yahoo.co.jp</v>
      </c>
      <c r="FP122" s="82" t="str">
        <f t="shared" si="47"/>
        <v/>
      </c>
      <c r="FQ122" s="82" t="str">
        <f t="shared" si="47"/>
        <v/>
      </c>
      <c r="FR122" s="82" t="str">
        <f t="shared" si="47"/>
        <v/>
      </c>
      <c r="FS122" s="82" t="str">
        <f t="shared" si="47"/>
        <v/>
      </c>
      <c r="FT122" s="82" t="str">
        <f t="shared" si="47"/>
        <v/>
      </c>
      <c r="FU122" s="82" t="str">
        <f t="shared" si="48"/>
        <v>daylight_magonote@yahoo.co.jp</v>
      </c>
      <c r="FV122" s="82" t="str">
        <f t="shared" si="48"/>
        <v/>
      </c>
      <c r="FW122" s="82" t="str">
        <f t="shared" si="48"/>
        <v/>
      </c>
      <c r="FX122" s="82" t="str">
        <f t="shared" si="48"/>
        <v/>
      </c>
      <c r="FY122" s="82" t="str">
        <f t="shared" si="48"/>
        <v/>
      </c>
      <c r="FZ122" s="82" t="str">
        <f t="shared" si="48"/>
        <v/>
      </c>
      <c r="GA122" s="82" t="str">
        <f t="shared" si="49"/>
        <v/>
      </c>
      <c r="GB122" s="82" t="str">
        <f t="shared" si="49"/>
        <v/>
      </c>
      <c r="GC122" s="82" t="str">
        <f t="shared" si="49"/>
        <v/>
      </c>
      <c r="GD122" s="82" t="str">
        <f t="shared" si="49"/>
        <v/>
      </c>
      <c r="GE122" s="82" t="str">
        <f t="shared" si="49"/>
        <v/>
      </c>
      <c r="GF122" s="82" t="str">
        <f t="shared" si="49"/>
        <v/>
      </c>
    </row>
    <row r="123" spans="1:188" ht="25.5" customHeight="1">
      <c r="A123" s="2" t="s">
        <v>4438</v>
      </c>
      <c r="B123" s="2">
        <f>COUNTIF($H$4:H123,H123)</f>
        <v>1</v>
      </c>
      <c r="C123" s="2">
        <f>COUNTIF($J$4:J123,J123)</f>
        <v>1</v>
      </c>
      <c r="D123" s="2">
        <f>COUNTIF($K$4:K123,K123)</f>
        <v>1</v>
      </c>
      <c r="E123" s="89">
        <f t="shared" si="25"/>
        <v>120</v>
      </c>
      <c r="F123" s="89" t="s">
        <v>2532</v>
      </c>
      <c r="G123" s="79" t="s">
        <v>4025</v>
      </c>
      <c r="H123" s="79" t="s">
        <v>1530</v>
      </c>
      <c r="I123" s="79" t="s">
        <v>1724</v>
      </c>
      <c r="J123" s="79" t="s">
        <v>880</v>
      </c>
      <c r="K123" s="89" t="s">
        <v>939</v>
      </c>
      <c r="L123" s="89" t="s">
        <v>939</v>
      </c>
      <c r="M123" s="108" t="s">
        <v>2813</v>
      </c>
      <c r="N123" s="108"/>
      <c r="O123" s="108"/>
      <c r="P123" s="108"/>
      <c r="Q123" s="108"/>
      <c r="R123" s="108"/>
      <c r="S123" s="89"/>
      <c r="T123" s="89"/>
      <c r="U123" s="89"/>
      <c r="V123" s="89"/>
      <c r="W123" s="89"/>
      <c r="X123" s="89">
        <v>1</v>
      </c>
      <c r="Y123" s="89"/>
      <c r="Z123" s="89"/>
      <c r="AA123" s="89">
        <v>1</v>
      </c>
      <c r="AB123" s="89"/>
      <c r="AC123" s="89"/>
      <c r="AD123" s="89"/>
      <c r="AE123" s="89"/>
      <c r="AF123" s="89"/>
      <c r="AG123" s="89"/>
      <c r="AH123" s="89"/>
      <c r="AI123" s="89"/>
      <c r="AJ123" s="89"/>
      <c r="AK123" s="89"/>
      <c r="AL123" s="89"/>
      <c r="AM123" s="89">
        <v>3</v>
      </c>
      <c r="AN123" s="89">
        <v>1</v>
      </c>
      <c r="AO123" s="89">
        <v>1</v>
      </c>
      <c r="AP123" s="89"/>
      <c r="AQ123" s="111"/>
      <c r="AR123" s="118"/>
      <c r="AS123" s="2" t="str">
        <f t="shared" si="26"/>
        <v/>
      </c>
      <c r="AT123" s="2" t="str">
        <f t="shared" si="26"/>
        <v/>
      </c>
      <c r="AU123" s="2" t="str">
        <f t="shared" si="26"/>
        <v/>
      </c>
      <c r="AV123" s="2" t="str">
        <f t="shared" si="26"/>
        <v/>
      </c>
      <c r="AW123" s="2" t="str">
        <f t="shared" si="26"/>
        <v/>
      </c>
      <c r="AX123" s="2" t="str">
        <f t="shared" si="26"/>
        <v/>
      </c>
      <c r="AY123" s="121" t="str">
        <f t="shared" si="27"/>
        <v/>
      </c>
      <c r="AZ123" s="121" t="str">
        <f t="shared" si="27"/>
        <v/>
      </c>
      <c r="BA123" s="121" t="str">
        <f t="shared" si="27"/>
        <v/>
      </c>
      <c r="BB123" s="121" t="str">
        <f t="shared" si="27"/>
        <v/>
      </c>
      <c r="BC123" s="121" t="str">
        <f t="shared" si="27"/>
        <v/>
      </c>
      <c r="BD123" s="121" t="str">
        <f t="shared" si="27"/>
        <v/>
      </c>
      <c r="BE123" s="82" t="str">
        <f t="shared" si="28"/>
        <v/>
      </c>
      <c r="BF123" s="82" t="str">
        <f t="shared" si="28"/>
        <v/>
      </c>
      <c r="BG123" s="82" t="str">
        <f t="shared" si="28"/>
        <v/>
      </c>
      <c r="BH123" s="82" t="str">
        <f t="shared" si="28"/>
        <v/>
      </c>
      <c r="BI123" s="82" t="str">
        <f t="shared" si="28"/>
        <v/>
      </c>
      <c r="BJ123" s="82" t="str">
        <f t="shared" si="28"/>
        <v/>
      </c>
      <c r="BK123" s="82" t="str">
        <f t="shared" si="29"/>
        <v/>
      </c>
      <c r="BL123" s="82" t="str">
        <f t="shared" si="29"/>
        <v/>
      </c>
      <c r="BM123" s="82" t="str">
        <f t="shared" si="29"/>
        <v/>
      </c>
      <c r="BN123" s="82" t="str">
        <f t="shared" si="29"/>
        <v/>
      </c>
      <c r="BO123" s="82" t="str">
        <f t="shared" si="29"/>
        <v/>
      </c>
      <c r="BP123" s="82" t="str">
        <f t="shared" si="29"/>
        <v/>
      </c>
      <c r="BQ123" s="82" t="str">
        <f t="shared" si="30"/>
        <v/>
      </c>
      <c r="BR123" s="82" t="str">
        <f t="shared" si="30"/>
        <v/>
      </c>
      <c r="BS123" s="82" t="str">
        <f t="shared" si="30"/>
        <v/>
      </c>
      <c r="BT123" s="82" t="str">
        <f t="shared" si="30"/>
        <v/>
      </c>
      <c r="BU123" s="82" t="str">
        <f t="shared" si="30"/>
        <v/>
      </c>
      <c r="BV123" s="82" t="str">
        <f t="shared" si="30"/>
        <v/>
      </c>
      <c r="BW123" s="82" t="str">
        <f t="shared" si="31"/>
        <v>h1777arigatounoie@yahoo.co.jp</v>
      </c>
      <c r="BX123" s="82" t="str">
        <f t="shared" si="31"/>
        <v/>
      </c>
      <c r="BY123" s="82" t="str">
        <f t="shared" si="31"/>
        <v/>
      </c>
      <c r="BZ123" s="82" t="str">
        <f t="shared" si="31"/>
        <v/>
      </c>
      <c r="CA123" s="82" t="str">
        <f t="shared" si="31"/>
        <v/>
      </c>
      <c r="CB123" s="82" t="str">
        <f t="shared" si="31"/>
        <v/>
      </c>
      <c r="CC123" s="82" t="str">
        <f t="shared" si="32"/>
        <v/>
      </c>
      <c r="CD123" s="82" t="str">
        <f t="shared" si="32"/>
        <v/>
      </c>
      <c r="CE123" s="82" t="str">
        <f t="shared" si="32"/>
        <v/>
      </c>
      <c r="CF123" s="82" t="str">
        <f t="shared" si="32"/>
        <v/>
      </c>
      <c r="CG123" s="82" t="str">
        <f t="shared" si="32"/>
        <v/>
      </c>
      <c r="CH123" s="82" t="str">
        <f t="shared" si="32"/>
        <v/>
      </c>
      <c r="CI123" s="82" t="str">
        <f t="shared" si="33"/>
        <v/>
      </c>
      <c r="CJ123" s="82" t="str">
        <f t="shared" si="33"/>
        <v/>
      </c>
      <c r="CK123" s="82" t="str">
        <f t="shared" si="33"/>
        <v/>
      </c>
      <c r="CL123" s="82" t="str">
        <f t="shared" si="33"/>
        <v/>
      </c>
      <c r="CM123" s="82" t="str">
        <f t="shared" si="33"/>
        <v/>
      </c>
      <c r="CN123" s="82" t="str">
        <f t="shared" si="33"/>
        <v/>
      </c>
      <c r="CO123" s="82" t="str">
        <f t="shared" si="34"/>
        <v>h1777arigatounoie@yahoo.co.jp</v>
      </c>
      <c r="CP123" s="82" t="str">
        <f t="shared" si="34"/>
        <v/>
      </c>
      <c r="CQ123" s="82" t="str">
        <f t="shared" si="34"/>
        <v/>
      </c>
      <c r="CR123" s="82" t="str">
        <f t="shared" si="34"/>
        <v/>
      </c>
      <c r="CS123" s="82" t="str">
        <f t="shared" si="34"/>
        <v/>
      </c>
      <c r="CT123" s="82" t="str">
        <f t="shared" si="34"/>
        <v/>
      </c>
      <c r="CU123" s="82" t="str">
        <f t="shared" si="35"/>
        <v/>
      </c>
      <c r="CV123" s="82" t="str">
        <f t="shared" si="35"/>
        <v/>
      </c>
      <c r="CW123" s="82" t="str">
        <f t="shared" si="35"/>
        <v/>
      </c>
      <c r="CX123" s="82" t="str">
        <f t="shared" si="35"/>
        <v/>
      </c>
      <c r="CY123" s="82" t="str">
        <f t="shared" si="35"/>
        <v/>
      </c>
      <c r="CZ123" s="82" t="str">
        <f t="shared" si="35"/>
        <v/>
      </c>
      <c r="DA123" s="82" t="str">
        <f t="shared" si="36"/>
        <v/>
      </c>
      <c r="DB123" s="82" t="str">
        <f t="shared" si="36"/>
        <v/>
      </c>
      <c r="DC123" s="82" t="str">
        <f t="shared" si="36"/>
        <v/>
      </c>
      <c r="DD123" s="82" t="str">
        <f t="shared" si="36"/>
        <v/>
      </c>
      <c r="DE123" s="82" t="str">
        <f t="shared" si="36"/>
        <v/>
      </c>
      <c r="DF123" s="82" t="str">
        <f t="shared" si="36"/>
        <v/>
      </c>
      <c r="DG123" s="82" t="str">
        <f t="shared" si="37"/>
        <v/>
      </c>
      <c r="DH123" s="82" t="str">
        <f t="shared" si="37"/>
        <v/>
      </c>
      <c r="DI123" s="82" t="str">
        <f t="shared" si="37"/>
        <v/>
      </c>
      <c r="DJ123" s="82" t="str">
        <f t="shared" si="37"/>
        <v/>
      </c>
      <c r="DK123" s="82" t="str">
        <f t="shared" si="37"/>
        <v/>
      </c>
      <c r="DL123" s="82" t="str">
        <f t="shared" si="37"/>
        <v/>
      </c>
      <c r="DM123" s="82" t="str">
        <f t="shared" si="38"/>
        <v/>
      </c>
      <c r="DN123" s="82" t="str">
        <f t="shared" si="38"/>
        <v/>
      </c>
      <c r="DO123" s="82" t="str">
        <f t="shared" si="38"/>
        <v/>
      </c>
      <c r="DP123" s="82" t="str">
        <f t="shared" si="38"/>
        <v/>
      </c>
      <c r="DQ123" s="82" t="str">
        <f t="shared" si="38"/>
        <v/>
      </c>
      <c r="DR123" s="82" t="str">
        <f t="shared" si="38"/>
        <v/>
      </c>
      <c r="DS123" s="82" t="str">
        <f t="shared" si="39"/>
        <v/>
      </c>
      <c r="DT123" s="82" t="str">
        <f t="shared" si="39"/>
        <v/>
      </c>
      <c r="DU123" s="82" t="str">
        <f t="shared" si="39"/>
        <v/>
      </c>
      <c r="DV123" s="82" t="str">
        <f t="shared" si="39"/>
        <v/>
      </c>
      <c r="DW123" s="82" t="str">
        <f t="shared" si="39"/>
        <v/>
      </c>
      <c r="DX123" s="82" t="str">
        <f t="shared" si="39"/>
        <v/>
      </c>
      <c r="DY123" s="82" t="str">
        <f t="shared" si="40"/>
        <v/>
      </c>
      <c r="DZ123" s="82" t="str">
        <f t="shared" si="40"/>
        <v/>
      </c>
      <c r="EA123" s="82" t="str">
        <f t="shared" si="40"/>
        <v/>
      </c>
      <c r="EB123" s="82" t="str">
        <f t="shared" si="40"/>
        <v/>
      </c>
      <c r="EC123" s="82" t="str">
        <f t="shared" si="40"/>
        <v/>
      </c>
      <c r="ED123" s="82" t="str">
        <f t="shared" si="40"/>
        <v/>
      </c>
      <c r="EE123" s="82" t="str">
        <f t="shared" si="41"/>
        <v/>
      </c>
      <c r="EF123" s="82" t="str">
        <f t="shared" si="41"/>
        <v/>
      </c>
      <c r="EG123" s="82" t="str">
        <f t="shared" si="41"/>
        <v/>
      </c>
      <c r="EH123" s="82" t="str">
        <f t="shared" si="41"/>
        <v/>
      </c>
      <c r="EI123" s="82" t="str">
        <f t="shared" si="41"/>
        <v/>
      </c>
      <c r="EJ123" s="82" t="str">
        <f t="shared" si="41"/>
        <v/>
      </c>
      <c r="EK123" s="82" t="str">
        <f t="shared" si="42"/>
        <v/>
      </c>
      <c r="EL123" s="82" t="str">
        <f t="shared" si="42"/>
        <v/>
      </c>
      <c r="EM123" s="82" t="str">
        <f t="shared" si="42"/>
        <v/>
      </c>
      <c r="EN123" s="82" t="str">
        <f t="shared" si="42"/>
        <v/>
      </c>
      <c r="EO123" s="82" t="str">
        <f t="shared" si="42"/>
        <v/>
      </c>
      <c r="EP123" s="82" t="str">
        <f t="shared" si="42"/>
        <v/>
      </c>
      <c r="EQ123" s="82" t="str">
        <f t="shared" si="43"/>
        <v/>
      </c>
      <c r="ER123" s="82" t="str">
        <f t="shared" si="43"/>
        <v/>
      </c>
      <c r="ES123" s="82" t="str">
        <f t="shared" si="43"/>
        <v/>
      </c>
      <c r="ET123" s="82" t="str">
        <f t="shared" si="43"/>
        <v/>
      </c>
      <c r="EU123" s="82" t="str">
        <f t="shared" si="43"/>
        <v/>
      </c>
      <c r="EV123" s="82" t="str">
        <f t="shared" si="43"/>
        <v/>
      </c>
      <c r="EW123" s="82" t="str">
        <f t="shared" si="44"/>
        <v/>
      </c>
      <c r="EX123" s="82" t="str">
        <f t="shared" si="44"/>
        <v/>
      </c>
      <c r="EY123" s="82" t="str">
        <f t="shared" si="44"/>
        <v/>
      </c>
      <c r="EZ123" s="82" t="str">
        <f t="shared" si="44"/>
        <v/>
      </c>
      <c r="FA123" s="82" t="str">
        <f t="shared" si="44"/>
        <v/>
      </c>
      <c r="FB123" s="82" t="str">
        <f t="shared" si="44"/>
        <v/>
      </c>
      <c r="FC123" s="82" t="str">
        <f t="shared" si="45"/>
        <v/>
      </c>
      <c r="FD123" s="82" t="str">
        <f t="shared" si="45"/>
        <v/>
      </c>
      <c r="FE123" s="82" t="str">
        <f t="shared" si="45"/>
        <v/>
      </c>
      <c r="FF123" s="82" t="str">
        <f t="shared" si="45"/>
        <v/>
      </c>
      <c r="FG123" s="82" t="str">
        <f t="shared" si="45"/>
        <v/>
      </c>
      <c r="FH123" s="82" t="str">
        <f t="shared" si="45"/>
        <v/>
      </c>
      <c r="FI123" s="82" t="str">
        <f t="shared" si="46"/>
        <v>h1777arigatounoie@yahoo.co.jp</v>
      </c>
      <c r="FJ123" s="82" t="str">
        <f t="shared" si="46"/>
        <v/>
      </c>
      <c r="FK123" s="82" t="str">
        <f t="shared" si="46"/>
        <v/>
      </c>
      <c r="FL123" s="82" t="str">
        <f t="shared" si="46"/>
        <v/>
      </c>
      <c r="FM123" s="82" t="str">
        <f t="shared" si="46"/>
        <v/>
      </c>
      <c r="FN123" s="82" t="str">
        <f t="shared" si="46"/>
        <v/>
      </c>
      <c r="FO123" s="82" t="str">
        <f t="shared" si="47"/>
        <v>h1777arigatounoie@yahoo.co.jp</v>
      </c>
      <c r="FP123" s="82" t="str">
        <f t="shared" si="47"/>
        <v/>
      </c>
      <c r="FQ123" s="82" t="str">
        <f t="shared" si="47"/>
        <v/>
      </c>
      <c r="FR123" s="82" t="str">
        <f t="shared" si="47"/>
        <v/>
      </c>
      <c r="FS123" s="82" t="str">
        <f t="shared" si="47"/>
        <v/>
      </c>
      <c r="FT123" s="82" t="str">
        <f t="shared" si="47"/>
        <v/>
      </c>
      <c r="FU123" s="82" t="str">
        <f t="shared" si="48"/>
        <v>h1777arigatounoie@yahoo.co.jp</v>
      </c>
      <c r="FV123" s="82" t="str">
        <f t="shared" si="48"/>
        <v/>
      </c>
      <c r="FW123" s="82" t="str">
        <f t="shared" si="48"/>
        <v/>
      </c>
      <c r="FX123" s="82" t="str">
        <f t="shared" si="48"/>
        <v/>
      </c>
      <c r="FY123" s="82" t="str">
        <f t="shared" si="48"/>
        <v/>
      </c>
      <c r="FZ123" s="82" t="str">
        <f t="shared" si="48"/>
        <v/>
      </c>
      <c r="GA123" s="82" t="str">
        <f t="shared" si="49"/>
        <v/>
      </c>
      <c r="GB123" s="82" t="str">
        <f t="shared" si="49"/>
        <v/>
      </c>
      <c r="GC123" s="82" t="str">
        <f t="shared" si="49"/>
        <v/>
      </c>
      <c r="GD123" s="82" t="str">
        <f t="shared" si="49"/>
        <v/>
      </c>
      <c r="GE123" s="82" t="str">
        <f t="shared" si="49"/>
        <v/>
      </c>
      <c r="GF123" s="82" t="str">
        <f t="shared" si="49"/>
        <v/>
      </c>
    </row>
    <row r="124" spans="1:188" ht="25.5" customHeight="1">
      <c r="A124" s="2" t="s">
        <v>4353</v>
      </c>
      <c r="B124" s="2">
        <f>COUNTIF($H$4:H124,H124)</f>
        <v>1</v>
      </c>
      <c r="C124" s="2">
        <f>COUNTIF($J$4:J124,J124)</f>
        <v>1</v>
      </c>
      <c r="D124" s="2">
        <f>COUNTIF($K$4:K124,K124)</f>
        <v>1</v>
      </c>
      <c r="E124" s="89">
        <f t="shared" si="25"/>
        <v>121</v>
      </c>
      <c r="F124" s="89" t="s">
        <v>2532</v>
      </c>
      <c r="G124" s="79" t="s">
        <v>3917</v>
      </c>
      <c r="H124" s="79" t="s">
        <v>1384</v>
      </c>
      <c r="I124" s="79" t="s">
        <v>1271</v>
      </c>
      <c r="J124" s="79" t="s">
        <v>3670</v>
      </c>
      <c r="K124" s="89" t="s">
        <v>1687</v>
      </c>
      <c r="L124" s="89" t="s">
        <v>694</v>
      </c>
      <c r="M124" s="108" t="s">
        <v>4303</v>
      </c>
      <c r="N124" s="108"/>
      <c r="O124" s="108"/>
      <c r="P124" s="108"/>
      <c r="Q124" s="108"/>
      <c r="R124" s="108"/>
      <c r="S124" s="89"/>
      <c r="T124" s="89"/>
      <c r="U124" s="89"/>
      <c r="V124" s="89"/>
      <c r="W124" s="89"/>
      <c r="X124" s="89">
        <v>1</v>
      </c>
      <c r="Y124" s="89"/>
      <c r="Z124" s="89">
        <v>1</v>
      </c>
      <c r="AA124" s="89"/>
      <c r="AB124" s="89"/>
      <c r="AC124" s="89"/>
      <c r="AD124" s="89"/>
      <c r="AE124" s="89"/>
      <c r="AF124" s="89"/>
      <c r="AG124" s="89"/>
      <c r="AH124" s="89"/>
      <c r="AI124" s="89"/>
      <c r="AJ124" s="89"/>
      <c r="AK124" s="89"/>
      <c r="AL124" s="89"/>
      <c r="AM124" s="89">
        <v>3</v>
      </c>
      <c r="AN124" s="89">
        <v>1</v>
      </c>
      <c r="AO124" s="89">
        <v>1</v>
      </c>
      <c r="AP124" s="89"/>
      <c r="AQ124" s="111"/>
      <c r="AR124" s="118"/>
      <c r="AS124" s="2" t="str">
        <f t="shared" si="26"/>
        <v/>
      </c>
      <c r="AT124" s="2" t="str">
        <f t="shared" si="26"/>
        <v/>
      </c>
      <c r="AU124" s="2" t="str">
        <f t="shared" si="26"/>
        <v/>
      </c>
      <c r="AV124" s="2" t="str">
        <f t="shared" si="26"/>
        <v/>
      </c>
      <c r="AW124" s="2" t="str">
        <f t="shared" si="26"/>
        <v/>
      </c>
      <c r="AX124" s="2" t="str">
        <f t="shared" si="26"/>
        <v/>
      </c>
      <c r="AY124" s="121" t="str">
        <f t="shared" si="27"/>
        <v/>
      </c>
      <c r="AZ124" s="121" t="str">
        <f t="shared" si="27"/>
        <v/>
      </c>
      <c r="BA124" s="121" t="str">
        <f t="shared" si="27"/>
        <v/>
      </c>
      <c r="BB124" s="121" t="str">
        <f t="shared" si="27"/>
        <v/>
      </c>
      <c r="BC124" s="121" t="str">
        <f t="shared" si="27"/>
        <v/>
      </c>
      <c r="BD124" s="121" t="str">
        <f t="shared" si="27"/>
        <v/>
      </c>
      <c r="BE124" s="82" t="str">
        <f t="shared" si="28"/>
        <v/>
      </c>
      <c r="BF124" s="82" t="str">
        <f t="shared" si="28"/>
        <v/>
      </c>
      <c r="BG124" s="82" t="str">
        <f t="shared" si="28"/>
        <v/>
      </c>
      <c r="BH124" s="82" t="str">
        <f t="shared" si="28"/>
        <v/>
      </c>
      <c r="BI124" s="82" t="str">
        <f t="shared" si="28"/>
        <v/>
      </c>
      <c r="BJ124" s="82" t="str">
        <f t="shared" si="28"/>
        <v/>
      </c>
      <c r="BK124" s="82" t="str">
        <f t="shared" si="29"/>
        <v/>
      </c>
      <c r="BL124" s="82" t="str">
        <f t="shared" si="29"/>
        <v/>
      </c>
      <c r="BM124" s="82" t="str">
        <f t="shared" si="29"/>
        <v/>
      </c>
      <c r="BN124" s="82" t="str">
        <f t="shared" si="29"/>
        <v/>
      </c>
      <c r="BO124" s="82" t="str">
        <f t="shared" si="29"/>
        <v/>
      </c>
      <c r="BP124" s="82" t="str">
        <f t="shared" si="29"/>
        <v/>
      </c>
      <c r="BQ124" s="82" t="str">
        <f t="shared" si="30"/>
        <v/>
      </c>
      <c r="BR124" s="82" t="str">
        <f t="shared" si="30"/>
        <v/>
      </c>
      <c r="BS124" s="82" t="str">
        <f t="shared" si="30"/>
        <v/>
      </c>
      <c r="BT124" s="82" t="str">
        <f t="shared" si="30"/>
        <v/>
      </c>
      <c r="BU124" s="82" t="str">
        <f t="shared" si="30"/>
        <v/>
      </c>
      <c r="BV124" s="82" t="str">
        <f t="shared" si="30"/>
        <v/>
      </c>
      <c r="BW124" s="82" t="str">
        <f t="shared" si="31"/>
        <v>yamayuri@pk.ctt.ne.jp</v>
      </c>
      <c r="BX124" s="82" t="str">
        <f t="shared" si="31"/>
        <v/>
      </c>
      <c r="BY124" s="82" t="str">
        <f t="shared" si="31"/>
        <v/>
      </c>
      <c r="BZ124" s="82" t="str">
        <f t="shared" si="31"/>
        <v/>
      </c>
      <c r="CA124" s="82" t="str">
        <f t="shared" si="31"/>
        <v/>
      </c>
      <c r="CB124" s="82" t="str">
        <f t="shared" si="31"/>
        <v/>
      </c>
      <c r="CC124" s="82" t="str">
        <f t="shared" si="32"/>
        <v/>
      </c>
      <c r="CD124" s="82" t="str">
        <f t="shared" si="32"/>
        <v/>
      </c>
      <c r="CE124" s="82" t="str">
        <f t="shared" si="32"/>
        <v/>
      </c>
      <c r="CF124" s="82" t="str">
        <f t="shared" si="32"/>
        <v/>
      </c>
      <c r="CG124" s="82" t="str">
        <f t="shared" si="32"/>
        <v/>
      </c>
      <c r="CH124" s="82" t="str">
        <f t="shared" si="32"/>
        <v/>
      </c>
      <c r="CI124" s="82" t="str">
        <f t="shared" si="33"/>
        <v>yamayuri@pk.ctt.ne.jp</v>
      </c>
      <c r="CJ124" s="82" t="str">
        <f t="shared" si="33"/>
        <v/>
      </c>
      <c r="CK124" s="82" t="str">
        <f t="shared" si="33"/>
        <v/>
      </c>
      <c r="CL124" s="82" t="str">
        <f t="shared" si="33"/>
        <v/>
      </c>
      <c r="CM124" s="82" t="str">
        <f t="shared" si="33"/>
        <v/>
      </c>
      <c r="CN124" s="82" t="str">
        <f t="shared" si="33"/>
        <v/>
      </c>
      <c r="CO124" s="82" t="str">
        <f t="shared" si="34"/>
        <v/>
      </c>
      <c r="CP124" s="82" t="str">
        <f t="shared" si="34"/>
        <v/>
      </c>
      <c r="CQ124" s="82" t="str">
        <f t="shared" si="34"/>
        <v/>
      </c>
      <c r="CR124" s="82" t="str">
        <f t="shared" si="34"/>
        <v/>
      </c>
      <c r="CS124" s="82" t="str">
        <f t="shared" si="34"/>
        <v/>
      </c>
      <c r="CT124" s="82" t="str">
        <f t="shared" si="34"/>
        <v/>
      </c>
      <c r="CU124" s="82" t="str">
        <f t="shared" si="35"/>
        <v/>
      </c>
      <c r="CV124" s="82" t="str">
        <f t="shared" si="35"/>
        <v/>
      </c>
      <c r="CW124" s="82" t="str">
        <f t="shared" si="35"/>
        <v/>
      </c>
      <c r="CX124" s="82" t="str">
        <f t="shared" si="35"/>
        <v/>
      </c>
      <c r="CY124" s="82" t="str">
        <f t="shared" si="35"/>
        <v/>
      </c>
      <c r="CZ124" s="82" t="str">
        <f t="shared" si="35"/>
        <v/>
      </c>
      <c r="DA124" s="82" t="str">
        <f t="shared" si="36"/>
        <v/>
      </c>
      <c r="DB124" s="82" t="str">
        <f t="shared" si="36"/>
        <v/>
      </c>
      <c r="DC124" s="82" t="str">
        <f t="shared" si="36"/>
        <v/>
      </c>
      <c r="DD124" s="82" t="str">
        <f t="shared" si="36"/>
        <v/>
      </c>
      <c r="DE124" s="82" t="str">
        <f t="shared" si="36"/>
        <v/>
      </c>
      <c r="DF124" s="82" t="str">
        <f t="shared" si="36"/>
        <v/>
      </c>
      <c r="DG124" s="82" t="str">
        <f t="shared" si="37"/>
        <v/>
      </c>
      <c r="DH124" s="82" t="str">
        <f t="shared" si="37"/>
        <v/>
      </c>
      <c r="DI124" s="82" t="str">
        <f t="shared" si="37"/>
        <v/>
      </c>
      <c r="DJ124" s="82" t="str">
        <f t="shared" si="37"/>
        <v/>
      </c>
      <c r="DK124" s="82" t="str">
        <f t="shared" si="37"/>
        <v/>
      </c>
      <c r="DL124" s="82" t="str">
        <f t="shared" si="37"/>
        <v/>
      </c>
      <c r="DM124" s="82" t="str">
        <f t="shared" si="38"/>
        <v/>
      </c>
      <c r="DN124" s="82" t="str">
        <f t="shared" si="38"/>
        <v/>
      </c>
      <c r="DO124" s="82" t="str">
        <f t="shared" si="38"/>
        <v/>
      </c>
      <c r="DP124" s="82" t="str">
        <f t="shared" si="38"/>
        <v/>
      </c>
      <c r="DQ124" s="82" t="str">
        <f t="shared" si="38"/>
        <v/>
      </c>
      <c r="DR124" s="82" t="str">
        <f t="shared" si="38"/>
        <v/>
      </c>
      <c r="DS124" s="82" t="str">
        <f t="shared" si="39"/>
        <v/>
      </c>
      <c r="DT124" s="82" t="str">
        <f t="shared" si="39"/>
        <v/>
      </c>
      <c r="DU124" s="82" t="str">
        <f t="shared" si="39"/>
        <v/>
      </c>
      <c r="DV124" s="82" t="str">
        <f t="shared" si="39"/>
        <v/>
      </c>
      <c r="DW124" s="82" t="str">
        <f t="shared" si="39"/>
        <v/>
      </c>
      <c r="DX124" s="82" t="str">
        <f t="shared" si="39"/>
        <v/>
      </c>
      <c r="DY124" s="82" t="str">
        <f t="shared" si="40"/>
        <v/>
      </c>
      <c r="DZ124" s="82" t="str">
        <f t="shared" si="40"/>
        <v/>
      </c>
      <c r="EA124" s="82" t="str">
        <f t="shared" si="40"/>
        <v/>
      </c>
      <c r="EB124" s="82" t="str">
        <f t="shared" si="40"/>
        <v/>
      </c>
      <c r="EC124" s="82" t="str">
        <f t="shared" si="40"/>
        <v/>
      </c>
      <c r="ED124" s="82" t="str">
        <f t="shared" si="40"/>
        <v/>
      </c>
      <c r="EE124" s="82" t="str">
        <f t="shared" si="41"/>
        <v/>
      </c>
      <c r="EF124" s="82" t="str">
        <f t="shared" si="41"/>
        <v/>
      </c>
      <c r="EG124" s="82" t="str">
        <f t="shared" si="41"/>
        <v/>
      </c>
      <c r="EH124" s="82" t="str">
        <f t="shared" si="41"/>
        <v/>
      </c>
      <c r="EI124" s="82" t="str">
        <f t="shared" si="41"/>
        <v/>
      </c>
      <c r="EJ124" s="82" t="str">
        <f t="shared" si="41"/>
        <v/>
      </c>
      <c r="EK124" s="82" t="str">
        <f t="shared" si="42"/>
        <v/>
      </c>
      <c r="EL124" s="82" t="str">
        <f t="shared" si="42"/>
        <v/>
      </c>
      <c r="EM124" s="82" t="str">
        <f t="shared" si="42"/>
        <v/>
      </c>
      <c r="EN124" s="82" t="str">
        <f t="shared" si="42"/>
        <v/>
      </c>
      <c r="EO124" s="82" t="str">
        <f t="shared" si="42"/>
        <v/>
      </c>
      <c r="EP124" s="82" t="str">
        <f t="shared" si="42"/>
        <v/>
      </c>
      <c r="EQ124" s="82" t="str">
        <f t="shared" si="43"/>
        <v/>
      </c>
      <c r="ER124" s="82" t="str">
        <f t="shared" si="43"/>
        <v/>
      </c>
      <c r="ES124" s="82" t="str">
        <f t="shared" si="43"/>
        <v/>
      </c>
      <c r="ET124" s="82" t="str">
        <f t="shared" si="43"/>
        <v/>
      </c>
      <c r="EU124" s="82" t="str">
        <f t="shared" si="43"/>
        <v/>
      </c>
      <c r="EV124" s="82" t="str">
        <f t="shared" si="43"/>
        <v/>
      </c>
      <c r="EW124" s="82" t="str">
        <f t="shared" si="44"/>
        <v/>
      </c>
      <c r="EX124" s="82" t="str">
        <f t="shared" si="44"/>
        <v/>
      </c>
      <c r="EY124" s="82" t="str">
        <f t="shared" si="44"/>
        <v/>
      </c>
      <c r="EZ124" s="82" t="str">
        <f t="shared" si="44"/>
        <v/>
      </c>
      <c r="FA124" s="82" t="str">
        <f t="shared" si="44"/>
        <v/>
      </c>
      <c r="FB124" s="82" t="str">
        <f t="shared" si="44"/>
        <v/>
      </c>
      <c r="FC124" s="82" t="str">
        <f t="shared" si="45"/>
        <v/>
      </c>
      <c r="FD124" s="82" t="str">
        <f t="shared" si="45"/>
        <v/>
      </c>
      <c r="FE124" s="82" t="str">
        <f t="shared" si="45"/>
        <v/>
      </c>
      <c r="FF124" s="82" t="str">
        <f t="shared" si="45"/>
        <v/>
      </c>
      <c r="FG124" s="82" t="str">
        <f t="shared" si="45"/>
        <v/>
      </c>
      <c r="FH124" s="82" t="str">
        <f t="shared" si="45"/>
        <v/>
      </c>
      <c r="FI124" s="82" t="str">
        <f t="shared" si="46"/>
        <v>yamayuri@pk.ctt.ne.jp</v>
      </c>
      <c r="FJ124" s="82" t="str">
        <f t="shared" si="46"/>
        <v/>
      </c>
      <c r="FK124" s="82" t="str">
        <f t="shared" si="46"/>
        <v/>
      </c>
      <c r="FL124" s="82" t="str">
        <f t="shared" si="46"/>
        <v/>
      </c>
      <c r="FM124" s="82" t="str">
        <f t="shared" si="46"/>
        <v/>
      </c>
      <c r="FN124" s="82" t="str">
        <f t="shared" si="46"/>
        <v/>
      </c>
      <c r="FO124" s="82" t="str">
        <f t="shared" si="47"/>
        <v>yamayuri@pk.ctt.ne.jp</v>
      </c>
      <c r="FP124" s="82" t="str">
        <f t="shared" si="47"/>
        <v/>
      </c>
      <c r="FQ124" s="82" t="str">
        <f t="shared" si="47"/>
        <v/>
      </c>
      <c r="FR124" s="82" t="str">
        <f t="shared" si="47"/>
        <v/>
      </c>
      <c r="FS124" s="82" t="str">
        <f t="shared" si="47"/>
        <v/>
      </c>
      <c r="FT124" s="82" t="str">
        <f t="shared" si="47"/>
        <v/>
      </c>
      <c r="FU124" s="82" t="str">
        <f t="shared" si="48"/>
        <v>yamayuri@pk.ctt.ne.jp</v>
      </c>
      <c r="FV124" s="82" t="str">
        <f t="shared" si="48"/>
        <v/>
      </c>
      <c r="FW124" s="82" t="str">
        <f t="shared" si="48"/>
        <v/>
      </c>
      <c r="FX124" s="82" t="str">
        <f t="shared" si="48"/>
        <v/>
      </c>
      <c r="FY124" s="82" t="str">
        <f t="shared" si="48"/>
        <v/>
      </c>
      <c r="FZ124" s="82" t="str">
        <f t="shared" si="48"/>
        <v/>
      </c>
      <c r="GA124" s="82" t="str">
        <f t="shared" si="49"/>
        <v/>
      </c>
      <c r="GB124" s="82" t="str">
        <f t="shared" si="49"/>
        <v/>
      </c>
      <c r="GC124" s="82" t="str">
        <f t="shared" si="49"/>
        <v/>
      </c>
      <c r="GD124" s="82" t="str">
        <f t="shared" si="49"/>
        <v/>
      </c>
      <c r="GE124" s="82" t="str">
        <f t="shared" si="49"/>
        <v/>
      </c>
      <c r="GF124" s="82" t="str">
        <f t="shared" si="49"/>
        <v/>
      </c>
    </row>
    <row r="125" spans="1:188" ht="25.5" customHeight="1">
      <c r="A125" s="2" t="s">
        <v>386</v>
      </c>
      <c r="B125" s="2">
        <f>COUNTIF($H$4:H125,H125)</f>
        <v>1</v>
      </c>
      <c r="C125" s="2">
        <f>COUNTIF($J$4:J125,J125)</f>
        <v>1</v>
      </c>
      <c r="D125" s="2">
        <f>COUNTIF($K$4:K125,K125)</f>
        <v>1</v>
      </c>
      <c r="E125" s="89">
        <f t="shared" si="25"/>
        <v>122</v>
      </c>
      <c r="F125" s="89" t="s">
        <v>2532</v>
      </c>
      <c r="G125" s="79" t="s">
        <v>3917</v>
      </c>
      <c r="H125" s="79" t="s">
        <v>1713</v>
      </c>
      <c r="I125" s="79" t="s">
        <v>184</v>
      </c>
      <c r="J125" s="79" t="s">
        <v>1805</v>
      </c>
      <c r="K125" s="89" t="s">
        <v>370</v>
      </c>
      <c r="L125" s="89" t="s">
        <v>370</v>
      </c>
      <c r="M125" s="108" t="s">
        <v>195</v>
      </c>
      <c r="N125" s="108"/>
      <c r="O125" s="108"/>
      <c r="P125" s="108"/>
      <c r="Q125" s="108"/>
      <c r="R125" s="108"/>
      <c r="S125" s="89"/>
      <c r="T125" s="89"/>
      <c r="U125" s="89"/>
      <c r="V125" s="89"/>
      <c r="W125" s="89"/>
      <c r="X125" s="89">
        <v>1</v>
      </c>
      <c r="Y125" s="89"/>
      <c r="Z125" s="89"/>
      <c r="AA125" s="89">
        <v>1</v>
      </c>
      <c r="AB125" s="89"/>
      <c r="AC125" s="89"/>
      <c r="AD125" s="89"/>
      <c r="AE125" s="89"/>
      <c r="AF125" s="89"/>
      <c r="AG125" s="89"/>
      <c r="AH125" s="89"/>
      <c r="AI125" s="89"/>
      <c r="AJ125" s="89"/>
      <c r="AK125" s="89"/>
      <c r="AL125" s="89"/>
      <c r="AM125" s="89">
        <v>3</v>
      </c>
      <c r="AN125" s="89">
        <v>1</v>
      </c>
      <c r="AO125" s="89">
        <v>1</v>
      </c>
      <c r="AP125" s="89"/>
      <c r="AQ125" s="111"/>
      <c r="AR125" s="118"/>
      <c r="AS125" s="2" t="str">
        <f t="shared" si="26"/>
        <v/>
      </c>
      <c r="AT125" s="2" t="str">
        <f t="shared" si="26"/>
        <v/>
      </c>
      <c r="AU125" s="2" t="str">
        <f t="shared" si="26"/>
        <v/>
      </c>
      <c r="AV125" s="2" t="str">
        <f t="shared" si="26"/>
        <v/>
      </c>
      <c r="AW125" s="2" t="str">
        <f t="shared" si="26"/>
        <v/>
      </c>
      <c r="AX125" s="2" t="str">
        <f t="shared" si="26"/>
        <v/>
      </c>
      <c r="AY125" s="121" t="str">
        <f t="shared" si="27"/>
        <v/>
      </c>
      <c r="AZ125" s="121" t="str">
        <f t="shared" si="27"/>
        <v/>
      </c>
      <c r="BA125" s="121" t="str">
        <f t="shared" si="27"/>
        <v/>
      </c>
      <c r="BB125" s="121" t="str">
        <f t="shared" si="27"/>
        <v/>
      </c>
      <c r="BC125" s="121" t="str">
        <f t="shared" si="27"/>
        <v/>
      </c>
      <c r="BD125" s="121" t="str">
        <f t="shared" si="27"/>
        <v/>
      </c>
      <c r="BE125" s="82" t="str">
        <f t="shared" si="28"/>
        <v/>
      </c>
      <c r="BF125" s="82" t="str">
        <f t="shared" si="28"/>
        <v/>
      </c>
      <c r="BG125" s="82" t="str">
        <f t="shared" si="28"/>
        <v/>
      </c>
      <c r="BH125" s="82" t="str">
        <f t="shared" si="28"/>
        <v/>
      </c>
      <c r="BI125" s="82" t="str">
        <f t="shared" si="28"/>
        <v/>
      </c>
      <c r="BJ125" s="82" t="str">
        <f t="shared" si="28"/>
        <v/>
      </c>
      <c r="BK125" s="82" t="str">
        <f t="shared" si="29"/>
        <v/>
      </c>
      <c r="BL125" s="82" t="str">
        <f t="shared" si="29"/>
        <v/>
      </c>
      <c r="BM125" s="82" t="str">
        <f t="shared" si="29"/>
        <v/>
      </c>
      <c r="BN125" s="82" t="str">
        <f t="shared" si="29"/>
        <v/>
      </c>
      <c r="BO125" s="82" t="str">
        <f t="shared" si="29"/>
        <v/>
      </c>
      <c r="BP125" s="82" t="str">
        <f t="shared" si="29"/>
        <v/>
      </c>
      <c r="BQ125" s="82" t="str">
        <f t="shared" si="30"/>
        <v/>
      </c>
      <c r="BR125" s="82" t="str">
        <f t="shared" si="30"/>
        <v/>
      </c>
      <c r="BS125" s="82" t="str">
        <f t="shared" si="30"/>
        <v/>
      </c>
      <c r="BT125" s="82" t="str">
        <f t="shared" si="30"/>
        <v/>
      </c>
      <c r="BU125" s="82" t="str">
        <f t="shared" si="30"/>
        <v/>
      </c>
      <c r="BV125" s="82" t="str">
        <f t="shared" si="30"/>
        <v/>
      </c>
      <c r="BW125" s="82" t="str">
        <f t="shared" si="31"/>
        <v>mamenoki3@wish.ocn.ne.jp</v>
      </c>
      <c r="BX125" s="82" t="str">
        <f t="shared" si="31"/>
        <v/>
      </c>
      <c r="BY125" s="82" t="str">
        <f t="shared" si="31"/>
        <v/>
      </c>
      <c r="BZ125" s="82" t="str">
        <f t="shared" si="31"/>
        <v/>
      </c>
      <c r="CA125" s="82" t="str">
        <f t="shared" si="31"/>
        <v/>
      </c>
      <c r="CB125" s="82" t="str">
        <f t="shared" si="31"/>
        <v/>
      </c>
      <c r="CC125" s="82" t="str">
        <f t="shared" si="32"/>
        <v/>
      </c>
      <c r="CD125" s="82" t="str">
        <f t="shared" si="32"/>
        <v/>
      </c>
      <c r="CE125" s="82" t="str">
        <f t="shared" si="32"/>
        <v/>
      </c>
      <c r="CF125" s="82" t="str">
        <f t="shared" si="32"/>
        <v/>
      </c>
      <c r="CG125" s="82" t="str">
        <f t="shared" si="32"/>
        <v/>
      </c>
      <c r="CH125" s="82" t="str">
        <f t="shared" si="32"/>
        <v/>
      </c>
      <c r="CI125" s="82" t="str">
        <f t="shared" si="33"/>
        <v/>
      </c>
      <c r="CJ125" s="82" t="str">
        <f t="shared" si="33"/>
        <v/>
      </c>
      <c r="CK125" s="82" t="str">
        <f t="shared" si="33"/>
        <v/>
      </c>
      <c r="CL125" s="82" t="str">
        <f t="shared" si="33"/>
        <v/>
      </c>
      <c r="CM125" s="82" t="str">
        <f t="shared" si="33"/>
        <v/>
      </c>
      <c r="CN125" s="82" t="str">
        <f t="shared" si="33"/>
        <v/>
      </c>
      <c r="CO125" s="82" t="str">
        <f t="shared" si="34"/>
        <v>mamenoki3@wish.ocn.ne.jp</v>
      </c>
      <c r="CP125" s="82" t="str">
        <f t="shared" si="34"/>
        <v/>
      </c>
      <c r="CQ125" s="82" t="str">
        <f t="shared" si="34"/>
        <v/>
      </c>
      <c r="CR125" s="82" t="str">
        <f t="shared" si="34"/>
        <v/>
      </c>
      <c r="CS125" s="82" t="str">
        <f t="shared" si="34"/>
        <v/>
      </c>
      <c r="CT125" s="82" t="str">
        <f t="shared" si="34"/>
        <v/>
      </c>
      <c r="CU125" s="82" t="str">
        <f t="shared" si="35"/>
        <v/>
      </c>
      <c r="CV125" s="82" t="str">
        <f t="shared" si="35"/>
        <v/>
      </c>
      <c r="CW125" s="82" t="str">
        <f t="shared" si="35"/>
        <v/>
      </c>
      <c r="CX125" s="82" t="str">
        <f t="shared" si="35"/>
        <v/>
      </c>
      <c r="CY125" s="82" t="str">
        <f t="shared" si="35"/>
        <v/>
      </c>
      <c r="CZ125" s="82" t="str">
        <f t="shared" si="35"/>
        <v/>
      </c>
      <c r="DA125" s="82" t="str">
        <f t="shared" si="36"/>
        <v/>
      </c>
      <c r="DB125" s="82" t="str">
        <f t="shared" si="36"/>
        <v/>
      </c>
      <c r="DC125" s="82" t="str">
        <f t="shared" si="36"/>
        <v/>
      </c>
      <c r="DD125" s="82" t="str">
        <f t="shared" si="36"/>
        <v/>
      </c>
      <c r="DE125" s="82" t="str">
        <f t="shared" si="36"/>
        <v/>
      </c>
      <c r="DF125" s="82" t="str">
        <f t="shared" si="36"/>
        <v/>
      </c>
      <c r="DG125" s="82" t="str">
        <f t="shared" si="37"/>
        <v/>
      </c>
      <c r="DH125" s="82" t="str">
        <f t="shared" si="37"/>
        <v/>
      </c>
      <c r="DI125" s="82" t="str">
        <f t="shared" si="37"/>
        <v/>
      </c>
      <c r="DJ125" s="82" t="str">
        <f t="shared" si="37"/>
        <v/>
      </c>
      <c r="DK125" s="82" t="str">
        <f t="shared" si="37"/>
        <v/>
      </c>
      <c r="DL125" s="82" t="str">
        <f t="shared" si="37"/>
        <v/>
      </c>
      <c r="DM125" s="82" t="str">
        <f t="shared" si="38"/>
        <v/>
      </c>
      <c r="DN125" s="82" t="str">
        <f t="shared" si="38"/>
        <v/>
      </c>
      <c r="DO125" s="82" t="str">
        <f t="shared" si="38"/>
        <v/>
      </c>
      <c r="DP125" s="82" t="str">
        <f t="shared" si="38"/>
        <v/>
      </c>
      <c r="DQ125" s="82" t="str">
        <f t="shared" si="38"/>
        <v/>
      </c>
      <c r="DR125" s="82" t="str">
        <f t="shared" si="38"/>
        <v/>
      </c>
      <c r="DS125" s="82" t="str">
        <f t="shared" si="39"/>
        <v/>
      </c>
      <c r="DT125" s="82" t="str">
        <f t="shared" si="39"/>
        <v/>
      </c>
      <c r="DU125" s="82" t="str">
        <f t="shared" si="39"/>
        <v/>
      </c>
      <c r="DV125" s="82" t="str">
        <f t="shared" si="39"/>
        <v/>
      </c>
      <c r="DW125" s="82" t="str">
        <f t="shared" si="39"/>
        <v/>
      </c>
      <c r="DX125" s="82" t="str">
        <f t="shared" si="39"/>
        <v/>
      </c>
      <c r="DY125" s="82" t="str">
        <f t="shared" si="40"/>
        <v/>
      </c>
      <c r="DZ125" s="82" t="str">
        <f t="shared" si="40"/>
        <v/>
      </c>
      <c r="EA125" s="82" t="str">
        <f t="shared" si="40"/>
        <v/>
      </c>
      <c r="EB125" s="82" t="str">
        <f t="shared" si="40"/>
        <v/>
      </c>
      <c r="EC125" s="82" t="str">
        <f t="shared" si="40"/>
        <v/>
      </c>
      <c r="ED125" s="82" t="str">
        <f t="shared" si="40"/>
        <v/>
      </c>
      <c r="EE125" s="82" t="str">
        <f t="shared" si="41"/>
        <v/>
      </c>
      <c r="EF125" s="82" t="str">
        <f t="shared" si="41"/>
        <v/>
      </c>
      <c r="EG125" s="82" t="str">
        <f t="shared" si="41"/>
        <v/>
      </c>
      <c r="EH125" s="82" t="str">
        <f t="shared" si="41"/>
        <v/>
      </c>
      <c r="EI125" s="82" t="str">
        <f t="shared" si="41"/>
        <v/>
      </c>
      <c r="EJ125" s="82" t="str">
        <f t="shared" si="41"/>
        <v/>
      </c>
      <c r="EK125" s="82" t="str">
        <f t="shared" si="42"/>
        <v/>
      </c>
      <c r="EL125" s="82" t="str">
        <f t="shared" si="42"/>
        <v/>
      </c>
      <c r="EM125" s="82" t="str">
        <f t="shared" si="42"/>
        <v/>
      </c>
      <c r="EN125" s="82" t="str">
        <f t="shared" si="42"/>
        <v/>
      </c>
      <c r="EO125" s="82" t="str">
        <f t="shared" si="42"/>
        <v/>
      </c>
      <c r="EP125" s="82" t="str">
        <f t="shared" si="42"/>
        <v/>
      </c>
      <c r="EQ125" s="82" t="str">
        <f t="shared" si="43"/>
        <v/>
      </c>
      <c r="ER125" s="82" t="str">
        <f t="shared" si="43"/>
        <v/>
      </c>
      <c r="ES125" s="82" t="str">
        <f t="shared" si="43"/>
        <v/>
      </c>
      <c r="ET125" s="82" t="str">
        <f t="shared" si="43"/>
        <v/>
      </c>
      <c r="EU125" s="82" t="str">
        <f t="shared" si="43"/>
        <v/>
      </c>
      <c r="EV125" s="82" t="str">
        <f t="shared" si="43"/>
        <v/>
      </c>
      <c r="EW125" s="82" t="str">
        <f t="shared" si="44"/>
        <v/>
      </c>
      <c r="EX125" s="82" t="str">
        <f t="shared" si="44"/>
        <v/>
      </c>
      <c r="EY125" s="82" t="str">
        <f t="shared" si="44"/>
        <v/>
      </c>
      <c r="EZ125" s="82" t="str">
        <f t="shared" si="44"/>
        <v/>
      </c>
      <c r="FA125" s="82" t="str">
        <f t="shared" si="44"/>
        <v/>
      </c>
      <c r="FB125" s="82" t="str">
        <f t="shared" si="44"/>
        <v/>
      </c>
      <c r="FC125" s="82" t="str">
        <f t="shared" si="45"/>
        <v/>
      </c>
      <c r="FD125" s="82" t="str">
        <f t="shared" si="45"/>
        <v/>
      </c>
      <c r="FE125" s="82" t="str">
        <f t="shared" si="45"/>
        <v/>
      </c>
      <c r="FF125" s="82" t="str">
        <f t="shared" si="45"/>
        <v/>
      </c>
      <c r="FG125" s="82" t="str">
        <f t="shared" si="45"/>
        <v/>
      </c>
      <c r="FH125" s="82" t="str">
        <f t="shared" si="45"/>
        <v/>
      </c>
      <c r="FI125" s="82" t="str">
        <f t="shared" si="46"/>
        <v>mamenoki3@wish.ocn.ne.jp</v>
      </c>
      <c r="FJ125" s="82" t="str">
        <f t="shared" si="46"/>
        <v/>
      </c>
      <c r="FK125" s="82" t="str">
        <f t="shared" si="46"/>
        <v/>
      </c>
      <c r="FL125" s="82" t="str">
        <f t="shared" si="46"/>
        <v/>
      </c>
      <c r="FM125" s="82" t="str">
        <f t="shared" si="46"/>
        <v/>
      </c>
      <c r="FN125" s="82" t="str">
        <f t="shared" si="46"/>
        <v/>
      </c>
      <c r="FO125" s="82" t="str">
        <f t="shared" si="47"/>
        <v>mamenoki3@wish.ocn.ne.jp</v>
      </c>
      <c r="FP125" s="82" t="str">
        <f t="shared" si="47"/>
        <v/>
      </c>
      <c r="FQ125" s="82" t="str">
        <f t="shared" si="47"/>
        <v/>
      </c>
      <c r="FR125" s="82" t="str">
        <f t="shared" si="47"/>
        <v/>
      </c>
      <c r="FS125" s="82" t="str">
        <f t="shared" si="47"/>
        <v/>
      </c>
      <c r="FT125" s="82" t="str">
        <f t="shared" si="47"/>
        <v/>
      </c>
      <c r="FU125" s="82" t="str">
        <f t="shared" si="48"/>
        <v>mamenoki3@wish.ocn.ne.jp</v>
      </c>
      <c r="FV125" s="82" t="str">
        <f t="shared" si="48"/>
        <v/>
      </c>
      <c r="FW125" s="82" t="str">
        <f t="shared" si="48"/>
        <v/>
      </c>
      <c r="FX125" s="82" t="str">
        <f t="shared" si="48"/>
        <v/>
      </c>
      <c r="FY125" s="82" t="str">
        <f t="shared" si="48"/>
        <v/>
      </c>
      <c r="FZ125" s="82" t="str">
        <f t="shared" si="48"/>
        <v/>
      </c>
      <c r="GA125" s="82" t="str">
        <f t="shared" si="49"/>
        <v/>
      </c>
      <c r="GB125" s="82" t="str">
        <f t="shared" si="49"/>
        <v/>
      </c>
      <c r="GC125" s="82" t="str">
        <f t="shared" si="49"/>
        <v/>
      </c>
      <c r="GD125" s="82" t="str">
        <f t="shared" si="49"/>
        <v/>
      </c>
      <c r="GE125" s="82" t="str">
        <f t="shared" si="49"/>
        <v/>
      </c>
      <c r="GF125" s="82" t="str">
        <f t="shared" si="49"/>
        <v/>
      </c>
    </row>
    <row r="126" spans="1:188" ht="25.5" customHeight="1">
      <c r="A126" s="2" t="s">
        <v>2091</v>
      </c>
      <c r="B126" s="2">
        <f>COUNTIF($H$4:H126,H126)</f>
        <v>1</v>
      </c>
      <c r="C126" s="2">
        <f>COUNTIF($J$4:J126,J126)</f>
        <v>1</v>
      </c>
      <c r="D126" s="2">
        <f>COUNTIF($K$4:K126,K126)</f>
        <v>1</v>
      </c>
      <c r="E126" s="89">
        <f t="shared" si="25"/>
        <v>123</v>
      </c>
      <c r="F126" s="89" t="s">
        <v>2532</v>
      </c>
      <c r="G126" s="79" t="s">
        <v>3917</v>
      </c>
      <c r="H126" s="79" t="s">
        <v>540</v>
      </c>
      <c r="I126" s="79" t="s">
        <v>395</v>
      </c>
      <c r="J126" s="79" t="s">
        <v>2568</v>
      </c>
      <c r="K126" s="89" t="s">
        <v>1693</v>
      </c>
      <c r="L126" s="89" t="s">
        <v>1693</v>
      </c>
      <c r="M126" s="108" t="s">
        <v>1580</v>
      </c>
      <c r="N126" s="108"/>
      <c r="O126" s="108"/>
      <c r="P126" s="108"/>
      <c r="Q126" s="108"/>
      <c r="R126" s="108"/>
      <c r="S126" s="89"/>
      <c r="T126" s="89"/>
      <c r="U126" s="89"/>
      <c r="V126" s="89"/>
      <c r="W126" s="89"/>
      <c r="X126" s="89">
        <v>1</v>
      </c>
      <c r="Y126" s="89"/>
      <c r="Z126" s="89">
        <v>1</v>
      </c>
      <c r="AA126" s="89">
        <v>1</v>
      </c>
      <c r="AB126" s="89"/>
      <c r="AC126" s="89"/>
      <c r="AD126" s="89"/>
      <c r="AE126" s="89"/>
      <c r="AF126" s="89"/>
      <c r="AG126" s="89"/>
      <c r="AH126" s="89"/>
      <c r="AI126" s="89"/>
      <c r="AJ126" s="89"/>
      <c r="AK126" s="89"/>
      <c r="AL126" s="89"/>
      <c r="AM126" s="89">
        <v>3</v>
      </c>
      <c r="AN126" s="89"/>
      <c r="AO126" s="89"/>
      <c r="AP126" s="89"/>
      <c r="AQ126" s="111"/>
      <c r="AR126" s="118"/>
      <c r="AS126" s="2" t="str">
        <f t="shared" si="26"/>
        <v/>
      </c>
      <c r="AT126" s="2" t="str">
        <f t="shared" si="26"/>
        <v/>
      </c>
      <c r="AU126" s="2" t="str">
        <f t="shared" si="26"/>
        <v/>
      </c>
      <c r="AV126" s="2" t="str">
        <f t="shared" si="26"/>
        <v/>
      </c>
      <c r="AW126" s="2" t="str">
        <f t="shared" si="26"/>
        <v/>
      </c>
      <c r="AX126" s="2" t="str">
        <f t="shared" si="26"/>
        <v/>
      </c>
      <c r="AY126" s="121" t="str">
        <f t="shared" si="27"/>
        <v/>
      </c>
      <c r="AZ126" s="121" t="str">
        <f t="shared" si="27"/>
        <v/>
      </c>
      <c r="BA126" s="121" t="str">
        <f t="shared" si="27"/>
        <v/>
      </c>
      <c r="BB126" s="121" t="str">
        <f t="shared" si="27"/>
        <v/>
      </c>
      <c r="BC126" s="121" t="str">
        <f t="shared" si="27"/>
        <v/>
      </c>
      <c r="BD126" s="121" t="str">
        <f t="shared" si="27"/>
        <v/>
      </c>
      <c r="BE126" s="82" t="str">
        <f t="shared" si="28"/>
        <v/>
      </c>
      <c r="BF126" s="82" t="str">
        <f t="shared" si="28"/>
        <v/>
      </c>
      <c r="BG126" s="82" t="str">
        <f t="shared" si="28"/>
        <v/>
      </c>
      <c r="BH126" s="82" t="str">
        <f t="shared" si="28"/>
        <v/>
      </c>
      <c r="BI126" s="82" t="str">
        <f t="shared" si="28"/>
        <v/>
      </c>
      <c r="BJ126" s="82" t="str">
        <f t="shared" si="28"/>
        <v/>
      </c>
      <c r="BK126" s="82" t="str">
        <f t="shared" si="29"/>
        <v/>
      </c>
      <c r="BL126" s="82" t="str">
        <f t="shared" si="29"/>
        <v/>
      </c>
      <c r="BM126" s="82" t="str">
        <f t="shared" si="29"/>
        <v/>
      </c>
      <c r="BN126" s="82" t="str">
        <f t="shared" si="29"/>
        <v/>
      </c>
      <c r="BO126" s="82" t="str">
        <f t="shared" si="29"/>
        <v/>
      </c>
      <c r="BP126" s="82" t="str">
        <f t="shared" si="29"/>
        <v/>
      </c>
      <c r="BQ126" s="82" t="str">
        <f t="shared" si="30"/>
        <v/>
      </c>
      <c r="BR126" s="82" t="str">
        <f t="shared" si="30"/>
        <v/>
      </c>
      <c r="BS126" s="82" t="str">
        <f t="shared" si="30"/>
        <v/>
      </c>
      <c r="BT126" s="82" t="str">
        <f t="shared" si="30"/>
        <v/>
      </c>
      <c r="BU126" s="82" t="str">
        <f t="shared" si="30"/>
        <v/>
      </c>
      <c r="BV126" s="82" t="str">
        <f t="shared" si="30"/>
        <v/>
      </c>
      <c r="BW126" s="82" t="str">
        <f t="shared" si="31"/>
        <v>bankan14501@yahoo.co.jp</v>
      </c>
      <c r="BX126" s="82" t="str">
        <f t="shared" si="31"/>
        <v/>
      </c>
      <c r="BY126" s="82" t="str">
        <f t="shared" si="31"/>
        <v/>
      </c>
      <c r="BZ126" s="82" t="str">
        <f t="shared" si="31"/>
        <v/>
      </c>
      <c r="CA126" s="82" t="str">
        <f t="shared" si="31"/>
        <v/>
      </c>
      <c r="CB126" s="82" t="str">
        <f t="shared" si="31"/>
        <v/>
      </c>
      <c r="CC126" s="82" t="str">
        <f t="shared" si="32"/>
        <v/>
      </c>
      <c r="CD126" s="82" t="str">
        <f t="shared" si="32"/>
        <v/>
      </c>
      <c r="CE126" s="82" t="str">
        <f t="shared" si="32"/>
        <v/>
      </c>
      <c r="CF126" s="82" t="str">
        <f t="shared" si="32"/>
        <v/>
      </c>
      <c r="CG126" s="82" t="str">
        <f t="shared" si="32"/>
        <v/>
      </c>
      <c r="CH126" s="82" t="str">
        <f t="shared" si="32"/>
        <v/>
      </c>
      <c r="CI126" s="82" t="str">
        <f t="shared" si="33"/>
        <v>bankan14501@yahoo.co.jp</v>
      </c>
      <c r="CJ126" s="82" t="str">
        <f t="shared" si="33"/>
        <v/>
      </c>
      <c r="CK126" s="82" t="str">
        <f t="shared" si="33"/>
        <v/>
      </c>
      <c r="CL126" s="82" t="str">
        <f t="shared" si="33"/>
        <v/>
      </c>
      <c r="CM126" s="82" t="str">
        <f t="shared" si="33"/>
        <v/>
      </c>
      <c r="CN126" s="82" t="str">
        <f t="shared" si="33"/>
        <v/>
      </c>
      <c r="CO126" s="82" t="str">
        <f t="shared" si="34"/>
        <v>bankan14501@yahoo.co.jp</v>
      </c>
      <c r="CP126" s="82" t="str">
        <f t="shared" si="34"/>
        <v/>
      </c>
      <c r="CQ126" s="82" t="str">
        <f t="shared" si="34"/>
        <v/>
      </c>
      <c r="CR126" s="82" t="str">
        <f t="shared" si="34"/>
        <v/>
      </c>
      <c r="CS126" s="82" t="str">
        <f t="shared" si="34"/>
        <v/>
      </c>
      <c r="CT126" s="82" t="str">
        <f t="shared" si="34"/>
        <v/>
      </c>
      <c r="CU126" s="82" t="str">
        <f t="shared" si="35"/>
        <v/>
      </c>
      <c r="CV126" s="82" t="str">
        <f t="shared" si="35"/>
        <v/>
      </c>
      <c r="CW126" s="82" t="str">
        <f t="shared" si="35"/>
        <v/>
      </c>
      <c r="CX126" s="82" t="str">
        <f t="shared" si="35"/>
        <v/>
      </c>
      <c r="CY126" s="82" t="str">
        <f t="shared" si="35"/>
        <v/>
      </c>
      <c r="CZ126" s="82" t="str">
        <f t="shared" si="35"/>
        <v/>
      </c>
      <c r="DA126" s="82" t="str">
        <f t="shared" si="36"/>
        <v/>
      </c>
      <c r="DB126" s="82" t="str">
        <f t="shared" si="36"/>
        <v/>
      </c>
      <c r="DC126" s="82" t="str">
        <f t="shared" si="36"/>
        <v/>
      </c>
      <c r="DD126" s="82" t="str">
        <f t="shared" si="36"/>
        <v/>
      </c>
      <c r="DE126" s="82" t="str">
        <f t="shared" si="36"/>
        <v/>
      </c>
      <c r="DF126" s="82" t="str">
        <f t="shared" si="36"/>
        <v/>
      </c>
      <c r="DG126" s="82" t="str">
        <f t="shared" si="37"/>
        <v/>
      </c>
      <c r="DH126" s="82" t="str">
        <f t="shared" si="37"/>
        <v/>
      </c>
      <c r="DI126" s="82" t="str">
        <f t="shared" si="37"/>
        <v/>
      </c>
      <c r="DJ126" s="82" t="str">
        <f t="shared" si="37"/>
        <v/>
      </c>
      <c r="DK126" s="82" t="str">
        <f t="shared" si="37"/>
        <v/>
      </c>
      <c r="DL126" s="82" t="str">
        <f t="shared" si="37"/>
        <v/>
      </c>
      <c r="DM126" s="82" t="str">
        <f t="shared" si="38"/>
        <v/>
      </c>
      <c r="DN126" s="82" t="str">
        <f t="shared" si="38"/>
        <v/>
      </c>
      <c r="DO126" s="82" t="str">
        <f t="shared" si="38"/>
        <v/>
      </c>
      <c r="DP126" s="82" t="str">
        <f t="shared" si="38"/>
        <v/>
      </c>
      <c r="DQ126" s="82" t="str">
        <f t="shared" si="38"/>
        <v/>
      </c>
      <c r="DR126" s="82" t="str">
        <f t="shared" si="38"/>
        <v/>
      </c>
      <c r="DS126" s="82" t="str">
        <f t="shared" si="39"/>
        <v/>
      </c>
      <c r="DT126" s="82" t="str">
        <f t="shared" si="39"/>
        <v/>
      </c>
      <c r="DU126" s="82" t="str">
        <f t="shared" si="39"/>
        <v/>
      </c>
      <c r="DV126" s="82" t="str">
        <f t="shared" si="39"/>
        <v/>
      </c>
      <c r="DW126" s="82" t="str">
        <f t="shared" si="39"/>
        <v/>
      </c>
      <c r="DX126" s="82" t="str">
        <f t="shared" si="39"/>
        <v/>
      </c>
      <c r="DY126" s="82" t="str">
        <f t="shared" si="40"/>
        <v/>
      </c>
      <c r="DZ126" s="82" t="str">
        <f t="shared" si="40"/>
        <v/>
      </c>
      <c r="EA126" s="82" t="str">
        <f t="shared" si="40"/>
        <v/>
      </c>
      <c r="EB126" s="82" t="str">
        <f t="shared" si="40"/>
        <v/>
      </c>
      <c r="EC126" s="82" t="str">
        <f t="shared" si="40"/>
        <v/>
      </c>
      <c r="ED126" s="82" t="str">
        <f t="shared" si="40"/>
        <v/>
      </c>
      <c r="EE126" s="82" t="str">
        <f t="shared" si="41"/>
        <v/>
      </c>
      <c r="EF126" s="82" t="str">
        <f t="shared" si="41"/>
        <v/>
      </c>
      <c r="EG126" s="82" t="str">
        <f t="shared" si="41"/>
        <v/>
      </c>
      <c r="EH126" s="82" t="str">
        <f t="shared" si="41"/>
        <v/>
      </c>
      <c r="EI126" s="82" t="str">
        <f t="shared" si="41"/>
        <v/>
      </c>
      <c r="EJ126" s="82" t="str">
        <f t="shared" si="41"/>
        <v/>
      </c>
      <c r="EK126" s="82" t="str">
        <f t="shared" si="42"/>
        <v/>
      </c>
      <c r="EL126" s="82" t="str">
        <f t="shared" si="42"/>
        <v/>
      </c>
      <c r="EM126" s="82" t="str">
        <f t="shared" si="42"/>
        <v/>
      </c>
      <c r="EN126" s="82" t="str">
        <f t="shared" si="42"/>
        <v/>
      </c>
      <c r="EO126" s="82" t="str">
        <f t="shared" si="42"/>
        <v/>
      </c>
      <c r="EP126" s="82" t="str">
        <f t="shared" si="42"/>
        <v/>
      </c>
      <c r="EQ126" s="82" t="str">
        <f t="shared" si="43"/>
        <v/>
      </c>
      <c r="ER126" s="82" t="str">
        <f t="shared" si="43"/>
        <v/>
      </c>
      <c r="ES126" s="82" t="str">
        <f t="shared" si="43"/>
        <v/>
      </c>
      <c r="ET126" s="82" t="str">
        <f t="shared" si="43"/>
        <v/>
      </c>
      <c r="EU126" s="82" t="str">
        <f t="shared" si="43"/>
        <v/>
      </c>
      <c r="EV126" s="82" t="str">
        <f t="shared" si="43"/>
        <v/>
      </c>
      <c r="EW126" s="82" t="str">
        <f t="shared" si="44"/>
        <v/>
      </c>
      <c r="EX126" s="82" t="str">
        <f t="shared" si="44"/>
        <v/>
      </c>
      <c r="EY126" s="82" t="str">
        <f t="shared" si="44"/>
        <v/>
      </c>
      <c r="EZ126" s="82" t="str">
        <f t="shared" si="44"/>
        <v/>
      </c>
      <c r="FA126" s="82" t="str">
        <f t="shared" si="44"/>
        <v/>
      </c>
      <c r="FB126" s="82" t="str">
        <f t="shared" si="44"/>
        <v/>
      </c>
      <c r="FC126" s="82" t="str">
        <f t="shared" si="45"/>
        <v/>
      </c>
      <c r="FD126" s="82" t="str">
        <f t="shared" si="45"/>
        <v/>
      </c>
      <c r="FE126" s="82" t="str">
        <f t="shared" si="45"/>
        <v/>
      </c>
      <c r="FF126" s="82" t="str">
        <f t="shared" si="45"/>
        <v/>
      </c>
      <c r="FG126" s="82" t="str">
        <f t="shared" si="45"/>
        <v/>
      </c>
      <c r="FH126" s="82" t="str">
        <f t="shared" si="45"/>
        <v/>
      </c>
      <c r="FI126" s="82" t="str">
        <f t="shared" si="46"/>
        <v>bankan14501@yahoo.co.jp</v>
      </c>
      <c r="FJ126" s="82" t="str">
        <f t="shared" si="46"/>
        <v/>
      </c>
      <c r="FK126" s="82" t="str">
        <f t="shared" si="46"/>
        <v/>
      </c>
      <c r="FL126" s="82" t="str">
        <f t="shared" si="46"/>
        <v/>
      </c>
      <c r="FM126" s="82" t="str">
        <f t="shared" si="46"/>
        <v/>
      </c>
      <c r="FN126" s="82" t="str">
        <f t="shared" si="46"/>
        <v/>
      </c>
      <c r="FO126" s="82" t="str">
        <f t="shared" si="47"/>
        <v/>
      </c>
      <c r="FP126" s="82" t="str">
        <f t="shared" si="47"/>
        <v/>
      </c>
      <c r="FQ126" s="82" t="str">
        <f t="shared" si="47"/>
        <v/>
      </c>
      <c r="FR126" s="82" t="str">
        <f t="shared" si="47"/>
        <v/>
      </c>
      <c r="FS126" s="82" t="str">
        <f t="shared" si="47"/>
        <v/>
      </c>
      <c r="FT126" s="82" t="str">
        <f t="shared" si="47"/>
        <v/>
      </c>
      <c r="FU126" s="82" t="str">
        <f t="shared" si="48"/>
        <v/>
      </c>
      <c r="FV126" s="82" t="str">
        <f t="shared" si="48"/>
        <v/>
      </c>
      <c r="FW126" s="82" t="str">
        <f t="shared" si="48"/>
        <v/>
      </c>
      <c r="FX126" s="82" t="str">
        <f t="shared" si="48"/>
        <v/>
      </c>
      <c r="FY126" s="82" t="str">
        <f t="shared" si="48"/>
        <v/>
      </c>
      <c r="FZ126" s="82" t="str">
        <f t="shared" si="48"/>
        <v/>
      </c>
      <c r="GA126" s="82" t="str">
        <f t="shared" si="49"/>
        <v/>
      </c>
      <c r="GB126" s="82" t="str">
        <f t="shared" si="49"/>
        <v/>
      </c>
      <c r="GC126" s="82" t="str">
        <f t="shared" si="49"/>
        <v/>
      </c>
      <c r="GD126" s="82" t="str">
        <f t="shared" si="49"/>
        <v/>
      </c>
      <c r="GE126" s="82" t="str">
        <f t="shared" si="49"/>
        <v/>
      </c>
      <c r="GF126" s="82" t="str">
        <f t="shared" si="49"/>
        <v/>
      </c>
    </row>
    <row r="127" spans="1:188" ht="25.5" customHeight="1">
      <c r="A127" s="2" t="s">
        <v>4686</v>
      </c>
      <c r="B127" s="2">
        <f>COUNTIF($H$4:H127,H127)</f>
        <v>1</v>
      </c>
      <c r="C127" s="2">
        <f>COUNTIF($J$4:J127,J127)</f>
        <v>1</v>
      </c>
      <c r="D127" s="2">
        <f>COUNTIF($K$4:K127,K127)</f>
        <v>1</v>
      </c>
      <c r="E127" s="89">
        <f t="shared" si="25"/>
        <v>124</v>
      </c>
      <c r="F127" s="89" t="s">
        <v>2532</v>
      </c>
      <c r="G127" s="79" t="s">
        <v>3917</v>
      </c>
      <c r="H127" s="79" t="s">
        <v>1975</v>
      </c>
      <c r="I127" s="79" t="s">
        <v>44</v>
      </c>
      <c r="J127" s="79" t="s">
        <v>2797</v>
      </c>
      <c r="K127" s="89" t="s">
        <v>1439</v>
      </c>
      <c r="L127" s="89" t="s">
        <v>1700</v>
      </c>
      <c r="M127" s="108" t="s">
        <v>4304</v>
      </c>
      <c r="N127" s="108"/>
      <c r="O127" s="108"/>
      <c r="P127" s="108"/>
      <c r="Q127" s="108"/>
      <c r="R127" s="108"/>
      <c r="S127" s="89"/>
      <c r="T127" s="89"/>
      <c r="U127" s="89"/>
      <c r="V127" s="89"/>
      <c r="W127" s="89"/>
      <c r="X127" s="89">
        <v>1</v>
      </c>
      <c r="Y127" s="89"/>
      <c r="Z127" s="89">
        <v>1</v>
      </c>
      <c r="AA127" s="89">
        <v>1</v>
      </c>
      <c r="AB127" s="89"/>
      <c r="AC127" s="89"/>
      <c r="AD127" s="89"/>
      <c r="AE127" s="89"/>
      <c r="AF127" s="89"/>
      <c r="AG127" s="89"/>
      <c r="AH127" s="89"/>
      <c r="AI127" s="89"/>
      <c r="AJ127" s="89"/>
      <c r="AK127" s="89"/>
      <c r="AL127" s="89"/>
      <c r="AM127" s="89">
        <v>4</v>
      </c>
      <c r="AN127" s="89">
        <v>1</v>
      </c>
      <c r="AO127" s="89">
        <v>1</v>
      </c>
      <c r="AP127" s="89"/>
      <c r="AQ127" s="111"/>
      <c r="AR127" s="118"/>
      <c r="AS127" s="2" t="str">
        <f t="shared" si="26"/>
        <v/>
      </c>
      <c r="AT127" s="2" t="str">
        <f t="shared" si="26"/>
        <v/>
      </c>
      <c r="AU127" s="2" t="str">
        <f t="shared" si="26"/>
        <v/>
      </c>
      <c r="AV127" s="2" t="str">
        <f t="shared" si="26"/>
        <v/>
      </c>
      <c r="AW127" s="2" t="str">
        <f t="shared" si="26"/>
        <v/>
      </c>
      <c r="AX127" s="2" t="str">
        <f t="shared" si="26"/>
        <v/>
      </c>
      <c r="AY127" s="121" t="str">
        <f t="shared" si="27"/>
        <v/>
      </c>
      <c r="AZ127" s="121" t="str">
        <f t="shared" si="27"/>
        <v/>
      </c>
      <c r="BA127" s="121" t="str">
        <f t="shared" si="27"/>
        <v/>
      </c>
      <c r="BB127" s="121" t="str">
        <f t="shared" si="27"/>
        <v/>
      </c>
      <c r="BC127" s="121" t="str">
        <f t="shared" si="27"/>
        <v/>
      </c>
      <c r="BD127" s="121" t="str">
        <f t="shared" si="27"/>
        <v/>
      </c>
      <c r="BE127" s="82" t="str">
        <f t="shared" si="28"/>
        <v/>
      </c>
      <c r="BF127" s="82" t="str">
        <f t="shared" si="28"/>
        <v/>
      </c>
      <c r="BG127" s="82" t="str">
        <f t="shared" si="28"/>
        <v/>
      </c>
      <c r="BH127" s="82" t="str">
        <f t="shared" si="28"/>
        <v/>
      </c>
      <c r="BI127" s="82" t="str">
        <f t="shared" si="28"/>
        <v/>
      </c>
      <c r="BJ127" s="82" t="str">
        <f t="shared" si="28"/>
        <v/>
      </c>
      <c r="BK127" s="82" t="str">
        <f t="shared" si="29"/>
        <v/>
      </c>
      <c r="BL127" s="82" t="str">
        <f t="shared" si="29"/>
        <v/>
      </c>
      <c r="BM127" s="82" t="str">
        <f t="shared" si="29"/>
        <v/>
      </c>
      <c r="BN127" s="82" t="str">
        <f t="shared" si="29"/>
        <v/>
      </c>
      <c r="BO127" s="82" t="str">
        <f t="shared" si="29"/>
        <v/>
      </c>
      <c r="BP127" s="82" t="str">
        <f t="shared" si="29"/>
        <v/>
      </c>
      <c r="BQ127" s="82" t="str">
        <f t="shared" si="30"/>
        <v/>
      </c>
      <c r="BR127" s="82" t="str">
        <f t="shared" si="30"/>
        <v/>
      </c>
      <c r="BS127" s="82" t="str">
        <f t="shared" si="30"/>
        <v/>
      </c>
      <c r="BT127" s="82" t="str">
        <f t="shared" si="30"/>
        <v/>
      </c>
      <c r="BU127" s="82" t="str">
        <f t="shared" si="30"/>
        <v/>
      </c>
      <c r="BV127" s="82" t="str">
        <f t="shared" si="30"/>
        <v/>
      </c>
      <c r="BW127" s="82" t="str">
        <f t="shared" si="31"/>
        <v>nagonaru@email.plala.or.jp</v>
      </c>
      <c r="BX127" s="82" t="str">
        <f t="shared" si="31"/>
        <v/>
      </c>
      <c r="BY127" s="82" t="str">
        <f t="shared" si="31"/>
        <v/>
      </c>
      <c r="BZ127" s="82" t="str">
        <f t="shared" si="31"/>
        <v/>
      </c>
      <c r="CA127" s="82" t="str">
        <f t="shared" si="31"/>
        <v/>
      </c>
      <c r="CB127" s="82" t="str">
        <f t="shared" si="31"/>
        <v/>
      </c>
      <c r="CC127" s="82" t="str">
        <f t="shared" si="32"/>
        <v/>
      </c>
      <c r="CD127" s="82" t="str">
        <f t="shared" si="32"/>
        <v/>
      </c>
      <c r="CE127" s="82" t="str">
        <f t="shared" si="32"/>
        <v/>
      </c>
      <c r="CF127" s="82" t="str">
        <f t="shared" si="32"/>
        <v/>
      </c>
      <c r="CG127" s="82" t="str">
        <f t="shared" si="32"/>
        <v/>
      </c>
      <c r="CH127" s="82" t="str">
        <f t="shared" si="32"/>
        <v/>
      </c>
      <c r="CI127" s="82" t="str">
        <f t="shared" si="33"/>
        <v>nagonaru@email.plala.or.jp</v>
      </c>
      <c r="CJ127" s="82" t="str">
        <f t="shared" si="33"/>
        <v/>
      </c>
      <c r="CK127" s="82" t="str">
        <f t="shared" si="33"/>
        <v/>
      </c>
      <c r="CL127" s="82" t="str">
        <f t="shared" si="33"/>
        <v/>
      </c>
      <c r="CM127" s="82" t="str">
        <f t="shared" si="33"/>
        <v/>
      </c>
      <c r="CN127" s="82" t="str">
        <f t="shared" si="33"/>
        <v/>
      </c>
      <c r="CO127" s="82" t="str">
        <f t="shared" si="34"/>
        <v>nagonaru@email.plala.or.jp</v>
      </c>
      <c r="CP127" s="82" t="str">
        <f t="shared" si="34"/>
        <v/>
      </c>
      <c r="CQ127" s="82" t="str">
        <f t="shared" si="34"/>
        <v/>
      </c>
      <c r="CR127" s="82" t="str">
        <f t="shared" si="34"/>
        <v/>
      </c>
      <c r="CS127" s="82" t="str">
        <f t="shared" si="34"/>
        <v/>
      </c>
      <c r="CT127" s="82" t="str">
        <f t="shared" si="34"/>
        <v/>
      </c>
      <c r="CU127" s="82" t="str">
        <f t="shared" si="35"/>
        <v/>
      </c>
      <c r="CV127" s="82" t="str">
        <f t="shared" si="35"/>
        <v/>
      </c>
      <c r="CW127" s="82" t="str">
        <f t="shared" si="35"/>
        <v/>
      </c>
      <c r="CX127" s="82" t="str">
        <f t="shared" si="35"/>
        <v/>
      </c>
      <c r="CY127" s="82" t="str">
        <f t="shared" si="35"/>
        <v/>
      </c>
      <c r="CZ127" s="82" t="str">
        <f t="shared" si="35"/>
        <v/>
      </c>
      <c r="DA127" s="82" t="str">
        <f t="shared" si="36"/>
        <v/>
      </c>
      <c r="DB127" s="82" t="str">
        <f t="shared" si="36"/>
        <v/>
      </c>
      <c r="DC127" s="82" t="str">
        <f t="shared" si="36"/>
        <v/>
      </c>
      <c r="DD127" s="82" t="str">
        <f t="shared" si="36"/>
        <v/>
      </c>
      <c r="DE127" s="82" t="str">
        <f t="shared" si="36"/>
        <v/>
      </c>
      <c r="DF127" s="82" t="str">
        <f t="shared" si="36"/>
        <v/>
      </c>
      <c r="DG127" s="82" t="str">
        <f t="shared" si="37"/>
        <v/>
      </c>
      <c r="DH127" s="82" t="str">
        <f t="shared" si="37"/>
        <v/>
      </c>
      <c r="DI127" s="82" t="str">
        <f t="shared" si="37"/>
        <v/>
      </c>
      <c r="DJ127" s="82" t="str">
        <f t="shared" si="37"/>
        <v/>
      </c>
      <c r="DK127" s="82" t="str">
        <f t="shared" si="37"/>
        <v/>
      </c>
      <c r="DL127" s="82" t="str">
        <f t="shared" si="37"/>
        <v/>
      </c>
      <c r="DM127" s="82" t="str">
        <f t="shared" si="38"/>
        <v/>
      </c>
      <c r="DN127" s="82" t="str">
        <f t="shared" si="38"/>
        <v/>
      </c>
      <c r="DO127" s="82" t="str">
        <f t="shared" si="38"/>
        <v/>
      </c>
      <c r="DP127" s="82" t="str">
        <f t="shared" si="38"/>
        <v/>
      </c>
      <c r="DQ127" s="82" t="str">
        <f t="shared" si="38"/>
        <v/>
      </c>
      <c r="DR127" s="82" t="str">
        <f t="shared" si="38"/>
        <v/>
      </c>
      <c r="DS127" s="82" t="str">
        <f t="shared" si="39"/>
        <v/>
      </c>
      <c r="DT127" s="82" t="str">
        <f t="shared" si="39"/>
        <v/>
      </c>
      <c r="DU127" s="82" t="str">
        <f t="shared" si="39"/>
        <v/>
      </c>
      <c r="DV127" s="82" t="str">
        <f t="shared" si="39"/>
        <v/>
      </c>
      <c r="DW127" s="82" t="str">
        <f t="shared" si="39"/>
        <v/>
      </c>
      <c r="DX127" s="82" t="str">
        <f t="shared" si="39"/>
        <v/>
      </c>
      <c r="DY127" s="82" t="str">
        <f t="shared" si="40"/>
        <v/>
      </c>
      <c r="DZ127" s="82" t="str">
        <f t="shared" si="40"/>
        <v/>
      </c>
      <c r="EA127" s="82" t="str">
        <f t="shared" si="40"/>
        <v/>
      </c>
      <c r="EB127" s="82" t="str">
        <f t="shared" si="40"/>
        <v/>
      </c>
      <c r="EC127" s="82" t="str">
        <f t="shared" si="40"/>
        <v/>
      </c>
      <c r="ED127" s="82" t="str">
        <f t="shared" si="40"/>
        <v/>
      </c>
      <c r="EE127" s="82" t="str">
        <f t="shared" si="41"/>
        <v/>
      </c>
      <c r="EF127" s="82" t="str">
        <f t="shared" si="41"/>
        <v/>
      </c>
      <c r="EG127" s="82" t="str">
        <f t="shared" si="41"/>
        <v/>
      </c>
      <c r="EH127" s="82" t="str">
        <f t="shared" si="41"/>
        <v/>
      </c>
      <c r="EI127" s="82" t="str">
        <f t="shared" si="41"/>
        <v/>
      </c>
      <c r="EJ127" s="82" t="str">
        <f t="shared" si="41"/>
        <v/>
      </c>
      <c r="EK127" s="82" t="str">
        <f t="shared" si="42"/>
        <v/>
      </c>
      <c r="EL127" s="82" t="str">
        <f t="shared" si="42"/>
        <v/>
      </c>
      <c r="EM127" s="82" t="str">
        <f t="shared" si="42"/>
        <v/>
      </c>
      <c r="EN127" s="82" t="str">
        <f t="shared" si="42"/>
        <v/>
      </c>
      <c r="EO127" s="82" t="str">
        <f t="shared" si="42"/>
        <v/>
      </c>
      <c r="EP127" s="82" t="str">
        <f t="shared" si="42"/>
        <v/>
      </c>
      <c r="EQ127" s="82" t="str">
        <f t="shared" si="43"/>
        <v/>
      </c>
      <c r="ER127" s="82" t="str">
        <f t="shared" si="43"/>
        <v/>
      </c>
      <c r="ES127" s="82" t="str">
        <f t="shared" si="43"/>
        <v/>
      </c>
      <c r="ET127" s="82" t="str">
        <f t="shared" si="43"/>
        <v/>
      </c>
      <c r="EU127" s="82" t="str">
        <f t="shared" si="43"/>
        <v/>
      </c>
      <c r="EV127" s="82" t="str">
        <f t="shared" si="43"/>
        <v/>
      </c>
      <c r="EW127" s="82" t="str">
        <f t="shared" si="44"/>
        <v/>
      </c>
      <c r="EX127" s="82" t="str">
        <f t="shared" si="44"/>
        <v/>
      </c>
      <c r="EY127" s="82" t="str">
        <f t="shared" si="44"/>
        <v/>
      </c>
      <c r="EZ127" s="82" t="str">
        <f t="shared" si="44"/>
        <v/>
      </c>
      <c r="FA127" s="82" t="str">
        <f t="shared" si="44"/>
        <v/>
      </c>
      <c r="FB127" s="82" t="str">
        <f t="shared" si="44"/>
        <v/>
      </c>
      <c r="FC127" s="82" t="str">
        <f t="shared" si="45"/>
        <v/>
      </c>
      <c r="FD127" s="82" t="str">
        <f t="shared" si="45"/>
        <v/>
      </c>
      <c r="FE127" s="82" t="str">
        <f t="shared" si="45"/>
        <v/>
      </c>
      <c r="FF127" s="82" t="str">
        <f t="shared" si="45"/>
        <v/>
      </c>
      <c r="FG127" s="82" t="str">
        <f t="shared" si="45"/>
        <v/>
      </c>
      <c r="FH127" s="82" t="str">
        <f t="shared" si="45"/>
        <v/>
      </c>
      <c r="FI127" s="82" t="str">
        <f t="shared" si="46"/>
        <v>nagonaru@email.plala.or.jp</v>
      </c>
      <c r="FJ127" s="82" t="str">
        <f t="shared" si="46"/>
        <v/>
      </c>
      <c r="FK127" s="82" t="str">
        <f t="shared" si="46"/>
        <v/>
      </c>
      <c r="FL127" s="82" t="str">
        <f t="shared" si="46"/>
        <v/>
      </c>
      <c r="FM127" s="82" t="str">
        <f t="shared" si="46"/>
        <v/>
      </c>
      <c r="FN127" s="82" t="str">
        <f t="shared" si="46"/>
        <v/>
      </c>
      <c r="FO127" s="82" t="str">
        <f t="shared" si="47"/>
        <v>nagonaru@email.plala.or.jp</v>
      </c>
      <c r="FP127" s="82" t="str">
        <f t="shared" si="47"/>
        <v/>
      </c>
      <c r="FQ127" s="82" t="str">
        <f t="shared" si="47"/>
        <v/>
      </c>
      <c r="FR127" s="82" t="str">
        <f t="shared" si="47"/>
        <v/>
      </c>
      <c r="FS127" s="82" t="str">
        <f t="shared" si="47"/>
        <v/>
      </c>
      <c r="FT127" s="82" t="str">
        <f t="shared" si="47"/>
        <v/>
      </c>
      <c r="FU127" s="82" t="str">
        <f t="shared" si="48"/>
        <v>nagonaru@email.plala.or.jp</v>
      </c>
      <c r="FV127" s="82" t="str">
        <f t="shared" si="48"/>
        <v/>
      </c>
      <c r="FW127" s="82" t="str">
        <f t="shared" si="48"/>
        <v/>
      </c>
      <c r="FX127" s="82" t="str">
        <f t="shared" si="48"/>
        <v/>
      </c>
      <c r="FY127" s="82" t="str">
        <f t="shared" si="48"/>
        <v/>
      </c>
      <c r="FZ127" s="82" t="str">
        <f t="shared" si="48"/>
        <v/>
      </c>
      <c r="GA127" s="82" t="str">
        <f t="shared" si="49"/>
        <v/>
      </c>
      <c r="GB127" s="82" t="str">
        <f t="shared" si="49"/>
        <v/>
      </c>
      <c r="GC127" s="82" t="str">
        <f t="shared" si="49"/>
        <v/>
      </c>
      <c r="GD127" s="82" t="str">
        <f t="shared" si="49"/>
        <v/>
      </c>
      <c r="GE127" s="82" t="str">
        <f t="shared" si="49"/>
        <v/>
      </c>
      <c r="GF127" s="82" t="str">
        <f t="shared" si="49"/>
        <v/>
      </c>
    </row>
    <row r="128" spans="1:188" ht="25.5" customHeight="1">
      <c r="A128" s="2" t="s">
        <v>4688</v>
      </c>
      <c r="B128" s="2">
        <f>COUNTIF($H$4:H128,H128)</f>
        <v>1</v>
      </c>
      <c r="C128" s="2">
        <f>COUNTIF($J$4:J128,J128)</f>
        <v>1</v>
      </c>
      <c r="D128" s="2">
        <f>COUNTIF($K$4:K128,K128)</f>
        <v>1</v>
      </c>
      <c r="E128" s="89">
        <f t="shared" si="25"/>
        <v>125</v>
      </c>
      <c r="F128" s="89" t="s">
        <v>2532</v>
      </c>
      <c r="G128" s="79" t="s">
        <v>3917</v>
      </c>
      <c r="H128" s="79" t="s">
        <v>1983</v>
      </c>
      <c r="I128" s="79" t="s">
        <v>1383</v>
      </c>
      <c r="J128" s="79" t="s">
        <v>2899</v>
      </c>
      <c r="K128" s="89" t="s">
        <v>1701</v>
      </c>
      <c r="L128" s="89" t="s">
        <v>1705</v>
      </c>
      <c r="M128" s="108" t="s">
        <v>2259</v>
      </c>
      <c r="N128" s="108" t="s">
        <v>4306</v>
      </c>
      <c r="O128" s="108"/>
      <c r="P128" s="108"/>
      <c r="Q128" s="108"/>
      <c r="R128" s="108"/>
      <c r="S128" s="89"/>
      <c r="T128" s="89"/>
      <c r="U128" s="89"/>
      <c r="V128" s="89"/>
      <c r="W128" s="89"/>
      <c r="X128" s="89">
        <v>1</v>
      </c>
      <c r="Y128" s="89"/>
      <c r="Z128" s="89">
        <v>1</v>
      </c>
      <c r="AA128" s="89">
        <v>1</v>
      </c>
      <c r="AB128" s="89"/>
      <c r="AC128" s="89"/>
      <c r="AD128" s="89"/>
      <c r="AE128" s="89"/>
      <c r="AF128" s="89"/>
      <c r="AG128" s="89"/>
      <c r="AH128" s="89"/>
      <c r="AI128" s="89"/>
      <c r="AJ128" s="89"/>
      <c r="AK128" s="89"/>
      <c r="AL128" s="89"/>
      <c r="AM128" s="89">
        <v>4</v>
      </c>
      <c r="AN128" s="89">
        <v>1</v>
      </c>
      <c r="AO128" s="89">
        <v>1</v>
      </c>
      <c r="AP128" s="89"/>
      <c r="AQ128" s="111"/>
      <c r="AR128" s="118"/>
      <c r="AS128" s="2" t="str">
        <f t="shared" si="26"/>
        <v/>
      </c>
      <c r="AT128" s="2" t="str">
        <f t="shared" si="26"/>
        <v/>
      </c>
      <c r="AU128" s="2" t="str">
        <f t="shared" si="26"/>
        <v/>
      </c>
      <c r="AV128" s="2" t="str">
        <f t="shared" si="26"/>
        <v/>
      </c>
      <c r="AW128" s="2" t="str">
        <f t="shared" si="26"/>
        <v/>
      </c>
      <c r="AX128" s="2" t="str">
        <f t="shared" si="26"/>
        <v/>
      </c>
      <c r="AY128" s="121" t="str">
        <f t="shared" si="27"/>
        <v/>
      </c>
      <c r="AZ128" s="121" t="str">
        <f t="shared" si="27"/>
        <v/>
      </c>
      <c r="BA128" s="121" t="str">
        <f t="shared" si="27"/>
        <v/>
      </c>
      <c r="BB128" s="121" t="str">
        <f t="shared" si="27"/>
        <v/>
      </c>
      <c r="BC128" s="121" t="str">
        <f t="shared" si="27"/>
        <v/>
      </c>
      <c r="BD128" s="121" t="str">
        <f t="shared" si="27"/>
        <v/>
      </c>
      <c r="BE128" s="82" t="str">
        <f t="shared" si="28"/>
        <v/>
      </c>
      <c r="BF128" s="82" t="str">
        <f t="shared" si="28"/>
        <v/>
      </c>
      <c r="BG128" s="82" t="str">
        <f t="shared" si="28"/>
        <v/>
      </c>
      <c r="BH128" s="82" t="str">
        <f t="shared" si="28"/>
        <v/>
      </c>
      <c r="BI128" s="82" t="str">
        <f t="shared" si="28"/>
        <v/>
      </c>
      <c r="BJ128" s="82" t="str">
        <f t="shared" si="28"/>
        <v/>
      </c>
      <c r="BK128" s="82" t="str">
        <f t="shared" si="29"/>
        <v/>
      </c>
      <c r="BL128" s="82" t="str">
        <f t="shared" si="29"/>
        <v/>
      </c>
      <c r="BM128" s="82" t="str">
        <f t="shared" si="29"/>
        <v/>
      </c>
      <c r="BN128" s="82" t="str">
        <f t="shared" si="29"/>
        <v/>
      </c>
      <c r="BO128" s="82" t="str">
        <f t="shared" si="29"/>
        <v/>
      </c>
      <c r="BP128" s="82" t="str">
        <f t="shared" si="29"/>
        <v/>
      </c>
      <c r="BQ128" s="82" t="str">
        <f t="shared" si="30"/>
        <v/>
      </c>
      <c r="BR128" s="82" t="str">
        <f t="shared" si="30"/>
        <v/>
      </c>
      <c r="BS128" s="82" t="str">
        <f t="shared" si="30"/>
        <v/>
      </c>
      <c r="BT128" s="82" t="str">
        <f t="shared" si="30"/>
        <v/>
      </c>
      <c r="BU128" s="82" t="str">
        <f t="shared" si="30"/>
        <v/>
      </c>
      <c r="BV128" s="82" t="str">
        <f t="shared" si="30"/>
        <v/>
      </c>
      <c r="BW128" s="82" t="str">
        <f t="shared" si="31"/>
        <v>m.nojiri@kuwanosato.co.jp</v>
      </c>
      <c r="BX128" s="82" t="str">
        <f t="shared" si="31"/>
        <v>info@kuwanosato.co.jp</v>
      </c>
      <c r="BY128" s="82" t="str">
        <f t="shared" si="31"/>
        <v/>
      </c>
      <c r="BZ128" s="82" t="str">
        <f t="shared" si="31"/>
        <v/>
      </c>
      <c r="CA128" s="82" t="str">
        <f t="shared" si="31"/>
        <v/>
      </c>
      <c r="CB128" s="82" t="str">
        <f t="shared" si="31"/>
        <v/>
      </c>
      <c r="CC128" s="82" t="str">
        <f t="shared" si="32"/>
        <v/>
      </c>
      <c r="CD128" s="82" t="str">
        <f t="shared" si="32"/>
        <v/>
      </c>
      <c r="CE128" s="82" t="str">
        <f t="shared" si="32"/>
        <v/>
      </c>
      <c r="CF128" s="82" t="str">
        <f t="shared" si="32"/>
        <v/>
      </c>
      <c r="CG128" s="82" t="str">
        <f t="shared" si="32"/>
        <v/>
      </c>
      <c r="CH128" s="82" t="str">
        <f t="shared" si="32"/>
        <v/>
      </c>
      <c r="CI128" s="82" t="str">
        <f t="shared" si="33"/>
        <v>m.nojiri@kuwanosato.co.jp</v>
      </c>
      <c r="CJ128" s="82" t="str">
        <f t="shared" si="33"/>
        <v>info@kuwanosato.co.jp</v>
      </c>
      <c r="CK128" s="82" t="str">
        <f t="shared" si="33"/>
        <v/>
      </c>
      <c r="CL128" s="82" t="str">
        <f t="shared" si="33"/>
        <v/>
      </c>
      <c r="CM128" s="82" t="str">
        <f t="shared" si="33"/>
        <v/>
      </c>
      <c r="CN128" s="82" t="str">
        <f t="shared" si="33"/>
        <v/>
      </c>
      <c r="CO128" s="82" t="str">
        <f t="shared" si="34"/>
        <v>m.nojiri@kuwanosato.co.jp</v>
      </c>
      <c r="CP128" s="82" t="str">
        <f t="shared" si="34"/>
        <v>info@kuwanosato.co.jp</v>
      </c>
      <c r="CQ128" s="82" t="str">
        <f t="shared" si="34"/>
        <v/>
      </c>
      <c r="CR128" s="82" t="str">
        <f t="shared" si="34"/>
        <v/>
      </c>
      <c r="CS128" s="82" t="str">
        <f t="shared" si="34"/>
        <v/>
      </c>
      <c r="CT128" s="82" t="str">
        <f t="shared" si="34"/>
        <v/>
      </c>
      <c r="CU128" s="82" t="str">
        <f t="shared" si="35"/>
        <v/>
      </c>
      <c r="CV128" s="82" t="str">
        <f t="shared" si="35"/>
        <v/>
      </c>
      <c r="CW128" s="82" t="str">
        <f t="shared" si="35"/>
        <v/>
      </c>
      <c r="CX128" s="82" t="str">
        <f t="shared" si="35"/>
        <v/>
      </c>
      <c r="CY128" s="82" t="str">
        <f t="shared" si="35"/>
        <v/>
      </c>
      <c r="CZ128" s="82" t="str">
        <f t="shared" si="35"/>
        <v/>
      </c>
      <c r="DA128" s="82" t="str">
        <f t="shared" si="36"/>
        <v/>
      </c>
      <c r="DB128" s="82" t="str">
        <f t="shared" si="36"/>
        <v/>
      </c>
      <c r="DC128" s="82" t="str">
        <f t="shared" si="36"/>
        <v/>
      </c>
      <c r="DD128" s="82" t="str">
        <f t="shared" si="36"/>
        <v/>
      </c>
      <c r="DE128" s="82" t="str">
        <f t="shared" si="36"/>
        <v/>
      </c>
      <c r="DF128" s="82" t="str">
        <f t="shared" si="36"/>
        <v/>
      </c>
      <c r="DG128" s="82" t="str">
        <f t="shared" si="37"/>
        <v/>
      </c>
      <c r="DH128" s="82" t="str">
        <f t="shared" si="37"/>
        <v/>
      </c>
      <c r="DI128" s="82" t="str">
        <f t="shared" si="37"/>
        <v/>
      </c>
      <c r="DJ128" s="82" t="str">
        <f t="shared" si="37"/>
        <v/>
      </c>
      <c r="DK128" s="82" t="str">
        <f t="shared" si="37"/>
        <v/>
      </c>
      <c r="DL128" s="82" t="str">
        <f t="shared" si="37"/>
        <v/>
      </c>
      <c r="DM128" s="82" t="str">
        <f t="shared" si="38"/>
        <v/>
      </c>
      <c r="DN128" s="82" t="str">
        <f t="shared" si="38"/>
        <v/>
      </c>
      <c r="DO128" s="82" t="str">
        <f t="shared" si="38"/>
        <v/>
      </c>
      <c r="DP128" s="82" t="str">
        <f t="shared" si="38"/>
        <v/>
      </c>
      <c r="DQ128" s="82" t="str">
        <f t="shared" si="38"/>
        <v/>
      </c>
      <c r="DR128" s="82" t="str">
        <f t="shared" si="38"/>
        <v/>
      </c>
      <c r="DS128" s="82" t="str">
        <f t="shared" si="39"/>
        <v/>
      </c>
      <c r="DT128" s="82" t="str">
        <f t="shared" si="39"/>
        <v/>
      </c>
      <c r="DU128" s="82" t="str">
        <f t="shared" si="39"/>
        <v/>
      </c>
      <c r="DV128" s="82" t="str">
        <f t="shared" si="39"/>
        <v/>
      </c>
      <c r="DW128" s="82" t="str">
        <f t="shared" si="39"/>
        <v/>
      </c>
      <c r="DX128" s="82" t="str">
        <f t="shared" si="39"/>
        <v/>
      </c>
      <c r="DY128" s="82" t="str">
        <f t="shared" si="40"/>
        <v/>
      </c>
      <c r="DZ128" s="82" t="str">
        <f t="shared" si="40"/>
        <v/>
      </c>
      <c r="EA128" s="82" t="str">
        <f t="shared" si="40"/>
        <v/>
      </c>
      <c r="EB128" s="82" t="str">
        <f t="shared" si="40"/>
        <v/>
      </c>
      <c r="EC128" s="82" t="str">
        <f t="shared" si="40"/>
        <v/>
      </c>
      <c r="ED128" s="82" t="str">
        <f t="shared" si="40"/>
        <v/>
      </c>
      <c r="EE128" s="82" t="str">
        <f t="shared" si="41"/>
        <v/>
      </c>
      <c r="EF128" s="82" t="str">
        <f t="shared" si="41"/>
        <v/>
      </c>
      <c r="EG128" s="82" t="str">
        <f t="shared" si="41"/>
        <v/>
      </c>
      <c r="EH128" s="82" t="str">
        <f t="shared" si="41"/>
        <v/>
      </c>
      <c r="EI128" s="82" t="str">
        <f t="shared" si="41"/>
        <v/>
      </c>
      <c r="EJ128" s="82" t="str">
        <f t="shared" si="41"/>
        <v/>
      </c>
      <c r="EK128" s="82" t="str">
        <f t="shared" si="42"/>
        <v/>
      </c>
      <c r="EL128" s="82" t="str">
        <f t="shared" si="42"/>
        <v/>
      </c>
      <c r="EM128" s="82" t="str">
        <f t="shared" si="42"/>
        <v/>
      </c>
      <c r="EN128" s="82" t="str">
        <f t="shared" si="42"/>
        <v/>
      </c>
      <c r="EO128" s="82" t="str">
        <f t="shared" si="42"/>
        <v/>
      </c>
      <c r="EP128" s="82" t="str">
        <f t="shared" si="42"/>
        <v/>
      </c>
      <c r="EQ128" s="82" t="str">
        <f t="shared" si="43"/>
        <v/>
      </c>
      <c r="ER128" s="82" t="str">
        <f t="shared" si="43"/>
        <v/>
      </c>
      <c r="ES128" s="82" t="str">
        <f t="shared" si="43"/>
        <v/>
      </c>
      <c r="ET128" s="82" t="str">
        <f t="shared" si="43"/>
        <v/>
      </c>
      <c r="EU128" s="82" t="str">
        <f t="shared" si="43"/>
        <v/>
      </c>
      <c r="EV128" s="82" t="str">
        <f t="shared" si="43"/>
        <v/>
      </c>
      <c r="EW128" s="82" t="str">
        <f t="shared" si="44"/>
        <v/>
      </c>
      <c r="EX128" s="82" t="str">
        <f t="shared" si="44"/>
        <v/>
      </c>
      <c r="EY128" s="82" t="str">
        <f t="shared" si="44"/>
        <v/>
      </c>
      <c r="EZ128" s="82" t="str">
        <f t="shared" si="44"/>
        <v/>
      </c>
      <c r="FA128" s="82" t="str">
        <f t="shared" si="44"/>
        <v/>
      </c>
      <c r="FB128" s="82" t="str">
        <f t="shared" si="44"/>
        <v/>
      </c>
      <c r="FC128" s="82" t="str">
        <f t="shared" si="45"/>
        <v/>
      </c>
      <c r="FD128" s="82" t="str">
        <f t="shared" si="45"/>
        <v/>
      </c>
      <c r="FE128" s="82" t="str">
        <f t="shared" si="45"/>
        <v/>
      </c>
      <c r="FF128" s="82" t="str">
        <f t="shared" si="45"/>
        <v/>
      </c>
      <c r="FG128" s="82" t="str">
        <f t="shared" si="45"/>
        <v/>
      </c>
      <c r="FH128" s="82" t="str">
        <f t="shared" si="45"/>
        <v/>
      </c>
      <c r="FI128" s="82" t="str">
        <f t="shared" si="46"/>
        <v>m.nojiri@kuwanosato.co.jp</v>
      </c>
      <c r="FJ128" s="82" t="str">
        <f t="shared" si="46"/>
        <v>info@kuwanosato.co.jp</v>
      </c>
      <c r="FK128" s="82" t="str">
        <f t="shared" si="46"/>
        <v/>
      </c>
      <c r="FL128" s="82" t="str">
        <f t="shared" si="46"/>
        <v/>
      </c>
      <c r="FM128" s="82" t="str">
        <f t="shared" si="46"/>
        <v/>
      </c>
      <c r="FN128" s="82" t="str">
        <f t="shared" si="46"/>
        <v/>
      </c>
      <c r="FO128" s="82" t="str">
        <f t="shared" si="47"/>
        <v>m.nojiri@kuwanosato.co.jp</v>
      </c>
      <c r="FP128" s="82" t="str">
        <f t="shared" si="47"/>
        <v>info@kuwanosato.co.jp</v>
      </c>
      <c r="FQ128" s="82" t="str">
        <f t="shared" si="47"/>
        <v/>
      </c>
      <c r="FR128" s="82" t="str">
        <f t="shared" si="47"/>
        <v/>
      </c>
      <c r="FS128" s="82" t="str">
        <f t="shared" si="47"/>
        <v/>
      </c>
      <c r="FT128" s="82" t="str">
        <f t="shared" si="47"/>
        <v/>
      </c>
      <c r="FU128" s="82" t="str">
        <f t="shared" si="48"/>
        <v>m.nojiri@kuwanosato.co.jp</v>
      </c>
      <c r="FV128" s="82" t="str">
        <f t="shared" si="48"/>
        <v>info@kuwanosato.co.jp</v>
      </c>
      <c r="FW128" s="82" t="str">
        <f t="shared" si="48"/>
        <v/>
      </c>
      <c r="FX128" s="82" t="str">
        <f t="shared" si="48"/>
        <v/>
      </c>
      <c r="FY128" s="82" t="str">
        <f t="shared" si="48"/>
        <v/>
      </c>
      <c r="FZ128" s="82" t="str">
        <f t="shared" si="48"/>
        <v/>
      </c>
      <c r="GA128" s="82" t="str">
        <f t="shared" si="49"/>
        <v/>
      </c>
      <c r="GB128" s="82" t="str">
        <f t="shared" si="49"/>
        <v/>
      </c>
      <c r="GC128" s="82" t="str">
        <f t="shared" si="49"/>
        <v/>
      </c>
      <c r="GD128" s="82" t="str">
        <f t="shared" si="49"/>
        <v/>
      </c>
      <c r="GE128" s="82" t="str">
        <f t="shared" si="49"/>
        <v/>
      </c>
      <c r="GF128" s="82" t="str">
        <f t="shared" si="49"/>
        <v/>
      </c>
    </row>
    <row r="129" spans="1:188" ht="25.5" customHeight="1">
      <c r="A129" s="2" t="s">
        <v>2286</v>
      </c>
      <c r="B129" s="2">
        <f>COUNTIF($H$4:H129,H129)</f>
        <v>1</v>
      </c>
      <c r="C129" s="2">
        <f>COUNTIF($J$4:J129,J129)</f>
        <v>1</v>
      </c>
      <c r="D129" s="2">
        <f>COUNTIF($K$4:K129,K129)</f>
        <v>1</v>
      </c>
      <c r="E129" s="89">
        <f t="shared" si="25"/>
        <v>126</v>
      </c>
      <c r="F129" s="89" t="s">
        <v>2532</v>
      </c>
      <c r="G129" s="79" t="s">
        <v>3917</v>
      </c>
      <c r="H129" s="79" t="s">
        <v>746</v>
      </c>
      <c r="I129" s="79" t="s">
        <v>395</v>
      </c>
      <c r="J129" s="79" t="s">
        <v>2739</v>
      </c>
      <c r="K129" s="89" t="s">
        <v>1759</v>
      </c>
      <c r="L129" s="89" t="s">
        <v>1562</v>
      </c>
      <c r="M129" s="108" t="s">
        <v>4309</v>
      </c>
      <c r="N129" s="108"/>
      <c r="O129" s="108"/>
      <c r="P129" s="108"/>
      <c r="Q129" s="108"/>
      <c r="R129" s="108"/>
      <c r="S129" s="89">
        <v>1</v>
      </c>
      <c r="T129" s="89">
        <v>1</v>
      </c>
      <c r="U129" s="89"/>
      <c r="V129" s="89"/>
      <c r="W129" s="89"/>
      <c r="X129" s="89"/>
      <c r="Y129" s="89"/>
      <c r="Z129" s="89"/>
      <c r="AA129" s="89"/>
      <c r="AB129" s="89"/>
      <c r="AC129" s="89"/>
      <c r="AD129" s="89"/>
      <c r="AE129" s="89"/>
      <c r="AF129" s="89"/>
      <c r="AG129" s="89"/>
      <c r="AH129" s="89"/>
      <c r="AI129" s="89"/>
      <c r="AJ129" s="89"/>
      <c r="AK129" s="89"/>
      <c r="AL129" s="89"/>
      <c r="AM129" s="89"/>
      <c r="AN129" s="89"/>
      <c r="AO129" s="89"/>
      <c r="AP129" s="89"/>
      <c r="AQ129" s="111"/>
      <c r="AR129" s="118"/>
      <c r="AS129" s="2" t="str">
        <f t="shared" si="26"/>
        <v>m.kojin@icloud.com</v>
      </c>
      <c r="AT129" s="2" t="str">
        <f t="shared" si="26"/>
        <v/>
      </c>
      <c r="AU129" s="2" t="str">
        <f t="shared" si="26"/>
        <v/>
      </c>
      <c r="AV129" s="2" t="str">
        <f t="shared" si="26"/>
        <v/>
      </c>
      <c r="AW129" s="2" t="str">
        <f t="shared" si="26"/>
        <v/>
      </c>
      <c r="AX129" s="2" t="str">
        <f t="shared" si="26"/>
        <v/>
      </c>
      <c r="AY129" s="121" t="str">
        <f t="shared" si="27"/>
        <v>m.kojin@icloud.com</v>
      </c>
      <c r="AZ129" s="121" t="str">
        <f t="shared" si="27"/>
        <v/>
      </c>
      <c r="BA129" s="121" t="str">
        <f t="shared" si="27"/>
        <v/>
      </c>
      <c r="BB129" s="121" t="str">
        <f t="shared" si="27"/>
        <v/>
      </c>
      <c r="BC129" s="121" t="str">
        <f t="shared" si="27"/>
        <v/>
      </c>
      <c r="BD129" s="121" t="str">
        <f t="shared" si="27"/>
        <v/>
      </c>
      <c r="BE129" s="82" t="str">
        <f t="shared" si="28"/>
        <v/>
      </c>
      <c r="BF129" s="82" t="str">
        <f t="shared" si="28"/>
        <v/>
      </c>
      <c r="BG129" s="82" t="str">
        <f t="shared" si="28"/>
        <v/>
      </c>
      <c r="BH129" s="82" t="str">
        <f t="shared" si="28"/>
        <v/>
      </c>
      <c r="BI129" s="82" t="str">
        <f t="shared" si="28"/>
        <v/>
      </c>
      <c r="BJ129" s="82" t="str">
        <f t="shared" si="28"/>
        <v/>
      </c>
      <c r="BK129" s="82" t="str">
        <f t="shared" si="29"/>
        <v/>
      </c>
      <c r="BL129" s="82" t="str">
        <f t="shared" si="29"/>
        <v/>
      </c>
      <c r="BM129" s="82" t="str">
        <f t="shared" si="29"/>
        <v/>
      </c>
      <c r="BN129" s="82" t="str">
        <f t="shared" si="29"/>
        <v/>
      </c>
      <c r="BO129" s="82" t="str">
        <f t="shared" si="29"/>
        <v/>
      </c>
      <c r="BP129" s="82" t="str">
        <f t="shared" si="29"/>
        <v/>
      </c>
      <c r="BQ129" s="82" t="str">
        <f t="shared" si="30"/>
        <v/>
      </c>
      <c r="BR129" s="82" t="str">
        <f t="shared" si="30"/>
        <v/>
      </c>
      <c r="BS129" s="82" t="str">
        <f t="shared" si="30"/>
        <v/>
      </c>
      <c r="BT129" s="82" t="str">
        <f t="shared" si="30"/>
        <v/>
      </c>
      <c r="BU129" s="82" t="str">
        <f t="shared" si="30"/>
        <v/>
      </c>
      <c r="BV129" s="82" t="str">
        <f t="shared" si="30"/>
        <v/>
      </c>
      <c r="BW129" s="82" t="str">
        <f t="shared" si="31"/>
        <v/>
      </c>
      <c r="BX129" s="82" t="str">
        <f t="shared" si="31"/>
        <v/>
      </c>
      <c r="BY129" s="82" t="str">
        <f t="shared" si="31"/>
        <v/>
      </c>
      <c r="BZ129" s="82" t="str">
        <f t="shared" si="31"/>
        <v/>
      </c>
      <c r="CA129" s="82" t="str">
        <f t="shared" si="31"/>
        <v/>
      </c>
      <c r="CB129" s="82" t="str">
        <f t="shared" si="31"/>
        <v/>
      </c>
      <c r="CC129" s="82" t="str">
        <f t="shared" si="32"/>
        <v/>
      </c>
      <c r="CD129" s="82" t="str">
        <f t="shared" si="32"/>
        <v/>
      </c>
      <c r="CE129" s="82" t="str">
        <f t="shared" si="32"/>
        <v/>
      </c>
      <c r="CF129" s="82" t="str">
        <f t="shared" si="32"/>
        <v/>
      </c>
      <c r="CG129" s="82" t="str">
        <f t="shared" si="32"/>
        <v/>
      </c>
      <c r="CH129" s="82" t="str">
        <f t="shared" si="32"/>
        <v/>
      </c>
      <c r="CI129" s="82" t="str">
        <f t="shared" si="33"/>
        <v/>
      </c>
      <c r="CJ129" s="82" t="str">
        <f t="shared" si="33"/>
        <v/>
      </c>
      <c r="CK129" s="82" t="str">
        <f t="shared" si="33"/>
        <v/>
      </c>
      <c r="CL129" s="82" t="str">
        <f t="shared" si="33"/>
        <v/>
      </c>
      <c r="CM129" s="82" t="str">
        <f t="shared" si="33"/>
        <v/>
      </c>
      <c r="CN129" s="82" t="str">
        <f t="shared" si="33"/>
        <v/>
      </c>
      <c r="CO129" s="82" t="str">
        <f t="shared" si="34"/>
        <v/>
      </c>
      <c r="CP129" s="82" t="str">
        <f t="shared" si="34"/>
        <v/>
      </c>
      <c r="CQ129" s="82" t="str">
        <f t="shared" si="34"/>
        <v/>
      </c>
      <c r="CR129" s="82" t="str">
        <f t="shared" si="34"/>
        <v/>
      </c>
      <c r="CS129" s="82" t="str">
        <f t="shared" si="34"/>
        <v/>
      </c>
      <c r="CT129" s="82" t="str">
        <f t="shared" si="34"/>
        <v/>
      </c>
      <c r="CU129" s="82" t="str">
        <f t="shared" si="35"/>
        <v/>
      </c>
      <c r="CV129" s="82" t="str">
        <f t="shared" si="35"/>
        <v/>
      </c>
      <c r="CW129" s="82" t="str">
        <f t="shared" si="35"/>
        <v/>
      </c>
      <c r="CX129" s="82" t="str">
        <f t="shared" si="35"/>
        <v/>
      </c>
      <c r="CY129" s="82" t="str">
        <f t="shared" si="35"/>
        <v/>
      </c>
      <c r="CZ129" s="82" t="str">
        <f t="shared" si="35"/>
        <v/>
      </c>
      <c r="DA129" s="82" t="str">
        <f t="shared" si="36"/>
        <v/>
      </c>
      <c r="DB129" s="82" t="str">
        <f t="shared" si="36"/>
        <v/>
      </c>
      <c r="DC129" s="82" t="str">
        <f t="shared" si="36"/>
        <v/>
      </c>
      <c r="DD129" s="82" t="str">
        <f t="shared" si="36"/>
        <v/>
      </c>
      <c r="DE129" s="82" t="str">
        <f t="shared" si="36"/>
        <v/>
      </c>
      <c r="DF129" s="82" t="str">
        <f t="shared" si="36"/>
        <v/>
      </c>
      <c r="DG129" s="82" t="str">
        <f t="shared" si="37"/>
        <v/>
      </c>
      <c r="DH129" s="82" t="str">
        <f t="shared" si="37"/>
        <v/>
      </c>
      <c r="DI129" s="82" t="str">
        <f t="shared" si="37"/>
        <v/>
      </c>
      <c r="DJ129" s="82" t="str">
        <f t="shared" si="37"/>
        <v/>
      </c>
      <c r="DK129" s="82" t="str">
        <f t="shared" si="37"/>
        <v/>
      </c>
      <c r="DL129" s="82" t="str">
        <f t="shared" si="37"/>
        <v/>
      </c>
      <c r="DM129" s="82" t="str">
        <f t="shared" si="38"/>
        <v/>
      </c>
      <c r="DN129" s="82" t="str">
        <f t="shared" si="38"/>
        <v/>
      </c>
      <c r="DO129" s="82" t="str">
        <f t="shared" si="38"/>
        <v/>
      </c>
      <c r="DP129" s="82" t="str">
        <f t="shared" si="38"/>
        <v/>
      </c>
      <c r="DQ129" s="82" t="str">
        <f t="shared" si="38"/>
        <v/>
      </c>
      <c r="DR129" s="82" t="str">
        <f t="shared" si="38"/>
        <v/>
      </c>
      <c r="DS129" s="82" t="str">
        <f t="shared" si="39"/>
        <v/>
      </c>
      <c r="DT129" s="82" t="str">
        <f t="shared" si="39"/>
        <v/>
      </c>
      <c r="DU129" s="82" t="str">
        <f t="shared" si="39"/>
        <v/>
      </c>
      <c r="DV129" s="82" t="str">
        <f t="shared" si="39"/>
        <v/>
      </c>
      <c r="DW129" s="82" t="str">
        <f t="shared" si="39"/>
        <v/>
      </c>
      <c r="DX129" s="82" t="str">
        <f t="shared" si="39"/>
        <v/>
      </c>
      <c r="DY129" s="82" t="str">
        <f t="shared" si="40"/>
        <v/>
      </c>
      <c r="DZ129" s="82" t="str">
        <f t="shared" si="40"/>
        <v/>
      </c>
      <c r="EA129" s="82" t="str">
        <f t="shared" si="40"/>
        <v/>
      </c>
      <c r="EB129" s="82" t="str">
        <f t="shared" si="40"/>
        <v/>
      </c>
      <c r="EC129" s="82" t="str">
        <f t="shared" si="40"/>
        <v/>
      </c>
      <c r="ED129" s="82" t="str">
        <f t="shared" si="40"/>
        <v/>
      </c>
      <c r="EE129" s="82" t="str">
        <f t="shared" si="41"/>
        <v/>
      </c>
      <c r="EF129" s="82" t="str">
        <f t="shared" si="41"/>
        <v/>
      </c>
      <c r="EG129" s="82" t="str">
        <f t="shared" si="41"/>
        <v/>
      </c>
      <c r="EH129" s="82" t="str">
        <f t="shared" si="41"/>
        <v/>
      </c>
      <c r="EI129" s="82" t="str">
        <f t="shared" si="41"/>
        <v/>
      </c>
      <c r="EJ129" s="82" t="str">
        <f t="shared" si="41"/>
        <v/>
      </c>
      <c r="EK129" s="82" t="str">
        <f t="shared" si="42"/>
        <v/>
      </c>
      <c r="EL129" s="82" t="str">
        <f t="shared" si="42"/>
        <v/>
      </c>
      <c r="EM129" s="82" t="str">
        <f t="shared" si="42"/>
        <v/>
      </c>
      <c r="EN129" s="82" t="str">
        <f t="shared" si="42"/>
        <v/>
      </c>
      <c r="EO129" s="82" t="str">
        <f t="shared" si="42"/>
        <v/>
      </c>
      <c r="EP129" s="82" t="str">
        <f t="shared" si="42"/>
        <v/>
      </c>
      <c r="EQ129" s="82" t="str">
        <f t="shared" si="43"/>
        <v/>
      </c>
      <c r="ER129" s="82" t="str">
        <f t="shared" si="43"/>
        <v/>
      </c>
      <c r="ES129" s="82" t="str">
        <f t="shared" si="43"/>
        <v/>
      </c>
      <c r="ET129" s="82" t="str">
        <f t="shared" si="43"/>
        <v/>
      </c>
      <c r="EU129" s="82" t="str">
        <f t="shared" si="43"/>
        <v/>
      </c>
      <c r="EV129" s="82" t="str">
        <f t="shared" si="43"/>
        <v/>
      </c>
      <c r="EW129" s="82" t="str">
        <f t="shared" si="44"/>
        <v/>
      </c>
      <c r="EX129" s="82" t="str">
        <f t="shared" si="44"/>
        <v/>
      </c>
      <c r="EY129" s="82" t="str">
        <f t="shared" si="44"/>
        <v/>
      </c>
      <c r="EZ129" s="82" t="str">
        <f t="shared" si="44"/>
        <v/>
      </c>
      <c r="FA129" s="82" t="str">
        <f t="shared" si="44"/>
        <v/>
      </c>
      <c r="FB129" s="82" t="str">
        <f t="shared" si="44"/>
        <v/>
      </c>
      <c r="FC129" s="82" t="str">
        <f t="shared" si="45"/>
        <v/>
      </c>
      <c r="FD129" s="82" t="str">
        <f t="shared" si="45"/>
        <v/>
      </c>
      <c r="FE129" s="82" t="str">
        <f t="shared" si="45"/>
        <v/>
      </c>
      <c r="FF129" s="82" t="str">
        <f t="shared" si="45"/>
        <v/>
      </c>
      <c r="FG129" s="82" t="str">
        <f t="shared" si="45"/>
        <v/>
      </c>
      <c r="FH129" s="82" t="str">
        <f t="shared" si="45"/>
        <v/>
      </c>
      <c r="FI129" s="82" t="str">
        <f t="shared" si="46"/>
        <v/>
      </c>
      <c r="FJ129" s="82" t="str">
        <f t="shared" si="46"/>
        <v/>
      </c>
      <c r="FK129" s="82" t="str">
        <f t="shared" si="46"/>
        <v/>
      </c>
      <c r="FL129" s="82" t="str">
        <f t="shared" si="46"/>
        <v/>
      </c>
      <c r="FM129" s="82" t="str">
        <f t="shared" si="46"/>
        <v/>
      </c>
      <c r="FN129" s="82" t="str">
        <f t="shared" si="46"/>
        <v/>
      </c>
      <c r="FO129" s="82" t="str">
        <f t="shared" si="47"/>
        <v/>
      </c>
      <c r="FP129" s="82" t="str">
        <f t="shared" si="47"/>
        <v/>
      </c>
      <c r="FQ129" s="82" t="str">
        <f t="shared" si="47"/>
        <v/>
      </c>
      <c r="FR129" s="82" t="str">
        <f t="shared" si="47"/>
        <v/>
      </c>
      <c r="FS129" s="82" t="str">
        <f t="shared" si="47"/>
        <v/>
      </c>
      <c r="FT129" s="82" t="str">
        <f t="shared" si="47"/>
        <v/>
      </c>
      <c r="FU129" s="82" t="str">
        <f t="shared" si="48"/>
        <v/>
      </c>
      <c r="FV129" s="82" t="str">
        <f t="shared" si="48"/>
        <v/>
      </c>
      <c r="FW129" s="82" t="str">
        <f t="shared" si="48"/>
        <v/>
      </c>
      <c r="FX129" s="82" t="str">
        <f t="shared" si="48"/>
        <v/>
      </c>
      <c r="FY129" s="82" t="str">
        <f t="shared" si="48"/>
        <v/>
      </c>
      <c r="FZ129" s="82" t="str">
        <f t="shared" si="48"/>
        <v/>
      </c>
      <c r="GA129" s="82" t="str">
        <f t="shared" si="49"/>
        <v/>
      </c>
      <c r="GB129" s="82" t="str">
        <f t="shared" si="49"/>
        <v/>
      </c>
      <c r="GC129" s="82" t="str">
        <f t="shared" si="49"/>
        <v/>
      </c>
      <c r="GD129" s="82" t="str">
        <f t="shared" si="49"/>
        <v/>
      </c>
      <c r="GE129" s="82" t="str">
        <f t="shared" si="49"/>
        <v/>
      </c>
      <c r="GF129" s="82" t="str">
        <f t="shared" si="49"/>
        <v/>
      </c>
    </row>
    <row r="130" spans="1:188" ht="25.5" customHeight="1">
      <c r="A130" s="2" t="s">
        <v>201</v>
      </c>
      <c r="B130" s="2">
        <f>COUNTIF($H$4:H130,H130)</f>
        <v>1</v>
      </c>
      <c r="C130" s="2">
        <f>COUNTIF($J$4:J130,J130)</f>
        <v>1</v>
      </c>
      <c r="D130" s="2">
        <f>COUNTIF($K$4:K130,K130)</f>
        <v>1</v>
      </c>
      <c r="E130" s="89">
        <f t="shared" si="25"/>
        <v>127</v>
      </c>
      <c r="F130" s="89" t="s">
        <v>2532</v>
      </c>
      <c r="G130" s="79" t="s">
        <v>3917</v>
      </c>
      <c r="H130" s="79" t="s">
        <v>1939</v>
      </c>
      <c r="I130" s="79" t="s">
        <v>4312</v>
      </c>
      <c r="J130" s="79" t="s">
        <v>3749</v>
      </c>
      <c r="K130" s="89" t="s">
        <v>4314</v>
      </c>
      <c r="L130" s="89" t="s">
        <v>4316</v>
      </c>
      <c r="M130" s="108" t="s">
        <v>4318</v>
      </c>
      <c r="N130" s="108"/>
      <c r="O130" s="108"/>
      <c r="P130" s="108"/>
      <c r="Q130" s="108"/>
      <c r="R130" s="108"/>
      <c r="S130" s="89"/>
      <c r="T130" s="89"/>
      <c r="U130" s="89"/>
      <c r="V130" s="89"/>
      <c r="W130" s="89"/>
      <c r="X130" s="89"/>
      <c r="Y130" s="89"/>
      <c r="Z130" s="89"/>
      <c r="AA130" s="89"/>
      <c r="AB130" s="89"/>
      <c r="AC130" s="89"/>
      <c r="AD130" s="89"/>
      <c r="AE130" s="89"/>
      <c r="AF130" s="89">
        <v>1</v>
      </c>
      <c r="AG130" s="89"/>
      <c r="AH130" s="89"/>
      <c r="AI130" s="89"/>
      <c r="AJ130" s="89"/>
      <c r="AK130" s="89"/>
      <c r="AL130" s="89"/>
      <c r="AM130" s="89"/>
      <c r="AN130" s="89"/>
      <c r="AO130" s="89"/>
      <c r="AP130" s="89"/>
      <c r="AQ130" s="111"/>
      <c r="AR130" s="118"/>
      <c r="AS130" s="2" t="str">
        <f t="shared" si="26"/>
        <v/>
      </c>
      <c r="AT130" s="2" t="str">
        <f t="shared" si="26"/>
        <v/>
      </c>
      <c r="AU130" s="2" t="str">
        <f t="shared" si="26"/>
        <v/>
      </c>
      <c r="AV130" s="2" t="str">
        <f t="shared" si="26"/>
        <v/>
      </c>
      <c r="AW130" s="2" t="str">
        <f t="shared" si="26"/>
        <v/>
      </c>
      <c r="AX130" s="2" t="str">
        <f t="shared" si="26"/>
        <v/>
      </c>
      <c r="AY130" s="121" t="str">
        <f t="shared" si="27"/>
        <v/>
      </c>
      <c r="AZ130" s="121" t="str">
        <f t="shared" si="27"/>
        <v/>
      </c>
      <c r="BA130" s="121" t="str">
        <f t="shared" si="27"/>
        <v/>
      </c>
      <c r="BB130" s="121" t="str">
        <f t="shared" si="27"/>
        <v/>
      </c>
      <c r="BC130" s="121" t="str">
        <f t="shared" si="27"/>
        <v/>
      </c>
      <c r="BD130" s="121" t="str">
        <f t="shared" si="27"/>
        <v/>
      </c>
      <c r="BE130" s="82" t="str">
        <f t="shared" si="28"/>
        <v/>
      </c>
      <c r="BF130" s="82" t="str">
        <f t="shared" si="28"/>
        <v/>
      </c>
      <c r="BG130" s="82" t="str">
        <f t="shared" si="28"/>
        <v/>
      </c>
      <c r="BH130" s="82" t="str">
        <f t="shared" si="28"/>
        <v/>
      </c>
      <c r="BI130" s="82" t="str">
        <f t="shared" si="28"/>
        <v/>
      </c>
      <c r="BJ130" s="82" t="str">
        <f t="shared" si="28"/>
        <v/>
      </c>
      <c r="BK130" s="82" t="str">
        <f t="shared" si="29"/>
        <v/>
      </c>
      <c r="BL130" s="82" t="str">
        <f t="shared" si="29"/>
        <v/>
      </c>
      <c r="BM130" s="82" t="str">
        <f t="shared" si="29"/>
        <v/>
      </c>
      <c r="BN130" s="82" t="str">
        <f t="shared" si="29"/>
        <v/>
      </c>
      <c r="BO130" s="82" t="str">
        <f t="shared" si="29"/>
        <v/>
      </c>
      <c r="BP130" s="82" t="str">
        <f t="shared" si="29"/>
        <v/>
      </c>
      <c r="BQ130" s="82" t="str">
        <f t="shared" si="30"/>
        <v/>
      </c>
      <c r="BR130" s="82" t="str">
        <f t="shared" si="30"/>
        <v/>
      </c>
      <c r="BS130" s="82" t="str">
        <f t="shared" si="30"/>
        <v/>
      </c>
      <c r="BT130" s="82" t="str">
        <f t="shared" si="30"/>
        <v/>
      </c>
      <c r="BU130" s="82" t="str">
        <f t="shared" si="30"/>
        <v/>
      </c>
      <c r="BV130" s="82" t="str">
        <f t="shared" si="30"/>
        <v/>
      </c>
      <c r="BW130" s="82" t="str">
        <f t="shared" si="31"/>
        <v/>
      </c>
      <c r="BX130" s="82" t="str">
        <f t="shared" si="31"/>
        <v/>
      </c>
      <c r="BY130" s="82" t="str">
        <f t="shared" si="31"/>
        <v/>
      </c>
      <c r="BZ130" s="82" t="str">
        <f t="shared" si="31"/>
        <v/>
      </c>
      <c r="CA130" s="82" t="str">
        <f t="shared" si="31"/>
        <v/>
      </c>
      <c r="CB130" s="82" t="str">
        <f t="shared" si="31"/>
        <v/>
      </c>
      <c r="CC130" s="82" t="str">
        <f t="shared" si="32"/>
        <v/>
      </c>
      <c r="CD130" s="82" t="str">
        <f t="shared" si="32"/>
        <v/>
      </c>
      <c r="CE130" s="82" t="str">
        <f t="shared" si="32"/>
        <v/>
      </c>
      <c r="CF130" s="82" t="str">
        <f t="shared" si="32"/>
        <v/>
      </c>
      <c r="CG130" s="82" t="str">
        <f t="shared" si="32"/>
        <v/>
      </c>
      <c r="CH130" s="82" t="str">
        <f t="shared" si="32"/>
        <v/>
      </c>
      <c r="CI130" s="82" t="str">
        <f t="shared" si="33"/>
        <v/>
      </c>
      <c r="CJ130" s="82" t="str">
        <f t="shared" si="33"/>
        <v/>
      </c>
      <c r="CK130" s="82" t="str">
        <f t="shared" si="33"/>
        <v/>
      </c>
      <c r="CL130" s="82" t="str">
        <f t="shared" si="33"/>
        <v/>
      </c>
      <c r="CM130" s="82" t="str">
        <f t="shared" si="33"/>
        <v/>
      </c>
      <c r="CN130" s="82" t="str">
        <f t="shared" si="33"/>
        <v/>
      </c>
      <c r="CO130" s="82" t="str">
        <f t="shared" si="34"/>
        <v/>
      </c>
      <c r="CP130" s="82" t="str">
        <f t="shared" si="34"/>
        <v/>
      </c>
      <c r="CQ130" s="82" t="str">
        <f t="shared" si="34"/>
        <v/>
      </c>
      <c r="CR130" s="82" t="str">
        <f t="shared" si="34"/>
        <v/>
      </c>
      <c r="CS130" s="82" t="str">
        <f t="shared" si="34"/>
        <v/>
      </c>
      <c r="CT130" s="82" t="str">
        <f t="shared" si="34"/>
        <v/>
      </c>
      <c r="CU130" s="82" t="str">
        <f t="shared" si="35"/>
        <v/>
      </c>
      <c r="CV130" s="82" t="str">
        <f t="shared" si="35"/>
        <v/>
      </c>
      <c r="CW130" s="82" t="str">
        <f t="shared" si="35"/>
        <v/>
      </c>
      <c r="CX130" s="82" t="str">
        <f t="shared" si="35"/>
        <v/>
      </c>
      <c r="CY130" s="82" t="str">
        <f t="shared" si="35"/>
        <v/>
      </c>
      <c r="CZ130" s="82" t="str">
        <f t="shared" si="35"/>
        <v/>
      </c>
      <c r="DA130" s="82" t="str">
        <f t="shared" si="36"/>
        <v/>
      </c>
      <c r="DB130" s="82" t="str">
        <f t="shared" si="36"/>
        <v/>
      </c>
      <c r="DC130" s="82" t="str">
        <f t="shared" si="36"/>
        <v/>
      </c>
      <c r="DD130" s="82" t="str">
        <f t="shared" si="36"/>
        <v/>
      </c>
      <c r="DE130" s="82" t="str">
        <f t="shared" si="36"/>
        <v/>
      </c>
      <c r="DF130" s="82" t="str">
        <f t="shared" si="36"/>
        <v/>
      </c>
      <c r="DG130" s="82" t="str">
        <f t="shared" si="37"/>
        <v/>
      </c>
      <c r="DH130" s="82" t="str">
        <f t="shared" si="37"/>
        <v/>
      </c>
      <c r="DI130" s="82" t="str">
        <f t="shared" si="37"/>
        <v/>
      </c>
      <c r="DJ130" s="82" t="str">
        <f t="shared" si="37"/>
        <v/>
      </c>
      <c r="DK130" s="82" t="str">
        <f t="shared" si="37"/>
        <v/>
      </c>
      <c r="DL130" s="82" t="str">
        <f t="shared" si="37"/>
        <v/>
      </c>
      <c r="DM130" s="82" t="str">
        <f t="shared" si="38"/>
        <v/>
      </c>
      <c r="DN130" s="82" t="str">
        <f t="shared" si="38"/>
        <v/>
      </c>
      <c r="DO130" s="82" t="str">
        <f t="shared" si="38"/>
        <v/>
      </c>
      <c r="DP130" s="82" t="str">
        <f t="shared" si="38"/>
        <v/>
      </c>
      <c r="DQ130" s="82" t="str">
        <f t="shared" si="38"/>
        <v/>
      </c>
      <c r="DR130" s="82" t="str">
        <f t="shared" si="38"/>
        <v/>
      </c>
      <c r="DS130" s="82" t="str">
        <f t="shared" si="39"/>
        <v>ozawa@stvariation.org</v>
      </c>
      <c r="DT130" s="82" t="str">
        <f t="shared" si="39"/>
        <v/>
      </c>
      <c r="DU130" s="82" t="str">
        <f t="shared" si="39"/>
        <v/>
      </c>
      <c r="DV130" s="82" t="str">
        <f t="shared" si="39"/>
        <v/>
      </c>
      <c r="DW130" s="82" t="str">
        <f t="shared" si="39"/>
        <v/>
      </c>
      <c r="DX130" s="82" t="str">
        <f t="shared" si="39"/>
        <v/>
      </c>
      <c r="DY130" s="82" t="str">
        <f t="shared" si="40"/>
        <v/>
      </c>
      <c r="DZ130" s="82" t="str">
        <f t="shared" si="40"/>
        <v/>
      </c>
      <c r="EA130" s="82" t="str">
        <f t="shared" si="40"/>
        <v/>
      </c>
      <c r="EB130" s="82" t="str">
        <f t="shared" si="40"/>
        <v/>
      </c>
      <c r="EC130" s="82" t="str">
        <f t="shared" si="40"/>
        <v/>
      </c>
      <c r="ED130" s="82" t="str">
        <f t="shared" si="40"/>
        <v/>
      </c>
      <c r="EE130" s="82" t="str">
        <f t="shared" si="41"/>
        <v/>
      </c>
      <c r="EF130" s="82" t="str">
        <f t="shared" si="41"/>
        <v/>
      </c>
      <c r="EG130" s="82" t="str">
        <f t="shared" si="41"/>
        <v/>
      </c>
      <c r="EH130" s="82" t="str">
        <f t="shared" si="41"/>
        <v/>
      </c>
      <c r="EI130" s="82" t="str">
        <f t="shared" si="41"/>
        <v/>
      </c>
      <c r="EJ130" s="82" t="str">
        <f t="shared" si="41"/>
        <v/>
      </c>
      <c r="EK130" s="82" t="str">
        <f t="shared" si="42"/>
        <v/>
      </c>
      <c r="EL130" s="82" t="str">
        <f t="shared" si="42"/>
        <v/>
      </c>
      <c r="EM130" s="82" t="str">
        <f t="shared" si="42"/>
        <v/>
      </c>
      <c r="EN130" s="82" t="str">
        <f t="shared" si="42"/>
        <v/>
      </c>
      <c r="EO130" s="82" t="str">
        <f t="shared" si="42"/>
        <v/>
      </c>
      <c r="EP130" s="82" t="str">
        <f t="shared" si="42"/>
        <v/>
      </c>
      <c r="EQ130" s="82" t="str">
        <f t="shared" si="43"/>
        <v/>
      </c>
      <c r="ER130" s="82" t="str">
        <f t="shared" si="43"/>
        <v/>
      </c>
      <c r="ES130" s="82" t="str">
        <f t="shared" si="43"/>
        <v/>
      </c>
      <c r="ET130" s="82" t="str">
        <f t="shared" si="43"/>
        <v/>
      </c>
      <c r="EU130" s="82" t="str">
        <f t="shared" si="43"/>
        <v/>
      </c>
      <c r="EV130" s="82" t="str">
        <f t="shared" si="43"/>
        <v/>
      </c>
      <c r="EW130" s="82" t="str">
        <f t="shared" si="44"/>
        <v/>
      </c>
      <c r="EX130" s="82" t="str">
        <f t="shared" si="44"/>
        <v/>
      </c>
      <c r="EY130" s="82" t="str">
        <f t="shared" si="44"/>
        <v/>
      </c>
      <c r="EZ130" s="82" t="str">
        <f t="shared" si="44"/>
        <v/>
      </c>
      <c r="FA130" s="82" t="str">
        <f t="shared" si="44"/>
        <v/>
      </c>
      <c r="FB130" s="82" t="str">
        <f t="shared" si="44"/>
        <v/>
      </c>
      <c r="FC130" s="82" t="str">
        <f t="shared" si="45"/>
        <v/>
      </c>
      <c r="FD130" s="82" t="str">
        <f t="shared" si="45"/>
        <v/>
      </c>
      <c r="FE130" s="82" t="str">
        <f t="shared" si="45"/>
        <v/>
      </c>
      <c r="FF130" s="82" t="str">
        <f t="shared" si="45"/>
        <v/>
      </c>
      <c r="FG130" s="82" t="str">
        <f t="shared" si="45"/>
        <v/>
      </c>
      <c r="FH130" s="82" t="str">
        <f t="shared" si="45"/>
        <v/>
      </c>
      <c r="FI130" s="82" t="str">
        <f t="shared" si="46"/>
        <v/>
      </c>
      <c r="FJ130" s="82" t="str">
        <f t="shared" si="46"/>
        <v/>
      </c>
      <c r="FK130" s="82" t="str">
        <f t="shared" si="46"/>
        <v/>
      </c>
      <c r="FL130" s="82" t="str">
        <f t="shared" si="46"/>
        <v/>
      </c>
      <c r="FM130" s="82" t="str">
        <f t="shared" si="46"/>
        <v/>
      </c>
      <c r="FN130" s="82" t="str">
        <f t="shared" si="46"/>
        <v/>
      </c>
      <c r="FO130" s="82" t="str">
        <f t="shared" si="47"/>
        <v/>
      </c>
      <c r="FP130" s="82" t="str">
        <f t="shared" si="47"/>
        <v/>
      </c>
      <c r="FQ130" s="82" t="str">
        <f t="shared" si="47"/>
        <v/>
      </c>
      <c r="FR130" s="82" t="str">
        <f t="shared" si="47"/>
        <v/>
      </c>
      <c r="FS130" s="82" t="str">
        <f t="shared" si="47"/>
        <v/>
      </c>
      <c r="FT130" s="82" t="str">
        <f t="shared" si="47"/>
        <v/>
      </c>
      <c r="FU130" s="82" t="str">
        <f t="shared" si="48"/>
        <v/>
      </c>
      <c r="FV130" s="82" t="str">
        <f t="shared" si="48"/>
        <v/>
      </c>
      <c r="FW130" s="82" t="str">
        <f t="shared" si="48"/>
        <v/>
      </c>
      <c r="FX130" s="82" t="str">
        <f t="shared" si="48"/>
        <v/>
      </c>
      <c r="FY130" s="82" t="str">
        <f t="shared" si="48"/>
        <v/>
      </c>
      <c r="FZ130" s="82" t="str">
        <f t="shared" si="48"/>
        <v/>
      </c>
      <c r="GA130" s="82" t="str">
        <f t="shared" si="49"/>
        <v/>
      </c>
      <c r="GB130" s="82" t="str">
        <f t="shared" si="49"/>
        <v/>
      </c>
      <c r="GC130" s="82" t="str">
        <f t="shared" si="49"/>
        <v/>
      </c>
      <c r="GD130" s="82" t="str">
        <f t="shared" si="49"/>
        <v/>
      </c>
      <c r="GE130" s="82" t="str">
        <f t="shared" si="49"/>
        <v/>
      </c>
      <c r="GF130" s="82" t="str">
        <f t="shared" si="49"/>
        <v/>
      </c>
    </row>
    <row r="131" spans="1:188" ht="25.5" customHeight="1">
      <c r="A131" s="2" t="s">
        <v>4691</v>
      </c>
      <c r="B131" s="2">
        <f>COUNTIF($H$4:H131,H131)</f>
        <v>1</v>
      </c>
      <c r="C131" s="2">
        <f>COUNTIF($J$4:J131,J131)</f>
        <v>2</v>
      </c>
      <c r="D131" s="2">
        <f>COUNTIF($K$4:K131,K131)</f>
        <v>2</v>
      </c>
      <c r="E131" s="89">
        <f t="shared" si="25"/>
        <v>128</v>
      </c>
      <c r="F131" s="89" t="s">
        <v>2532</v>
      </c>
      <c r="G131" s="79" t="s">
        <v>4025</v>
      </c>
      <c r="H131" s="79" t="s">
        <v>2313</v>
      </c>
      <c r="I131" s="79" t="s">
        <v>395</v>
      </c>
      <c r="J131" s="79" t="s">
        <v>2810</v>
      </c>
      <c r="K131" s="89" t="s">
        <v>1090</v>
      </c>
      <c r="L131" s="89" t="s">
        <v>1092</v>
      </c>
      <c r="M131" s="108" t="s">
        <v>4321</v>
      </c>
      <c r="N131" s="108"/>
      <c r="O131" s="108"/>
      <c r="P131" s="108"/>
      <c r="Q131" s="108"/>
      <c r="R131" s="108"/>
      <c r="S131" s="89"/>
      <c r="T131" s="89"/>
      <c r="U131" s="89"/>
      <c r="V131" s="89"/>
      <c r="W131" s="89"/>
      <c r="X131" s="89"/>
      <c r="Y131" s="89"/>
      <c r="Z131" s="89"/>
      <c r="AA131" s="89"/>
      <c r="AB131" s="89"/>
      <c r="AC131" s="89"/>
      <c r="AD131" s="89">
        <v>1</v>
      </c>
      <c r="AE131" s="89"/>
      <c r="AF131" s="89"/>
      <c r="AG131" s="89"/>
      <c r="AH131" s="89"/>
      <c r="AI131" s="89"/>
      <c r="AJ131" s="89"/>
      <c r="AK131" s="89"/>
      <c r="AL131" s="89"/>
      <c r="AM131" s="89"/>
      <c r="AN131" s="89"/>
      <c r="AO131" s="89"/>
      <c r="AP131" s="89"/>
      <c r="AQ131" s="111"/>
      <c r="AR131" s="118"/>
      <c r="AS131" s="2" t="str">
        <f t="shared" si="26"/>
        <v/>
      </c>
      <c r="AT131" s="2" t="str">
        <f t="shared" si="26"/>
        <v/>
      </c>
      <c r="AU131" s="2" t="str">
        <f t="shared" si="26"/>
        <v/>
      </c>
      <c r="AV131" s="2" t="str">
        <f t="shared" si="26"/>
        <v/>
      </c>
      <c r="AW131" s="2" t="str">
        <f t="shared" si="26"/>
        <v/>
      </c>
      <c r="AX131" s="2" t="str">
        <f t="shared" si="26"/>
        <v/>
      </c>
      <c r="AY131" s="121" t="str">
        <f t="shared" si="27"/>
        <v/>
      </c>
      <c r="AZ131" s="121" t="str">
        <f t="shared" si="27"/>
        <v/>
      </c>
      <c r="BA131" s="121" t="str">
        <f t="shared" si="27"/>
        <v/>
      </c>
      <c r="BB131" s="121" t="str">
        <f t="shared" si="27"/>
        <v/>
      </c>
      <c r="BC131" s="121" t="str">
        <f t="shared" si="27"/>
        <v/>
      </c>
      <c r="BD131" s="121" t="str">
        <f t="shared" si="27"/>
        <v/>
      </c>
      <c r="BE131" s="82" t="str">
        <f t="shared" si="28"/>
        <v/>
      </c>
      <c r="BF131" s="82" t="str">
        <f t="shared" si="28"/>
        <v/>
      </c>
      <c r="BG131" s="82" t="str">
        <f t="shared" si="28"/>
        <v/>
      </c>
      <c r="BH131" s="82" t="str">
        <f t="shared" si="28"/>
        <v/>
      </c>
      <c r="BI131" s="82" t="str">
        <f t="shared" si="28"/>
        <v/>
      </c>
      <c r="BJ131" s="82" t="str">
        <f t="shared" si="28"/>
        <v/>
      </c>
      <c r="BK131" s="82" t="str">
        <f t="shared" si="29"/>
        <v/>
      </c>
      <c r="BL131" s="82" t="str">
        <f t="shared" si="29"/>
        <v/>
      </c>
      <c r="BM131" s="82" t="str">
        <f t="shared" si="29"/>
        <v/>
      </c>
      <c r="BN131" s="82" t="str">
        <f t="shared" si="29"/>
        <v/>
      </c>
      <c r="BO131" s="82" t="str">
        <f t="shared" si="29"/>
        <v/>
      </c>
      <c r="BP131" s="82" t="str">
        <f t="shared" si="29"/>
        <v/>
      </c>
      <c r="BQ131" s="82" t="str">
        <f t="shared" si="30"/>
        <v/>
      </c>
      <c r="BR131" s="82" t="str">
        <f t="shared" si="30"/>
        <v/>
      </c>
      <c r="BS131" s="82" t="str">
        <f t="shared" si="30"/>
        <v/>
      </c>
      <c r="BT131" s="82" t="str">
        <f t="shared" si="30"/>
        <v/>
      </c>
      <c r="BU131" s="82" t="str">
        <f t="shared" si="30"/>
        <v/>
      </c>
      <c r="BV131" s="82" t="str">
        <f t="shared" si="30"/>
        <v/>
      </c>
      <c r="BW131" s="82" t="str">
        <f t="shared" si="31"/>
        <v/>
      </c>
      <c r="BX131" s="82" t="str">
        <f t="shared" si="31"/>
        <v/>
      </c>
      <c r="BY131" s="82" t="str">
        <f t="shared" si="31"/>
        <v/>
      </c>
      <c r="BZ131" s="82" t="str">
        <f t="shared" si="31"/>
        <v/>
      </c>
      <c r="CA131" s="82" t="str">
        <f t="shared" si="31"/>
        <v/>
      </c>
      <c r="CB131" s="82" t="str">
        <f t="shared" si="31"/>
        <v/>
      </c>
      <c r="CC131" s="82" t="str">
        <f t="shared" si="32"/>
        <v/>
      </c>
      <c r="CD131" s="82" t="str">
        <f t="shared" si="32"/>
        <v/>
      </c>
      <c r="CE131" s="82" t="str">
        <f t="shared" si="32"/>
        <v/>
      </c>
      <c r="CF131" s="82" t="str">
        <f t="shared" si="32"/>
        <v/>
      </c>
      <c r="CG131" s="82" t="str">
        <f t="shared" si="32"/>
        <v/>
      </c>
      <c r="CH131" s="82" t="str">
        <f t="shared" si="32"/>
        <v/>
      </c>
      <c r="CI131" s="82" t="str">
        <f t="shared" si="33"/>
        <v/>
      </c>
      <c r="CJ131" s="82" t="str">
        <f t="shared" si="33"/>
        <v/>
      </c>
      <c r="CK131" s="82" t="str">
        <f t="shared" si="33"/>
        <v/>
      </c>
      <c r="CL131" s="82" t="str">
        <f t="shared" si="33"/>
        <v/>
      </c>
      <c r="CM131" s="82" t="str">
        <f t="shared" si="33"/>
        <v/>
      </c>
      <c r="CN131" s="82" t="str">
        <f t="shared" si="33"/>
        <v/>
      </c>
      <c r="CO131" s="82" t="str">
        <f t="shared" si="34"/>
        <v/>
      </c>
      <c r="CP131" s="82" t="str">
        <f t="shared" si="34"/>
        <v/>
      </c>
      <c r="CQ131" s="82" t="str">
        <f t="shared" si="34"/>
        <v/>
      </c>
      <c r="CR131" s="82" t="str">
        <f t="shared" si="34"/>
        <v/>
      </c>
      <c r="CS131" s="82" t="str">
        <f t="shared" si="34"/>
        <v/>
      </c>
      <c r="CT131" s="82" t="str">
        <f t="shared" si="34"/>
        <v/>
      </c>
      <c r="CU131" s="82" t="str">
        <f t="shared" si="35"/>
        <v/>
      </c>
      <c r="CV131" s="82" t="str">
        <f t="shared" si="35"/>
        <v/>
      </c>
      <c r="CW131" s="82" t="str">
        <f t="shared" si="35"/>
        <v/>
      </c>
      <c r="CX131" s="82" t="str">
        <f t="shared" si="35"/>
        <v/>
      </c>
      <c r="CY131" s="82" t="str">
        <f t="shared" si="35"/>
        <v/>
      </c>
      <c r="CZ131" s="82" t="str">
        <f t="shared" si="35"/>
        <v/>
      </c>
      <c r="DA131" s="82" t="str">
        <f t="shared" si="36"/>
        <v/>
      </c>
      <c r="DB131" s="82" t="str">
        <f t="shared" si="36"/>
        <v/>
      </c>
      <c r="DC131" s="82" t="str">
        <f t="shared" si="36"/>
        <v/>
      </c>
      <c r="DD131" s="82" t="str">
        <f t="shared" si="36"/>
        <v/>
      </c>
      <c r="DE131" s="82" t="str">
        <f t="shared" si="36"/>
        <v/>
      </c>
      <c r="DF131" s="82" t="str">
        <f t="shared" si="36"/>
        <v/>
      </c>
      <c r="DG131" s="82" t="str">
        <f t="shared" si="37"/>
        <v>himawari3@grace.ocn.ne.jp</v>
      </c>
      <c r="DH131" s="82" t="str">
        <f t="shared" si="37"/>
        <v/>
      </c>
      <c r="DI131" s="82" t="str">
        <f t="shared" si="37"/>
        <v/>
      </c>
      <c r="DJ131" s="82" t="str">
        <f t="shared" si="37"/>
        <v/>
      </c>
      <c r="DK131" s="82" t="str">
        <f t="shared" si="37"/>
        <v/>
      </c>
      <c r="DL131" s="82" t="str">
        <f t="shared" si="37"/>
        <v/>
      </c>
      <c r="DM131" s="82" t="str">
        <f t="shared" si="38"/>
        <v/>
      </c>
      <c r="DN131" s="82" t="str">
        <f t="shared" si="38"/>
        <v/>
      </c>
      <c r="DO131" s="82" t="str">
        <f t="shared" si="38"/>
        <v/>
      </c>
      <c r="DP131" s="82" t="str">
        <f t="shared" si="38"/>
        <v/>
      </c>
      <c r="DQ131" s="82" t="str">
        <f t="shared" si="38"/>
        <v/>
      </c>
      <c r="DR131" s="82" t="str">
        <f t="shared" si="38"/>
        <v/>
      </c>
      <c r="DS131" s="82" t="str">
        <f t="shared" si="39"/>
        <v/>
      </c>
      <c r="DT131" s="82" t="str">
        <f t="shared" si="39"/>
        <v/>
      </c>
      <c r="DU131" s="82" t="str">
        <f t="shared" si="39"/>
        <v/>
      </c>
      <c r="DV131" s="82" t="str">
        <f t="shared" si="39"/>
        <v/>
      </c>
      <c r="DW131" s="82" t="str">
        <f t="shared" si="39"/>
        <v/>
      </c>
      <c r="DX131" s="82" t="str">
        <f t="shared" si="39"/>
        <v/>
      </c>
      <c r="DY131" s="82" t="str">
        <f t="shared" si="40"/>
        <v/>
      </c>
      <c r="DZ131" s="82" t="str">
        <f t="shared" si="40"/>
        <v/>
      </c>
      <c r="EA131" s="82" t="str">
        <f t="shared" si="40"/>
        <v/>
      </c>
      <c r="EB131" s="82" t="str">
        <f t="shared" si="40"/>
        <v/>
      </c>
      <c r="EC131" s="82" t="str">
        <f t="shared" si="40"/>
        <v/>
      </c>
      <c r="ED131" s="82" t="str">
        <f t="shared" si="40"/>
        <v/>
      </c>
      <c r="EE131" s="82" t="str">
        <f t="shared" si="41"/>
        <v/>
      </c>
      <c r="EF131" s="82" t="str">
        <f t="shared" si="41"/>
        <v/>
      </c>
      <c r="EG131" s="82" t="str">
        <f t="shared" si="41"/>
        <v/>
      </c>
      <c r="EH131" s="82" t="str">
        <f t="shared" si="41"/>
        <v/>
      </c>
      <c r="EI131" s="82" t="str">
        <f t="shared" si="41"/>
        <v/>
      </c>
      <c r="EJ131" s="82" t="str">
        <f t="shared" si="41"/>
        <v/>
      </c>
      <c r="EK131" s="82" t="str">
        <f t="shared" si="42"/>
        <v/>
      </c>
      <c r="EL131" s="82" t="str">
        <f t="shared" si="42"/>
        <v/>
      </c>
      <c r="EM131" s="82" t="str">
        <f t="shared" si="42"/>
        <v/>
      </c>
      <c r="EN131" s="82" t="str">
        <f t="shared" si="42"/>
        <v/>
      </c>
      <c r="EO131" s="82" t="str">
        <f t="shared" si="42"/>
        <v/>
      </c>
      <c r="EP131" s="82" t="str">
        <f t="shared" si="42"/>
        <v/>
      </c>
      <c r="EQ131" s="82" t="str">
        <f t="shared" si="43"/>
        <v/>
      </c>
      <c r="ER131" s="82" t="str">
        <f t="shared" si="43"/>
        <v/>
      </c>
      <c r="ES131" s="82" t="str">
        <f t="shared" si="43"/>
        <v/>
      </c>
      <c r="ET131" s="82" t="str">
        <f t="shared" si="43"/>
        <v/>
      </c>
      <c r="EU131" s="82" t="str">
        <f t="shared" si="43"/>
        <v/>
      </c>
      <c r="EV131" s="82" t="str">
        <f t="shared" si="43"/>
        <v/>
      </c>
      <c r="EW131" s="82" t="str">
        <f t="shared" si="44"/>
        <v/>
      </c>
      <c r="EX131" s="82" t="str">
        <f t="shared" si="44"/>
        <v/>
      </c>
      <c r="EY131" s="82" t="str">
        <f t="shared" si="44"/>
        <v/>
      </c>
      <c r="EZ131" s="82" t="str">
        <f t="shared" si="44"/>
        <v/>
      </c>
      <c r="FA131" s="82" t="str">
        <f t="shared" si="44"/>
        <v/>
      </c>
      <c r="FB131" s="82" t="str">
        <f t="shared" si="44"/>
        <v/>
      </c>
      <c r="FC131" s="82" t="str">
        <f t="shared" si="45"/>
        <v/>
      </c>
      <c r="FD131" s="82" t="str">
        <f t="shared" si="45"/>
        <v/>
      </c>
      <c r="FE131" s="82" t="str">
        <f t="shared" si="45"/>
        <v/>
      </c>
      <c r="FF131" s="82" t="str">
        <f t="shared" si="45"/>
        <v/>
      </c>
      <c r="FG131" s="82" t="str">
        <f t="shared" si="45"/>
        <v/>
      </c>
      <c r="FH131" s="82" t="str">
        <f t="shared" si="45"/>
        <v/>
      </c>
      <c r="FI131" s="82" t="str">
        <f t="shared" si="46"/>
        <v/>
      </c>
      <c r="FJ131" s="82" t="str">
        <f t="shared" si="46"/>
        <v/>
      </c>
      <c r="FK131" s="82" t="str">
        <f t="shared" si="46"/>
        <v/>
      </c>
      <c r="FL131" s="82" t="str">
        <f t="shared" si="46"/>
        <v/>
      </c>
      <c r="FM131" s="82" t="str">
        <f t="shared" si="46"/>
        <v/>
      </c>
      <c r="FN131" s="82" t="str">
        <f t="shared" si="46"/>
        <v/>
      </c>
      <c r="FO131" s="82" t="str">
        <f t="shared" si="47"/>
        <v/>
      </c>
      <c r="FP131" s="82" t="str">
        <f t="shared" si="47"/>
        <v/>
      </c>
      <c r="FQ131" s="82" t="str">
        <f t="shared" si="47"/>
        <v/>
      </c>
      <c r="FR131" s="82" t="str">
        <f t="shared" si="47"/>
        <v/>
      </c>
      <c r="FS131" s="82" t="str">
        <f t="shared" si="47"/>
        <v/>
      </c>
      <c r="FT131" s="82" t="str">
        <f t="shared" si="47"/>
        <v/>
      </c>
      <c r="FU131" s="82" t="str">
        <f t="shared" si="48"/>
        <v/>
      </c>
      <c r="FV131" s="82" t="str">
        <f t="shared" si="48"/>
        <v/>
      </c>
      <c r="FW131" s="82" t="str">
        <f t="shared" si="48"/>
        <v/>
      </c>
      <c r="FX131" s="82" t="str">
        <f t="shared" si="48"/>
        <v/>
      </c>
      <c r="FY131" s="82" t="str">
        <f t="shared" si="48"/>
        <v/>
      </c>
      <c r="FZ131" s="82" t="str">
        <f t="shared" si="48"/>
        <v/>
      </c>
      <c r="GA131" s="82" t="str">
        <f t="shared" si="49"/>
        <v/>
      </c>
      <c r="GB131" s="82" t="str">
        <f t="shared" si="49"/>
        <v/>
      </c>
      <c r="GC131" s="82" t="str">
        <f t="shared" si="49"/>
        <v/>
      </c>
      <c r="GD131" s="82" t="str">
        <f t="shared" si="49"/>
        <v/>
      </c>
      <c r="GE131" s="82" t="str">
        <f t="shared" si="49"/>
        <v/>
      </c>
      <c r="GF131" s="82" t="str">
        <f t="shared" si="49"/>
        <v/>
      </c>
    </row>
    <row r="132" spans="1:188" ht="25.5" customHeight="1">
      <c r="A132" s="2" t="s">
        <v>1594</v>
      </c>
      <c r="B132" s="2">
        <f>COUNTIF($H$4:H132,H132)</f>
        <v>1</v>
      </c>
      <c r="C132" s="2">
        <f>COUNTIF($J$4:J132,J132)</f>
        <v>1</v>
      </c>
      <c r="D132" s="2">
        <f>COUNTIF($K$4:K132,K132)</f>
        <v>1</v>
      </c>
      <c r="E132" s="89">
        <f t="shared" si="25"/>
        <v>129</v>
      </c>
      <c r="F132" s="89" t="s">
        <v>2532</v>
      </c>
      <c r="G132" s="79" t="s">
        <v>3928</v>
      </c>
      <c r="H132" s="79" t="s">
        <v>789</v>
      </c>
      <c r="I132" s="79" t="s">
        <v>777</v>
      </c>
      <c r="J132" s="79" t="s">
        <v>4322</v>
      </c>
      <c r="K132" s="89" t="s">
        <v>452</v>
      </c>
      <c r="L132" s="89" t="s">
        <v>594</v>
      </c>
      <c r="M132" s="108" t="s">
        <v>3381</v>
      </c>
      <c r="N132" s="108"/>
      <c r="O132" s="108"/>
      <c r="P132" s="108"/>
      <c r="Q132" s="108"/>
      <c r="R132" s="108"/>
      <c r="S132" s="89"/>
      <c r="T132" s="89"/>
      <c r="U132" s="89"/>
      <c r="V132" s="89"/>
      <c r="W132" s="89"/>
      <c r="X132" s="89"/>
      <c r="Y132" s="89"/>
      <c r="Z132" s="89"/>
      <c r="AA132" s="89"/>
      <c r="AB132" s="89"/>
      <c r="AC132" s="89"/>
      <c r="AD132" s="89">
        <v>1</v>
      </c>
      <c r="AE132" s="89"/>
      <c r="AF132" s="89"/>
      <c r="AG132" s="89"/>
      <c r="AH132" s="89"/>
      <c r="AI132" s="89"/>
      <c r="AJ132" s="89"/>
      <c r="AK132" s="89"/>
      <c r="AL132" s="89"/>
      <c r="AM132" s="89"/>
      <c r="AN132" s="89"/>
      <c r="AO132" s="89">
        <v>1</v>
      </c>
      <c r="AP132" s="89"/>
      <c r="AQ132" s="111"/>
      <c r="AR132" s="118"/>
      <c r="AS132" s="2" t="str">
        <f t="shared" si="26"/>
        <v/>
      </c>
      <c r="AT132" s="2" t="str">
        <f t="shared" si="26"/>
        <v/>
      </c>
      <c r="AU132" s="2" t="str">
        <f t="shared" si="26"/>
        <v/>
      </c>
      <c r="AV132" s="2" t="str">
        <f t="shared" si="26"/>
        <v/>
      </c>
      <c r="AW132" s="2" t="str">
        <f t="shared" si="26"/>
        <v/>
      </c>
      <c r="AX132" s="2" t="str">
        <f t="shared" si="26"/>
        <v/>
      </c>
      <c r="AY132" s="121" t="str">
        <f t="shared" si="27"/>
        <v/>
      </c>
      <c r="AZ132" s="121" t="str">
        <f t="shared" si="27"/>
        <v/>
      </c>
      <c r="BA132" s="121" t="str">
        <f t="shared" si="27"/>
        <v/>
      </c>
      <c r="BB132" s="121" t="str">
        <f t="shared" si="27"/>
        <v/>
      </c>
      <c r="BC132" s="121" t="str">
        <f t="shared" si="27"/>
        <v/>
      </c>
      <c r="BD132" s="121" t="str">
        <f t="shared" si="27"/>
        <v/>
      </c>
      <c r="BE132" s="82" t="str">
        <f t="shared" si="28"/>
        <v/>
      </c>
      <c r="BF132" s="82" t="str">
        <f t="shared" si="28"/>
        <v/>
      </c>
      <c r="BG132" s="82" t="str">
        <f t="shared" si="28"/>
        <v/>
      </c>
      <c r="BH132" s="82" t="str">
        <f t="shared" si="28"/>
        <v/>
      </c>
      <c r="BI132" s="82" t="str">
        <f t="shared" si="28"/>
        <v/>
      </c>
      <c r="BJ132" s="82" t="str">
        <f t="shared" si="28"/>
        <v/>
      </c>
      <c r="BK132" s="82" t="str">
        <f t="shared" si="29"/>
        <v/>
      </c>
      <c r="BL132" s="82" t="str">
        <f t="shared" si="29"/>
        <v/>
      </c>
      <c r="BM132" s="82" t="str">
        <f t="shared" si="29"/>
        <v/>
      </c>
      <c r="BN132" s="82" t="str">
        <f t="shared" si="29"/>
        <v/>
      </c>
      <c r="BO132" s="82" t="str">
        <f t="shared" si="29"/>
        <v/>
      </c>
      <c r="BP132" s="82" t="str">
        <f t="shared" si="29"/>
        <v/>
      </c>
      <c r="BQ132" s="82" t="str">
        <f t="shared" si="30"/>
        <v/>
      </c>
      <c r="BR132" s="82" t="str">
        <f t="shared" si="30"/>
        <v/>
      </c>
      <c r="BS132" s="82" t="str">
        <f t="shared" si="30"/>
        <v/>
      </c>
      <c r="BT132" s="82" t="str">
        <f t="shared" si="30"/>
        <v/>
      </c>
      <c r="BU132" s="82" t="str">
        <f t="shared" si="30"/>
        <v/>
      </c>
      <c r="BV132" s="82" t="str">
        <f t="shared" si="30"/>
        <v/>
      </c>
      <c r="BW132" s="82" t="str">
        <f t="shared" si="31"/>
        <v/>
      </c>
      <c r="BX132" s="82" t="str">
        <f t="shared" si="31"/>
        <v/>
      </c>
      <c r="BY132" s="82" t="str">
        <f t="shared" si="31"/>
        <v/>
      </c>
      <c r="BZ132" s="82" t="str">
        <f t="shared" si="31"/>
        <v/>
      </c>
      <c r="CA132" s="82" t="str">
        <f t="shared" si="31"/>
        <v/>
      </c>
      <c r="CB132" s="82" t="str">
        <f t="shared" si="31"/>
        <v/>
      </c>
      <c r="CC132" s="82" t="str">
        <f t="shared" si="32"/>
        <v/>
      </c>
      <c r="CD132" s="82" t="str">
        <f t="shared" si="32"/>
        <v/>
      </c>
      <c r="CE132" s="82" t="str">
        <f t="shared" si="32"/>
        <v/>
      </c>
      <c r="CF132" s="82" t="str">
        <f t="shared" si="32"/>
        <v/>
      </c>
      <c r="CG132" s="82" t="str">
        <f t="shared" si="32"/>
        <v/>
      </c>
      <c r="CH132" s="82" t="str">
        <f t="shared" si="32"/>
        <v/>
      </c>
      <c r="CI132" s="82" t="str">
        <f t="shared" si="33"/>
        <v/>
      </c>
      <c r="CJ132" s="82" t="str">
        <f t="shared" si="33"/>
        <v/>
      </c>
      <c r="CK132" s="82" t="str">
        <f t="shared" si="33"/>
        <v/>
      </c>
      <c r="CL132" s="82" t="str">
        <f t="shared" si="33"/>
        <v/>
      </c>
      <c r="CM132" s="82" t="str">
        <f t="shared" si="33"/>
        <v/>
      </c>
      <c r="CN132" s="82" t="str">
        <f t="shared" si="33"/>
        <v/>
      </c>
      <c r="CO132" s="82" t="str">
        <f t="shared" si="34"/>
        <v/>
      </c>
      <c r="CP132" s="82" t="str">
        <f t="shared" si="34"/>
        <v/>
      </c>
      <c r="CQ132" s="82" t="str">
        <f t="shared" si="34"/>
        <v/>
      </c>
      <c r="CR132" s="82" t="str">
        <f t="shared" si="34"/>
        <v/>
      </c>
      <c r="CS132" s="82" t="str">
        <f t="shared" si="34"/>
        <v/>
      </c>
      <c r="CT132" s="82" t="str">
        <f t="shared" si="34"/>
        <v/>
      </c>
      <c r="CU132" s="82" t="str">
        <f t="shared" si="35"/>
        <v/>
      </c>
      <c r="CV132" s="82" t="str">
        <f t="shared" si="35"/>
        <v/>
      </c>
      <c r="CW132" s="82" t="str">
        <f t="shared" si="35"/>
        <v/>
      </c>
      <c r="CX132" s="82" t="str">
        <f t="shared" si="35"/>
        <v/>
      </c>
      <c r="CY132" s="82" t="str">
        <f t="shared" si="35"/>
        <v/>
      </c>
      <c r="CZ132" s="82" t="str">
        <f t="shared" si="35"/>
        <v/>
      </c>
      <c r="DA132" s="82" t="str">
        <f t="shared" si="36"/>
        <v/>
      </c>
      <c r="DB132" s="82" t="str">
        <f t="shared" si="36"/>
        <v/>
      </c>
      <c r="DC132" s="82" t="str">
        <f t="shared" si="36"/>
        <v/>
      </c>
      <c r="DD132" s="82" t="str">
        <f t="shared" si="36"/>
        <v/>
      </c>
      <c r="DE132" s="82" t="str">
        <f t="shared" si="36"/>
        <v/>
      </c>
      <c r="DF132" s="82" t="str">
        <f t="shared" si="36"/>
        <v/>
      </c>
      <c r="DG132" s="82" t="str">
        <f t="shared" si="37"/>
        <v>hke1013@ps.ctt.ne.jp</v>
      </c>
      <c r="DH132" s="82" t="str">
        <f t="shared" si="37"/>
        <v/>
      </c>
      <c r="DI132" s="82" t="str">
        <f t="shared" si="37"/>
        <v/>
      </c>
      <c r="DJ132" s="82" t="str">
        <f t="shared" si="37"/>
        <v/>
      </c>
      <c r="DK132" s="82" t="str">
        <f t="shared" si="37"/>
        <v/>
      </c>
      <c r="DL132" s="82" t="str">
        <f t="shared" si="37"/>
        <v/>
      </c>
      <c r="DM132" s="82" t="str">
        <f t="shared" si="38"/>
        <v/>
      </c>
      <c r="DN132" s="82" t="str">
        <f t="shared" si="38"/>
        <v/>
      </c>
      <c r="DO132" s="82" t="str">
        <f t="shared" si="38"/>
        <v/>
      </c>
      <c r="DP132" s="82" t="str">
        <f t="shared" si="38"/>
        <v/>
      </c>
      <c r="DQ132" s="82" t="str">
        <f t="shared" si="38"/>
        <v/>
      </c>
      <c r="DR132" s="82" t="str">
        <f t="shared" si="38"/>
        <v/>
      </c>
      <c r="DS132" s="82" t="str">
        <f t="shared" si="39"/>
        <v/>
      </c>
      <c r="DT132" s="82" t="str">
        <f t="shared" si="39"/>
        <v/>
      </c>
      <c r="DU132" s="82" t="str">
        <f t="shared" si="39"/>
        <v/>
      </c>
      <c r="DV132" s="82" t="str">
        <f t="shared" si="39"/>
        <v/>
      </c>
      <c r="DW132" s="82" t="str">
        <f t="shared" si="39"/>
        <v/>
      </c>
      <c r="DX132" s="82" t="str">
        <f t="shared" si="39"/>
        <v/>
      </c>
      <c r="DY132" s="82" t="str">
        <f t="shared" si="40"/>
        <v/>
      </c>
      <c r="DZ132" s="82" t="str">
        <f t="shared" si="40"/>
        <v/>
      </c>
      <c r="EA132" s="82" t="str">
        <f t="shared" si="40"/>
        <v/>
      </c>
      <c r="EB132" s="82" t="str">
        <f t="shared" si="40"/>
        <v/>
      </c>
      <c r="EC132" s="82" t="str">
        <f t="shared" si="40"/>
        <v/>
      </c>
      <c r="ED132" s="82" t="str">
        <f t="shared" si="40"/>
        <v/>
      </c>
      <c r="EE132" s="82" t="str">
        <f t="shared" si="41"/>
        <v/>
      </c>
      <c r="EF132" s="82" t="str">
        <f t="shared" si="41"/>
        <v/>
      </c>
      <c r="EG132" s="82" t="str">
        <f t="shared" si="41"/>
        <v/>
      </c>
      <c r="EH132" s="82" t="str">
        <f t="shared" si="41"/>
        <v/>
      </c>
      <c r="EI132" s="82" t="str">
        <f t="shared" si="41"/>
        <v/>
      </c>
      <c r="EJ132" s="82" t="str">
        <f t="shared" si="41"/>
        <v/>
      </c>
      <c r="EK132" s="82" t="str">
        <f t="shared" si="42"/>
        <v/>
      </c>
      <c r="EL132" s="82" t="str">
        <f t="shared" si="42"/>
        <v/>
      </c>
      <c r="EM132" s="82" t="str">
        <f t="shared" si="42"/>
        <v/>
      </c>
      <c r="EN132" s="82" t="str">
        <f t="shared" si="42"/>
        <v/>
      </c>
      <c r="EO132" s="82" t="str">
        <f t="shared" si="42"/>
        <v/>
      </c>
      <c r="EP132" s="82" t="str">
        <f t="shared" si="42"/>
        <v/>
      </c>
      <c r="EQ132" s="82" t="str">
        <f t="shared" si="43"/>
        <v/>
      </c>
      <c r="ER132" s="82" t="str">
        <f t="shared" si="43"/>
        <v/>
      </c>
      <c r="ES132" s="82" t="str">
        <f t="shared" si="43"/>
        <v/>
      </c>
      <c r="ET132" s="82" t="str">
        <f t="shared" si="43"/>
        <v/>
      </c>
      <c r="EU132" s="82" t="str">
        <f t="shared" si="43"/>
        <v/>
      </c>
      <c r="EV132" s="82" t="str">
        <f t="shared" si="43"/>
        <v/>
      </c>
      <c r="EW132" s="82" t="str">
        <f t="shared" si="44"/>
        <v/>
      </c>
      <c r="EX132" s="82" t="str">
        <f t="shared" si="44"/>
        <v/>
      </c>
      <c r="EY132" s="82" t="str">
        <f t="shared" si="44"/>
        <v/>
      </c>
      <c r="EZ132" s="82" t="str">
        <f t="shared" si="44"/>
        <v/>
      </c>
      <c r="FA132" s="82" t="str">
        <f t="shared" si="44"/>
        <v/>
      </c>
      <c r="FB132" s="82" t="str">
        <f t="shared" si="44"/>
        <v/>
      </c>
      <c r="FC132" s="82" t="str">
        <f t="shared" si="45"/>
        <v/>
      </c>
      <c r="FD132" s="82" t="str">
        <f t="shared" si="45"/>
        <v/>
      </c>
      <c r="FE132" s="82" t="str">
        <f t="shared" si="45"/>
        <v/>
      </c>
      <c r="FF132" s="82" t="str">
        <f t="shared" si="45"/>
        <v/>
      </c>
      <c r="FG132" s="82" t="str">
        <f t="shared" si="45"/>
        <v/>
      </c>
      <c r="FH132" s="82" t="str">
        <f t="shared" si="45"/>
        <v/>
      </c>
      <c r="FI132" s="82" t="str">
        <f t="shared" si="46"/>
        <v/>
      </c>
      <c r="FJ132" s="82" t="str">
        <f t="shared" si="46"/>
        <v/>
      </c>
      <c r="FK132" s="82" t="str">
        <f t="shared" si="46"/>
        <v/>
      </c>
      <c r="FL132" s="82" t="str">
        <f t="shared" si="46"/>
        <v/>
      </c>
      <c r="FM132" s="82" t="str">
        <f t="shared" si="46"/>
        <v/>
      </c>
      <c r="FN132" s="82" t="str">
        <f t="shared" si="46"/>
        <v/>
      </c>
      <c r="FO132" s="82" t="str">
        <f t="shared" si="47"/>
        <v/>
      </c>
      <c r="FP132" s="82" t="str">
        <f t="shared" si="47"/>
        <v/>
      </c>
      <c r="FQ132" s="82" t="str">
        <f t="shared" si="47"/>
        <v/>
      </c>
      <c r="FR132" s="82" t="str">
        <f t="shared" si="47"/>
        <v/>
      </c>
      <c r="FS132" s="82" t="str">
        <f t="shared" si="47"/>
        <v/>
      </c>
      <c r="FT132" s="82" t="str">
        <f t="shared" si="47"/>
        <v/>
      </c>
      <c r="FU132" s="82" t="str">
        <f t="shared" si="48"/>
        <v>hke1013@ps.ctt.ne.jp</v>
      </c>
      <c r="FV132" s="82" t="str">
        <f t="shared" si="48"/>
        <v/>
      </c>
      <c r="FW132" s="82" t="str">
        <f t="shared" si="48"/>
        <v/>
      </c>
      <c r="FX132" s="82" t="str">
        <f t="shared" si="48"/>
        <v/>
      </c>
      <c r="FY132" s="82" t="str">
        <f t="shared" si="48"/>
        <v/>
      </c>
      <c r="FZ132" s="82" t="str">
        <f t="shared" si="48"/>
        <v/>
      </c>
      <c r="GA132" s="82" t="str">
        <f t="shared" si="49"/>
        <v/>
      </c>
      <c r="GB132" s="82" t="str">
        <f t="shared" si="49"/>
        <v/>
      </c>
      <c r="GC132" s="82" t="str">
        <f t="shared" si="49"/>
        <v/>
      </c>
      <c r="GD132" s="82" t="str">
        <f t="shared" si="49"/>
        <v/>
      </c>
      <c r="GE132" s="82" t="str">
        <f t="shared" si="49"/>
        <v/>
      </c>
      <c r="GF132" s="82" t="str">
        <f t="shared" si="49"/>
        <v/>
      </c>
    </row>
    <row r="133" spans="1:188" ht="25.5" customHeight="1">
      <c r="A133" s="2" t="s">
        <v>1362</v>
      </c>
      <c r="B133" s="2">
        <f>COUNTIF($H$4:H133,H133)</f>
        <v>1</v>
      </c>
      <c r="C133" s="2">
        <f>COUNTIF($J$4:J133,J133)</f>
        <v>1</v>
      </c>
      <c r="D133" s="2">
        <f>COUNTIF($K$4:K133,K133)</f>
        <v>1</v>
      </c>
      <c r="E133" s="89">
        <f t="shared" ref="E133:E196" si="50">ROW(E130)</f>
        <v>130</v>
      </c>
      <c r="F133" s="89" t="s">
        <v>2532</v>
      </c>
      <c r="G133" s="79" t="s">
        <v>3917</v>
      </c>
      <c r="H133" s="79" t="s">
        <v>2789</v>
      </c>
      <c r="I133" s="79" t="s">
        <v>1802</v>
      </c>
      <c r="J133" s="79" t="s">
        <v>2742</v>
      </c>
      <c r="K133" s="89" t="s">
        <v>1807</v>
      </c>
      <c r="L133" s="89" t="s">
        <v>1813</v>
      </c>
      <c r="M133" s="108" t="s">
        <v>1196</v>
      </c>
      <c r="N133" s="108"/>
      <c r="O133" s="108"/>
      <c r="P133" s="108"/>
      <c r="Q133" s="108"/>
      <c r="R133" s="108"/>
      <c r="S133" s="89">
        <v>1</v>
      </c>
      <c r="T133" s="89">
        <v>1</v>
      </c>
      <c r="U133" s="89"/>
      <c r="V133" s="89"/>
      <c r="W133" s="89"/>
      <c r="X133" s="89"/>
      <c r="Y133" s="89"/>
      <c r="Z133" s="89"/>
      <c r="AA133" s="89"/>
      <c r="AB133" s="89"/>
      <c r="AC133" s="89"/>
      <c r="AD133" s="89"/>
      <c r="AE133" s="89"/>
      <c r="AF133" s="89"/>
      <c r="AG133" s="89"/>
      <c r="AH133" s="89"/>
      <c r="AI133" s="89"/>
      <c r="AJ133" s="89"/>
      <c r="AK133" s="89"/>
      <c r="AL133" s="89"/>
      <c r="AM133" s="89"/>
      <c r="AN133" s="89"/>
      <c r="AO133" s="89"/>
      <c r="AP133" s="89"/>
      <c r="AQ133" s="111"/>
      <c r="AR133" s="118"/>
      <c r="AS133" s="2" t="str">
        <f t="shared" ref="AS133:AX196" si="51">IF($S133&gt;0,IF(M133="","",M133),"")</f>
        <v>alsrelation0416@gmail.com</v>
      </c>
      <c r="AT133" s="2" t="str">
        <f t="shared" si="51"/>
        <v/>
      </c>
      <c r="AU133" s="2" t="str">
        <f t="shared" si="51"/>
        <v/>
      </c>
      <c r="AV133" s="2" t="str">
        <f t="shared" si="51"/>
        <v/>
      </c>
      <c r="AW133" s="2" t="str">
        <f t="shared" si="51"/>
        <v/>
      </c>
      <c r="AX133" s="2" t="str">
        <f t="shared" si="51"/>
        <v/>
      </c>
      <c r="AY133" s="121" t="str">
        <f t="shared" ref="AY133:BD196" si="52">IF($T133&gt;0,IF(M133="","",M133),"")</f>
        <v>alsrelation0416@gmail.com</v>
      </c>
      <c r="AZ133" s="121" t="str">
        <f t="shared" si="52"/>
        <v/>
      </c>
      <c r="BA133" s="121" t="str">
        <f t="shared" si="52"/>
        <v/>
      </c>
      <c r="BB133" s="121" t="str">
        <f t="shared" si="52"/>
        <v/>
      </c>
      <c r="BC133" s="121" t="str">
        <f t="shared" si="52"/>
        <v/>
      </c>
      <c r="BD133" s="121" t="str">
        <f t="shared" si="52"/>
        <v/>
      </c>
      <c r="BE133" s="82" t="str">
        <f t="shared" ref="BE133:BJ196" si="53">IF($U133&gt;0,IF(M133="","",M133),"")</f>
        <v/>
      </c>
      <c r="BF133" s="82" t="str">
        <f t="shared" si="53"/>
        <v/>
      </c>
      <c r="BG133" s="82" t="str">
        <f t="shared" si="53"/>
        <v/>
      </c>
      <c r="BH133" s="82" t="str">
        <f t="shared" si="53"/>
        <v/>
      </c>
      <c r="BI133" s="82" t="str">
        <f t="shared" si="53"/>
        <v/>
      </c>
      <c r="BJ133" s="82" t="str">
        <f t="shared" si="53"/>
        <v/>
      </c>
      <c r="BK133" s="82" t="str">
        <f t="shared" ref="BK133:BP196" si="54">IF($V133&gt;0,IF(M133="","",M133),"")</f>
        <v/>
      </c>
      <c r="BL133" s="82" t="str">
        <f t="shared" si="54"/>
        <v/>
      </c>
      <c r="BM133" s="82" t="str">
        <f t="shared" si="54"/>
        <v/>
      </c>
      <c r="BN133" s="82" t="str">
        <f t="shared" si="54"/>
        <v/>
      </c>
      <c r="BO133" s="82" t="str">
        <f t="shared" si="54"/>
        <v/>
      </c>
      <c r="BP133" s="82" t="str">
        <f t="shared" si="54"/>
        <v/>
      </c>
      <c r="BQ133" s="82" t="str">
        <f t="shared" ref="BQ133:BV196" si="55">IF($W133&gt;0,IF(M133="","",M133),"")</f>
        <v/>
      </c>
      <c r="BR133" s="82" t="str">
        <f t="shared" si="55"/>
        <v/>
      </c>
      <c r="BS133" s="82" t="str">
        <f t="shared" si="55"/>
        <v/>
      </c>
      <c r="BT133" s="82" t="str">
        <f t="shared" si="55"/>
        <v/>
      </c>
      <c r="BU133" s="82" t="str">
        <f t="shared" si="55"/>
        <v/>
      </c>
      <c r="BV133" s="82" t="str">
        <f t="shared" si="55"/>
        <v/>
      </c>
      <c r="BW133" s="82" t="str">
        <f t="shared" ref="BW133:CB196" si="56">IF($X133&gt;0,IF(M133="","",M133),"")</f>
        <v/>
      </c>
      <c r="BX133" s="82" t="str">
        <f t="shared" si="56"/>
        <v/>
      </c>
      <c r="BY133" s="82" t="str">
        <f t="shared" si="56"/>
        <v/>
      </c>
      <c r="BZ133" s="82" t="str">
        <f t="shared" si="56"/>
        <v/>
      </c>
      <c r="CA133" s="82" t="str">
        <f t="shared" si="56"/>
        <v/>
      </c>
      <c r="CB133" s="82" t="str">
        <f t="shared" si="56"/>
        <v/>
      </c>
      <c r="CC133" s="82" t="str">
        <f t="shared" ref="CC133:CH196" si="57">IF($Y133&gt;0,IF(M133="","",M133),"")</f>
        <v/>
      </c>
      <c r="CD133" s="82" t="str">
        <f t="shared" si="57"/>
        <v/>
      </c>
      <c r="CE133" s="82" t="str">
        <f t="shared" si="57"/>
        <v/>
      </c>
      <c r="CF133" s="82" t="str">
        <f t="shared" si="57"/>
        <v/>
      </c>
      <c r="CG133" s="82" t="str">
        <f t="shared" si="57"/>
        <v/>
      </c>
      <c r="CH133" s="82" t="str">
        <f t="shared" si="57"/>
        <v/>
      </c>
      <c r="CI133" s="82" t="str">
        <f t="shared" ref="CI133:CN196" si="58">IF($Z133&gt;0,IF(M133="","",M133),"")</f>
        <v/>
      </c>
      <c r="CJ133" s="82" t="str">
        <f t="shared" si="58"/>
        <v/>
      </c>
      <c r="CK133" s="82" t="str">
        <f t="shared" si="58"/>
        <v/>
      </c>
      <c r="CL133" s="82" t="str">
        <f t="shared" si="58"/>
        <v/>
      </c>
      <c r="CM133" s="82" t="str">
        <f t="shared" si="58"/>
        <v/>
      </c>
      <c r="CN133" s="82" t="str">
        <f t="shared" si="58"/>
        <v/>
      </c>
      <c r="CO133" s="82" t="str">
        <f t="shared" ref="CO133:CT196" si="59">IF($AA133&gt;0,IF(M133="","",M133),"")</f>
        <v/>
      </c>
      <c r="CP133" s="82" t="str">
        <f t="shared" si="59"/>
        <v/>
      </c>
      <c r="CQ133" s="82" t="str">
        <f t="shared" si="59"/>
        <v/>
      </c>
      <c r="CR133" s="82" t="str">
        <f t="shared" si="59"/>
        <v/>
      </c>
      <c r="CS133" s="82" t="str">
        <f t="shared" si="59"/>
        <v/>
      </c>
      <c r="CT133" s="82" t="str">
        <f t="shared" si="59"/>
        <v/>
      </c>
      <c r="CU133" s="82" t="str">
        <f t="shared" ref="CU133:CZ196" si="60">IF($AB133&gt;0,IF(M133="","",M133),"")</f>
        <v/>
      </c>
      <c r="CV133" s="82" t="str">
        <f t="shared" si="60"/>
        <v/>
      </c>
      <c r="CW133" s="82" t="str">
        <f t="shared" si="60"/>
        <v/>
      </c>
      <c r="CX133" s="82" t="str">
        <f t="shared" si="60"/>
        <v/>
      </c>
      <c r="CY133" s="82" t="str">
        <f t="shared" si="60"/>
        <v/>
      </c>
      <c r="CZ133" s="82" t="str">
        <f t="shared" si="60"/>
        <v/>
      </c>
      <c r="DA133" s="82" t="str">
        <f t="shared" ref="DA133:DF196" si="61">IF($AC133&gt;0,IF(M133="","",M133),"")</f>
        <v/>
      </c>
      <c r="DB133" s="82" t="str">
        <f t="shared" si="61"/>
        <v/>
      </c>
      <c r="DC133" s="82" t="str">
        <f t="shared" si="61"/>
        <v/>
      </c>
      <c r="DD133" s="82" t="str">
        <f t="shared" si="61"/>
        <v/>
      </c>
      <c r="DE133" s="82" t="str">
        <f t="shared" si="61"/>
        <v/>
      </c>
      <c r="DF133" s="82" t="str">
        <f t="shared" si="61"/>
        <v/>
      </c>
      <c r="DG133" s="82" t="str">
        <f t="shared" ref="DG133:DL196" si="62">IF($AD133&gt;0,IF(M133="","",M133),"")</f>
        <v/>
      </c>
      <c r="DH133" s="82" t="str">
        <f t="shared" si="62"/>
        <v/>
      </c>
      <c r="DI133" s="82" t="str">
        <f t="shared" si="62"/>
        <v/>
      </c>
      <c r="DJ133" s="82" t="str">
        <f t="shared" si="62"/>
        <v/>
      </c>
      <c r="DK133" s="82" t="str">
        <f t="shared" si="62"/>
        <v/>
      </c>
      <c r="DL133" s="82" t="str">
        <f t="shared" si="62"/>
        <v/>
      </c>
      <c r="DM133" s="82" t="str">
        <f t="shared" ref="DM133:DR196" si="63">IF($AE133&gt;0,IF(M133="","",M133),"")</f>
        <v/>
      </c>
      <c r="DN133" s="82" t="str">
        <f t="shared" si="63"/>
        <v/>
      </c>
      <c r="DO133" s="82" t="str">
        <f t="shared" si="63"/>
        <v/>
      </c>
      <c r="DP133" s="82" t="str">
        <f t="shared" si="63"/>
        <v/>
      </c>
      <c r="DQ133" s="82" t="str">
        <f t="shared" si="63"/>
        <v/>
      </c>
      <c r="DR133" s="82" t="str">
        <f t="shared" si="63"/>
        <v/>
      </c>
      <c r="DS133" s="82" t="str">
        <f t="shared" ref="DS133:DX196" si="64">IF($AF133&gt;0,IF(M133="","",M133),"")</f>
        <v/>
      </c>
      <c r="DT133" s="82" t="str">
        <f t="shared" si="64"/>
        <v/>
      </c>
      <c r="DU133" s="82" t="str">
        <f t="shared" si="64"/>
        <v/>
      </c>
      <c r="DV133" s="82" t="str">
        <f t="shared" si="64"/>
        <v/>
      </c>
      <c r="DW133" s="82" t="str">
        <f t="shared" si="64"/>
        <v/>
      </c>
      <c r="DX133" s="82" t="str">
        <f t="shared" si="64"/>
        <v/>
      </c>
      <c r="DY133" s="82" t="str">
        <f t="shared" ref="DY133:ED196" si="65">IF($AG133&gt;0,IF(M133="","",M133),"")</f>
        <v/>
      </c>
      <c r="DZ133" s="82" t="str">
        <f t="shared" si="65"/>
        <v/>
      </c>
      <c r="EA133" s="82" t="str">
        <f t="shared" si="65"/>
        <v/>
      </c>
      <c r="EB133" s="82" t="str">
        <f t="shared" si="65"/>
        <v/>
      </c>
      <c r="EC133" s="82" t="str">
        <f t="shared" si="65"/>
        <v/>
      </c>
      <c r="ED133" s="82" t="str">
        <f t="shared" si="65"/>
        <v/>
      </c>
      <c r="EE133" s="82" t="str">
        <f t="shared" ref="EE133:EJ196" si="66">IF($AH133&gt;0,IF(M133="","",M133),"")</f>
        <v/>
      </c>
      <c r="EF133" s="82" t="str">
        <f t="shared" si="66"/>
        <v/>
      </c>
      <c r="EG133" s="82" t="str">
        <f t="shared" si="66"/>
        <v/>
      </c>
      <c r="EH133" s="82" t="str">
        <f t="shared" si="66"/>
        <v/>
      </c>
      <c r="EI133" s="82" t="str">
        <f t="shared" si="66"/>
        <v/>
      </c>
      <c r="EJ133" s="82" t="str">
        <f t="shared" si="66"/>
        <v/>
      </c>
      <c r="EK133" s="82" t="str">
        <f t="shared" ref="EK133:EP196" si="67">IF($AI133&gt;0,IF(M133="","",M133),"")</f>
        <v/>
      </c>
      <c r="EL133" s="82" t="str">
        <f t="shared" si="67"/>
        <v/>
      </c>
      <c r="EM133" s="82" t="str">
        <f t="shared" si="67"/>
        <v/>
      </c>
      <c r="EN133" s="82" t="str">
        <f t="shared" si="67"/>
        <v/>
      </c>
      <c r="EO133" s="82" t="str">
        <f t="shared" si="67"/>
        <v/>
      </c>
      <c r="EP133" s="82" t="str">
        <f t="shared" si="67"/>
        <v/>
      </c>
      <c r="EQ133" s="82" t="str">
        <f t="shared" ref="EQ133:EV196" si="68">IF($AJ133&gt;0,IF(M133="","",M133),"")</f>
        <v/>
      </c>
      <c r="ER133" s="82" t="str">
        <f t="shared" si="68"/>
        <v/>
      </c>
      <c r="ES133" s="82" t="str">
        <f t="shared" si="68"/>
        <v/>
      </c>
      <c r="ET133" s="82" t="str">
        <f t="shared" si="68"/>
        <v/>
      </c>
      <c r="EU133" s="82" t="str">
        <f t="shared" si="68"/>
        <v/>
      </c>
      <c r="EV133" s="82" t="str">
        <f t="shared" si="68"/>
        <v/>
      </c>
      <c r="EW133" s="82" t="str">
        <f t="shared" ref="EW133:FB196" si="69">IF($AK133&gt;0,IF(M133="","",M133),"")</f>
        <v/>
      </c>
      <c r="EX133" s="82" t="str">
        <f t="shared" si="69"/>
        <v/>
      </c>
      <c r="EY133" s="82" t="str">
        <f t="shared" si="69"/>
        <v/>
      </c>
      <c r="EZ133" s="82" t="str">
        <f t="shared" si="69"/>
        <v/>
      </c>
      <c r="FA133" s="82" t="str">
        <f t="shared" si="69"/>
        <v/>
      </c>
      <c r="FB133" s="82" t="str">
        <f t="shared" si="69"/>
        <v/>
      </c>
      <c r="FC133" s="82" t="str">
        <f t="shared" ref="FC133:FH196" si="70">IF($AL133&gt;0,IF(M133="","",M133),"")</f>
        <v/>
      </c>
      <c r="FD133" s="82" t="str">
        <f t="shared" si="70"/>
        <v/>
      </c>
      <c r="FE133" s="82" t="str">
        <f t="shared" si="70"/>
        <v/>
      </c>
      <c r="FF133" s="82" t="str">
        <f t="shared" si="70"/>
        <v/>
      </c>
      <c r="FG133" s="82" t="str">
        <f t="shared" si="70"/>
        <v/>
      </c>
      <c r="FH133" s="82" t="str">
        <f t="shared" si="70"/>
        <v/>
      </c>
      <c r="FI133" s="82" t="str">
        <f t="shared" ref="FI133:FN196" si="71">IF($AM133&gt;0,IF(M133="","",M133),"")</f>
        <v/>
      </c>
      <c r="FJ133" s="82" t="str">
        <f t="shared" si="71"/>
        <v/>
      </c>
      <c r="FK133" s="82" t="str">
        <f t="shared" si="71"/>
        <v/>
      </c>
      <c r="FL133" s="82" t="str">
        <f t="shared" si="71"/>
        <v/>
      </c>
      <c r="FM133" s="82" t="str">
        <f t="shared" si="71"/>
        <v/>
      </c>
      <c r="FN133" s="82" t="str">
        <f t="shared" si="71"/>
        <v/>
      </c>
      <c r="FO133" s="82" t="str">
        <f t="shared" ref="FO133:FT196" si="72">IF($AN133&gt;0,IF(M133="","",M133),"")</f>
        <v/>
      </c>
      <c r="FP133" s="82" t="str">
        <f t="shared" si="72"/>
        <v/>
      </c>
      <c r="FQ133" s="82" t="str">
        <f t="shared" si="72"/>
        <v/>
      </c>
      <c r="FR133" s="82" t="str">
        <f t="shared" si="72"/>
        <v/>
      </c>
      <c r="FS133" s="82" t="str">
        <f t="shared" si="72"/>
        <v/>
      </c>
      <c r="FT133" s="82" t="str">
        <f t="shared" si="72"/>
        <v/>
      </c>
      <c r="FU133" s="82" t="str">
        <f t="shared" ref="FU133:FZ196" si="73">IF($AO133&gt;0,IF(M133="","",M133),"")</f>
        <v/>
      </c>
      <c r="FV133" s="82" t="str">
        <f t="shared" si="73"/>
        <v/>
      </c>
      <c r="FW133" s="82" t="str">
        <f t="shared" si="73"/>
        <v/>
      </c>
      <c r="FX133" s="82" t="str">
        <f t="shared" si="73"/>
        <v/>
      </c>
      <c r="FY133" s="82" t="str">
        <f t="shared" si="73"/>
        <v/>
      </c>
      <c r="FZ133" s="82" t="str">
        <f t="shared" si="73"/>
        <v/>
      </c>
      <c r="GA133" s="82" t="str">
        <f t="shared" ref="GA133:GF196" si="74">IF($AP133&gt;0,IF(M133="","",M133),"")</f>
        <v/>
      </c>
      <c r="GB133" s="82" t="str">
        <f t="shared" si="74"/>
        <v/>
      </c>
      <c r="GC133" s="82" t="str">
        <f t="shared" si="74"/>
        <v/>
      </c>
      <c r="GD133" s="82" t="str">
        <f t="shared" si="74"/>
        <v/>
      </c>
      <c r="GE133" s="82" t="str">
        <f t="shared" si="74"/>
        <v/>
      </c>
      <c r="GF133" s="82" t="str">
        <f t="shared" si="74"/>
        <v/>
      </c>
    </row>
    <row r="134" spans="1:188" ht="25.5" customHeight="1">
      <c r="A134" s="2" t="s">
        <v>4692</v>
      </c>
      <c r="B134" s="2">
        <f>COUNTIF($H$4:H134,H134)</f>
        <v>1</v>
      </c>
      <c r="C134" s="2">
        <f>COUNTIF($J$4:J134,J134)</f>
        <v>1</v>
      </c>
      <c r="D134" s="2">
        <f>COUNTIF($K$4:K134,K134)</f>
        <v>1</v>
      </c>
      <c r="E134" s="89">
        <f t="shared" si="50"/>
        <v>131</v>
      </c>
      <c r="F134" s="89" t="s">
        <v>2532</v>
      </c>
      <c r="G134" s="79" t="s">
        <v>3917</v>
      </c>
      <c r="H134" s="79" t="s">
        <v>2342</v>
      </c>
      <c r="I134" s="79" t="s">
        <v>947</v>
      </c>
      <c r="J134" s="79" t="s">
        <v>4132</v>
      </c>
      <c r="K134" s="89" t="s">
        <v>4323</v>
      </c>
      <c r="L134" s="89" t="s">
        <v>4323</v>
      </c>
      <c r="M134" s="108" t="s">
        <v>4325</v>
      </c>
      <c r="N134" s="108"/>
      <c r="O134" s="108"/>
      <c r="P134" s="108"/>
      <c r="Q134" s="108"/>
      <c r="R134" s="108"/>
      <c r="S134" s="89"/>
      <c r="T134" s="89"/>
      <c r="U134" s="89"/>
      <c r="V134" s="89"/>
      <c r="W134" s="89"/>
      <c r="X134" s="89"/>
      <c r="Y134" s="89"/>
      <c r="Z134" s="89"/>
      <c r="AA134" s="89"/>
      <c r="AB134" s="89"/>
      <c r="AC134" s="89"/>
      <c r="AD134" s="89"/>
      <c r="AE134" s="89"/>
      <c r="AF134" s="89"/>
      <c r="AG134" s="89"/>
      <c r="AH134" s="89"/>
      <c r="AI134" s="89"/>
      <c r="AJ134" s="89">
        <v>1</v>
      </c>
      <c r="AK134" s="89"/>
      <c r="AL134" s="89"/>
      <c r="AM134" s="89"/>
      <c r="AN134" s="89"/>
      <c r="AO134" s="89"/>
      <c r="AP134" s="89"/>
      <c r="AQ134" s="111"/>
      <c r="AR134" s="118"/>
      <c r="AS134" s="2" t="str">
        <f t="shared" si="51"/>
        <v/>
      </c>
      <c r="AT134" s="2" t="str">
        <f t="shared" si="51"/>
        <v/>
      </c>
      <c r="AU134" s="2" t="str">
        <f t="shared" si="51"/>
        <v/>
      </c>
      <c r="AV134" s="2" t="str">
        <f t="shared" si="51"/>
        <v/>
      </c>
      <c r="AW134" s="2" t="str">
        <f t="shared" si="51"/>
        <v/>
      </c>
      <c r="AX134" s="2" t="str">
        <f t="shared" si="51"/>
        <v/>
      </c>
      <c r="AY134" s="121" t="str">
        <f t="shared" si="52"/>
        <v/>
      </c>
      <c r="AZ134" s="121" t="str">
        <f t="shared" si="52"/>
        <v/>
      </c>
      <c r="BA134" s="121" t="str">
        <f t="shared" si="52"/>
        <v/>
      </c>
      <c r="BB134" s="121" t="str">
        <f t="shared" si="52"/>
        <v/>
      </c>
      <c r="BC134" s="121" t="str">
        <f t="shared" si="52"/>
        <v/>
      </c>
      <c r="BD134" s="121" t="str">
        <f t="shared" si="52"/>
        <v/>
      </c>
      <c r="BE134" s="82" t="str">
        <f t="shared" si="53"/>
        <v/>
      </c>
      <c r="BF134" s="82" t="str">
        <f t="shared" si="53"/>
        <v/>
      </c>
      <c r="BG134" s="82" t="str">
        <f t="shared" si="53"/>
        <v/>
      </c>
      <c r="BH134" s="82" t="str">
        <f t="shared" si="53"/>
        <v/>
      </c>
      <c r="BI134" s="82" t="str">
        <f t="shared" si="53"/>
        <v/>
      </c>
      <c r="BJ134" s="82" t="str">
        <f t="shared" si="53"/>
        <v/>
      </c>
      <c r="BK134" s="82" t="str">
        <f t="shared" si="54"/>
        <v/>
      </c>
      <c r="BL134" s="82" t="str">
        <f t="shared" si="54"/>
        <v/>
      </c>
      <c r="BM134" s="82" t="str">
        <f t="shared" si="54"/>
        <v/>
      </c>
      <c r="BN134" s="82" t="str">
        <f t="shared" si="54"/>
        <v/>
      </c>
      <c r="BO134" s="82" t="str">
        <f t="shared" si="54"/>
        <v/>
      </c>
      <c r="BP134" s="82" t="str">
        <f t="shared" si="54"/>
        <v/>
      </c>
      <c r="BQ134" s="82" t="str">
        <f t="shared" si="55"/>
        <v/>
      </c>
      <c r="BR134" s="82" t="str">
        <f t="shared" si="55"/>
        <v/>
      </c>
      <c r="BS134" s="82" t="str">
        <f t="shared" si="55"/>
        <v/>
      </c>
      <c r="BT134" s="82" t="str">
        <f t="shared" si="55"/>
        <v/>
      </c>
      <c r="BU134" s="82" t="str">
        <f t="shared" si="55"/>
        <v/>
      </c>
      <c r="BV134" s="82" t="str">
        <f t="shared" si="55"/>
        <v/>
      </c>
      <c r="BW134" s="82" t="str">
        <f t="shared" si="56"/>
        <v/>
      </c>
      <c r="BX134" s="82" t="str">
        <f t="shared" si="56"/>
        <v/>
      </c>
      <c r="BY134" s="82" t="str">
        <f t="shared" si="56"/>
        <v/>
      </c>
      <c r="BZ134" s="82" t="str">
        <f t="shared" si="56"/>
        <v/>
      </c>
      <c r="CA134" s="82" t="str">
        <f t="shared" si="56"/>
        <v/>
      </c>
      <c r="CB134" s="82" t="str">
        <f t="shared" si="56"/>
        <v/>
      </c>
      <c r="CC134" s="82" t="str">
        <f t="shared" si="57"/>
        <v/>
      </c>
      <c r="CD134" s="82" t="str">
        <f t="shared" si="57"/>
        <v/>
      </c>
      <c r="CE134" s="82" t="str">
        <f t="shared" si="57"/>
        <v/>
      </c>
      <c r="CF134" s="82" t="str">
        <f t="shared" si="57"/>
        <v/>
      </c>
      <c r="CG134" s="82" t="str">
        <f t="shared" si="57"/>
        <v/>
      </c>
      <c r="CH134" s="82" t="str">
        <f t="shared" si="57"/>
        <v/>
      </c>
      <c r="CI134" s="82" t="str">
        <f t="shared" si="58"/>
        <v/>
      </c>
      <c r="CJ134" s="82" t="str">
        <f t="shared" si="58"/>
        <v/>
      </c>
      <c r="CK134" s="82" t="str">
        <f t="shared" si="58"/>
        <v/>
      </c>
      <c r="CL134" s="82" t="str">
        <f t="shared" si="58"/>
        <v/>
      </c>
      <c r="CM134" s="82" t="str">
        <f t="shared" si="58"/>
        <v/>
      </c>
      <c r="CN134" s="82" t="str">
        <f t="shared" si="58"/>
        <v/>
      </c>
      <c r="CO134" s="82" t="str">
        <f t="shared" si="59"/>
        <v/>
      </c>
      <c r="CP134" s="82" t="str">
        <f t="shared" si="59"/>
        <v/>
      </c>
      <c r="CQ134" s="82" t="str">
        <f t="shared" si="59"/>
        <v/>
      </c>
      <c r="CR134" s="82" t="str">
        <f t="shared" si="59"/>
        <v/>
      </c>
      <c r="CS134" s="82" t="str">
        <f t="shared" si="59"/>
        <v/>
      </c>
      <c r="CT134" s="82" t="str">
        <f t="shared" si="59"/>
        <v/>
      </c>
      <c r="CU134" s="82" t="str">
        <f t="shared" si="60"/>
        <v/>
      </c>
      <c r="CV134" s="82" t="str">
        <f t="shared" si="60"/>
        <v/>
      </c>
      <c r="CW134" s="82" t="str">
        <f t="shared" si="60"/>
        <v/>
      </c>
      <c r="CX134" s="82" t="str">
        <f t="shared" si="60"/>
        <v/>
      </c>
      <c r="CY134" s="82" t="str">
        <f t="shared" si="60"/>
        <v/>
      </c>
      <c r="CZ134" s="82" t="str">
        <f t="shared" si="60"/>
        <v/>
      </c>
      <c r="DA134" s="82" t="str">
        <f t="shared" si="61"/>
        <v/>
      </c>
      <c r="DB134" s="82" t="str">
        <f t="shared" si="61"/>
        <v/>
      </c>
      <c r="DC134" s="82" t="str">
        <f t="shared" si="61"/>
        <v/>
      </c>
      <c r="DD134" s="82" t="str">
        <f t="shared" si="61"/>
        <v/>
      </c>
      <c r="DE134" s="82" t="str">
        <f t="shared" si="61"/>
        <v/>
      </c>
      <c r="DF134" s="82" t="str">
        <f t="shared" si="61"/>
        <v/>
      </c>
      <c r="DG134" s="82" t="str">
        <f t="shared" si="62"/>
        <v/>
      </c>
      <c r="DH134" s="82" t="str">
        <f t="shared" si="62"/>
        <v/>
      </c>
      <c r="DI134" s="82" t="str">
        <f t="shared" si="62"/>
        <v/>
      </c>
      <c r="DJ134" s="82" t="str">
        <f t="shared" si="62"/>
        <v/>
      </c>
      <c r="DK134" s="82" t="str">
        <f t="shared" si="62"/>
        <v/>
      </c>
      <c r="DL134" s="82" t="str">
        <f t="shared" si="62"/>
        <v/>
      </c>
      <c r="DM134" s="82" t="str">
        <f t="shared" si="63"/>
        <v/>
      </c>
      <c r="DN134" s="82" t="str">
        <f t="shared" si="63"/>
        <v/>
      </c>
      <c r="DO134" s="82" t="str">
        <f t="shared" si="63"/>
        <v/>
      </c>
      <c r="DP134" s="82" t="str">
        <f t="shared" si="63"/>
        <v/>
      </c>
      <c r="DQ134" s="82" t="str">
        <f t="shared" si="63"/>
        <v/>
      </c>
      <c r="DR134" s="82" t="str">
        <f t="shared" si="63"/>
        <v/>
      </c>
      <c r="DS134" s="82" t="str">
        <f t="shared" si="64"/>
        <v/>
      </c>
      <c r="DT134" s="82" t="str">
        <f t="shared" si="64"/>
        <v/>
      </c>
      <c r="DU134" s="82" t="str">
        <f t="shared" si="64"/>
        <v/>
      </c>
      <c r="DV134" s="82" t="str">
        <f t="shared" si="64"/>
        <v/>
      </c>
      <c r="DW134" s="82" t="str">
        <f t="shared" si="64"/>
        <v/>
      </c>
      <c r="DX134" s="82" t="str">
        <f t="shared" si="64"/>
        <v/>
      </c>
      <c r="DY134" s="82" t="str">
        <f t="shared" si="65"/>
        <v/>
      </c>
      <c r="DZ134" s="82" t="str">
        <f t="shared" si="65"/>
        <v/>
      </c>
      <c r="EA134" s="82" t="str">
        <f t="shared" si="65"/>
        <v/>
      </c>
      <c r="EB134" s="82" t="str">
        <f t="shared" si="65"/>
        <v/>
      </c>
      <c r="EC134" s="82" t="str">
        <f t="shared" si="65"/>
        <v/>
      </c>
      <c r="ED134" s="82" t="str">
        <f t="shared" si="65"/>
        <v/>
      </c>
      <c r="EE134" s="82" t="str">
        <f t="shared" si="66"/>
        <v/>
      </c>
      <c r="EF134" s="82" t="str">
        <f t="shared" si="66"/>
        <v/>
      </c>
      <c r="EG134" s="82" t="str">
        <f t="shared" si="66"/>
        <v/>
      </c>
      <c r="EH134" s="82" t="str">
        <f t="shared" si="66"/>
        <v/>
      </c>
      <c r="EI134" s="82" t="str">
        <f t="shared" si="66"/>
        <v/>
      </c>
      <c r="EJ134" s="82" t="str">
        <f t="shared" si="66"/>
        <v/>
      </c>
      <c r="EK134" s="82" t="str">
        <f t="shared" si="67"/>
        <v/>
      </c>
      <c r="EL134" s="82" t="str">
        <f t="shared" si="67"/>
        <v/>
      </c>
      <c r="EM134" s="82" t="str">
        <f t="shared" si="67"/>
        <v/>
      </c>
      <c r="EN134" s="82" t="str">
        <f t="shared" si="67"/>
        <v/>
      </c>
      <c r="EO134" s="82" t="str">
        <f t="shared" si="67"/>
        <v/>
      </c>
      <c r="EP134" s="82" t="str">
        <f t="shared" si="67"/>
        <v/>
      </c>
      <c r="EQ134" s="82" t="str">
        <f t="shared" si="68"/>
        <v>NQA03086@gmail.com</v>
      </c>
      <c r="ER134" s="82" t="str">
        <f t="shared" si="68"/>
        <v/>
      </c>
      <c r="ES134" s="82" t="str">
        <f t="shared" si="68"/>
        <v/>
      </c>
      <c r="ET134" s="82" t="str">
        <f t="shared" si="68"/>
        <v/>
      </c>
      <c r="EU134" s="82" t="str">
        <f t="shared" si="68"/>
        <v/>
      </c>
      <c r="EV134" s="82" t="str">
        <f t="shared" si="68"/>
        <v/>
      </c>
      <c r="EW134" s="82" t="str">
        <f t="shared" si="69"/>
        <v/>
      </c>
      <c r="EX134" s="82" t="str">
        <f t="shared" si="69"/>
        <v/>
      </c>
      <c r="EY134" s="82" t="str">
        <f t="shared" si="69"/>
        <v/>
      </c>
      <c r="EZ134" s="82" t="str">
        <f t="shared" si="69"/>
        <v/>
      </c>
      <c r="FA134" s="82" t="str">
        <f t="shared" si="69"/>
        <v/>
      </c>
      <c r="FB134" s="82" t="str">
        <f t="shared" si="69"/>
        <v/>
      </c>
      <c r="FC134" s="82" t="str">
        <f t="shared" si="70"/>
        <v/>
      </c>
      <c r="FD134" s="82" t="str">
        <f t="shared" si="70"/>
        <v/>
      </c>
      <c r="FE134" s="82" t="str">
        <f t="shared" si="70"/>
        <v/>
      </c>
      <c r="FF134" s="82" t="str">
        <f t="shared" si="70"/>
        <v/>
      </c>
      <c r="FG134" s="82" t="str">
        <f t="shared" si="70"/>
        <v/>
      </c>
      <c r="FH134" s="82" t="str">
        <f t="shared" si="70"/>
        <v/>
      </c>
      <c r="FI134" s="82" t="str">
        <f t="shared" si="71"/>
        <v/>
      </c>
      <c r="FJ134" s="82" t="str">
        <f t="shared" si="71"/>
        <v/>
      </c>
      <c r="FK134" s="82" t="str">
        <f t="shared" si="71"/>
        <v/>
      </c>
      <c r="FL134" s="82" t="str">
        <f t="shared" si="71"/>
        <v/>
      </c>
      <c r="FM134" s="82" t="str">
        <f t="shared" si="71"/>
        <v/>
      </c>
      <c r="FN134" s="82" t="str">
        <f t="shared" si="71"/>
        <v/>
      </c>
      <c r="FO134" s="82" t="str">
        <f t="shared" si="72"/>
        <v/>
      </c>
      <c r="FP134" s="82" t="str">
        <f t="shared" si="72"/>
        <v/>
      </c>
      <c r="FQ134" s="82" t="str">
        <f t="shared" si="72"/>
        <v/>
      </c>
      <c r="FR134" s="82" t="str">
        <f t="shared" si="72"/>
        <v/>
      </c>
      <c r="FS134" s="82" t="str">
        <f t="shared" si="72"/>
        <v/>
      </c>
      <c r="FT134" s="82" t="str">
        <f t="shared" si="72"/>
        <v/>
      </c>
      <c r="FU134" s="82" t="str">
        <f t="shared" si="73"/>
        <v/>
      </c>
      <c r="FV134" s="82" t="str">
        <f t="shared" si="73"/>
        <v/>
      </c>
      <c r="FW134" s="82" t="str">
        <f t="shared" si="73"/>
        <v/>
      </c>
      <c r="FX134" s="82" t="str">
        <f t="shared" si="73"/>
        <v/>
      </c>
      <c r="FY134" s="82" t="str">
        <f t="shared" si="73"/>
        <v/>
      </c>
      <c r="FZ134" s="82" t="str">
        <f t="shared" si="73"/>
        <v/>
      </c>
      <c r="GA134" s="82" t="str">
        <f t="shared" si="74"/>
        <v/>
      </c>
      <c r="GB134" s="82" t="str">
        <f t="shared" si="74"/>
        <v/>
      </c>
      <c r="GC134" s="82" t="str">
        <f t="shared" si="74"/>
        <v/>
      </c>
      <c r="GD134" s="82" t="str">
        <f t="shared" si="74"/>
        <v/>
      </c>
      <c r="GE134" s="82" t="str">
        <f t="shared" si="74"/>
        <v/>
      </c>
      <c r="GF134" s="82" t="str">
        <f t="shared" si="74"/>
        <v/>
      </c>
    </row>
    <row r="135" spans="1:188" ht="25.5" customHeight="1">
      <c r="A135" s="2" t="s">
        <v>2445</v>
      </c>
      <c r="B135" s="2">
        <f>COUNTIF($H$4:H135,H135)</f>
        <v>1</v>
      </c>
      <c r="C135" s="2">
        <f>COUNTIF($J$4:J135,J135)</f>
        <v>1</v>
      </c>
      <c r="D135" s="2">
        <f>COUNTIF($K$4:K135,K135)</f>
        <v>1</v>
      </c>
      <c r="E135" s="89">
        <f t="shared" si="50"/>
        <v>132</v>
      </c>
      <c r="F135" s="89" t="s">
        <v>2532</v>
      </c>
      <c r="G135" s="79" t="s">
        <v>3917</v>
      </c>
      <c r="H135" s="79" t="s">
        <v>2123</v>
      </c>
      <c r="I135" s="79" t="s">
        <v>1163</v>
      </c>
      <c r="J135" s="79" t="s">
        <v>1986</v>
      </c>
      <c r="K135" s="89" t="s">
        <v>4330</v>
      </c>
      <c r="L135" s="89"/>
      <c r="M135" s="108" t="s">
        <v>1277</v>
      </c>
      <c r="N135" s="108"/>
      <c r="O135" s="108"/>
      <c r="P135" s="108"/>
      <c r="Q135" s="108"/>
      <c r="R135" s="108"/>
      <c r="S135" s="89">
        <v>1</v>
      </c>
      <c r="T135" s="89">
        <v>1</v>
      </c>
      <c r="U135" s="89"/>
      <c r="V135" s="89"/>
      <c r="W135" s="89"/>
      <c r="X135" s="89"/>
      <c r="Y135" s="89"/>
      <c r="Z135" s="89"/>
      <c r="AA135" s="89"/>
      <c r="AB135" s="89"/>
      <c r="AC135" s="89"/>
      <c r="AD135" s="89"/>
      <c r="AE135" s="89"/>
      <c r="AF135" s="89"/>
      <c r="AG135" s="89"/>
      <c r="AH135" s="89"/>
      <c r="AI135" s="89"/>
      <c r="AJ135" s="89"/>
      <c r="AK135" s="89"/>
      <c r="AL135" s="89"/>
      <c r="AM135" s="89"/>
      <c r="AN135" s="89"/>
      <c r="AO135" s="89"/>
      <c r="AP135" s="89"/>
      <c r="AQ135" s="111"/>
      <c r="AR135" s="118"/>
      <c r="AS135" s="2" t="str">
        <f t="shared" si="51"/>
        <v>gratias0624@icloud.com</v>
      </c>
      <c r="AT135" s="2" t="str">
        <f t="shared" si="51"/>
        <v/>
      </c>
      <c r="AU135" s="2" t="str">
        <f t="shared" si="51"/>
        <v/>
      </c>
      <c r="AV135" s="2" t="str">
        <f t="shared" si="51"/>
        <v/>
      </c>
      <c r="AW135" s="2" t="str">
        <f t="shared" si="51"/>
        <v/>
      </c>
      <c r="AX135" s="2" t="str">
        <f t="shared" si="51"/>
        <v/>
      </c>
      <c r="AY135" s="121" t="str">
        <f t="shared" si="52"/>
        <v>gratias0624@icloud.com</v>
      </c>
      <c r="AZ135" s="121" t="str">
        <f t="shared" si="52"/>
        <v/>
      </c>
      <c r="BA135" s="121" t="str">
        <f t="shared" si="52"/>
        <v/>
      </c>
      <c r="BB135" s="121" t="str">
        <f t="shared" si="52"/>
        <v/>
      </c>
      <c r="BC135" s="121" t="str">
        <f t="shared" si="52"/>
        <v/>
      </c>
      <c r="BD135" s="121" t="str">
        <f t="shared" si="52"/>
        <v/>
      </c>
      <c r="BE135" s="82" t="str">
        <f t="shared" si="53"/>
        <v/>
      </c>
      <c r="BF135" s="82" t="str">
        <f t="shared" si="53"/>
        <v/>
      </c>
      <c r="BG135" s="82" t="str">
        <f t="shared" si="53"/>
        <v/>
      </c>
      <c r="BH135" s="82" t="str">
        <f t="shared" si="53"/>
        <v/>
      </c>
      <c r="BI135" s="82" t="str">
        <f t="shared" si="53"/>
        <v/>
      </c>
      <c r="BJ135" s="82" t="str">
        <f t="shared" si="53"/>
        <v/>
      </c>
      <c r="BK135" s="82" t="str">
        <f t="shared" si="54"/>
        <v/>
      </c>
      <c r="BL135" s="82" t="str">
        <f t="shared" si="54"/>
        <v/>
      </c>
      <c r="BM135" s="82" t="str">
        <f t="shared" si="54"/>
        <v/>
      </c>
      <c r="BN135" s="82" t="str">
        <f t="shared" si="54"/>
        <v/>
      </c>
      <c r="BO135" s="82" t="str">
        <f t="shared" si="54"/>
        <v/>
      </c>
      <c r="BP135" s="82" t="str">
        <f t="shared" si="54"/>
        <v/>
      </c>
      <c r="BQ135" s="82" t="str">
        <f t="shared" si="55"/>
        <v/>
      </c>
      <c r="BR135" s="82" t="str">
        <f t="shared" si="55"/>
        <v/>
      </c>
      <c r="BS135" s="82" t="str">
        <f t="shared" si="55"/>
        <v/>
      </c>
      <c r="BT135" s="82" t="str">
        <f t="shared" si="55"/>
        <v/>
      </c>
      <c r="BU135" s="82" t="str">
        <f t="shared" si="55"/>
        <v/>
      </c>
      <c r="BV135" s="82" t="str">
        <f t="shared" si="55"/>
        <v/>
      </c>
      <c r="BW135" s="82" t="str">
        <f t="shared" si="56"/>
        <v/>
      </c>
      <c r="BX135" s="82" t="str">
        <f t="shared" si="56"/>
        <v/>
      </c>
      <c r="BY135" s="82" t="str">
        <f t="shared" si="56"/>
        <v/>
      </c>
      <c r="BZ135" s="82" t="str">
        <f t="shared" si="56"/>
        <v/>
      </c>
      <c r="CA135" s="82" t="str">
        <f t="shared" si="56"/>
        <v/>
      </c>
      <c r="CB135" s="82" t="str">
        <f t="shared" si="56"/>
        <v/>
      </c>
      <c r="CC135" s="82" t="str">
        <f t="shared" si="57"/>
        <v/>
      </c>
      <c r="CD135" s="82" t="str">
        <f t="shared" si="57"/>
        <v/>
      </c>
      <c r="CE135" s="82" t="str">
        <f t="shared" si="57"/>
        <v/>
      </c>
      <c r="CF135" s="82" t="str">
        <f t="shared" si="57"/>
        <v/>
      </c>
      <c r="CG135" s="82" t="str">
        <f t="shared" si="57"/>
        <v/>
      </c>
      <c r="CH135" s="82" t="str">
        <f t="shared" si="57"/>
        <v/>
      </c>
      <c r="CI135" s="82" t="str">
        <f t="shared" si="58"/>
        <v/>
      </c>
      <c r="CJ135" s="82" t="str">
        <f t="shared" si="58"/>
        <v/>
      </c>
      <c r="CK135" s="82" t="str">
        <f t="shared" si="58"/>
        <v/>
      </c>
      <c r="CL135" s="82" t="str">
        <f t="shared" si="58"/>
        <v/>
      </c>
      <c r="CM135" s="82" t="str">
        <f t="shared" si="58"/>
        <v/>
      </c>
      <c r="CN135" s="82" t="str">
        <f t="shared" si="58"/>
        <v/>
      </c>
      <c r="CO135" s="82" t="str">
        <f t="shared" si="59"/>
        <v/>
      </c>
      <c r="CP135" s="82" t="str">
        <f t="shared" si="59"/>
        <v/>
      </c>
      <c r="CQ135" s="82" t="str">
        <f t="shared" si="59"/>
        <v/>
      </c>
      <c r="CR135" s="82" t="str">
        <f t="shared" si="59"/>
        <v/>
      </c>
      <c r="CS135" s="82" t="str">
        <f t="shared" si="59"/>
        <v/>
      </c>
      <c r="CT135" s="82" t="str">
        <f t="shared" si="59"/>
        <v/>
      </c>
      <c r="CU135" s="82" t="str">
        <f t="shared" si="60"/>
        <v/>
      </c>
      <c r="CV135" s="82" t="str">
        <f t="shared" si="60"/>
        <v/>
      </c>
      <c r="CW135" s="82" t="str">
        <f t="shared" si="60"/>
        <v/>
      </c>
      <c r="CX135" s="82" t="str">
        <f t="shared" si="60"/>
        <v/>
      </c>
      <c r="CY135" s="82" t="str">
        <f t="shared" si="60"/>
        <v/>
      </c>
      <c r="CZ135" s="82" t="str">
        <f t="shared" si="60"/>
        <v/>
      </c>
      <c r="DA135" s="82" t="str">
        <f t="shared" si="61"/>
        <v/>
      </c>
      <c r="DB135" s="82" t="str">
        <f t="shared" si="61"/>
        <v/>
      </c>
      <c r="DC135" s="82" t="str">
        <f t="shared" si="61"/>
        <v/>
      </c>
      <c r="DD135" s="82" t="str">
        <f t="shared" si="61"/>
        <v/>
      </c>
      <c r="DE135" s="82" t="str">
        <f t="shared" si="61"/>
        <v/>
      </c>
      <c r="DF135" s="82" t="str">
        <f t="shared" si="61"/>
        <v/>
      </c>
      <c r="DG135" s="82" t="str">
        <f t="shared" si="62"/>
        <v/>
      </c>
      <c r="DH135" s="82" t="str">
        <f t="shared" si="62"/>
        <v/>
      </c>
      <c r="DI135" s="82" t="str">
        <f t="shared" si="62"/>
        <v/>
      </c>
      <c r="DJ135" s="82" t="str">
        <f t="shared" si="62"/>
        <v/>
      </c>
      <c r="DK135" s="82" t="str">
        <f t="shared" si="62"/>
        <v/>
      </c>
      <c r="DL135" s="82" t="str">
        <f t="shared" si="62"/>
        <v/>
      </c>
      <c r="DM135" s="82" t="str">
        <f t="shared" si="63"/>
        <v/>
      </c>
      <c r="DN135" s="82" t="str">
        <f t="shared" si="63"/>
        <v/>
      </c>
      <c r="DO135" s="82" t="str">
        <f t="shared" si="63"/>
        <v/>
      </c>
      <c r="DP135" s="82" t="str">
        <f t="shared" si="63"/>
        <v/>
      </c>
      <c r="DQ135" s="82" t="str">
        <f t="shared" si="63"/>
        <v/>
      </c>
      <c r="DR135" s="82" t="str">
        <f t="shared" si="63"/>
        <v/>
      </c>
      <c r="DS135" s="82" t="str">
        <f t="shared" si="64"/>
        <v/>
      </c>
      <c r="DT135" s="82" t="str">
        <f t="shared" si="64"/>
        <v/>
      </c>
      <c r="DU135" s="82" t="str">
        <f t="shared" si="64"/>
        <v/>
      </c>
      <c r="DV135" s="82" t="str">
        <f t="shared" si="64"/>
        <v/>
      </c>
      <c r="DW135" s="82" t="str">
        <f t="shared" si="64"/>
        <v/>
      </c>
      <c r="DX135" s="82" t="str">
        <f t="shared" si="64"/>
        <v/>
      </c>
      <c r="DY135" s="82" t="str">
        <f t="shared" si="65"/>
        <v/>
      </c>
      <c r="DZ135" s="82" t="str">
        <f t="shared" si="65"/>
        <v/>
      </c>
      <c r="EA135" s="82" t="str">
        <f t="shared" si="65"/>
        <v/>
      </c>
      <c r="EB135" s="82" t="str">
        <f t="shared" si="65"/>
        <v/>
      </c>
      <c r="EC135" s="82" t="str">
        <f t="shared" si="65"/>
        <v/>
      </c>
      <c r="ED135" s="82" t="str">
        <f t="shared" si="65"/>
        <v/>
      </c>
      <c r="EE135" s="82" t="str">
        <f t="shared" si="66"/>
        <v/>
      </c>
      <c r="EF135" s="82" t="str">
        <f t="shared" si="66"/>
        <v/>
      </c>
      <c r="EG135" s="82" t="str">
        <f t="shared" si="66"/>
        <v/>
      </c>
      <c r="EH135" s="82" t="str">
        <f t="shared" si="66"/>
        <v/>
      </c>
      <c r="EI135" s="82" t="str">
        <f t="shared" si="66"/>
        <v/>
      </c>
      <c r="EJ135" s="82" t="str">
        <f t="shared" si="66"/>
        <v/>
      </c>
      <c r="EK135" s="82" t="str">
        <f t="shared" si="67"/>
        <v/>
      </c>
      <c r="EL135" s="82" t="str">
        <f t="shared" si="67"/>
        <v/>
      </c>
      <c r="EM135" s="82" t="str">
        <f t="shared" si="67"/>
        <v/>
      </c>
      <c r="EN135" s="82" t="str">
        <f t="shared" si="67"/>
        <v/>
      </c>
      <c r="EO135" s="82" t="str">
        <f t="shared" si="67"/>
        <v/>
      </c>
      <c r="EP135" s="82" t="str">
        <f t="shared" si="67"/>
        <v/>
      </c>
      <c r="EQ135" s="82" t="str">
        <f t="shared" si="68"/>
        <v/>
      </c>
      <c r="ER135" s="82" t="str">
        <f t="shared" si="68"/>
        <v/>
      </c>
      <c r="ES135" s="82" t="str">
        <f t="shared" si="68"/>
        <v/>
      </c>
      <c r="ET135" s="82" t="str">
        <f t="shared" si="68"/>
        <v/>
      </c>
      <c r="EU135" s="82" t="str">
        <f t="shared" si="68"/>
        <v/>
      </c>
      <c r="EV135" s="82" t="str">
        <f t="shared" si="68"/>
        <v/>
      </c>
      <c r="EW135" s="82" t="str">
        <f t="shared" si="69"/>
        <v/>
      </c>
      <c r="EX135" s="82" t="str">
        <f t="shared" si="69"/>
        <v/>
      </c>
      <c r="EY135" s="82" t="str">
        <f t="shared" si="69"/>
        <v/>
      </c>
      <c r="EZ135" s="82" t="str">
        <f t="shared" si="69"/>
        <v/>
      </c>
      <c r="FA135" s="82" t="str">
        <f t="shared" si="69"/>
        <v/>
      </c>
      <c r="FB135" s="82" t="str">
        <f t="shared" si="69"/>
        <v/>
      </c>
      <c r="FC135" s="82" t="str">
        <f t="shared" si="70"/>
        <v/>
      </c>
      <c r="FD135" s="82" t="str">
        <f t="shared" si="70"/>
        <v/>
      </c>
      <c r="FE135" s="82" t="str">
        <f t="shared" si="70"/>
        <v/>
      </c>
      <c r="FF135" s="82" t="str">
        <f t="shared" si="70"/>
        <v/>
      </c>
      <c r="FG135" s="82" t="str">
        <f t="shared" si="70"/>
        <v/>
      </c>
      <c r="FH135" s="82" t="str">
        <f t="shared" si="70"/>
        <v/>
      </c>
      <c r="FI135" s="82" t="str">
        <f t="shared" si="71"/>
        <v/>
      </c>
      <c r="FJ135" s="82" t="str">
        <f t="shared" si="71"/>
        <v/>
      </c>
      <c r="FK135" s="82" t="str">
        <f t="shared" si="71"/>
        <v/>
      </c>
      <c r="FL135" s="82" t="str">
        <f t="shared" si="71"/>
        <v/>
      </c>
      <c r="FM135" s="82" t="str">
        <f t="shared" si="71"/>
        <v/>
      </c>
      <c r="FN135" s="82" t="str">
        <f t="shared" si="71"/>
        <v/>
      </c>
      <c r="FO135" s="82" t="str">
        <f t="shared" si="72"/>
        <v/>
      </c>
      <c r="FP135" s="82" t="str">
        <f t="shared" si="72"/>
        <v/>
      </c>
      <c r="FQ135" s="82" t="str">
        <f t="shared" si="72"/>
        <v/>
      </c>
      <c r="FR135" s="82" t="str">
        <f t="shared" si="72"/>
        <v/>
      </c>
      <c r="FS135" s="82" t="str">
        <f t="shared" si="72"/>
        <v/>
      </c>
      <c r="FT135" s="82" t="str">
        <f t="shared" si="72"/>
        <v/>
      </c>
      <c r="FU135" s="82" t="str">
        <f t="shared" si="73"/>
        <v/>
      </c>
      <c r="FV135" s="82" t="str">
        <f t="shared" si="73"/>
        <v/>
      </c>
      <c r="FW135" s="82" t="str">
        <f t="shared" si="73"/>
        <v/>
      </c>
      <c r="FX135" s="82" t="str">
        <f t="shared" si="73"/>
        <v/>
      </c>
      <c r="FY135" s="82" t="str">
        <f t="shared" si="73"/>
        <v/>
      </c>
      <c r="FZ135" s="82" t="str">
        <f t="shared" si="73"/>
        <v/>
      </c>
      <c r="GA135" s="82" t="str">
        <f t="shared" si="74"/>
        <v/>
      </c>
      <c r="GB135" s="82" t="str">
        <f t="shared" si="74"/>
        <v/>
      </c>
      <c r="GC135" s="82" t="str">
        <f t="shared" si="74"/>
        <v/>
      </c>
      <c r="GD135" s="82" t="str">
        <f t="shared" si="74"/>
        <v/>
      </c>
      <c r="GE135" s="82" t="str">
        <f t="shared" si="74"/>
        <v/>
      </c>
      <c r="GF135" s="82" t="str">
        <f t="shared" si="74"/>
        <v/>
      </c>
    </row>
    <row r="136" spans="1:188" ht="25.5" customHeight="1">
      <c r="A136" s="2" t="s">
        <v>4696</v>
      </c>
      <c r="B136" s="2">
        <f>COUNTIF($H$4:H136,H136)</f>
        <v>1</v>
      </c>
      <c r="C136" s="2">
        <f>COUNTIF($J$4:J136,J136)</f>
        <v>1</v>
      </c>
      <c r="D136" s="2">
        <f>COUNTIF($K$4:K136,K136)</f>
        <v>1</v>
      </c>
      <c r="E136" s="89">
        <f t="shared" si="50"/>
        <v>133</v>
      </c>
      <c r="F136" s="89" t="s">
        <v>2532</v>
      </c>
      <c r="G136" s="79" t="s">
        <v>3917</v>
      </c>
      <c r="H136" s="79" t="s">
        <v>1371</v>
      </c>
      <c r="I136" s="79" t="s">
        <v>1816</v>
      </c>
      <c r="J136" s="79" t="s">
        <v>4332</v>
      </c>
      <c r="K136" s="89" t="s">
        <v>656</v>
      </c>
      <c r="L136" s="89" t="s">
        <v>135</v>
      </c>
      <c r="M136" s="108" t="s">
        <v>2137</v>
      </c>
      <c r="N136" s="108"/>
      <c r="O136" s="108"/>
      <c r="P136" s="108"/>
      <c r="Q136" s="108"/>
      <c r="R136" s="108"/>
      <c r="S136" s="89"/>
      <c r="T136" s="89"/>
      <c r="U136" s="89"/>
      <c r="V136" s="89"/>
      <c r="W136" s="89"/>
      <c r="X136" s="89">
        <v>1</v>
      </c>
      <c r="Y136" s="89"/>
      <c r="Z136" s="89"/>
      <c r="AA136" s="89">
        <v>1</v>
      </c>
      <c r="AB136" s="89"/>
      <c r="AC136" s="89"/>
      <c r="AD136" s="89"/>
      <c r="AE136" s="89"/>
      <c r="AF136" s="89"/>
      <c r="AG136" s="89"/>
      <c r="AH136" s="89"/>
      <c r="AI136" s="89"/>
      <c r="AJ136" s="89"/>
      <c r="AK136" s="89"/>
      <c r="AL136" s="89"/>
      <c r="AM136" s="89">
        <v>2</v>
      </c>
      <c r="AN136" s="89"/>
      <c r="AO136" s="89"/>
      <c r="AP136" s="89"/>
      <c r="AQ136" s="111"/>
      <c r="AR136" s="118"/>
      <c r="AS136" s="2" t="str">
        <f t="shared" si="51"/>
        <v/>
      </c>
      <c r="AT136" s="2" t="str">
        <f t="shared" si="51"/>
        <v/>
      </c>
      <c r="AU136" s="2" t="str">
        <f t="shared" si="51"/>
        <v/>
      </c>
      <c r="AV136" s="2" t="str">
        <f t="shared" si="51"/>
        <v/>
      </c>
      <c r="AW136" s="2" t="str">
        <f t="shared" si="51"/>
        <v/>
      </c>
      <c r="AX136" s="2" t="str">
        <f t="shared" si="51"/>
        <v/>
      </c>
      <c r="AY136" s="121" t="str">
        <f t="shared" si="52"/>
        <v/>
      </c>
      <c r="AZ136" s="121" t="str">
        <f t="shared" si="52"/>
        <v/>
      </c>
      <c r="BA136" s="121" t="str">
        <f t="shared" si="52"/>
        <v/>
      </c>
      <c r="BB136" s="121" t="str">
        <f t="shared" si="52"/>
        <v/>
      </c>
      <c r="BC136" s="121" t="str">
        <f t="shared" si="52"/>
        <v/>
      </c>
      <c r="BD136" s="121" t="str">
        <f t="shared" si="52"/>
        <v/>
      </c>
      <c r="BE136" s="82" t="str">
        <f t="shared" si="53"/>
        <v/>
      </c>
      <c r="BF136" s="82" t="str">
        <f t="shared" si="53"/>
        <v/>
      </c>
      <c r="BG136" s="82" t="str">
        <f t="shared" si="53"/>
        <v/>
      </c>
      <c r="BH136" s="82" t="str">
        <f t="shared" si="53"/>
        <v/>
      </c>
      <c r="BI136" s="82" t="str">
        <f t="shared" si="53"/>
        <v/>
      </c>
      <c r="BJ136" s="82" t="str">
        <f t="shared" si="53"/>
        <v/>
      </c>
      <c r="BK136" s="82" t="str">
        <f t="shared" si="54"/>
        <v/>
      </c>
      <c r="BL136" s="82" t="str">
        <f t="shared" si="54"/>
        <v/>
      </c>
      <c r="BM136" s="82" t="str">
        <f t="shared" si="54"/>
        <v/>
      </c>
      <c r="BN136" s="82" t="str">
        <f t="shared" si="54"/>
        <v/>
      </c>
      <c r="BO136" s="82" t="str">
        <f t="shared" si="54"/>
        <v/>
      </c>
      <c r="BP136" s="82" t="str">
        <f t="shared" si="54"/>
        <v/>
      </c>
      <c r="BQ136" s="82" t="str">
        <f t="shared" si="55"/>
        <v/>
      </c>
      <c r="BR136" s="82" t="str">
        <f t="shared" si="55"/>
        <v/>
      </c>
      <c r="BS136" s="82" t="str">
        <f t="shared" si="55"/>
        <v/>
      </c>
      <c r="BT136" s="82" t="str">
        <f t="shared" si="55"/>
        <v/>
      </c>
      <c r="BU136" s="82" t="str">
        <f t="shared" si="55"/>
        <v/>
      </c>
      <c r="BV136" s="82" t="str">
        <f t="shared" si="55"/>
        <v/>
      </c>
      <c r="BW136" s="82" t="str">
        <f t="shared" si="56"/>
        <v>yosidahelp@yahoo.co.jp</v>
      </c>
      <c r="BX136" s="82" t="str">
        <f t="shared" si="56"/>
        <v/>
      </c>
      <c r="BY136" s="82" t="str">
        <f t="shared" si="56"/>
        <v/>
      </c>
      <c r="BZ136" s="82" t="str">
        <f t="shared" si="56"/>
        <v/>
      </c>
      <c r="CA136" s="82" t="str">
        <f t="shared" si="56"/>
        <v/>
      </c>
      <c r="CB136" s="82" t="str">
        <f t="shared" si="56"/>
        <v/>
      </c>
      <c r="CC136" s="82" t="str">
        <f t="shared" si="57"/>
        <v/>
      </c>
      <c r="CD136" s="82" t="str">
        <f t="shared" si="57"/>
        <v/>
      </c>
      <c r="CE136" s="82" t="str">
        <f t="shared" si="57"/>
        <v/>
      </c>
      <c r="CF136" s="82" t="str">
        <f t="shared" si="57"/>
        <v/>
      </c>
      <c r="CG136" s="82" t="str">
        <f t="shared" si="57"/>
        <v/>
      </c>
      <c r="CH136" s="82" t="str">
        <f t="shared" si="57"/>
        <v/>
      </c>
      <c r="CI136" s="82" t="str">
        <f t="shared" si="58"/>
        <v/>
      </c>
      <c r="CJ136" s="82" t="str">
        <f t="shared" si="58"/>
        <v/>
      </c>
      <c r="CK136" s="82" t="str">
        <f t="shared" si="58"/>
        <v/>
      </c>
      <c r="CL136" s="82" t="str">
        <f t="shared" si="58"/>
        <v/>
      </c>
      <c r="CM136" s="82" t="str">
        <f t="shared" si="58"/>
        <v/>
      </c>
      <c r="CN136" s="82" t="str">
        <f t="shared" si="58"/>
        <v/>
      </c>
      <c r="CO136" s="82" t="str">
        <f t="shared" si="59"/>
        <v>yosidahelp@yahoo.co.jp</v>
      </c>
      <c r="CP136" s="82" t="str">
        <f t="shared" si="59"/>
        <v/>
      </c>
      <c r="CQ136" s="82" t="str">
        <f t="shared" si="59"/>
        <v/>
      </c>
      <c r="CR136" s="82" t="str">
        <f t="shared" si="59"/>
        <v/>
      </c>
      <c r="CS136" s="82" t="str">
        <f t="shared" si="59"/>
        <v/>
      </c>
      <c r="CT136" s="82" t="str">
        <f t="shared" si="59"/>
        <v/>
      </c>
      <c r="CU136" s="82" t="str">
        <f t="shared" si="60"/>
        <v/>
      </c>
      <c r="CV136" s="82" t="str">
        <f t="shared" si="60"/>
        <v/>
      </c>
      <c r="CW136" s="82" t="str">
        <f t="shared" si="60"/>
        <v/>
      </c>
      <c r="CX136" s="82" t="str">
        <f t="shared" si="60"/>
        <v/>
      </c>
      <c r="CY136" s="82" t="str">
        <f t="shared" si="60"/>
        <v/>
      </c>
      <c r="CZ136" s="82" t="str">
        <f t="shared" si="60"/>
        <v/>
      </c>
      <c r="DA136" s="82" t="str">
        <f t="shared" si="61"/>
        <v/>
      </c>
      <c r="DB136" s="82" t="str">
        <f t="shared" si="61"/>
        <v/>
      </c>
      <c r="DC136" s="82" t="str">
        <f t="shared" si="61"/>
        <v/>
      </c>
      <c r="DD136" s="82" t="str">
        <f t="shared" si="61"/>
        <v/>
      </c>
      <c r="DE136" s="82" t="str">
        <f t="shared" si="61"/>
        <v/>
      </c>
      <c r="DF136" s="82" t="str">
        <f t="shared" si="61"/>
        <v/>
      </c>
      <c r="DG136" s="82" t="str">
        <f t="shared" si="62"/>
        <v/>
      </c>
      <c r="DH136" s="82" t="str">
        <f t="shared" si="62"/>
        <v/>
      </c>
      <c r="DI136" s="82" t="str">
        <f t="shared" si="62"/>
        <v/>
      </c>
      <c r="DJ136" s="82" t="str">
        <f t="shared" si="62"/>
        <v/>
      </c>
      <c r="DK136" s="82" t="str">
        <f t="shared" si="62"/>
        <v/>
      </c>
      <c r="DL136" s="82" t="str">
        <f t="shared" si="62"/>
        <v/>
      </c>
      <c r="DM136" s="82" t="str">
        <f t="shared" si="63"/>
        <v/>
      </c>
      <c r="DN136" s="82" t="str">
        <f t="shared" si="63"/>
        <v/>
      </c>
      <c r="DO136" s="82" t="str">
        <f t="shared" si="63"/>
        <v/>
      </c>
      <c r="DP136" s="82" t="str">
        <f t="shared" si="63"/>
        <v/>
      </c>
      <c r="DQ136" s="82" t="str">
        <f t="shared" si="63"/>
        <v/>
      </c>
      <c r="DR136" s="82" t="str">
        <f t="shared" si="63"/>
        <v/>
      </c>
      <c r="DS136" s="82" t="str">
        <f t="shared" si="64"/>
        <v/>
      </c>
      <c r="DT136" s="82" t="str">
        <f t="shared" si="64"/>
        <v/>
      </c>
      <c r="DU136" s="82" t="str">
        <f t="shared" si="64"/>
        <v/>
      </c>
      <c r="DV136" s="82" t="str">
        <f t="shared" si="64"/>
        <v/>
      </c>
      <c r="DW136" s="82" t="str">
        <f t="shared" si="64"/>
        <v/>
      </c>
      <c r="DX136" s="82" t="str">
        <f t="shared" si="64"/>
        <v/>
      </c>
      <c r="DY136" s="82" t="str">
        <f t="shared" si="65"/>
        <v/>
      </c>
      <c r="DZ136" s="82" t="str">
        <f t="shared" si="65"/>
        <v/>
      </c>
      <c r="EA136" s="82" t="str">
        <f t="shared" si="65"/>
        <v/>
      </c>
      <c r="EB136" s="82" t="str">
        <f t="shared" si="65"/>
        <v/>
      </c>
      <c r="EC136" s="82" t="str">
        <f t="shared" si="65"/>
        <v/>
      </c>
      <c r="ED136" s="82" t="str">
        <f t="shared" si="65"/>
        <v/>
      </c>
      <c r="EE136" s="82" t="str">
        <f t="shared" si="66"/>
        <v/>
      </c>
      <c r="EF136" s="82" t="str">
        <f t="shared" si="66"/>
        <v/>
      </c>
      <c r="EG136" s="82" t="str">
        <f t="shared" si="66"/>
        <v/>
      </c>
      <c r="EH136" s="82" t="str">
        <f t="shared" si="66"/>
        <v/>
      </c>
      <c r="EI136" s="82" t="str">
        <f t="shared" si="66"/>
        <v/>
      </c>
      <c r="EJ136" s="82" t="str">
        <f t="shared" si="66"/>
        <v/>
      </c>
      <c r="EK136" s="82" t="str">
        <f t="shared" si="67"/>
        <v/>
      </c>
      <c r="EL136" s="82" t="str">
        <f t="shared" si="67"/>
        <v/>
      </c>
      <c r="EM136" s="82" t="str">
        <f t="shared" si="67"/>
        <v/>
      </c>
      <c r="EN136" s="82" t="str">
        <f t="shared" si="67"/>
        <v/>
      </c>
      <c r="EO136" s="82" t="str">
        <f t="shared" si="67"/>
        <v/>
      </c>
      <c r="EP136" s="82" t="str">
        <f t="shared" si="67"/>
        <v/>
      </c>
      <c r="EQ136" s="82" t="str">
        <f t="shared" si="68"/>
        <v/>
      </c>
      <c r="ER136" s="82" t="str">
        <f t="shared" si="68"/>
        <v/>
      </c>
      <c r="ES136" s="82" t="str">
        <f t="shared" si="68"/>
        <v/>
      </c>
      <c r="ET136" s="82" t="str">
        <f t="shared" si="68"/>
        <v/>
      </c>
      <c r="EU136" s="82" t="str">
        <f t="shared" si="68"/>
        <v/>
      </c>
      <c r="EV136" s="82" t="str">
        <f t="shared" si="68"/>
        <v/>
      </c>
      <c r="EW136" s="82" t="str">
        <f t="shared" si="69"/>
        <v/>
      </c>
      <c r="EX136" s="82" t="str">
        <f t="shared" si="69"/>
        <v/>
      </c>
      <c r="EY136" s="82" t="str">
        <f t="shared" si="69"/>
        <v/>
      </c>
      <c r="EZ136" s="82" t="str">
        <f t="shared" si="69"/>
        <v/>
      </c>
      <c r="FA136" s="82" t="str">
        <f t="shared" si="69"/>
        <v/>
      </c>
      <c r="FB136" s="82" t="str">
        <f t="shared" si="69"/>
        <v/>
      </c>
      <c r="FC136" s="82" t="str">
        <f t="shared" si="70"/>
        <v/>
      </c>
      <c r="FD136" s="82" t="str">
        <f t="shared" si="70"/>
        <v/>
      </c>
      <c r="FE136" s="82" t="str">
        <f t="shared" si="70"/>
        <v/>
      </c>
      <c r="FF136" s="82" t="str">
        <f t="shared" si="70"/>
        <v/>
      </c>
      <c r="FG136" s="82" t="str">
        <f t="shared" si="70"/>
        <v/>
      </c>
      <c r="FH136" s="82" t="str">
        <f t="shared" si="70"/>
        <v/>
      </c>
      <c r="FI136" s="82" t="str">
        <f t="shared" si="71"/>
        <v>yosidahelp@yahoo.co.jp</v>
      </c>
      <c r="FJ136" s="82" t="str">
        <f t="shared" si="71"/>
        <v/>
      </c>
      <c r="FK136" s="82" t="str">
        <f t="shared" si="71"/>
        <v/>
      </c>
      <c r="FL136" s="82" t="str">
        <f t="shared" si="71"/>
        <v/>
      </c>
      <c r="FM136" s="82" t="str">
        <f t="shared" si="71"/>
        <v/>
      </c>
      <c r="FN136" s="82" t="str">
        <f t="shared" si="71"/>
        <v/>
      </c>
      <c r="FO136" s="82" t="str">
        <f t="shared" si="72"/>
        <v/>
      </c>
      <c r="FP136" s="82" t="str">
        <f t="shared" si="72"/>
        <v/>
      </c>
      <c r="FQ136" s="82" t="str">
        <f t="shared" si="72"/>
        <v/>
      </c>
      <c r="FR136" s="82" t="str">
        <f t="shared" si="72"/>
        <v/>
      </c>
      <c r="FS136" s="82" t="str">
        <f t="shared" si="72"/>
        <v/>
      </c>
      <c r="FT136" s="82" t="str">
        <f t="shared" si="72"/>
        <v/>
      </c>
      <c r="FU136" s="82" t="str">
        <f t="shared" si="73"/>
        <v/>
      </c>
      <c r="FV136" s="82" t="str">
        <f t="shared" si="73"/>
        <v/>
      </c>
      <c r="FW136" s="82" t="str">
        <f t="shared" si="73"/>
        <v/>
      </c>
      <c r="FX136" s="82" t="str">
        <f t="shared" si="73"/>
        <v/>
      </c>
      <c r="FY136" s="82" t="str">
        <f t="shared" si="73"/>
        <v/>
      </c>
      <c r="FZ136" s="82" t="str">
        <f t="shared" si="73"/>
        <v/>
      </c>
      <c r="GA136" s="82" t="str">
        <f t="shared" si="74"/>
        <v/>
      </c>
      <c r="GB136" s="82" t="str">
        <f t="shared" si="74"/>
        <v/>
      </c>
      <c r="GC136" s="82" t="str">
        <f t="shared" si="74"/>
        <v/>
      </c>
      <c r="GD136" s="82" t="str">
        <f t="shared" si="74"/>
        <v/>
      </c>
      <c r="GE136" s="82" t="str">
        <f t="shared" si="74"/>
        <v/>
      </c>
      <c r="GF136" s="82" t="str">
        <f t="shared" si="74"/>
        <v/>
      </c>
    </row>
    <row r="137" spans="1:188" ht="25.5" customHeight="1">
      <c r="A137" s="2" t="s">
        <v>2960</v>
      </c>
      <c r="B137" s="2">
        <f>COUNTIF($H$4:H137,H137)</f>
        <v>1</v>
      </c>
      <c r="C137" s="2">
        <f>COUNTIF($J$4:J137,J137)</f>
        <v>1</v>
      </c>
      <c r="D137" s="2">
        <f>COUNTIF($K$4:K137,K137)</f>
        <v>1</v>
      </c>
      <c r="E137" s="89">
        <f t="shared" si="50"/>
        <v>134</v>
      </c>
      <c r="F137" s="89" t="s">
        <v>2532</v>
      </c>
      <c r="G137" s="79" t="s">
        <v>3917</v>
      </c>
      <c r="H137" s="79" t="s">
        <v>546</v>
      </c>
      <c r="I137" s="79" t="s">
        <v>4334</v>
      </c>
      <c r="J137" s="79" t="s">
        <v>4335</v>
      </c>
      <c r="K137" s="89" t="s">
        <v>4336</v>
      </c>
      <c r="L137" s="89" t="s">
        <v>4336</v>
      </c>
      <c r="M137" s="108" t="s">
        <v>294</v>
      </c>
      <c r="N137" s="108"/>
      <c r="O137" s="108"/>
      <c r="P137" s="108"/>
      <c r="Q137" s="108"/>
      <c r="R137" s="108"/>
      <c r="S137" s="89"/>
      <c r="T137" s="89"/>
      <c r="U137" s="89"/>
      <c r="V137" s="89"/>
      <c r="W137" s="89"/>
      <c r="X137" s="89"/>
      <c r="Y137" s="89"/>
      <c r="Z137" s="89"/>
      <c r="AA137" s="89"/>
      <c r="AB137" s="89"/>
      <c r="AC137" s="89"/>
      <c r="AD137" s="89"/>
      <c r="AE137" s="89"/>
      <c r="AF137" s="89"/>
      <c r="AG137" s="89"/>
      <c r="AH137" s="89"/>
      <c r="AI137" s="89"/>
      <c r="AJ137" s="89"/>
      <c r="AK137" s="89"/>
      <c r="AL137" s="89"/>
      <c r="AM137" s="89"/>
      <c r="AN137" s="89">
        <v>1</v>
      </c>
      <c r="AO137" s="89">
        <v>1</v>
      </c>
      <c r="AP137" s="89"/>
      <c r="AQ137" s="111"/>
      <c r="AR137" s="118"/>
      <c r="AS137" s="2" t="str">
        <f t="shared" si="51"/>
        <v/>
      </c>
      <c r="AT137" s="2" t="str">
        <f t="shared" si="51"/>
        <v/>
      </c>
      <c r="AU137" s="2" t="str">
        <f t="shared" si="51"/>
        <v/>
      </c>
      <c r="AV137" s="2" t="str">
        <f t="shared" si="51"/>
        <v/>
      </c>
      <c r="AW137" s="2" t="str">
        <f t="shared" si="51"/>
        <v/>
      </c>
      <c r="AX137" s="2" t="str">
        <f t="shared" si="51"/>
        <v/>
      </c>
      <c r="AY137" s="121" t="str">
        <f t="shared" si="52"/>
        <v/>
      </c>
      <c r="AZ137" s="121" t="str">
        <f t="shared" si="52"/>
        <v/>
      </c>
      <c r="BA137" s="121" t="str">
        <f t="shared" si="52"/>
        <v/>
      </c>
      <c r="BB137" s="121" t="str">
        <f t="shared" si="52"/>
        <v/>
      </c>
      <c r="BC137" s="121" t="str">
        <f t="shared" si="52"/>
        <v/>
      </c>
      <c r="BD137" s="121" t="str">
        <f t="shared" si="52"/>
        <v/>
      </c>
      <c r="BE137" s="82" t="str">
        <f t="shared" si="53"/>
        <v/>
      </c>
      <c r="BF137" s="82" t="str">
        <f t="shared" si="53"/>
        <v/>
      </c>
      <c r="BG137" s="82" t="str">
        <f t="shared" si="53"/>
        <v/>
      </c>
      <c r="BH137" s="82" t="str">
        <f t="shared" si="53"/>
        <v/>
      </c>
      <c r="BI137" s="82" t="str">
        <f t="shared" si="53"/>
        <v/>
      </c>
      <c r="BJ137" s="82" t="str">
        <f t="shared" si="53"/>
        <v/>
      </c>
      <c r="BK137" s="82" t="str">
        <f t="shared" si="54"/>
        <v/>
      </c>
      <c r="BL137" s="82" t="str">
        <f t="shared" si="54"/>
        <v/>
      </c>
      <c r="BM137" s="82" t="str">
        <f t="shared" si="54"/>
        <v/>
      </c>
      <c r="BN137" s="82" t="str">
        <f t="shared" si="54"/>
        <v/>
      </c>
      <c r="BO137" s="82" t="str">
        <f t="shared" si="54"/>
        <v/>
      </c>
      <c r="BP137" s="82" t="str">
        <f t="shared" si="54"/>
        <v/>
      </c>
      <c r="BQ137" s="82" t="str">
        <f t="shared" si="55"/>
        <v/>
      </c>
      <c r="BR137" s="82" t="str">
        <f t="shared" si="55"/>
        <v/>
      </c>
      <c r="BS137" s="82" t="str">
        <f t="shared" si="55"/>
        <v/>
      </c>
      <c r="BT137" s="82" t="str">
        <f t="shared" si="55"/>
        <v/>
      </c>
      <c r="BU137" s="82" t="str">
        <f t="shared" si="55"/>
        <v/>
      </c>
      <c r="BV137" s="82" t="str">
        <f t="shared" si="55"/>
        <v/>
      </c>
      <c r="BW137" s="82" t="str">
        <f t="shared" si="56"/>
        <v/>
      </c>
      <c r="BX137" s="82" t="str">
        <f t="shared" si="56"/>
        <v/>
      </c>
      <c r="BY137" s="82" t="str">
        <f t="shared" si="56"/>
        <v/>
      </c>
      <c r="BZ137" s="82" t="str">
        <f t="shared" si="56"/>
        <v/>
      </c>
      <c r="CA137" s="82" t="str">
        <f t="shared" si="56"/>
        <v/>
      </c>
      <c r="CB137" s="82" t="str">
        <f t="shared" si="56"/>
        <v/>
      </c>
      <c r="CC137" s="82" t="str">
        <f t="shared" si="57"/>
        <v/>
      </c>
      <c r="CD137" s="82" t="str">
        <f t="shared" si="57"/>
        <v/>
      </c>
      <c r="CE137" s="82" t="str">
        <f t="shared" si="57"/>
        <v/>
      </c>
      <c r="CF137" s="82" t="str">
        <f t="shared" si="57"/>
        <v/>
      </c>
      <c r="CG137" s="82" t="str">
        <f t="shared" si="57"/>
        <v/>
      </c>
      <c r="CH137" s="82" t="str">
        <f t="shared" si="57"/>
        <v/>
      </c>
      <c r="CI137" s="82" t="str">
        <f t="shared" si="58"/>
        <v/>
      </c>
      <c r="CJ137" s="82" t="str">
        <f t="shared" si="58"/>
        <v/>
      </c>
      <c r="CK137" s="82" t="str">
        <f t="shared" si="58"/>
        <v/>
      </c>
      <c r="CL137" s="82" t="str">
        <f t="shared" si="58"/>
        <v/>
      </c>
      <c r="CM137" s="82" t="str">
        <f t="shared" si="58"/>
        <v/>
      </c>
      <c r="CN137" s="82" t="str">
        <f t="shared" si="58"/>
        <v/>
      </c>
      <c r="CO137" s="82" t="str">
        <f t="shared" si="59"/>
        <v/>
      </c>
      <c r="CP137" s="82" t="str">
        <f t="shared" si="59"/>
        <v/>
      </c>
      <c r="CQ137" s="82" t="str">
        <f t="shared" si="59"/>
        <v/>
      </c>
      <c r="CR137" s="82" t="str">
        <f t="shared" si="59"/>
        <v/>
      </c>
      <c r="CS137" s="82" t="str">
        <f t="shared" si="59"/>
        <v/>
      </c>
      <c r="CT137" s="82" t="str">
        <f t="shared" si="59"/>
        <v/>
      </c>
      <c r="CU137" s="82" t="str">
        <f t="shared" si="60"/>
        <v/>
      </c>
      <c r="CV137" s="82" t="str">
        <f t="shared" si="60"/>
        <v/>
      </c>
      <c r="CW137" s="82" t="str">
        <f t="shared" si="60"/>
        <v/>
      </c>
      <c r="CX137" s="82" t="str">
        <f t="shared" si="60"/>
        <v/>
      </c>
      <c r="CY137" s="82" t="str">
        <f t="shared" si="60"/>
        <v/>
      </c>
      <c r="CZ137" s="82" t="str">
        <f t="shared" si="60"/>
        <v/>
      </c>
      <c r="DA137" s="82" t="str">
        <f t="shared" si="61"/>
        <v/>
      </c>
      <c r="DB137" s="82" t="str">
        <f t="shared" si="61"/>
        <v/>
      </c>
      <c r="DC137" s="82" t="str">
        <f t="shared" si="61"/>
        <v/>
      </c>
      <c r="DD137" s="82" t="str">
        <f t="shared" si="61"/>
        <v/>
      </c>
      <c r="DE137" s="82" t="str">
        <f t="shared" si="61"/>
        <v/>
      </c>
      <c r="DF137" s="82" t="str">
        <f t="shared" si="61"/>
        <v/>
      </c>
      <c r="DG137" s="82" t="str">
        <f t="shared" si="62"/>
        <v/>
      </c>
      <c r="DH137" s="82" t="str">
        <f t="shared" si="62"/>
        <v/>
      </c>
      <c r="DI137" s="82" t="str">
        <f t="shared" si="62"/>
        <v/>
      </c>
      <c r="DJ137" s="82" t="str">
        <f t="shared" si="62"/>
        <v/>
      </c>
      <c r="DK137" s="82" t="str">
        <f t="shared" si="62"/>
        <v/>
      </c>
      <c r="DL137" s="82" t="str">
        <f t="shared" si="62"/>
        <v/>
      </c>
      <c r="DM137" s="82" t="str">
        <f t="shared" si="63"/>
        <v/>
      </c>
      <c r="DN137" s="82" t="str">
        <f t="shared" si="63"/>
        <v/>
      </c>
      <c r="DO137" s="82" t="str">
        <f t="shared" si="63"/>
        <v/>
      </c>
      <c r="DP137" s="82" t="str">
        <f t="shared" si="63"/>
        <v/>
      </c>
      <c r="DQ137" s="82" t="str">
        <f t="shared" si="63"/>
        <v/>
      </c>
      <c r="DR137" s="82" t="str">
        <f t="shared" si="63"/>
        <v/>
      </c>
      <c r="DS137" s="82" t="str">
        <f t="shared" si="64"/>
        <v/>
      </c>
      <c r="DT137" s="82" t="str">
        <f t="shared" si="64"/>
        <v/>
      </c>
      <c r="DU137" s="82" t="str">
        <f t="shared" si="64"/>
        <v/>
      </c>
      <c r="DV137" s="82" t="str">
        <f t="shared" si="64"/>
        <v/>
      </c>
      <c r="DW137" s="82" t="str">
        <f t="shared" si="64"/>
        <v/>
      </c>
      <c r="DX137" s="82" t="str">
        <f t="shared" si="64"/>
        <v/>
      </c>
      <c r="DY137" s="82" t="str">
        <f t="shared" si="65"/>
        <v/>
      </c>
      <c r="DZ137" s="82" t="str">
        <f t="shared" si="65"/>
        <v/>
      </c>
      <c r="EA137" s="82" t="str">
        <f t="shared" si="65"/>
        <v/>
      </c>
      <c r="EB137" s="82" t="str">
        <f t="shared" si="65"/>
        <v/>
      </c>
      <c r="EC137" s="82" t="str">
        <f t="shared" si="65"/>
        <v/>
      </c>
      <c r="ED137" s="82" t="str">
        <f t="shared" si="65"/>
        <v/>
      </c>
      <c r="EE137" s="82" t="str">
        <f t="shared" si="66"/>
        <v/>
      </c>
      <c r="EF137" s="82" t="str">
        <f t="shared" si="66"/>
        <v/>
      </c>
      <c r="EG137" s="82" t="str">
        <f t="shared" si="66"/>
        <v/>
      </c>
      <c r="EH137" s="82" t="str">
        <f t="shared" si="66"/>
        <v/>
      </c>
      <c r="EI137" s="82" t="str">
        <f t="shared" si="66"/>
        <v/>
      </c>
      <c r="EJ137" s="82" t="str">
        <f t="shared" si="66"/>
        <v/>
      </c>
      <c r="EK137" s="82" t="str">
        <f t="shared" si="67"/>
        <v/>
      </c>
      <c r="EL137" s="82" t="str">
        <f t="shared" si="67"/>
        <v/>
      </c>
      <c r="EM137" s="82" t="str">
        <f t="shared" si="67"/>
        <v/>
      </c>
      <c r="EN137" s="82" t="str">
        <f t="shared" si="67"/>
        <v/>
      </c>
      <c r="EO137" s="82" t="str">
        <f t="shared" si="67"/>
        <v/>
      </c>
      <c r="EP137" s="82" t="str">
        <f t="shared" si="67"/>
        <v/>
      </c>
      <c r="EQ137" s="82" t="str">
        <f t="shared" si="68"/>
        <v/>
      </c>
      <c r="ER137" s="82" t="str">
        <f t="shared" si="68"/>
        <v/>
      </c>
      <c r="ES137" s="82" t="str">
        <f t="shared" si="68"/>
        <v/>
      </c>
      <c r="ET137" s="82" t="str">
        <f t="shared" si="68"/>
        <v/>
      </c>
      <c r="EU137" s="82" t="str">
        <f t="shared" si="68"/>
        <v/>
      </c>
      <c r="EV137" s="82" t="str">
        <f t="shared" si="68"/>
        <v/>
      </c>
      <c r="EW137" s="82" t="str">
        <f t="shared" si="69"/>
        <v/>
      </c>
      <c r="EX137" s="82" t="str">
        <f t="shared" si="69"/>
        <v/>
      </c>
      <c r="EY137" s="82" t="str">
        <f t="shared" si="69"/>
        <v/>
      </c>
      <c r="EZ137" s="82" t="str">
        <f t="shared" si="69"/>
        <v/>
      </c>
      <c r="FA137" s="82" t="str">
        <f t="shared" si="69"/>
        <v/>
      </c>
      <c r="FB137" s="82" t="str">
        <f t="shared" si="69"/>
        <v/>
      </c>
      <c r="FC137" s="82" t="str">
        <f t="shared" si="70"/>
        <v/>
      </c>
      <c r="FD137" s="82" t="str">
        <f t="shared" si="70"/>
        <v/>
      </c>
      <c r="FE137" s="82" t="str">
        <f t="shared" si="70"/>
        <v/>
      </c>
      <c r="FF137" s="82" t="str">
        <f t="shared" si="70"/>
        <v/>
      </c>
      <c r="FG137" s="82" t="str">
        <f t="shared" si="70"/>
        <v/>
      </c>
      <c r="FH137" s="82" t="str">
        <f t="shared" si="70"/>
        <v/>
      </c>
      <c r="FI137" s="82" t="str">
        <f t="shared" si="71"/>
        <v/>
      </c>
      <c r="FJ137" s="82" t="str">
        <f t="shared" si="71"/>
        <v/>
      </c>
      <c r="FK137" s="82" t="str">
        <f t="shared" si="71"/>
        <v/>
      </c>
      <c r="FL137" s="82" t="str">
        <f t="shared" si="71"/>
        <v/>
      </c>
      <c r="FM137" s="82" t="str">
        <f t="shared" si="71"/>
        <v/>
      </c>
      <c r="FN137" s="82" t="str">
        <f t="shared" si="71"/>
        <v/>
      </c>
      <c r="FO137" s="82" t="str">
        <f t="shared" si="72"/>
        <v>bzbz.info@buzzbuzz.jp</v>
      </c>
      <c r="FP137" s="82" t="str">
        <f t="shared" si="72"/>
        <v/>
      </c>
      <c r="FQ137" s="82" t="str">
        <f t="shared" si="72"/>
        <v/>
      </c>
      <c r="FR137" s="82" t="str">
        <f t="shared" si="72"/>
        <v/>
      </c>
      <c r="FS137" s="82" t="str">
        <f t="shared" si="72"/>
        <v/>
      </c>
      <c r="FT137" s="82" t="str">
        <f t="shared" si="72"/>
        <v/>
      </c>
      <c r="FU137" s="82" t="str">
        <f t="shared" si="73"/>
        <v>bzbz.info@buzzbuzz.jp</v>
      </c>
      <c r="FV137" s="82" t="str">
        <f t="shared" si="73"/>
        <v/>
      </c>
      <c r="FW137" s="82" t="str">
        <f t="shared" si="73"/>
        <v/>
      </c>
      <c r="FX137" s="82" t="str">
        <f t="shared" si="73"/>
        <v/>
      </c>
      <c r="FY137" s="82" t="str">
        <f t="shared" si="73"/>
        <v/>
      </c>
      <c r="FZ137" s="82" t="str">
        <f t="shared" si="73"/>
        <v/>
      </c>
      <c r="GA137" s="82" t="str">
        <f t="shared" si="74"/>
        <v/>
      </c>
      <c r="GB137" s="82" t="str">
        <f t="shared" si="74"/>
        <v/>
      </c>
      <c r="GC137" s="82" t="str">
        <f t="shared" si="74"/>
        <v/>
      </c>
      <c r="GD137" s="82" t="str">
        <f t="shared" si="74"/>
        <v/>
      </c>
      <c r="GE137" s="82" t="str">
        <f t="shared" si="74"/>
        <v/>
      </c>
      <c r="GF137" s="82" t="str">
        <f t="shared" si="74"/>
        <v/>
      </c>
    </row>
    <row r="138" spans="1:188" ht="25.5" customHeight="1">
      <c r="A138" s="2" t="s">
        <v>4604</v>
      </c>
      <c r="B138" s="2">
        <f>COUNTIF($H$4:H138,H138)</f>
        <v>1</v>
      </c>
      <c r="C138" s="2">
        <f>COUNTIF($J$4:J138,J138)</f>
        <v>1</v>
      </c>
      <c r="D138" s="2">
        <f>COUNTIF($K$4:K138,K138)</f>
        <v>1</v>
      </c>
      <c r="E138" s="89">
        <f t="shared" si="50"/>
        <v>135</v>
      </c>
      <c r="F138" s="89" t="s">
        <v>2532</v>
      </c>
      <c r="G138" s="79" t="s">
        <v>3917</v>
      </c>
      <c r="H138" s="79" t="s">
        <v>709</v>
      </c>
      <c r="I138" s="79" t="s">
        <v>4219</v>
      </c>
      <c r="J138" s="79" t="s">
        <v>1001</v>
      </c>
      <c r="K138" s="89" t="s">
        <v>520</v>
      </c>
      <c r="L138" s="89" t="s">
        <v>1314</v>
      </c>
      <c r="M138" s="108" t="s">
        <v>4337</v>
      </c>
      <c r="N138" s="108"/>
      <c r="O138" s="108"/>
      <c r="P138" s="108"/>
      <c r="Q138" s="108"/>
      <c r="R138" s="108"/>
      <c r="S138" s="89">
        <v>3</v>
      </c>
      <c r="T138" s="89"/>
      <c r="U138" s="89"/>
      <c r="V138" s="89"/>
      <c r="W138" s="89"/>
      <c r="X138" s="89"/>
      <c r="Y138" s="89"/>
      <c r="Z138" s="89"/>
      <c r="AA138" s="89"/>
      <c r="AB138" s="89"/>
      <c r="AC138" s="89"/>
      <c r="AD138" s="89"/>
      <c r="AE138" s="89"/>
      <c r="AF138" s="89"/>
      <c r="AG138" s="89"/>
      <c r="AH138" s="89"/>
      <c r="AI138" s="89"/>
      <c r="AJ138" s="89"/>
      <c r="AK138" s="89"/>
      <c r="AL138" s="89"/>
      <c r="AM138" s="89"/>
      <c r="AN138" s="89"/>
      <c r="AO138" s="89"/>
      <c r="AP138" s="89"/>
      <c r="AQ138" s="111"/>
      <c r="AR138" s="118"/>
      <c r="AS138" s="2" t="str">
        <f t="shared" si="51"/>
        <v>info@sunwels.jp</v>
      </c>
      <c r="AT138" s="2" t="str">
        <f t="shared" si="51"/>
        <v/>
      </c>
      <c r="AU138" s="2" t="str">
        <f t="shared" si="51"/>
        <v/>
      </c>
      <c r="AV138" s="2" t="str">
        <f t="shared" si="51"/>
        <v/>
      </c>
      <c r="AW138" s="2" t="str">
        <f t="shared" si="51"/>
        <v/>
      </c>
      <c r="AX138" s="2" t="str">
        <f t="shared" si="51"/>
        <v/>
      </c>
      <c r="AY138" s="121" t="str">
        <f t="shared" si="52"/>
        <v/>
      </c>
      <c r="AZ138" s="121" t="str">
        <f t="shared" si="52"/>
        <v/>
      </c>
      <c r="BA138" s="121" t="str">
        <f t="shared" si="52"/>
        <v/>
      </c>
      <c r="BB138" s="121" t="str">
        <f t="shared" si="52"/>
        <v/>
      </c>
      <c r="BC138" s="121" t="str">
        <f t="shared" si="52"/>
        <v/>
      </c>
      <c r="BD138" s="121" t="str">
        <f t="shared" si="52"/>
        <v/>
      </c>
      <c r="BE138" s="82" t="str">
        <f t="shared" si="53"/>
        <v/>
      </c>
      <c r="BF138" s="82" t="str">
        <f t="shared" si="53"/>
        <v/>
      </c>
      <c r="BG138" s="82" t="str">
        <f t="shared" si="53"/>
        <v/>
      </c>
      <c r="BH138" s="82" t="str">
        <f t="shared" si="53"/>
        <v/>
      </c>
      <c r="BI138" s="82" t="str">
        <f t="shared" si="53"/>
        <v/>
      </c>
      <c r="BJ138" s="82" t="str">
        <f t="shared" si="53"/>
        <v/>
      </c>
      <c r="BK138" s="82" t="str">
        <f t="shared" si="54"/>
        <v/>
      </c>
      <c r="BL138" s="82" t="str">
        <f t="shared" si="54"/>
        <v/>
      </c>
      <c r="BM138" s="82" t="str">
        <f t="shared" si="54"/>
        <v/>
      </c>
      <c r="BN138" s="82" t="str">
        <f t="shared" si="54"/>
        <v/>
      </c>
      <c r="BO138" s="82" t="str">
        <f t="shared" si="54"/>
        <v/>
      </c>
      <c r="BP138" s="82" t="str">
        <f t="shared" si="54"/>
        <v/>
      </c>
      <c r="BQ138" s="82" t="str">
        <f t="shared" si="55"/>
        <v/>
      </c>
      <c r="BR138" s="82" t="str">
        <f t="shared" si="55"/>
        <v/>
      </c>
      <c r="BS138" s="82" t="str">
        <f t="shared" si="55"/>
        <v/>
      </c>
      <c r="BT138" s="82" t="str">
        <f t="shared" si="55"/>
        <v/>
      </c>
      <c r="BU138" s="82" t="str">
        <f t="shared" si="55"/>
        <v/>
      </c>
      <c r="BV138" s="82" t="str">
        <f t="shared" si="55"/>
        <v/>
      </c>
      <c r="BW138" s="82" t="str">
        <f t="shared" si="56"/>
        <v/>
      </c>
      <c r="BX138" s="82" t="str">
        <f t="shared" si="56"/>
        <v/>
      </c>
      <c r="BY138" s="82" t="str">
        <f t="shared" si="56"/>
        <v/>
      </c>
      <c r="BZ138" s="82" t="str">
        <f t="shared" si="56"/>
        <v/>
      </c>
      <c r="CA138" s="82" t="str">
        <f t="shared" si="56"/>
        <v/>
      </c>
      <c r="CB138" s="82" t="str">
        <f t="shared" si="56"/>
        <v/>
      </c>
      <c r="CC138" s="82" t="str">
        <f t="shared" si="57"/>
        <v/>
      </c>
      <c r="CD138" s="82" t="str">
        <f t="shared" si="57"/>
        <v/>
      </c>
      <c r="CE138" s="82" t="str">
        <f t="shared" si="57"/>
        <v/>
      </c>
      <c r="CF138" s="82" t="str">
        <f t="shared" si="57"/>
        <v/>
      </c>
      <c r="CG138" s="82" t="str">
        <f t="shared" si="57"/>
        <v/>
      </c>
      <c r="CH138" s="82" t="str">
        <f t="shared" si="57"/>
        <v/>
      </c>
      <c r="CI138" s="82" t="str">
        <f t="shared" si="58"/>
        <v/>
      </c>
      <c r="CJ138" s="82" t="str">
        <f t="shared" si="58"/>
        <v/>
      </c>
      <c r="CK138" s="82" t="str">
        <f t="shared" si="58"/>
        <v/>
      </c>
      <c r="CL138" s="82" t="str">
        <f t="shared" si="58"/>
        <v/>
      </c>
      <c r="CM138" s="82" t="str">
        <f t="shared" si="58"/>
        <v/>
      </c>
      <c r="CN138" s="82" t="str">
        <f t="shared" si="58"/>
        <v/>
      </c>
      <c r="CO138" s="82" t="str">
        <f t="shared" si="59"/>
        <v/>
      </c>
      <c r="CP138" s="82" t="str">
        <f t="shared" si="59"/>
        <v/>
      </c>
      <c r="CQ138" s="82" t="str">
        <f t="shared" si="59"/>
        <v/>
      </c>
      <c r="CR138" s="82" t="str">
        <f t="shared" si="59"/>
        <v/>
      </c>
      <c r="CS138" s="82" t="str">
        <f t="shared" si="59"/>
        <v/>
      </c>
      <c r="CT138" s="82" t="str">
        <f t="shared" si="59"/>
        <v/>
      </c>
      <c r="CU138" s="82" t="str">
        <f t="shared" si="60"/>
        <v/>
      </c>
      <c r="CV138" s="82" t="str">
        <f t="shared" si="60"/>
        <v/>
      </c>
      <c r="CW138" s="82" t="str">
        <f t="shared" si="60"/>
        <v/>
      </c>
      <c r="CX138" s="82" t="str">
        <f t="shared" si="60"/>
        <v/>
      </c>
      <c r="CY138" s="82" t="str">
        <f t="shared" si="60"/>
        <v/>
      </c>
      <c r="CZ138" s="82" t="str">
        <f t="shared" si="60"/>
        <v/>
      </c>
      <c r="DA138" s="82" t="str">
        <f t="shared" si="61"/>
        <v/>
      </c>
      <c r="DB138" s="82" t="str">
        <f t="shared" si="61"/>
        <v/>
      </c>
      <c r="DC138" s="82" t="str">
        <f t="shared" si="61"/>
        <v/>
      </c>
      <c r="DD138" s="82" t="str">
        <f t="shared" si="61"/>
        <v/>
      </c>
      <c r="DE138" s="82" t="str">
        <f t="shared" si="61"/>
        <v/>
      </c>
      <c r="DF138" s="82" t="str">
        <f t="shared" si="61"/>
        <v/>
      </c>
      <c r="DG138" s="82" t="str">
        <f t="shared" si="62"/>
        <v/>
      </c>
      <c r="DH138" s="82" t="str">
        <f t="shared" si="62"/>
        <v/>
      </c>
      <c r="DI138" s="82" t="str">
        <f t="shared" si="62"/>
        <v/>
      </c>
      <c r="DJ138" s="82" t="str">
        <f t="shared" si="62"/>
        <v/>
      </c>
      <c r="DK138" s="82" t="str">
        <f t="shared" si="62"/>
        <v/>
      </c>
      <c r="DL138" s="82" t="str">
        <f t="shared" si="62"/>
        <v/>
      </c>
      <c r="DM138" s="82" t="str">
        <f t="shared" si="63"/>
        <v/>
      </c>
      <c r="DN138" s="82" t="str">
        <f t="shared" si="63"/>
        <v/>
      </c>
      <c r="DO138" s="82" t="str">
        <f t="shared" si="63"/>
        <v/>
      </c>
      <c r="DP138" s="82" t="str">
        <f t="shared" si="63"/>
        <v/>
      </c>
      <c r="DQ138" s="82" t="str">
        <f t="shared" si="63"/>
        <v/>
      </c>
      <c r="DR138" s="82" t="str">
        <f t="shared" si="63"/>
        <v/>
      </c>
      <c r="DS138" s="82" t="str">
        <f t="shared" si="64"/>
        <v/>
      </c>
      <c r="DT138" s="82" t="str">
        <f t="shared" si="64"/>
        <v/>
      </c>
      <c r="DU138" s="82" t="str">
        <f t="shared" si="64"/>
        <v/>
      </c>
      <c r="DV138" s="82" t="str">
        <f t="shared" si="64"/>
        <v/>
      </c>
      <c r="DW138" s="82" t="str">
        <f t="shared" si="64"/>
        <v/>
      </c>
      <c r="DX138" s="82" t="str">
        <f t="shared" si="64"/>
        <v/>
      </c>
      <c r="DY138" s="82" t="str">
        <f t="shared" si="65"/>
        <v/>
      </c>
      <c r="DZ138" s="82" t="str">
        <f t="shared" si="65"/>
        <v/>
      </c>
      <c r="EA138" s="82" t="str">
        <f t="shared" si="65"/>
        <v/>
      </c>
      <c r="EB138" s="82" t="str">
        <f t="shared" si="65"/>
        <v/>
      </c>
      <c r="EC138" s="82" t="str">
        <f t="shared" si="65"/>
        <v/>
      </c>
      <c r="ED138" s="82" t="str">
        <f t="shared" si="65"/>
        <v/>
      </c>
      <c r="EE138" s="82" t="str">
        <f t="shared" si="66"/>
        <v/>
      </c>
      <c r="EF138" s="82" t="str">
        <f t="shared" si="66"/>
        <v/>
      </c>
      <c r="EG138" s="82" t="str">
        <f t="shared" si="66"/>
        <v/>
      </c>
      <c r="EH138" s="82" t="str">
        <f t="shared" si="66"/>
        <v/>
      </c>
      <c r="EI138" s="82" t="str">
        <f t="shared" si="66"/>
        <v/>
      </c>
      <c r="EJ138" s="82" t="str">
        <f t="shared" si="66"/>
        <v/>
      </c>
      <c r="EK138" s="82" t="str">
        <f t="shared" si="67"/>
        <v/>
      </c>
      <c r="EL138" s="82" t="str">
        <f t="shared" si="67"/>
        <v/>
      </c>
      <c r="EM138" s="82" t="str">
        <f t="shared" si="67"/>
        <v/>
      </c>
      <c r="EN138" s="82" t="str">
        <f t="shared" si="67"/>
        <v/>
      </c>
      <c r="EO138" s="82" t="str">
        <f t="shared" si="67"/>
        <v/>
      </c>
      <c r="EP138" s="82" t="str">
        <f t="shared" si="67"/>
        <v/>
      </c>
      <c r="EQ138" s="82" t="str">
        <f t="shared" si="68"/>
        <v/>
      </c>
      <c r="ER138" s="82" t="str">
        <f t="shared" si="68"/>
        <v/>
      </c>
      <c r="ES138" s="82" t="str">
        <f t="shared" si="68"/>
        <v/>
      </c>
      <c r="ET138" s="82" t="str">
        <f t="shared" si="68"/>
        <v/>
      </c>
      <c r="EU138" s="82" t="str">
        <f t="shared" si="68"/>
        <v/>
      </c>
      <c r="EV138" s="82" t="str">
        <f t="shared" si="68"/>
        <v/>
      </c>
      <c r="EW138" s="82" t="str">
        <f t="shared" si="69"/>
        <v/>
      </c>
      <c r="EX138" s="82" t="str">
        <f t="shared" si="69"/>
        <v/>
      </c>
      <c r="EY138" s="82" t="str">
        <f t="shared" si="69"/>
        <v/>
      </c>
      <c r="EZ138" s="82" t="str">
        <f t="shared" si="69"/>
        <v/>
      </c>
      <c r="FA138" s="82" t="str">
        <f t="shared" si="69"/>
        <v/>
      </c>
      <c r="FB138" s="82" t="str">
        <f t="shared" si="69"/>
        <v/>
      </c>
      <c r="FC138" s="82" t="str">
        <f t="shared" si="70"/>
        <v/>
      </c>
      <c r="FD138" s="82" t="str">
        <f t="shared" si="70"/>
        <v/>
      </c>
      <c r="FE138" s="82" t="str">
        <f t="shared" si="70"/>
        <v/>
      </c>
      <c r="FF138" s="82" t="str">
        <f t="shared" si="70"/>
        <v/>
      </c>
      <c r="FG138" s="82" t="str">
        <f t="shared" si="70"/>
        <v/>
      </c>
      <c r="FH138" s="82" t="str">
        <f t="shared" si="70"/>
        <v/>
      </c>
      <c r="FI138" s="82" t="str">
        <f t="shared" si="71"/>
        <v/>
      </c>
      <c r="FJ138" s="82" t="str">
        <f t="shared" si="71"/>
        <v/>
      </c>
      <c r="FK138" s="82" t="str">
        <f t="shared" si="71"/>
        <v/>
      </c>
      <c r="FL138" s="82" t="str">
        <f t="shared" si="71"/>
        <v/>
      </c>
      <c r="FM138" s="82" t="str">
        <f t="shared" si="71"/>
        <v/>
      </c>
      <c r="FN138" s="82" t="str">
        <f t="shared" si="71"/>
        <v/>
      </c>
      <c r="FO138" s="82" t="str">
        <f t="shared" si="72"/>
        <v/>
      </c>
      <c r="FP138" s="82" t="str">
        <f t="shared" si="72"/>
        <v/>
      </c>
      <c r="FQ138" s="82" t="str">
        <f t="shared" si="72"/>
        <v/>
      </c>
      <c r="FR138" s="82" t="str">
        <f t="shared" si="72"/>
        <v/>
      </c>
      <c r="FS138" s="82" t="str">
        <f t="shared" si="72"/>
        <v/>
      </c>
      <c r="FT138" s="82" t="str">
        <f t="shared" si="72"/>
        <v/>
      </c>
      <c r="FU138" s="82" t="str">
        <f t="shared" si="73"/>
        <v/>
      </c>
      <c r="FV138" s="82" t="str">
        <f t="shared" si="73"/>
        <v/>
      </c>
      <c r="FW138" s="82" t="str">
        <f t="shared" si="73"/>
        <v/>
      </c>
      <c r="FX138" s="82" t="str">
        <f t="shared" si="73"/>
        <v/>
      </c>
      <c r="FY138" s="82" t="str">
        <f t="shared" si="73"/>
        <v/>
      </c>
      <c r="FZ138" s="82" t="str">
        <f t="shared" si="73"/>
        <v/>
      </c>
      <c r="GA138" s="82" t="str">
        <f t="shared" si="74"/>
        <v/>
      </c>
      <c r="GB138" s="82" t="str">
        <f t="shared" si="74"/>
        <v/>
      </c>
      <c r="GC138" s="82" t="str">
        <f t="shared" si="74"/>
        <v/>
      </c>
      <c r="GD138" s="82" t="str">
        <f t="shared" si="74"/>
        <v/>
      </c>
      <c r="GE138" s="82" t="str">
        <f t="shared" si="74"/>
        <v/>
      </c>
      <c r="GF138" s="82" t="str">
        <f t="shared" si="74"/>
        <v/>
      </c>
    </row>
    <row r="139" spans="1:188" ht="25.5" customHeight="1">
      <c r="A139" s="2" t="s">
        <v>4698</v>
      </c>
      <c r="B139" s="2">
        <f>COUNTIF($H$4:H139,H139)</f>
        <v>1</v>
      </c>
      <c r="C139" s="2">
        <f>COUNTIF($J$4:J139,J139)</f>
        <v>1</v>
      </c>
      <c r="D139" s="2">
        <f>COUNTIF($K$4:K139,K139)</f>
        <v>1</v>
      </c>
      <c r="E139" s="89">
        <f t="shared" si="50"/>
        <v>136</v>
      </c>
      <c r="F139" s="89" t="s">
        <v>2532</v>
      </c>
      <c r="G139" s="79" t="s">
        <v>4341</v>
      </c>
      <c r="H139" s="79" t="s">
        <v>958</v>
      </c>
      <c r="I139" s="79" t="s">
        <v>206</v>
      </c>
      <c r="J139" s="79" t="s">
        <v>4090</v>
      </c>
      <c r="K139" s="89" t="s">
        <v>2332</v>
      </c>
      <c r="L139" s="89" t="s">
        <v>2048</v>
      </c>
      <c r="M139" s="108" t="s">
        <v>4342</v>
      </c>
      <c r="N139" s="108" t="s">
        <v>4343</v>
      </c>
      <c r="O139" s="108"/>
      <c r="P139" s="108"/>
      <c r="Q139" s="108"/>
      <c r="R139" s="108"/>
      <c r="S139" s="89"/>
      <c r="T139" s="89"/>
      <c r="U139" s="89"/>
      <c r="V139" s="89"/>
      <c r="W139" s="89"/>
      <c r="X139" s="89"/>
      <c r="Y139" s="89"/>
      <c r="Z139" s="89"/>
      <c r="AA139" s="89"/>
      <c r="AB139" s="89"/>
      <c r="AC139" s="89"/>
      <c r="AD139" s="89"/>
      <c r="AE139" s="89"/>
      <c r="AF139" s="89">
        <v>2</v>
      </c>
      <c r="AG139" s="89"/>
      <c r="AH139" s="89"/>
      <c r="AI139" s="89"/>
      <c r="AJ139" s="89"/>
      <c r="AK139" s="89"/>
      <c r="AL139" s="89"/>
      <c r="AM139" s="89"/>
      <c r="AN139" s="89"/>
      <c r="AO139" s="89"/>
      <c r="AP139" s="89"/>
      <c r="AQ139" s="111"/>
      <c r="AR139" s="118"/>
      <c r="AS139" s="2" t="str">
        <f t="shared" si="51"/>
        <v/>
      </c>
      <c r="AT139" s="2" t="str">
        <f t="shared" si="51"/>
        <v/>
      </c>
      <c r="AU139" s="2" t="str">
        <f t="shared" si="51"/>
        <v/>
      </c>
      <c r="AV139" s="2" t="str">
        <f t="shared" si="51"/>
        <v/>
      </c>
      <c r="AW139" s="2" t="str">
        <f t="shared" si="51"/>
        <v/>
      </c>
      <c r="AX139" s="2" t="str">
        <f t="shared" si="51"/>
        <v/>
      </c>
      <c r="AY139" s="121" t="str">
        <f t="shared" si="52"/>
        <v/>
      </c>
      <c r="AZ139" s="121" t="str">
        <f t="shared" si="52"/>
        <v/>
      </c>
      <c r="BA139" s="121" t="str">
        <f t="shared" si="52"/>
        <v/>
      </c>
      <c r="BB139" s="121" t="str">
        <f t="shared" si="52"/>
        <v/>
      </c>
      <c r="BC139" s="121" t="str">
        <f t="shared" si="52"/>
        <v/>
      </c>
      <c r="BD139" s="121" t="str">
        <f t="shared" si="52"/>
        <v/>
      </c>
      <c r="BE139" s="82" t="str">
        <f t="shared" si="53"/>
        <v/>
      </c>
      <c r="BF139" s="82" t="str">
        <f t="shared" si="53"/>
        <v/>
      </c>
      <c r="BG139" s="82" t="str">
        <f t="shared" si="53"/>
        <v/>
      </c>
      <c r="BH139" s="82" t="str">
        <f t="shared" si="53"/>
        <v/>
      </c>
      <c r="BI139" s="82" t="str">
        <f t="shared" si="53"/>
        <v/>
      </c>
      <c r="BJ139" s="82" t="str">
        <f t="shared" si="53"/>
        <v/>
      </c>
      <c r="BK139" s="82" t="str">
        <f t="shared" si="54"/>
        <v/>
      </c>
      <c r="BL139" s="82" t="str">
        <f t="shared" si="54"/>
        <v/>
      </c>
      <c r="BM139" s="82" t="str">
        <f t="shared" si="54"/>
        <v/>
      </c>
      <c r="BN139" s="82" t="str">
        <f t="shared" si="54"/>
        <v/>
      </c>
      <c r="BO139" s="82" t="str">
        <f t="shared" si="54"/>
        <v/>
      </c>
      <c r="BP139" s="82" t="str">
        <f t="shared" si="54"/>
        <v/>
      </c>
      <c r="BQ139" s="82" t="str">
        <f t="shared" si="55"/>
        <v/>
      </c>
      <c r="BR139" s="82" t="str">
        <f t="shared" si="55"/>
        <v/>
      </c>
      <c r="BS139" s="82" t="str">
        <f t="shared" si="55"/>
        <v/>
      </c>
      <c r="BT139" s="82" t="str">
        <f t="shared" si="55"/>
        <v/>
      </c>
      <c r="BU139" s="82" t="str">
        <f t="shared" si="55"/>
        <v/>
      </c>
      <c r="BV139" s="82" t="str">
        <f t="shared" si="55"/>
        <v/>
      </c>
      <c r="BW139" s="82" t="str">
        <f t="shared" si="56"/>
        <v/>
      </c>
      <c r="BX139" s="82" t="str">
        <f t="shared" si="56"/>
        <v/>
      </c>
      <c r="BY139" s="82" t="str">
        <f t="shared" si="56"/>
        <v/>
      </c>
      <c r="BZ139" s="82" t="str">
        <f t="shared" si="56"/>
        <v/>
      </c>
      <c r="CA139" s="82" t="str">
        <f t="shared" si="56"/>
        <v/>
      </c>
      <c r="CB139" s="82" t="str">
        <f t="shared" si="56"/>
        <v/>
      </c>
      <c r="CC139" s="82" t="str">
        <f t="shared" si="57"/>
        <v/>
      </c>
      <c r="CD139" s="82" t="str">
        <f t="shared" si="57"/>
        <v/>
      </c>
      <c r="CE139" s="82" t="str">
        <f t="shared" si="57"/>
        <v/>
      </c>
      <c r="CF139" s="82" t="str">
        <f t="shared" si="57"/>
        <v/>
      </c>
      <c r="CG139" s="82" t="str">
        <f t="shared" si="57"/>
        <v/>
      </c>
      <c r="CH139" s="82" t="str">
        <f t="shared" si="57"/>
        <v/>
      </c>
      <c r="CI139" s="82" t="str">
        <f t="shared" si="58"/>
        <v/>
      </c>
      <c r="CJ139" s="82" t="str">
        <f t="shared" si="58"/>
        <v/>
      </c>
      <c r="CK139" s="82" t="str">
        <f t="shared" si="58"/>
        <v/>
      </c>
      <c r="CL139" s="82" t="str">
        <f t="shared" si="58"/>
        <v/>
      </c>
      <c r="CM139" s="82" t="str">
        <f t="shared" si="58"/>
        <v/>
      </c>
      <c r="CN139" s="82" t="str">
        <f t="shared" si="58"/>
        <v/>
      </c>
      <c r="CO139" s="82" t="str">
        <f t="shared" si="59"/>
        <v/>
      </c>
      <c r="CP139" s="82" t="str">
        <f t="shared" si="59"/>
        <v/>
      </c>
      <c r="CQ139" s="82" t="str">
        <f t="shared" si="59"/>
        <v/>
      </c>
      <c r="CR139" s="82" t="str">
        <f t="shared" si="59"/>
        <v/>
      </c>
      <c r="CS139" s="82" t="str">
        <f t="shared" si="59"/>
        <v/>
      </c>
      <c r="CT139" s="82" t="str">
        <f t="shared" si="59"/>
        <v/>
      </c>
      <c r="CU139" s="82" t="str">
        <f t="shared" si="60"/>
        <v/>
      </c>
      <c r="CV139" s="82" t="str">
        <f t="shared" si="60"/>
        <v/>
      </c>
      <c r="CW139" s="82" t="str">
        <f t="shared" si="60"/>
        <v/>
      </c>
      <c r="CX139" s="82" t="str">
        <f t="shared" si="60"/>
        <v/>
      </c>
      <c r="CY139" s="82" t="str">
        <f t="shared" si="60"/>
        <v/>
      </c>
      <c r="CZ139" s="82" t="str">
        <f t="shared" si="60"/>
        <v/>
      </c>
      <c r="DA139" s="82" t="str">
        <f t="shared" si="61"/>
        <v/>
      </c>
      <c r="DB139" s="82" t="str">
        <f t="shared" si="61"/>
        <v/>
      </c>
      <c r="DC139" s="82" t="str">
        <f t="shared" si="61"/>
        <v/>
      </c>
      <c r="DD139" s="82" t="str">
        <f t="shared" si="61"/>
        <v/>
      </c>
      <c r="DE139" s="82" t="str">
        <f t="shared" si="61"/>
        <v/>
      </c>
      <c r="DF139" s="82" t="str">
        <f t="shared" si="61"/>
        <v/>
      </c>
      <c r="DG139" s="82" t="str">
        <f t="shared" si="62"/>
        <v/>
      </c>
      <c r="DH139" s="82" t="str">
        <f t="shared" si="62"/>
        <v/>
      </c>
      <c r="DI139" s="82" t="str">
        <f t="shared" si="62"/>
        <v/>
      </c>
      <c r="DJ139" s="82" t="str">
        <f t="shared" si="62"/>
        <v/>
      </c>
      <c r="DK139" s="82" t="str">
        <f t="shared" si="62"/>
        <v/>
      </c>
      <c r="DL139" s="82" t="str">
        <f t="shared" si="62"/>
        <v/>
      </c>
      <c r="DM139" s="82" t="str">
        <f t="shared" si="63"/>
        <v/>
      </c>
      <c r="DN139" s="82" t="str">
        <f t="shared" si="63"/>
        <v/>
      </c>
      <c r="DO139" s="82" t="str">
        <f t="shared" si="63"/>
        <v/>
      </c>
      <c r="DP139" s="82" t="str">
        <f t="shared" si="63"/>
        <v/>
      </c>
      <c r="DQ139" s="82" t="str">
        <f t="shared" si="63"/>
        <v/>
      </c>
      <c r="DR139" s="82" t="str">
        <f t="shared" si="63"/>
        <v/>
      </c>
      <c r="DS139" s="82" t="str">
        <f t="shared" si="64"/>
        <v>ghiine20191025@po4.nsk.ne.jp</v>
      </c>
      <c r="DT139" s="82" t="str">
        <f t="shared" si="64"/>
        <v>mihoiine1025@gmail.com</v>
      </c>
      <c r="DU139" s="82" t="str">
        <f t="shared" si="64"/>
        <v/>
      </c>
      <c r="DV139" s="82" t="str">
        <f t="shared" si="64"/>
        <v/>
      </c>
      <c r="DW139" s="82" t="str">
        <f t="shared" si="64"/>
        <v/>
      </c>
      <c r="DX139" s="82" t="str">
        <f t="shared" si="64"/>
        <v/>
      </c>
      <c r="DY139" s="82" t="str">
        <f t="shared" si="65"/>
        <v/>
      </c>
      <c r="DZ139" s="82" t="str">
        <f t="shared" si="65"/>
        <v/>
      </c>
      <c r="EA139" s="82" t="str">
        <f t="shared" si="65"/>
        <v/>
      </c>
      <c r="EB139" s="82" t="str">
        <f t="shared" si="65"/>
        <v/>
      </c>
      <c r="EC139" s="82" t="str">
        <f t="shared" si="65"/>
        <v/>
      </c>
      <c r="ED139" s="82" t="str">
        <f t="shared" si="65"/>
        <v/>
      </c>
      <c r="EE139" s="82" t="str">
        <f t="shared" si="66"/>
        <v/>
      </c>
      <c r="EF139" s="82" t="str">
        <f t="shared" si="66"/>
        <v/>
      </c>
      <c r="EG139" s="82" t="str">
        <f t="shared" si="66"/>
        <v/>
      </c>
      <c r="EH139" s="82" t="str">
        <f t="shared" si="66"/>
        <v/>
      </c>
      <c r="EI139" s="82" t="str">
        <f t="shared" si="66"/>
        <v/>
      </c>
      <c r="EJ139" s="82" t="str">
        <f t="shared" si="66"/>
        <v/>
      </c>
      <c r="EK139" s="82" t="str">
        <f t="shared" si="67"/>
        <v/>
      </c>
      <c r="EL139" s="82" t="str">
        <f t="shared" si="67"/>
        <v/>
      </c>
      <c r="EM139" s="82" t="str">
        <f t="shared" si="67"/>
        <v/>
      </c>
      <c r="EN139" s="82" t="str">
        <f t="shared" si="67"/>
        <v/>
      </c>
      <c r="EO139" s="82" t="str">
        <f t="shared" si="67"/>
        <v/>
      </c>
      <c r="EP139" s="82" t="str">
        <f t="shared" si="67"/>
        <v/>
      </c>
      <c r="EQ139" s="82" t="str">
        <f t="shared" si="68"/>
        <v/>
      </c>
      <c r="ER139" s="82" t="str">
        <f t="shared" si="68"/>
        <v/>
      </c>
      <c r="ES139" s="82" t="str">
        <f t="shared" si="68"/>
        <v/>
      </c>
      <c r="ET139" s="82" t="str">
        <f t="shared" si="68"/>
        <v/>
      </c>
      <c r="EU139" s="82" t="str">
        <f t="shared" si="68"/>
        <v/>
      </c>
      <c r="EV139" s="82" t="str">
        <f t="shared" si="68"/>
        <v/>
      </c>
      <c r="EW139" s="82" t="str">
        <f t="shared" si="69"/>
        <v/>
      </c>
      <c r="EX139" s="82" t="str">
        <f t="shared" si="69"/>
        <v/>
      </c>
      <c r="EY139" s="82" t="str">
        <f t="shared" si="69"/>
        <v/>
      </c>
      <c r="EZ139" s="82" t="str">
        <f t="shared" si="69"/>
        <v/>
      </c>
      <c r="FA139" s="82" t="str">
        <f t="shared" si="69"/>
        <v/>
      </c>
      <c r="FB139" s="82" t="str">
        <f t="shared" si="69"/>
        <v/>
      </c>
      <c r="FC139" s="82" t="str">
        <f t="shared" si="70"/>
        <v/>
      </c>
      <c r="FD139" s="82" t="str">
        <f t="shared" si="70"/>
        <v/>
      </c>
      <c r="FE139" s="82" t="str">
        <f t="shared" si="70"/>
        <v/>
      </c>
      <c r="FF139" s="82" t="str">
        <f t="shared" si="70"/>
        <v/>
      </c>
      <c r="FG139" s="82" t="str">
        <f t="shared" si="70"/>
        <v/>
      </c>
      <c r="FH139" s="82" t="str">
        <f t="shared" si="70"/>
        <v/>
      </c>
      <c r="FI139" s="82" t="str">
        <f t="shared" si="71"/>
        <v/>
      </c>
      <c r="FJ139" s="82" t="str">
        <f t="shared" si="71"/>
        <v/>
      </c>
      <c r="FK139" s="82" t="str">
        <f t="shared" si="71"/>
        <v/>
      </c>
      <c r="FL139" s="82" t="str">
        <f t="shared" si="71"/>
        <v/>
      </c>
      <c r="FM139" s="82" t="str">
        <f t="shared" si="71"/>
        <v/>
      </c>
      <c r="FN139" s="82" t="str">
        <f t="shared" si="71"/>
        <v/>
      </c>
      <c r="FO139" s="82" t="str">
        <f t="shared" si="72"/>
        <v/>
      </c>
      <c r="FP139" s="82" t="str">
        <f t="shared" si="72"/>
        <v/>
      </c>
      <c r="FQ139" s="82" t="str">
        <f t="shared" si="72"/>
        <v/>
      </c>
      <c r="FR139" s="82" t="str">
        <f t="shared" si="72"/>
        <v/>
      </c>
      <c r="FS139" s="82" t="str">
        <f t="shared" si="72"/>
        <v/>
      </c>
      <c r="FT139" s="82" t="str">
        <f t="shared" si="72"/>
        <v/>
      </c>
      <c r="FU139" s="82" t="str">
        <f t="shared" si="73"/>
        <v/>
      </c>
      <c r="FV139" s="82" t="str">
        <f t="shared" si="73"/>
        <v/>
      </c>
      <c r="FW139" s="82" t="str">
        <f t="shared" si="73"/>
        <v/>
      </c>
      <c r="FX139" s="82" t="str">
        <f t="shared" si="73"/>
        <v/>
      </c>
      <c r="FY139" s="82" t="str">
        <f t="shared" si="73"/>
        <v/>
      </c>
      <c r="FZ139" s="82" t="str">
        <f t="shared" si="73"/>
        <v/>
      </c>
      <c r="GA139" s="82" t="str">
        <f t="shared" si="74"/>
        <v/>
      </c>
      <c r="GB139" s="82" t="str">
        <f t="shared" si="74"/>
        <v/>
      </c>
      <c r="GC139" s="82" t="str">
        <f t="shared" si="74"/>
        <v/>
      </c>
      <c r="GD139" s="82" t="str">
        <f t="shared" si="74"/>
        <v/>
      </c>
      <c r="GE139" s="82" t="str">
        <f t="shared" si="74"/>
        <v/>
      </c>
      <c r="GF139" s="82" t="str">
        <f t="shared" si="74"/>
        <v/>
      </c>
    </row>
    <row r="140" spans="1:188" ht="25.5" customHeight="1">
      <c r="A140" s="2" t="s">
        <v>3780</v>
      </c>
      <c r="B140" s="2">
        <f>COUNTIF($H$4:H140,H140)</f>
        <v>1</v>
      </c>
      <c r="C140" s="2">
        <f>COUNTIF($J$4:J140,J140)</f>
        <v>1</v>
      </c>
      <c r="D140" s="2">
        <f>COUNTIF($K$4:K140,K140)</f>
        <v>1</v>
      </c>
      <c r="E140" s="89">
        <f t="shared" si="50"/>
        <v>137</v>
      </c>
      <c r="F140" s="89" t="s">
        <v>2532</v>
      </c>
      <c r="G140" s="79" t="s">
        <v>3917</v>
      </c>
      <c r="H140" s="79" t="s">
        <v>2017</v>
      </c>
      <c r="I140" s="79" t="s">
        <v>801</v>
      </c>
      <c r="J140" s="79" t="s">
        <v>2775</v>
      </c>
      <c r="K140" s="89" t="s">
        <v>2261</v>
      </c>
      <c r="L140" s="89" t="s">
        <v>3157</v>
      </c>
      <c r="M140" s="108" t="s">
        <v>4344</v>
      </c>
      <c r="N140" s="108" t="s">
        <v>4346</v>
      </c>
      <c r="O140" s="108"/>
      <c r="P140" s="108"/>
      <c r="Q140" s="108"/>
      <c r="R140" s="108"/>
      <c r="S140" s="89"/>
      <c r="T140" s="89"/>
      <c r="U140" s="89"/>
      <c r="V140" s="89"/>
      <c r="W140" s="89"/>
      <c r="X140" s="89"/>
      <c r="Y140" s="89">
        <v>1</v>
      </c>
      <c r="Z140" s="89"/>
      <c r="AA140" s="89"/>
      <c r="AB140" s="89"/>
      <c r="AC140" s="89"/>
      <c r="AD140" s="89"/>
      <c r="AE140" s="89"/>
      <c r="AF140" s="89">
        <v>1</v>
      </c>
      <c r="AG140" s="89"/>
      <c r="AH140" s="89"/>
      <c r="AI140" s="89"/>
      <c r="AJ140" s="89"/>
      <c r="AK140" s="89"/>
      <c r="AL140" s="89"/>
      <c r="AM140" s="89"/>
      <c r="AN140" s="89"/>
      <c r="AO140" s="89">
        <v>1</v>
      </c>
      <c r="AP140" s="89"/>
      <c r="AQ140" s="111"/>
      <c r="AR140" s="118"/>
      <c r="AS140" s="2" t="str">
        <f t="shared" si="51"/>
        <v/>
      </c>
      <c r="AT140" s="2" t="str">
        <f t="shared" si="51"/>
        <v/>
      </c>
      <c r="AU140" s="2" t="str">
        <f t="shared" si="51"/>
        <v/>
      </c>
      <c r="AV140" s="2" t="str">
        <f t="shared" si="51"/>
        <v/>
      </c>
      <c r="AW140" s="2" t="str">
        <f t="shared" si="51"/>
        <v/>
      </c>
      <c r="AX140" s="2" t="str">
        <f t="shared" si="51"/>
        <v/>
      </c>
      <c r="AY140" s="121" t="str">
        <f t="shared" si="52"/>
        <v/>
      </c>
      <c r="AZ140" s="121" t="str">
        <f t="shared" si="52"/>
        <v/>
      </c>
      <c r="BA140" s="121" t="str">
        <f t="shared" si="52"/>
        <v/>
      </c>
      <c r="BB140" s="121" t="str">
        <f t="shared" si="52"/>
        <v/>
      </c>
      <c r="BC140" s="121" t="str">
        <f t="shared" si="52"/>
        <v/>
      </c>
      <c r="BD140" s="121" t="str">
        <f t="shared" si="52"/>
        <v/>
      </c>
      <c r="BE140" s="82" t="str">
        <f t="shared" si="53"/>
        <v/>
      </c>
      <c r="BF140" s="82" t="str">
        <f t="shared" si="53"/>
        <v/>
      </c>
      <c r="BG140" s="82" t="str">
        <f t="shared" si="53"/>
        <v/>
      </c>
      <c r="BH140" s="82" t="str">
        <f t="shared" si="53"/>
        <v/>
      </c>
      <c r="BI140" s="82" t="str">
        <f t="shared" si="53"/>
        <v/>
      </c>
      <c r="BJ140" s="82" t="str">
        <f t="shared" si="53"/>
        <v/>
      </c>
      <c r="BK140" s="82" t="str">
        <f t="shared" si="54"/>
        <v/>
      </c>
      <c r="BL140" s="82" t="str">
        <f t="shared" si="54"/>
        <v/>
      </c>
      <c r="BM140" s="82" t="str">
        <f t="shared" si="54"/>
        <v/>
      </c>
      <c r="BN140" s="82" t="str">
        <f t="shared" si="54"/>
        <v/>
      </c>
      <c r="BO140" s="82" t="str">
        <f t="shared" si="54"/>
        <v/>
      </c>
      <c r="BP140" s="82" t="str">
        <f t="shared" si="54"/>
        <v/>
      </c>
      <c r="BQ140" s="82" t="str">
        <f t="shared" si="55"/>
        <v/>
      </c>
      <c r="BR140" s="82" t="str">
        <f t="shared" si="55"/>
        <v/>
      </c>
      <c r="BS140" s="82" t="str">
        <f t="shared" si="55"/>
        <v/>
      </c>
      <c r="BT140" s="82" t="str">
        <f t="shared" si="55"/>
        <v/>
      </c>
      <c r="BU140" s="82" t="str">
        <f t="shared" si="55"/>
        <v/>
      </c>
      <c r="BV140" s="82" t="str">
        <f t="shared" si="55"/>
        <v/>
      </c>
      <c r="BW140" s="82" t="str">
        <f t="shared" si="56"/>
        <v/>
      </c>
      <c r="BX140" s="82" t="str">
        <f t="shared" si="56"/>
        <v/>
      </c>
      <c r="BY140" s="82" t="str">
        <f t="shared" si="56"/>
        <v/>
      </c>
      <c r="BZ140" s="82" t="str">
        <f t="shared" si="56"/>
        <v/>
      </c>
      <c r="CA140" s="82" t="str">
        <f t="shared" si="56"/>
        <v/>
      </c>
      <c r="CB140" s="82" t="str">
        <f t="shared" si="56"/>
        <v/>
      </c>
      <c r="CC140" s="82" t="str">
        <f t="shared" si="57"/>
        <v>flower@leat.biz</v>
      </c>
      <c r="CD140" s="82" t="str">
        <f t="shared" si="57"/>
        <v>sakuranbo@leat.biz</v>
      </c>
      <c r="CE140" s="82" t="str">
        <f t="shared" si="57"/>
        <v/>
      </c>
      <c r="CF140" s="82" t="str">
        <f t="shared" si="57"/>
        <v/>
      </c>
      <c r="CG140" s="82" t="str">
        <f t="shared" si="57"/>
        <v/>
      </c>
      <c r="CH140" s="82" t="str">
        <f t="shared" si="57"/>
        <v/>
      </c>
      <c r="CI140" s="82" t="str">
        <f t="shared" si="58"/>
        <v/>
      </c>
      <c r="CJ140" s="82" t="str">
        <f t="shared" si="58"/>
        <v/>
      </c>
      <c r="CK140" s="82" t="str">
        <f t="shared" si="58"/>
        <v/>
      </c>
      <c r="CL140" s="82" t="str">
        <f t="shared" si="58"/>
        <v/>
      </c>
      <c r="CM140" s="82" t="str">
        <f t="shared" si="58"/>
        <v/>
      </c>
      <c r="CN140" s="82" t="str">
        <f t="shared" si="58"/>
        <v/>
      </c>
      <c r="CO140" s="82" t="str">
        <f t="shared" si="59"/>
        <v/>
      </c>
      <c r="CP140" s="82" t="str">
        <f t="shared" si="59"/>
        <v/>
      </c>
      <c r="CQ140" s="82" t="str">
        <f t="shared" si="59"/>
        <v/>
      </c>
      <c r="CR140" s="82" t="str">
        <f t="shared" si="59"/>
        <v/>
      </c>
      <c r="CS140" s="82" t="str">
        <f t="shared" si="59"/>
        <v/>
      </c>
      <c r="CT140" s="82" t="str">
        <f t="shared" si="59"/>
        <v/>
      </c>
      <c r="CU140" s="82" t="str">
        <f t="shared" si="60"/>
        <v/>
      </c>
      <c r="CV140" s="82" t="str">
        <f t="shared" si="60"/>
        <v/>
      </c>
      <c r="CW140" s="82" t="str">
        <f t="shared" si="60"/>
        <v/>
      </c>
      <c r="CX140" s="82" t="str">
        <f t="shared" si="60"/>
        <v/>
      </c>
      <c r="CY140" s="82" t="str">
        <f t="shared" si="60"/>
        <v/>
      </c>
      <c r="CZ140" s="82" t="str">
        <f t="shared" si="60"/>
        <v/>
      </c>
      <c r="DA140" s="82" t="str">
        <f t="shared" si="61"/>
        <v/>
      </c>
      <c r="DB140" s="82" t="str">
        <f t="shared" si="61"/>
        <v/>
      </c>
      <c r="DC140" s="82" t="str">
        <f t="shared" si="61"/>
        <v/>
      </c>
      <c r="DD140" s="82" t="str">
        <f t="shared" si="61"/>
        <v/>
      </c>
      <c r="DE140" s="82" t="str">
        <f t="shared" si="61"/>
        <v/>
      </c>
      <c r="DF140" s="82" t="str">
        <f t="shared" si="61"/>
        <v/>
      </c>
      <c r="DG140" s="82" t="str">
        <f t="shared" si="62"/>
        <v/>
      </c>
      <c r="DH140" s="82" t="str">
        <f t="shared" si="62"/>
        <v/>
      </c>
      <c r="DI140" s="82" t="str">
        <f t="shared" si="62"/>
        <v/>
      </c>
      <c r="DJ140" s="82" t="str">
        <f t="shared" si="62"/>
        <v/>
      </c>
      <c r="DK140" s="82" t="str">
        <f t="shared" si="62"/>
        <v/>
      </c>
      <c r="DL140" s="82" t="str">
        <f t="shared" si="62"/>
        <v/>
      </c>
      <c r="DM140" s="82" t="str">
        <f t="shared" si="63"/>
        <v/>
      </c>
      <c r="DN140" s="82" t="str">
        <f t="shared" si="63"/>
        <v/>
      </c>
      <c r="DO140" s="82" t="str">
        <f t="shared" si="63"/>
        <v/>
      </c>
      <c r="DP140" s="82" t="str">
        <f t="shared" si="63"/>
        <v/>
      </c>
      <c r="DQ140" s="82" t="str">
        <f t="shared" si="63"/>
        <v/>
      </c>
      <c r="DR140" s="82" t="str">
        <f t="shared" si="63"/>
        <v/>
      </c>
      <c r="DS140" s="82" t="str">
        <f t="shared" si="64"/>
        <v>flower@leat.biz</v>
      </c>
      <c r="DT140" s="82" t="str">
        <f t="shared" si="64"/>
        <v>sakuranbo@leat.biz</v>
      </c>
      <c r="DU140" s="82" t="str">
        <f t="shared" si="64"/>
        <v/>
      </c>
      <c r="DV140" s="82" t="str">
        <f t="shared" si="64"/>
        <v/>
      </c>
      <c r="DW140" s="82" t="str">
        <f t="shared" si="64"/>
        <v/>
      </c>
      <c r="DX140" s="82" t="str">
        <f t="shared" si="64"/>
        <v/>
      </c>
      <c r="DY140" s="82" t="str">
        <f t="shared" si="65"/>
        <v/>
      </c>
      <c r="DZ140" s="82" t="str">
        <f t="shared" si="65"/>
        <v/>
      </c>
      <c r="EA140" s="82" t="str">
        <f t="shared" si="65"/>
        <v/>
      </c>
      <c r="EB140" s="82" t="str">
        <f t="shared" si="65"/>
        <v/>
      </c>
      <c r="EC140" s="82" t="str">
        <f t="shared" si="65"/>
        <v/>
      </c>
      <c r="ED140" s="82" t="str">
        <f t="shared" si="65"/>
        <v/>
      </c>
      <c r="EE140" s="82" t="str">
        <f t="shared" si="66"/>
        <v/>
      </c>
      <c r="EF140" s="82" t="str">
        <f t="shared" si="66"/>
        <v/>
      </c>
      <c r="EG140" s="82" t="str">
        <f t="shared" si="66"/>
        <v/>
      </c>
      <c r="EH140" s="82" t="str">
        <f t="shared" si="66"/>
        <v/>
      </c>
      <c r="EI140" s="82" t="str">
        <f t="shared" si="66"/>
        <v/>
      </c>
      <c r="EJ140" s="82" t="str">
        <f t="shared" si="66"/>
        <v/>
      </c>
      <c r="EK140" s="82" t="str">
        <f t="shared" si="67"/>
        <v/>
      </c>
      <c r="EL140" s="82" t="str">
        <f t="shared" si="67"/>
        <v/>
      </c>
      <c r="EM140" s="82" t="str">
        <f t="shared" si="67"/>
        <v/>
      </c>
      <c r="EN140" s="82" t="str">
        <f t="shared" si="67"/>
        <v/>
      </c>
      <c r="EO140" s="82" t="str">
        <f t="shared" si="67"/>
        <v/>
      </c>
      <c r="EP140" s="82" t="str">
        <f t="shared" si="67"/>
        <v/>
      </c>
      <c r="EQ140" s="82" t="str">
        <f t="shared" si="68"/>
        <v/>
      </c>
      <c r="ER140" s="82" t="str">
        <f t="shared" si="68"/>
        <v/>
      </c>
      <c r="ES140" s="82" t="str">
        <f t="shared" si="68"/>
        <v/>
      </c>
      <c r="ET140" s="82" t="str">
        <f t="shared" si="68"/>
        <v/>
      </c>
      <c r="EU140" s="82" t="str">
        <f t="shared" si="68"/>
        <v/>
      </c>
      <c r="EV140" s="82" t="str">
        <f t="shared" si="68"/>
        <v/>
      </c>
      <c r="EW140" s="82" t="str">
        <f t="shared" si="69"/>
        <v/>
      </c>
      <c r="EX140" s="82" t="str">
        <f t="shared" si="69"/>
        <v/>
      </c>
      <c r="EY140" s="82" t="str">
        <f t="shared" si="69"/>
        <v/>
      </c>
      <c r="EZ140" s="82" t="str">
        <f t="shared" si="69"/>
        <v/>
      </c>
      <c r="FA140" s="82" t="str">
        <f t="shared" si="69"/>
        <v/>
      </c>
      <c r="FB140" s="82" t="str">
        <f t="shared" si="69"/>
        <v/>
      </c>
      <c r="FC140" s="82" t="str">
        <f t="shared" si="70"/>
        <v/>
      </c>
      <c r="FD140" s="82" t="str">
        <f t="shared" si="70"/>
        <v/>
      </c>
      <c r="FE140" s="82" t="str">
        <f t="shared" si="70"/>
        <v/>
      </c>
      <c r="FF140" s="82" t="str">
        <f t="shared" si="70"/>
        <v/>
      </c>
      <c r="FG140" s="82" t="str">
        <f t="shared" si="70"/>
        <v/>
      </c>
      <c r="FH140" s="82" t="str">
        <f t="shared" si="70"/>
        <v/>
      </c>
      <c r="FI140" s="82" t="str">
        <f t="shared" si="71"/>
        <v/>
      </c>
      <c r="FJ140" s="82" t="str">
        <f t="shared" si="71"/>
        <v/>
      </c>
      <c r="FK140" s="82" t="str">
        <f t="shared" si="71"/>
        <v/>
      </c>
      <c r="FL140" s="82" t="str">
        <f t="shared" si="71"/>
        <v/>
      </c>
      <c r="FM140" s="82" t="str">
        <f t="shared" si="71"/>
        <v/>
      </c>
      <c r="FN140" s="82" t="str">
        <f t="shared" si="71"/>
        <v/>
      </c>
      <c r="FO140" s="82" t="str">
        <f t="shared" si="72"/>
        <v/>
      </c>
      <c r="FP140" s="82" t="str">
        <f t="shared" si="72"/>
        <v/>
      </c>
      <c r="FQ140" s="82" t="str">
        <f t="shared" si="72"/>
        <v/>
      </c>
      <c r="FR140" s="82" t="str">
        <f t="shared" si="72"/>
        <v/>
      </c>
      <c r="FS140" s="82" t="str">
        <f t="shared" si="72"/>
        <v/>
      </c>
      <c r="FT140" s="82" t="str">
        <f t="shared" si="72"/>
        <v/>
      </c>
      <c r="FU140" s="82" t="str">
        <f t="shared" si="73"/>
        <v>flower@leat.biz</v>
      </c>
      <c r="FV140" s="82" t="str">
        <f t="shared" si="73"/>
        <v>sakuranbo@leat.biz</v>
      </c>
      <c r="FW140" s="82" t="str">
        <f t="shared" si="73"/>
        <v/>
      </c>
      <c r="FX140" s="82" t="str">
        <f t="shared" si="73"/>
        <v/>
      </c>
      <c r="FY140" s="82" t="str">
        <f t="shared" si="73"/>
        <v/>
      </c>
      <c r="FZ140" s="82" t="str">
        <f t="shared" si="73"/>
        <v/>
      </c>
      <c r="GA140" s="82" t="str">
        <f t="shared" si="74"/>
        <v/>
      </c>
      <c r="GB140" s="82" t="str">
        <f t="shared" si="74"/>
        <v/>
      </c>
      <c r="GC140" s="82" t="str">
        <f t="shared" si="74"/>
        <v/>
      </c>
      <c r="GD140" s="82" t="str">
        <f t="shared" si="74"/>
        <v/>
      </c>
      <c r="GE140" s="82" t="str">
        <f t="shared" si="74"/>
        <v/>
      </c>
      <c r="GF140" s="82" t="str">
        <f t="shared" si="74"/>
        <v/>
      </c>
    </row>
    <row r="141" spans="1:188" ht="25.5" customHeight="1">
      <c r="A141" s="2" t="s">
        <v>4700</v>
      </c>
      <c r="B141" s="2">
        <f>COUNTIF($H$4:H141,H141)</f>
        <v>1</v>
      </c>
      <c r="C141" s="2">
        <f>COUNTIF($J$4:J141,J141)</f>
        <v>2</v>
      </c>
      <c r="D141" s="2">
        <f>COUNTIF($K$4:K141,K141)</f>
        <v>1</v>
      </c>
      <c r="E141" s="89">
        <f t="shared" si="50"/>
        <v>138</v>
      </c>
      <c r="F141" s="89" t="s">
        <v>2532</v>
      </c>
      <c r="G141" s="79" t="s">
        <v>3917</v>
      </c>
      <c r="H141" s="79" t="s">
        <v>590</v>
      </c>
      <c r="I141" s="79" t="s">
        <v>1566</v>
      </c>
      <c r="J141" s="79" t="s">
        <v>2735</v>
      </c>
      <c r="K141" s="89" t="s">
        <v>1768</v>
      </c>
      <c r="L141" s="89"/>
      <c r="M141" s="108" t="s">
        <v>2077</v>
      </c>
      <c r="N141" s="108" t="s">
        <v>487</v>
      </c>
      <c r="O141" s="108" t="s">
        <v>2041</v>
      </c>
      <c r="P141" s="108"/>
      <c r="Q141" s="108"/>
      <c r="R141" s="108"/>
      <c r="S141" s="89"/>
      <c r="T141" s="89"/>
      <c r="U141" s="89"/>
      <c r="V141" s="89"/>
      <c r="W141" s="89"/>
      <c r="X141" s="89"/>
      <c r="Y141" s="89"/>
      <c r="Z141" s="89"/>
      <c r="AA141" s="89"/>
      <c r="AB141" s="89"/>
      <c r="AC141" s="89"/>
      <c r="AD141" s="89">
        <v>1</v>
      </c>
      <c r="AE141" s="89"/>
      <c r="AF141" s="89"/>
      <c r="AG141" s="89"/>
      <c r="AH141" s="89"/>
      <c r="AI141" s="89"/>
      <c r="AJ141" s="89"/>
      <c r="AK141" s="89"/>
      <c r="AL141" s="89"/>
      <c r="AM141" s="89"/>
      <c r="AN141" s="89"/>
      <c r="AO141" s="89"/>
      <c r="AP141" s="89"/>
      <c r="AQ141" s="111"/>
      <c r="AR141" s="118"/>
      <c r="AS141" s="2" t="str">
        <f t="shared" si="51"/>
        <v/>
      </c>
      <c r="AT141" s="2" t="str">
        <f t="shared" si="51"/>
        <v/>
      </c>
      <c r="AU141" s="2" t="str">
        <f t="shared" si="51"/>
        <v/>
      </c>
      <c r="AV141" s="2" t="str">
        <f t="shared" si="51"/>
        <v/>
      </c>
      <c r="AW141" s="2" t="str">
        <f t="shared" si="51"/>
        <v/>
      </c>
      <c r="AX141" s="2" t="str">
        <f t="shared" si="51"/>
        <v/>
      </c>
      <c r="AY141" s="121" t="str">
        <f t="shared" si="52"/>
        <v/>
      </c>
      <c r="AZ141" s="121" t="str">
        <f t="shared" si="52"/>
        <v/>
      </c>
      <c r="BA141" s="121" t="str">
        <f t="shared" si="52"/>
        <v/>
      </c>
      <c r="BB141" s="121" t="str">
        <f t="shared" si="52"/>
        <v/>
      </c>
      <c r="BC141" s="121" t="str">
        <f t="shared" si="52"/>
        <v/>
      </c>
      <c r="BD141" s="121" t="str">
        <f t="shared" si="52"/>
        <v/>
      </c>
      <c r="BE141" s="82" t="str">
        <f t="shared" si="53"/>
        <v/>
      </c>
      <c r="BF141" s="82" t="str">
        <f t="shared" si="53"/>
        <v/>
      </c>
      <c r="BG141" s="82" t="str">
        <f t="shared" si="53"/>
        <v/>
      </c>
      <c r="BH141" s="82" t="str">
        <f t="shared" si="53"/>
        <v/>
      </c>
      <c r="BI141" s="82" t="str">
        <f t="shared" si="53"/>
        <v/>
      </c>
      <c r="BJ141" s="82" t="str">
        <f t="shared" si="53"/>
        <v/>
      </c>
      <c r="BK141" s="82" t="str">
        <f t="shared" si="54"/>
        <v/>
      </c>
      <c r="BL141" s="82" t="str">
        <f t="shared" si="54"/>
        <v/>
      </c>
      <c r="BM141" s="82" t="str">
        <f t="shared" si="54"/>
        <v/>
      </c>
      <c r="BN141" s="82" t="str">
        <f t="shared" si="54"/>
        <v/>
      </c>
      <c r="BO141" s="82" t="str">
        <f t="shared" si="54"/>
        <v/>
      </c>
      <c r="BP141" s="82" t="str">
        <f t="shared" si="54"/>
        <v/>
      </c>
      <c r="BQ141" s="82" t="str">
        <f t="shared" si="55"/>
        <v/>
      </c>
      <c r="BR141" s="82" t="str">
        <f t="shared" si="55"/>
        <v/>
      </c>
      <c r="BS141" s="82" t="str">
        <f t="shared" si="55"/>
        <v/>
      </c>
      <c r="BT141" s="82" t="str">
        <f t="shared" si="55"/>
        <v/>
      </c>
      <c r="BU141" s="82" t="str">
        <f t="shared" si="55"/>
        <v/>
      </c>
      <c r="BV141" s="82" t="str">
        <f t="shared" si="55"/>
        <v/>
      </c>
      <c r="BW141" s="82" t="str">
        <f t="shared" si="56"/>
        <v/>
      </c>
      <c r="BX141" s="82" t="str">
        <f t="shared" si="56"/>
        <v/>
      </c>
      <c r="BY141" s="82" t="str">
        <f t="shared" si="56"/>
        <v/>
      </c>
      <c r="BZ141" s="82" t="str">
        <f t="shared" si="56"/>
        <v/>
      </c>
      <c r="CA141" s="82" t="str">
        <f t="shared" si="56"/>
        <v/>
      </c>
      <c r="CB141" s="82" t="str">
        <f t="shared" si="56"/>
        <v/>
      </c>
      <c r="CC141" s="82" t="str">
        <f t="shared" si="57"/>
        <v/>
      </c>
      <c r="CD141" s="82" t="str">
        <f t="shared" si="57"/>
        <v/>
      </c>
      <c r="CE141" s="82" t="str">
        <f t="shared" si="57"/>
        <v/>
      </c>
      <c r="CF141" s="82" t="str">
        <f t="shared" si="57"/>
        <v/>
      </c>
      <c r="CG141" s="82" t="str">
        <f t="shared" si="57"/>
        <v/>
      </c>
      <c r="CH141" s="82" t="str">
        <f t="shared" si="57"/>
        <v/>
      </c>
      <c r="CI141" s="82" t="str">
        <f t="shared" si="58"/>
        <v/>
      </c>
      <c r="CJ141" s="82" t="str">
        <f t="shared" si="58"/>
        <v/>
      </c>
      <c r="CK141" s="82" t="str">
        <f t="shared" si="58"/>
        <v/>
      </c>
      <c r="CL141" s="82" t="str">
        <f t="shared" si="58"/>
        <v/>
      </c>
      <c r="CM141" s="82" t="str">
        <f t="shared" si="58"/>
        <v/>
      </c>
      <c r="CN141" s="82" t="str">
        <f t="shared" si="58"/>
        <v/>
      </c>
      <c r="CO141" s="82" t="str">
        <f t="shared" si="59"/>
        <v/>
      </c>
      <c r="CP141" s="82" t="str">
        <f t="shared" si="59"/>
        <v/>
      </c>
      <c r="CQ141" s="82" t="str">
        <f t="shared" si="59"/>
        <v/>
      </c>
      <c r="CR141" s="82" t="str">
        <f t="shared" si="59"/>
        <v/>
      </c>
      <c r="CS141" s="82" t="str">
        <f t="shared" si="59"/>
        <v/>
      </c>
      <c r="CT141" s="82" t="str">
        <f t="shared" si="59"/>
        <v/>
      </c>
      <c r="CU141" s="82" t="str">
        <f t="shared" si="60"/>
        <v/>
      </c>
      <c r="CV141" s="82" t="str">
        <f t="shared" si="60"/>
        <v/>
      </c>
      <c r="CW141" s="82" t="str">
        <f t="shared" si="60"/>
        <v/>
      </c>
      <c r="CX141" s="82" t="str">
        <f t="shared" si="60"/>
        <v/>
      </c>
      <c r="CY141" s="82" t="str">
        <f t="shared" si="60"/>
        <v/>
      </c>
      <c r="CZ141" s="82" t="str">
        <f t="shared" si="60"/>
        <v/>
      </c>
      <c r="DA141" s="82" t="str">
        <f t="shared" si="61"/>
        <v/>
      </c>
      <c r="DB141" s="82" t="str">
        <f t="shared" si="61"/>
        <v/>
      </c>
      <c r="DC141" s="82" t="str">
        <f t="shared" si="61"/>
        <v/>
      </c>
      <c r="DD141" s="82" t="str">
        <f t="shared" si="61"/>
        <v/>
      </c>
      <c r="DE141" s="82" t="str">
        <f t="shared" si="61"/>
        <v/>
      </c>
      <c r="DF141" s="82" t="str">
        <f t="shared" si="61"/>
        <v/>
      </c>
      <c r="DG141" s="82" t="str">
        <f t="shared" si="62"/>
        <v>k-hanafusa@orange-works.com</v>
      </c>
      <c r="DH141" s="82" t="str">
        <f t="shared" si="62"/>
        <v>o-inamori@nanday.jp</v>
      </c>
      <c r="DI141" s="82" t="str">
        <f t="shared" si="62"/>
        <v>k.hanafusa@nanday.jp</v>
      </c>
      <c r="DJ141" s="82" t="str">
        <f t="shared" si="62"/>
        <v/>
      </c>
      <c r="DK141" s="82" t="str">
        <f t="shared" si="62"/>
        <v/>
      </c>
      <c r="DL141" s="82" t="str">
        <f t="shared" si="62"/>
        <v/>
      </c>
      <c r="DM141" s="82" t="str">
        <f t="shared" si="63"/>
        <v/>
      </c>
      <c r="DN141" s="82" t="str">
        <f t="shared" si="63"/>
        <v/>
      </c>
      <c r="DO141" s="82" t="str">
        <f t="shared" si="63"/>
        <v/>
      </c>
      <c r="DP141" s="82" t="str">
        <f t="shared" si="63"/>
        <v/>
      </c>
      <c r="DQ141" s="82" t="str">
        <f t="shared" si="63"/>
        <v/>
      </c>
      <c r="DR141" s="82" t="str">
        <f t="shared" si="63"/>
        <v/>
      </c>
      <c r="DS141" s="82" t="str">
        <f t="shared" si="64"/>
        <v/>
      </c>
      <c r="DT141" s="82" t="str">
        <f t="shared" si="64"/>
        <v/>
      </c>
      <c r="DU141" s="82" t="str">
        <f t="shared" si="64"/>
        <v/>
      </c>
      <c r="DV141" s="82" t="str">
        <f t="shared" si="64"/>
        <v/>
      </c>
      <c r="DW141" s="82" t="str">
        <f t="shared" si="64"/>
        <v/>
      </c>
      <c r="DX141" s="82" t="str">
        <f t="shared" si="64"/>
        <v/>
      </c>
      <c r="DY141" s="82" t="str">
        <f t="shared" si="65"/>
        <v/>
      </c>
      <c r="DZ141" s="82" t="str">
        <f t="shared" si="65"/>
        <v/>
      </c>
      <c r="EA141" s="82" t="str">
        <f t="shared" si="65"/>
        <v/>
      </c>
      <c r="EB141" s="82" t="str">
        <f t="shared" si="65"/>
        <v/>
      </c>
      <c r="EC141" s="82" t="str">
        <f t="shared" si="65"/>
        <v/>
      </c>
      <c r="ED141" s="82" t="str">
        <f t="shared" si="65"/>
        <v/>
      </c>
      <c r="EE141" s="82" t="str">
        <f t="shared" si="66"/>
        <v/>
      </c>
      <c r="EF141" s="82" t="str">
        <f t="shared" si="66"/>
        <v/>
      </c>
      <c r="EG141" s="82" t="str">
        <f t="shared" si="66"/>
        <v/>
      </c>
      <c r="EH141" s="82" t="str">
        <f t="shared" si="66"/>
        <v/>
      </c>
      <c r="EI141" s="82" t="str">
        <f t="shared" si="66"/>
        <v/>
      </c>
      <c r="EJ141" s="82" t="str">
        <f t="shared" si="66"/>
        <v/>
      </c>
      <c r="EK141" s="82" t="str">
        <f t="shared" si="67"/>
        <v/>
      </c>
      <c r="EL141" s="82" t="str">
        <f t="shared" si="67"/>
        <v/>
      </c>
      <c r="EM141" s="82" t="str">
        <f t="shared" si="67"/>
        <v/>
      </c>
      <c r="EN141" s="82" t="str">
        <f t="shared" si="67"/>
        <v/>
      </c>
      <c r="EO141" s="82" t="str">
        <f t="shared" si="67"/>
        <v/>
      </c>
      <c r="EP141" s="82" t="str">
        <f t="shared" si="67"/>
        <v/>
      </c>
      <c r="EQ141" s="82" t="str">
        <f t="shared" si="68"/>
        <v/>
      </c>
      <c r="ER141" s="82" t="str">
        <f t="shared" si="68"/>
        <v/>
      </c>
      <c r="ES141" s="82" t="str">
        <f t="shared" si="68"/>
        <v/>
      </c>
      <c r="ET141" s="82" t="str">
        <f t="shared" si="68"/>
        <v/>
      </c>
      <c r="EU141" s="82" t="str">
        <f t="shared" si="68"/>
        <v/>
      </c>
      <c r="EV141" s="82" t="str">
        <f t="shared" si="68"/>
        <v/>
      </c>
      <c r="EW141" s="82" t="str">
        <f t="shared" si="69"/>
        <v/>
      </c>
      <c r="EX141" s="82" t="str">
        <f t="shared" si="69"/>
        <v/>
      </c>
      <c r="EY141" s="82" t="str">
        <f t="shared" si="69"/>
        <v/>
      </c>
      <c r="EZ141" s="82" t="str">
        <f t="shared" si="69"/>
        <v/>
      </c>
      <c r="FA141" s="82" t="str">
        <f t="shared" si="69"/>
        <v/>
      </c>
      <c r="FB141" s="82" t="str">
        <f t="shared" si="69"/>
        <v/>
      </c>
      <c r="FC141" s="82" t="str">
        <f t="shared" si="70"/>
        <v/>
      </c>
      <c r="FD141" s="82" t="str">
        <f t="shared" si="70"/>
        <v/>
      </c>
      <c r="FE141" s="82" t="str">
        <f t="shared" si="70"/>
        <v/>
      </c>
      <c r="FF141" s="82" t="str">
        <f t="shared" si="70"/>
        <v/>
      </c>
      <c r="FG141" s="82" t="str">
        <f t="shared" si="70"/>
        <v/>
      </c>
      <c r="FH141" s="82" t="str">
        <f t="shared" si="70"/>
        <v/>
      </c>
      <c r="FI141" s="82" t="str">
        <f t="shared" si="71"/>
        <v/>
      </c>
      <c r="FJ141" s="82" t="str">
        <f t="shared" si="71"/>
        <v/>
      </c>
      <c r="FK141" s="82" t="str">
        <f t="shared" si="71"/>
        <v/>
      </c>
      <c r="FL141" s="82" t="str">
        <f t="shared" si="71"/>
        <v/>
      </c>
      <c r="FM141" s="82" t="str">
        <f t="shared" si="71"/>
        <v/>
      </c>
      <c r="FN141" s="82" t="str">
        <f t="shared" si="71"/>
        <v/>
      </c>
      <c r="FO141" s="82" t="str">
        <f t="shared" si="72"/>
        <v/>
      </c>
      <c r="FP141" s="82" t="str">
        <f t="shared" si="72"/>
        <v/>
      </c>
      <c r="FQ141" s="82" t="str">
        <f t="shared" si="72"/>
        <v/>
      </c>
      <c r="FR141" s="82" t="str">
        <f t="shared" si="72"/>
        <v/>
      </c>
      <c r="FS141" s="82" t="str">
        <f t="shared" si="72"/>
        <v/>
      </c>
      <c r="FT141" s="82" t="str">
        <f t="shared" si="72"/>
        <v/>
      </c>
      <c r="FU141" s="82" t="str">
        <f t="shared" si="73"/>
        <v/>
      </c>
      <c r="FV141" s="82" t="str">
        <f t="shared" si="73"/>
        <v/>
      </c>
      <c r="FW141" s="82" t="str">
        <f t="shared" si="73"/>
        <v/>
      </c>
      <c r="FX141" s="82" t="str">
        <f t="shared" si="73"/>
        <v/>
      </c>
      <c r="FY141" s="82" t="str">
        <f t="shared" si="73"/>
        <v/>
      </c>
      <c r="FZ141" s="82" t="str">
        <f t="shared" si="73"/>
        <v/>
      </c>
      <c r="GA141" s="82" t="str">
        <f t="shared" si="74"/>
        <v/>
      </c>
      <c r="GB141" s="82" t="str">
        <f t="shared" si="74"/>
        <v/>
      </c>
      <c r="GC141" s="82" t="str">
        <f t="shared" si="74"/>
        <v/>
      </c>
      <c r="GD141" s="82" t="str">
        <f t="shared" si="74"/>
        <v/>
      </c>
      <c r="GE141" s="82" t="str">
        <f t="shared" si="74"/>
        <v/>
      </c>
      <c r="GF141" s="82" t="str">
        <f t="shared" si="74"/>
        <v/>
      </c>
    </row>
    <row r="142" spans="1:188" ht="25.5" customHeight="1">
      <c r="A142" s="2" t="s">
        <v>4702</v>
      </c>
      <c r="B142" s="2">
        <f>COUNTIF($H$4:H142,H142)</f>
        <v>1</v>
      </c>
      <c r="C142" s="2">
        <f>COUNTIF($J$4:J142,J142)</f>
        <v>1</v>
      </c>
      <c r="D142" s="2">
        <f>COUNTIF($K$4:K142,K142)</f>
        <v>1</v>
      </c>
      <c r="E142" s="89">
        <f t="shared" si="50"/>
        <v>139</v>
      </c>
      <c r="F142" s="89" t="s">
        <v>2532</v>
      </c>
      <c r="G142" s="79" t="s">
        <v>3917</v>
      </c>
      <c r="H142" s="79" t="s">
        <v>851</v>
      </c>
      <c r="I142" s="79" t="s">
        <v>4347</v>
      </c>
      <c r="J142" s="79" t="s">
        <v>3769</v>
      </c>
      <c r="K142" s="89" t="s">
        <v>2068</v>
      </c>
      <c r="L142" s="89" t="s">
        <v>4349</v>
      </c>
      <c r="M142" s="108" t="s">
        <v>736</v>
      </c>
      <c r="N142" s="108"/>
      <c r="O142" s="108"/>
      <c r="P142" s="108"/>
      <c r="Q142" s="108"/>
      <c r="R142" s="108"/>
      <c r="S142" s="89"/>
      <c r="T142" s="89"/>
      <c r="U142" s="89"/>
      <c r="V142" s="89"/>
      <c r="W142" s="89"/>
      <c r="X142" s="89"/>
      <c r="Y142" s="89">
        <v>1</v>
      </c>
      <c r="Z142" s="89"/>
      <c r="AA142" s="89"/>
      <c r="AB142" s="89"/>
      <c r="AC142" s="89"/>
      <c r="AD142" s="89"/>
      <c r="AE142" s="89"/>
      <c r="AF142" s="89">
        <v>1</v>
      </c>
      <c r="AG142" s="89"/>
      <c r="AH142" s="89"/>
      <c r="AI142" s="89"/>
      <c r="AJ142" s="89">
        <v>1</v>
      </c>
      <c r="AK142" s="89"/>
      <c r="AL142" s="89"/>
      <c r="AM142" s="89"/>
      <c r="AN142" s="89"/>
      <c r="AO142" s="89"/>
      <c r="AP142" s="89"/>
      <c r="AQ142" s="111"/>
      <c r="AR142" s="118"/>
      <c r="AS142" s="2" t="str">
        <f t="shared" si="51"/>
        <v/>
      </c>
      <c r="AT142" s="2" t="str">
        <f t="shared" si="51"/>
        <v/>
      </c>
      <c r="AU142" s="2" t="str">
        <f t="shared" si="51"/>
        <v/>
      </c>
      <c r="AV142" s="2" t="str">
        <f t="shared" si="51"/>
        <v/>
      </c>
      <c r="AW142" s="2" t="str">
        <f t="shared" si="51"/>
        <v/>
      </c>
      <c r="AX142" s="2" t="str">
        <f t="shared" si="51"/>
        <v/>
      </c>
      <c r="AY142" s="121" t="str">
        <f t="shared" si="52"/>
        <v/>
      </c>
      <c r="AZ142" s="121" t="str">
        <f t="shared" si="52"/>
        <v/>
      </c>
      <c r="BA142" s="121" t="str">
        <f t="shared" si="52"/>
        <v/>
      </c>
      <c r="BB142" s="121" t="str">
        <f t="shared" si="52"/>
        <v/>
      </c>
      <c r="BC142" s="121" t="str">
        <f t="shared" si="52"/>
        <v/>
      </c>
      <c r="BD142" s="121" t="str">
        <f t="shared" si="52"/>
        <v/>
      </c>
      <c r="BE142" s="82" t="str">
        <f t="shared" si="53"/>
        <v/>
      </c>
      <c r="BF142" s="82" t="str">
        <f t="shared" si="53"/>
        <v/>
      </c>
      <c r="BG142" s="82" t="str">
        <f t="shared" si="53"/>
        <v/>
      </c>
      <c r="BH142" s="82" t="str">
        <f t="shared" si="53"/>
        <v/>
      </c>
      <c r="BI142" s="82" t="str">
        <f t="shared" si="53"/>
        <v/>
      </c>
      <c r="BJ142" s="82" t="str">
        <f t="shared" si="53"/>
        <v/>
      </c>
      <c r="BK142" s="82" t="str">
        <f t="shared" si="54"/>
        <v/>
      </c>
      <c r="BL142" s="82" t="str">
        <f t="shared" si="54"/>
        <v/>
      </c>
      <c r="BM142" s="82" t="str">
        <f t="shared" si="54"/>
        <v/>
      </c>
      <c r="BN142" s="82" t="str">
        <f t="shared" si="54"/>
        <v/>
      </c>
      <c r="BO142" s="82" t="str">
        <f t="shared" si="54"/>
        <v/>
      </c>
      <c r="BP142" s="82" t="str">
        <f t="shared" si="54"/>
        <v/>
      </c>
      <c r="BQ142" s="82" t="str">
        <f t="shared" si="55"/>
        <v/>
      </c>
      <c r="BR142" s="82" t="str">
        <f t="shared" si="55"/>
        <v/>
      </c>
      <c r="BS142" s="82" t="str">
        <f t="shared" si="55"/>
        <v/>
      </c>
      <c r="BT142" s="82" t="str">
        <f t="shared" si="55"/>
        <v/>
      </c>
      <c r="BU142" s="82" t="str">
        <f t="shared" si="55"/>
        <v/>
      </c>
      <c r="BV142" s="82" t="str">
        <f t="shared" si="55"/>
        <v/>
      </c>
      <c r="BW142" s="82" t="str">
        <f t="shared" si="56"/>
        <v/>
      </c>
      <c r="BX142" s="82" t="str">
        <f t="shared" si="56"/>
        <v/>
      </c>
      <c r="BY142" s="82" t="str">
        <f t="shared" si="56"/>
        <v/>
      </c>
      <c r="BZ142" s="82" t="str">
        <f t="shared" si="56"/>
        <v/>
      </c>
      <c r="CA142" s="82" t="str">
        <f t="shared" si="56"/>
        <v/>
      </c>
      <c r="CB142" s="82" t="str">
        <f t="shared" si="56"/>
        <v/>
      </c>
      <c r="CC142" s="82" t="str">
        <f t="shared" si="57"/>
        <v>kanai@jecs.jp</v>
      </c>
      <c r="CD142" s="82" t="str">
        <f t="shared" si="57"/>
        <v/>
      </c>
      <c r="CE142" s="82" t="str">
        <f t="shared" si="57"/>
        <v/>
      </c>
      <c r="CF142" s="82" t="str">
        <f t="shared" si="57"/>
        <v/>
      </c>
      <c r="CG142" s="82" t="str">
        <f t="shared" si="57"/>
        <v/>
      </c>
      <c r="CH142" s="82" t="str">
        <f t="shared" si="57"/>
        <v/>
      </c>
      <c r="CI142" s="82" t="str">
        <f t="shared" si="58"/>
        <v/>
      </c>
      <c r="CJ142" s="82" t="str">
        <f t="shared" si="58"/>
        <v/>
      </c>
      <c r="CK142" s="82" t="str">
        <f t="shared" si="58"/>
        <v/>
      </c>
      <c r="CL142" s="82" t="str">
        <f t="shared" si="58"/>
        <v/>
      </c>
      <c r="CM142" s="82" t="str">
        <f t="shared" si="58"/>
        <v/>
      </c>
      <c r="CN142" s="82" t="str">
        <f t="shared" si="58"/>
        <v/>
      </c>
      <c r="CO142" s="82" t="str">
        <f t="shared" si="59"/>
        <v/>
      </c>
      <c r="CP142" s="82" t="str">
        <f t="shared" si="59"/>
        <v/>
      </c>
      <c r="CQ142" s="82" t="str">
        <f t="shared" si="59"/>
        <v/>
      </c>
      <c r="CR142" s="82" t="str">
        <f t="shared" si="59"/>
        <v/>
      </c>
      <c r="CS142" s="82" t="str">
        <f t="shared" si="59"/>
        <v/>
      </c>
      <c r="CT142" s="82" t="str">
        <f t="shared" si="59"/>
        <v/>
      </c>
      <c r="CU142" s="82" t="str">
        <f t="shared" si="60"/>
        <v/>
      </c>
      <c r="CV142" s="82" t="str">
        <f t="shared" si="60"/>
        <v/>
      </c>
      <c r="CW142" s="82" t="str">
        <f t="shared" si="60"/>
        <v/>
      </c>
      <c r="CX142" s="82" t="str">
        <f t="shared" si="60"/>
        <v/>
      </c>
      <c r="CY142" s="82" t="str">
        <f t="shared" si="60"/>
        <v/>
      </c>
      <c r="CZ142" s="82" t="str">
        <f t="shared" si="60"/>
        <v/>
      </c>
      <c r="DA142" s="82" t="str">
        <f t="shared" si="61"/>
        <v/>
      </c>
      <c r="DB142" s="82" t="str">
        <f t="shared" si="61"/>
        <v/>
      </c>
      <c r="DC142" s="82" t="str">
        <f t="shared" si="61"/>
        <v/>
      </c>
      <c r="DD142" s="82" t="str">
        <f t="shared" si="61"/>
        <v/>
      </c>
      <c r="DE142" s="82" t="str">
        <f t="shared" si="61"/>
        <v/>
      </c>
      <c r="DF142" s="82" t="str">
        <f t="shared" si="61"/>
        <v/>
      </c>
      <c r="DG142" s="82" t="str">
        <f t="shared" si="62"/>
        <v/>
      </c>
      <c r="DH142" s="82" t="str">
        <f t="shared" si="62"/>
        <v/>
      </c>
      <c r="DI142" s="82" t="str">
        <f t="shared" si="62"/>
        <v/>
      </c>
      <c r="DJ142" s="82" t="str">
        <f t="shared" si="62"/>
        <v/>
      </c>
      <c r="DK142" s="82" t="str">
        <f t="shared" si="62"/>
        <v/>
      </c>
      <c r="DL142" s="82" t="str">
        <f t="shared" si="62"/>
        <v/>
      </c>
      <c r="DM142" s="82" t="str">
        <f t="shared" si="63"/>
        <v/>
      </c>
      <c r="DN142" s="82" t="str">
        <f t="shared" si="63"/>
        <v/>
      </c>
      <c r="DO142" s="82" t="str">
        <f t="shared" si="63"/>
        <v/>
      </c>
      <c r="DP142" s="82" t="str">
        <f t="shared" si="63"/>
        <v/>
      </c>
      <c r="DQ142" s="82" t="str">
        <f t="shared" si="63"/>
        <v/>
      </c>
      <c r="DR142" s="82" t="str">
        <f t="shared" si="63"/>
        <v/>
      </c>
      <c r="DS142" s="82" t="str">
        <f t="shared" si="64"/>
        <v>kanai@jecs.jp</v>
      </c>
      <c r="DT142" s="82" t="str">
        <f t="shared" si="64"/>
        <v/>
      </c>
      <c r="DU142" s="82" t="str">
        <f t="shared" si="64"/>
        <v/>
      </c>
      <c r="DV142" s="82" t="str">
        <f t="shared" si="64"/>
        <v/>
      </c>
      <c r="DW142" s="82" t="str">
        <f t="shared" si="64"/>
        <v/>
      </c>
      <c r="DX142" s="82" t="str">
        <f t="shared" si="64"/>
        <v/>
      </c>
      <c r="DY142" s="82" t="str">
        <f t="shared" si="65"/>
        <v/>
      </c>
      <c r="DZ142" s="82" t="str">
        <f t="shared" si="65"/>
        <v/>
      </c>
      <c r="EA142" s="82" t="str">
        <f t="shared" si="65"/>
        <v/>
      </c>
      <c r="EB142" s="82" t="str">
        <f t="shared" si="65"/>
        <v/>
      </c>
      <c r="EC142" s="82" t="str">
        <f t="shared" si="65"/>
        <v/>
      </c>
      <c r="ED142" s="82" t="str">
        <f t="shared" si="65"/>
        <v/>
      </c>
      <c r="EE142" s="82" t="str">
        <f t="shared" si="66"/>
        <v/>
      </c>
      <c r="EF142" s="82" t="str">
        <f t="shared" si="66"/>
        <v/>
      </c>
      <c r="EG142" s="82" t="str">
        <f t="shared" si="66"/>
        <v/>
      </c>
      <c r="EH142" s="82" t="str">
        <f t="shared" si="66"/>
        <v/>
      </c>
      <c r="EI142" s="82" t="str">
        <f t="shared" si="66"/>
        <v/>
      </c>
      <c r="EJ142" s="82" t="str">
        <f t="shared" si="66"/>
        <v/>
      </c>
      <c r="EK142" s="82" t="str">
        <f t="shared" si="67"/>
        <v/>
      </c>
      <c r="EL142" s="82" t="str">
        <f t="shared" si="67"/>
        <v/>
      </c>
      <c r="EM142" s="82" t="str">
        <f t="shared" si="67"/>
        <v/>
      </c>
      <c r="EN142" s="82" t="str">
        <f t="shared" si="67"/>
        <v/>
      </c>
      <c r="EO142" s="82" t="str">
        <f t="shared" si="67"/>
        <v/>
      </c>
      <c r="EP142" s="82" t="str">
        <f t="shared" si="67"/>
        <v/>
      </c>
      <c r="EQ142" s="82" t="str">
        <f t="shared" si="68"/>
        <v>kanai@jecs.jp</v>
      </c>
      <c r="ER142" s="82" t="str">
        <f t="shared" si="68"/>
        <v/>
      </c>
      <c r="ES142" s="82" t="str">
        <f t="shared" si="68"/>
        <v/>
      </c>
      <c r="ET142" s="82" t="str">
        <f t="shared" si="68"/>
        <v/>
      </c>
      <c r="EU142" s="82" t="str">
        <f t="shared" si="68"/>
        <v/>
      </c>
      <c r="EV142" s="82" t="str">
        <f t="shared" si="68"/>
        <v/>
      </c>
      <c r="EW142" s="82" t="str">
        <f t="shared" si="69"/>
        <v/>
      </c>
      <c r="EX142" s="82" t="str">
        <f t="shared" si="69"/>
        <v/>
      </c>
      <c r="EY142" s="82" t="str">
        <f t="shared" si="69"/>
        <v/>
      </c>
      <c r="EZ142" s="82" t="str">
        <f t="shared" si="69"/>
        <v/>
      </c>
      <c r="FA142" s="82" t="str">
        <f t="shared" si="69"/>
        <v/>
      </c>
      <c r="FB142" s="82" t="str">
        <f t="shared" si="69"/>
        <v/>
      </c>
      <c r="FC142" s="82" t="str">
        <f t="shared" si="70"/>
        <v/>
      </c>
      <c r="FD142" s="82" t="str">
        <f t="shared" si="70"/>
        <v/>
      </c>
      <c r="FE142" s="82" t="str">
        <f t="shared" si="70"/>
        <v/>
      </c>
      <c r="FF142" s="82" t="str">
        <f t="shared" si="70"/>
        <v/>
      </c>
      <c r="FG142" s="82" t="str">
        <f t="shared" si="70"/>
        <v/>
      </c>
      <c r="FH142" s="82" t="str">
        <f t="shared" si="70"/>
        <v/>
      </c>
      <c r="FI142" s="82" t="str">
        <f t="shared" si="71"/>
        <v/>
      </c>
      <c r="FJ142" s="82" t="str">
        <f t="shared" si="71"/>
        <v/>
      </c>
      <c r="FK142" s="82" t="str">
        <f t="shared" si="71"/>
        <v/>
      </c>
      <c r="FL142" s="82" t="str">
        <f t="shared" si="71"/>
        <v/>
      </c>
      <c r="FM142" s="82" t="str">
        <f t="shared" si="71"/>
        <v/>
      </c>
      <c r="FN142" s="82" t="str">
        <f t="shared" si="71"/>
        <v/>
      </c>
      <c r="FO142" s="82" t="str">
        <f t="shared" si="72"/>
        <v/>
      </c>
      <c r="FP142" s="82" t="str">
        <f t="shared" si="72"/>
        <v/>
      </c>
      <c r="FQ142" s="82" t="str">
        <f t="shared" si="72"/>
        <v/>
      </c>
      <c r="FR142" s="82" t="str">
        <f t="shared" si="72"/>
        <v/>
      </c>
      <c r="FS142" s="82" t="str">
        <f t="shared" si="72"/>
        <v/>
      </c>
      <c r="FT142" s="82" t="str">
        <f t="shared" si="72"/>
        <v/>
      </c>
      <c r="FU142" s="82" t="str">
        <f t="shared" si="73"/>
        <v/>
      </c>
      <c r="FV142" s="82" t="str">
        <f t="shared" si="73"/>
        <v/>
      </c>
      <c r="FW142" s="82" t="str">
        <f t="shared" si="73"/>
        <v/>
      </c>
      <c r="FX142" s="82" t="str">
        <f t="shared" si="73"/>
        <v/>
      </c>
      <c r="FY142" s="82" t="str">
        <f t="shared" si="73"/>
        <v/>
      </c>
      <c r="FZ142" s="82" t="str">
        <f t="shared" si="73"/>
        <v/>
      </c>
      <c r="GA142" s="82" t="str">
        <f t="shared" si="74"/>
        <v/>
      </c>
      <c r="GB142" s="82" t="str">
        <f t="shared" si="74"/>
        <v/>
      </c>
      <c r="GC142" s="82" t="str">
        <f t="shared" si="74"/>
        <v/>
      </c>
      <c r="GD142" s="82" t="str">
        <f t="shared" si="74"/>
        <v/>
      </c>
      <c r="GE142" s="82" t="str">
        <f t="shared" si="74"/>
        <v/>
      </c>
      <c r="GF142" s="82" t="str">
        <f t="shared" si="74"/>
        <v/>
      </c>
    </row>
    <row r="143" spans="1:188" ht="25.5" customHeight="1">
      <c r="A143" s="2" t="s">
        <v>2895</v>
      </c>
      <c r="B143" s="2">
        <f>COUNTIF($H$4:H143,H143)</f>
        <v>1</v>
      </c>
      <c r="C143" s="2">
        <f>COUNTIF($J$4:J143,J143)</f>
        <v>1</v>
      </c>
      <c r="D143" s="2">
        <f>COUNTIF($K$4:K143,K143)</f>
        <v>1</v>
      </c>
      <c r="E143" s="89">
        <f t="shared" si="50"/>
        <v>140</v>
      </c>
      <c r="F143" s="89" t="s">
        <v>2532</v>
      </c>
      <c r="G143" s="79" t="s">
        <v>3917</v>
      </c>
      <c r="H143" s="79" t="s">
        <v>3445</v>
      </c>
      <c r="I143" s="79" t="s">
        <v>1531</v>
      </c>
      <c r="J143" s="79" t="s">
        <v>3678</v>
      </c>
      <c r="K143" s="89" t="s">
        <v>1905</v>
      </c>
      <c r="L143" s="89" t="s">
        <v>1909</v>
      </c>
      <c r="M143" s="108" t="s">
        <v>8042</v>
      </c>
      <c r="N143" s="108"/>
      <c r="O143" s="108"/>
      <c r="P143" s="108"/>
      <c r="Q143" s="108"/>
      <c r="R143" s="108"/>
      <c r="S143" s="89"/>
      <c r="T143" s="89"/>
      <c r="U143" s="89"/>
      <c r="V143" s="89"/>
      <c r="W143" s="89"/>
      <c r="X143" s="89"/>
      <c r="Y143" s="89"/>
      <c r="Z143" s="89"/>
      <c r="AA143" s="89"/>
      <c r="AB143" s="89"/>
      <c r="AC143" s="89"/>
      <c r="AD143" s="89"/>
      <c r="AE143" s="89"/>
      <c r="AF143" s="89"/>
      <c r="AG143" s="89"/>
      <c r="AH143" s="89"/>
      <c r="AI143" s="89"/>
      <c r="AJ143" s="89"/>
      <c r="AK143" s="89"/>
      <c r="AL143" s="89"/>
      <c r="AM143" s="89"/>
      <c r="AN143" s="89">
        <v>1</v>
      </c>
      <c r="AO143" s="89">
        <v>2</v>
      </c>
      <c r="AP143" s="89"/>
      <c r="AQ143" s="111"/>
      <c r="AR143" s="118"/>
      <c r="AS143" s="2" t="str">
        <f t="shared" si="51"/>
        <v/>
      </c>
      <c r="AT143" s="2" t="str">
        <f t="shared" si="51"/>
        <v/>
      </c>
      <c r="AU143" s="2" t="str">
        <f t="shared" si="51"/>
        <v/>
      </c>
      <c r="AV143" s="2" t="str">
        <f t="shared" si="51"/>
        <v/>
      </c>
      <c r="AW143" s="2" t="str">
        <f t="shared" si="51"/>
        <v/>
      </c>
      <c r="AX143" s="2" t="str">
        <f t="shared" si="51"/>
        <v/>
      </c>
      <c r="AY143" s="121" t="str">
        <f t="shared" si="52"/>
        <v/>
      </c>
      <c r="AZ143" s="121" t="str">
        <f t="shared" si="52"/>
        <v/>
      </c>
      <c r="BA143" s="121" t="str">
        <f t="shared" si="52"/>
        <v/>
      </c>
      <c r="BB143" s="121" t="str">
        <f t="shared" si="52"/>
        <v/>
      </c>
      <c r="BC143" s="121" t="str">
        <f t="shared" si="52"/>
        <v/>
      </c>
      <c r="BD143" s="121" t="str">
        <f t="shared" si="52"/>
        <v/>
      </c>
      <c r="BE143" s="82" t="str">
        <f t="shared" si="53"/>
        <v/>
      </c>
      <c r="BF143" s="82" t="str">
        <f t="shared" si="53"/>
        <v/>
      </c>
      <c r="BG143" s="82" t="str">
        <f t="shared" si="53"/>
        <v/>
      </c>
      <c r="BH143" s="82" t="str">
        <f t="shared" si="53"/>
        <v/>
      </c>
      <c r="BI143" s="82" t="str">
        <f t="shared" si="53"/>
        <v/>
      </c>
      <c r="BJ143" s="82" t="str">
        <f t="shared" si="53"/>
        <v/>
      </c>
      <c r="BK143" s="82" t="str">
        <f t="shared" si="54"/>
        <v/>
      </c>
      <c r="BL143" s="82" t="str">
        <f t="shared" si="54"/>
        <v/>
      </c>
      <c r="BM143" s="82" t="str">
        <f t="shared" si="54"/>
        <v/>
      </c>
      <c r="BN143" s="82" t="str">
        <f t="shared" si="54"/>
        <v/>
      </c>
      <c r="BO143" s="82" t="str">
        <f t="shared" si="54"/>
        <v/>
      </c>
      <c r="BP143" s="82" t="str">
        <f t="shared" si="54"/>
        <v/>
      </c>
      <c r="BQ143" s="82" t="str">
        <f t="shared" si="55"/>
        <v/>
      </c>
      <c r="BR143" s="82" t="str">
        <f t="shared" si="55"/>
        <v/>
      </c>
      <c r="BS143" s="82" t="str">
        <f t="shared" si="55"/>
        <v/>
      </c>
      <c r="BT143" s="82" t="str">
        <f t="shared" si="55"/>
        <v/>
      </c>
      <c r="BU143" s="82" t="str">
        <f t="shared" si="55"/>
        <v/>
      </c>
      <c r="BV143" s="82" t="str">
        <f t="shared" si="55"/>
        <v/>
      </c>
      <c r="BW143" s="82" t="str">
        <f t="shared" si="56"/>
        <v/>
      </c>
      <c r="BX143" s="82" t="str">
        <f t="shared" si="56"/>
        <v/>
      </c>
      <c r="BY143" s="82" t="str">
        <f t="shared" si="56"/>
        <v/>
      </c>
      <c r="BZ143" s="82" t="str">
        <f t="shared" si="56"/>
        <v/>
      </c>
      <c r="CA143" s="82" t="str">
        <f t="shared" si="56"/>
        <v/>
      </c>
      <c r="CB143" s="82" t="str">
        <f t="shared" si="56"/>
        <v/>
      </c>
      <c r="CC143" s="82" t="str">
        <f t="shared" si="57"/>
        <v/>
      </c>
      <c r="CD143" s="82" t="str">
        <f t="shared" si="57"/>
        <v/>
      </c>
      <c r="CE143" s="82" t="str">
        <f t="shared" si="57"/>
        <v/>
      </c>
      <c r="CF143" s="82" t="str">
        <f t="shared" si="57"/>
        <v/>
      </c>
      <c r="CG143" s="82" t="str">
        <f t="shared" si="57"/>
        <v/>
      </c>
      <c r="CH143" s="82" t="str">
        <f t="shared" si="57"/>
        <v/>
      </c>
      <c r="CI143" s="82" t="str">
        <f t="shared" si="58"/>
        <v/>
      </c>
      <c r="CJ143" s="82" t="str">
        <f t="shared" si="58"/>
        <v/>
      </c>
      <c r="CK143" s="82" t="str">
        <f t="shared" si="58"/>
        <v/>
      </c>
      <c r="CL143" s="82" t="str">
        <f t="shared" si="58"/>
        <v/>
      </c>
      <c r="CM143" s="82" t="str">
        <f t="shared" si="58"/>
        <v/>
      </c>
      <c r="CN143" s="82" t="str">
        <f t="shared" si="58"/>
        <v/>
      </c>
      <c r="CO143" s="82" t="str">
        <f t="shared" si="59"/>
        <v/>
      </c>
      <c r="CP143" s="82" t="str">
        <f t="shared" si="59"/>
        <v/>
      </c>
      <c r="CQ143" s="82" t="str">
        <f t="shared" si="59"/>
        <v/>
      </c>
      <c r="CR143" s="82" t="str">
        <f t="shared" si="59"/>
        <v/>
      </c>
      <c r="CS143" s="82" t="str">
        <f t="shared" si="59"/>
        <v/>
      </c>
      <c r="CT143" s="82" t="str">
        <f t="shared" si="59"/>
        <v/>
      </c>
      <c r="CU143" s="82" t="str">
        <f t="shared" si="60"/>
        <v/>
      </c>
      <c r="CV143" s="82" t="str">
        <f t="shared" si="60"/>
        <v/>
      </c>
      <c r="CW143" s="82" t="str">
        <f t="shared" si="60"/>
        <v/>
      </c>
      <c r="CX143" s="82" t="str">
        <f t="shared" si="60"/>
        <v/>
      </c>
      <c r="CY143" s="82" t="str">
        <f t="shared" si="60"/>
        <v/>
      </c>
      <c r="CZ143" s="82" t="str">
        <f t="shared" si="60"/>
        <v/>
      </c>
      <c r="DA143" s="82" t="str">
        <f t="shared" si="61"/>
        <v/>
      </c>
      <c r="DB143" s="82" t="str">
        <f t="shared" si="61"/>
        <v/>
      </c>
      <c r="DC143" s="82" t="str">
        <f t="shared" si="61"/>
        <v/>
      </c>
      <c r="DD143" s="82" t="str">
        <f t="shared" si="61"/>
        <v/>
      </c>
      <c r="DE143" s="82" t="str">
        <f t="shared" si="61"/>
        <v/>
      </c>
      <c r="DF143" s="82" t="str">
        <f t="shared" si="61"/>
        <v/>
      </c>
      <c r="DG143" s="82" t="str">
        <f t="shared" si="62"/>
        <v/>
      </c>
      <c r="DH143" s="82" t="str">
        <f t="shared" si="62"/>
        <v/>
      </c>
      <c r="DI143" s="82" t="str">
        <f t="shared" si="62"/>
        <v/>
      </c>
      <c r="DJ143" s="82" t="str">
        <f t="shared" si="62"/>
        <v/>
      </c>
      <c r="DK143" s="82" t="str">
        <f t="shared" si="62"/>
        <v/>
      </c>
      <c r="DL143" s="82" t="str">
        <f t="shared" si="62"/>
        <v/>
      </c>
      <c r="DM143" s="82" t="str">
        <f t="shared" si="63"/>
        <v/>
      </c>
      <c r="DN143" s="82" t="str">
        <f t="shared" si="63"/>
        <v/>
      </c>
      <c r="DO143" s="82" t="str">
        <f t="shared" si="63"/>
        <v/>
      </c>
      <c r="DP143" s="82" t="str">
        <f t="shared" si="63"/>
        <v/>
      </c>
      <c r="DQ143" s="82" t="str">
        <f t="shared" si="63"/>
        <v/>
      </c>
      <c r="DR143" s="82" t="str">
        <f t="shared" si="63"/>
        <v/>
      </c>
      <c r="DS143" s="82" t="str">
        <f t="shared" si="64"/>
        <v/>
      </c>
      <c r="DT143" s="82" t="str">
        <f t="shared" si="64"/>
        <v/>
      </c>
      <c r="DU143" s="82" t="str">
        <f t="shared" si="64"/>
        <v/>
      </c>
      <c r="DV143" s="82" t="str">
        <f t="shared" si="64"/>
        <v/>
      </c>
      <c r="DW143" s="82" t="str">
        <f t="shared" si="64"/>
        <v/>
      </c>
      <c r="DX143" s="82" t="str">
        <f t="shared" si="64"/>
        <v/>
      </c>
      <c r="DY143" s="82" t="str">
        <f t="shared" si="65"/>
        <v/>
      </c>
      <c r="DZ143" s="82" t="str">
        <f t="shared" si="65"/>
        <v/>
      </c>
      <c r="EA143" s="82" t="str">
        <f t="shared" si="65"/>
        <v/>
      </c>
      <c r="EB143" s="82" t="str">
        <f t="shared" si="65"/>
        <v/>
      </c>
      <c r="EC143" s="82" t="str">
        <f t="shared" si="65"/>
        <v/>
      </c>
      <c r="ED143" s="82" t="str">
        <f t="shared" si="65"/>
        <v/>
      </c>
      <c r="EE143" s="82" t="str">
        <f t="shared" si="66"/>
        <v/>
      </c>
      <c r="EF143" s="82" t="str">
        <f t="shared" si="66"/>
        <v/>
      </c>
      <c r="EG143" s="82" t="str">
        <f t="shared" si="66"/>
        <v/>
      </c>
      <c r="EH143" s="82" t="str">
        <f t="shared" si="66"/>
        <v/>
      </c>
      <c r="EI143" s="82" t="str">
        <f t="shared" si="66"/>
        <v/>
      </c>
      <c r="EJ143" s="82" t="str">
        <f t="shared" si="66"/>
        <v/>
      </c>
      <c r="EK143" s="82" t="str">
        <f t="shared" si="67"/>
        <v/>
      </c>
      <c r="EL143" s="82" t="str">
        <f t="shared" si="67"/>
        <v/>
      </c>
      <c r="EM143" s="82" t="str">
        <f t="shared" si="67"/>
        <v/>
      </c>
      <c r="EN143" s="82" t="str">
        <f t="shared" si="67"/>
        <v/>
      </c>
      <c r="EO143" s="82" t="str">
        <f t="shared" si="67"/>
        <v/>
      </c>
      <c r="EP143" s="82" t="str">
        <f t="shared" si="67"/>
        <v/>
      </c>
      <c r="EQ143" s="82" t="str">
        <f t="shared" si="68"/>
        <v/>
      </c>
      <c r="ER143" s="82" t="str">
        <f t="shared" si="68"/>
        <v/>
      </c>
      <c r="ES143" s="82" t="str">
        <f t="shared" si="68"/>
        <v/>
      </c>
      <c r="ET143" s="82" t="str">
        <f t="shared" si="68"/>
        <v/>
      </c>
      <c r="EU143" s="82" t="str">
        <f t="shared" si="68"/>
        <v/>
      </c>
      <c r="EV143" s="82" t="str">
        <f t="shared" si="68"/>
        <v/>
      </c>
      <c r="EW143" s="82" t="str">
        <f t="shared" si="69"/>
        <v/>
      </c>
      <c r="EX143" s="82" t="str">
        <f t="shared" si="69"/>
        <v/>
      </c>
      <c r="EY143" s="82" t="str">
        <f t="shared" si="69"/>
        <v/>
      </c>
      <c r="EZ143" s="82" t="str">
        <f t="shared" si="69"/>
        <v/>
      </c>
      <c r="FA143" s="82" t="str">
        <f t="shared" si="69"/>
        <v/>
      </c>
      <c r="FB143" s="82" t="str">
        <f t="shared" si="69"/>
        <v/>
      </c>
      <c r="FC143" s="82" t="str">
        <f t="shared" si="70"/>
        <v/>
      </c>
      <c r="FD143" s="82" t="str">
        <f t="shared" si="70"/>
        <v/>
      </c>
      <c r="FE143" s="82" t="str">
        <f t="shared" si="70"/>
        <v/>
      </c>
      <c r="FF143" s="82" t="str">
        <f t="shared" si="70"/>
        <v/>
      </c>
      <c r="FG143" s="82" t="str">
        <f t="shared" si="70"/>
        <v/>
      </c>
      <c r="FH143" s="82" t="str">
        <f t="shared" si="70"/>
        <v/>
      </c>
      <c r="FI143" s="82" t="str">
        <f t="shared" si="71"/>
        <v/>
      </c>
      <c r="FJ143" s="82" t="str">
        <f t="shared" si="71"/>
        <v/>
      </c>
      <c r="FK143" s="82" t="str">
        <f t="shared" si="71"/>
        <v/>
      </c>
      <c r="FL143" s="82" t="str">
        <f t="shared" si="71"/>
        <v/>
      </c>
      <c r="FM143" s="82" t="str">
        <f t="shared" si="71"/>
        <v/>
      </c>
      <c r="FN143" s="82" t="str">
        <f t="shared" si="71"/>
        <v/>
      </c>
      <c r="FO143" s="82" t="str">
        <f t="shared" si="72"/>
        <v>monolith_biscuit@outlook.jp</v>
      </c>
      <c r="FP143" s="82" t="str">
        <f t="shared" si="72"/>
        <v/>
      </c>
      <c r="FQ143" s="82" t="str">
        <f t="shared" si="72"/>
        <v/>
      </c>
      <c r="FR143" s="82" t="str">
        <f t="shared" si="72"/>
        <v/>
      </c>
      <c r="FS143" s="82" t="str">
        <f t="shared" si="72"/>
        <v/>
      </c>
      <c r="FT143" s="82" t="str">
        <f t="shared" si="72"/>
        <v/>
      </c>
      <c r="FU143" s="82" t="str">
        <f t="shared" si="73"/>
        <v>monolith_biscuit@outlook.jp</v>
      </c>
      <c r="FV143" s="82" t="str">
        <f t="shared" si="73"/>
        <v/>
      </c>
      <c r="FW143" s="82" t="str">
        <f t="shared" si="73"/>
        <v/>
      </c>
      <c r="FX143" s="82" t="str">
        <f t="shared" si="73"/>
        <v/>
      </c>
      <c r="FY143" s="82" t="str">
        <f t="shared" si="73"/>
        <v/>
      </c>
      <c r="FZ143" s="82" t="str">
        <f t="shared" si="73"/>
        <v/>
      </c>
      <c r="GA143" s="82" t="str">
        <f t="shared" si="74"/>
        <v/>
      </c>
      <c r="GB143" s="82" t="str">
        <f t="shared" si="74"/>
        <v/>
      </c>
      <c r="GC143" s="82" t="str">
        <f t="shared" si="74"/>
        <v/>
      </c>
      <c r="GD143" s="82" t="str">
        <f t="shared" si="74"/>
        <v/>
      </c>
      <c r="GE143" s="82" t="str">
        <f t="shared" si="74"/>
        <v/>
      </c>
      <c r="GF143" s="82" t="str">
        <f t="shared" si="74"/>
        <v/>
      </c>
    </row>
    <row r="144" spans="1:188" ht="25.5" customHeight="1">
      <c r="A144" s="2" t="s">
        <v>4705</v>
      </c>
      <c r="B144" s="2">
        <f>COUNTIF($H$4:H144,H144)</f>
        <v>1</v>
      </c>
      <c r="C144" s="2">
        <f>COUNTIF($J$4:J144,J144)</f>
        <v>1</v>
      </c>
      <c r="D144" s="2">
        <f>COUNTIF($K$4:K144,K144)</f>
        <v>1</v>
      </c>
      <c r="E144" s="89">
        <f t="shared" si="50"/>
        <v>141</v>
      </c>
      <c r="F144" s="89" t="s">
        <v>2532</v>
      </c>
      <c r="G144" s="79" t="s">
        <v>742</v>
      </c>
      <c r="H144" s="79" t="s">
        <v>4350</v>
      </c>
      <c r="I144" s="79" t="s">
        <v>4352</v>
      </c>
      <c r="J144" s="79" t="s">
        <v>4356</v>
      </c>
      <c r="K144" s="89" t="s">
        <v>129</v>
      </c>
      <c r="L144" s="89" t="s">
        <v>4358</v>
      </c>
      <c r="M144" s="108" t="s">
        <v>4359</v>
      </c>
      <c r="N144" s="108"/>
      <c r="O144" s="108"/>
      <c r="P144" s="108"/>
      <c r="Q144" s="108"/>
      <c r="R144" s="108"/>
      <c r="S144" s="89"/>
      <c r="T144" s="89"/>
      <c r="U144" s="89"/>
      <c r="V144" s="89"/>
      <c r="W144" s="89"/>
      <c r="X144" s="89"/>
      <c r="Y144" s="89"/>
      <c r="Z144" s="89"/>
      <c r="AA144" s="89"/>
      <c r="AB144" s="89"/>
      <c r="AC144" s="89"/>
      <c r="AD144" s="89"/>
      <c r="AE144" s="89"/>
      <c r="AF144" s="89"/>
      <c r="AG144" s="89"/>
      <c r="AH144" s="89"/>
      <c r="AI144" s="89"/>
      <c r="AJ144" s="89"/>
      <c r="AK144" s="89"/>
      <c r="AL144" s="89"/>
      <c r="AM144" s="89"/>
      <c r="AN144" s="89"/>
      <c r="AO144" s="89"/>
      <c r="AP144" s="89"/>
      <c r="AQ144" s="111"/>
      <c r="AR144" s="118"/>
      <c r="AS144" s="2" t="str">
        <f t="shared" si="51"/>
        <v/>
      </c>
      <c r="AT144" s="2" t="str">
        <f t="shared" si="51"/>
        <v/>
      </c>
      <c r="AU144" s="2" t="str">
        <f t="shared" si="51"/>
        <v/>
      </c>
      <c r="AV144" s="2" t="str">
        <f t="shared" si="51"/>
        <v/>
      </c>
      <c r="AW144" s="2" t="str">
        <f t="shared" si="51"/>
        <v/>
      </c>
      <c r="AX144" s="2" t="str">
        <f t="shared" si="51"/>
        <v/>
      </c>
      <c r="AY144" s="121" t="str">
        <f t="shared" si="52"/>
        <v/>
      </c>
      <c r="AZ144" s="121" t="str">
        <f t="shared" si="52"/>
        <v/>
      </c>
      <c r="BA144" s="121" t="str">
        <f t="shared" si="52"/>
        <v/>
      </c>
      <c r="BB144" s="121" t="str">
        <f t="shared" si="52"/>
        <v/>
      </c>
      <c r="BC144" s="121" t="str">
        <f t="shared" si="52"/>
        <v/>
      </c>
      <c r="BD144" s="121" t="str">
        <f t="shared" si="52"/>
        <v/>
      </c>
      <c r="BE144" s="82" t="str">
        <f t="shared" si="53"/>
        <v/>
      </c>
      <c r="BF144" s="82" t="str">
        <f t="shared" si="53"/>
        <v/>
      </c>
      <c r="BG144" s="82" t="str">
        <f t="shared" si="53"/>
        <v/>
      </c>
      <c r="BH144" s="82" t="str">
        <f t="shared" si="53"/>
        <v/>
      </c>
      <c r="BI144" s="82" t="str">
        <f t="shared" si="53"/>
        <v/>
      </c>
      <c r="BJ144" s="82" t="str">
        <f t="shared" si="53"/>
        <v/>
      </c>
      <c r="BK144" s="82" t="str">
        <f t="shared" si="54"/>
        <v/>
      </c>
      <c r="BL144" s="82" t="str">
        <f t="shared" si="54"/>
        <v/>
      </c>
      <c r="BM144" s="82" t="str">
        <f t="shared" si="54"/>
        <v/>
      </c>
      <c r="BN144" s="82" t="str">
        <f t="shared" si="54"/>
        <v/>
      </c>
      <c r="BO144" s="82" t="str">
        <f t="shared" si="54"/>
        <v/>
      </c>
      <c r="BP144" s="82" t="str">
        <f t="shared" si="54"/>
        <v/>
      </c>
      <c r="BQ144" s="82" t="str">
        <f t="shared" si="55"/>
        <v/>
      </c>
      <c r="BR144" s="82" t="str">
        <f t="shared" si="55"/>
        <v/>
      </c>
      <c r="BS144" s="82" t="str">
        <f t="shared" si="55"/>
        <v/>
      </c>
      <c r="BT144" s="82" t="str">
        <f t="shared" si="55"/>
        <v/>
      </c>
      <c r="BU144" s="82" t="str">
        <f t="shared" si="55"/>
        <v/>
      </c>
      <c r="BV144" s="82" t="str">
        <f t="shared" si="55"/>
        <v/>
      </c>
      <c r="BW144" s="82" t="str">
        <f t="shared" si="56"/>
        <v/>
      </c>
      <c r="BX144" s="82" t="str">
        <f t="shared" si="56"/>
        <v/>
      </c>
      <c r="BY144" s="82" t="str">
        <f t="shared" si="56"/>
        <v/>
      </c>
      <c r="BZ144" s="82" t="str">
        <f t="shared" si="56"/>
        <v/>
      </c>
      <c r="CA144" s="82" t="str">
        <f t="shared" si="56"/>
        <v/>
      </c>
      <c r="CB144" s="82" t="str">
        <f t="shared" si="56"/>
        <v/>
      </c>
      <c r="CC144" s="82" t="str">
        <f t="shared" si="57"/>
        <v/>
      </c>
      <c r="CD144" s="82" t="str">
        <f t="shared" si="57"/>
        <v/>
      </c>
      <c r="CE144" s="82" t="str">
        <f t="shared" si="57"/>
        <v/>
      </c>
      <c r="CF144" s="82" t="str">
        <f t="shared" si="57"/>
        <v/>
      </c>
      <c r="CG144" s="82" t="str">
        <f t="shared" si="57"/>
        <v/>
      </c>
      <c r="CH144" s="82" t="str">
        <f t="shared" si="57"/>
        <v/>
      </c>
      <c r="CI144" s="82" t="str">
        <f t="shared" si="58"/>
        <v/>
      </c>
      <c r="CJ144" s="82" t="str">
        <f t="shared" si="58"/>
        <v/>
      </c>
      <c r="CK144" s="82" t="str">
        <f t="shared" si="58"/>
        <v/>
      </c>
      <c r="CL144" s="82" t="str">
        <f t="shared" si="58"/>
        <v/>
      </c>
      <c r="CM144" s="82" t="str">
        <f t="shared" si="58"/>
        <v/>
      </c>
      <c r="CN144" s="82" t="str">
        <f t="shared" si="58"/>
        <v/>
      </c>
      <c r="CO144" s="82" t="str">
        <f t="shared" si="59"/>
        <v/>
      </c>
      <c r="CP144" s="82" t="str">
        <f t="shared" si="59"/>
        <v/>
      </c>
      <c r="CQ144" s="82" t="str">
        <f t="shared" si="59"/>
        <v/>
      </c>
      <c r="CR144" s="82" t="str">
        <f t="shared" si="59"/>
        <v/>
      </c>
      <c r="CS144" s="82" t="str">
        <f t="shared" si="59"/>
        <v/>
      </c>
      <c r="CT144" s="82" t="str">
        <f t="shared" si="59"/>
        <v/>
      </c>
      <c r="CU144" s="82" t="str">
        <f t="shared" si="60"/>
        <v/>
      </c>
      <c r="CV144" s="82" t="str">
        <f t="shared" si="60"/>
        <v/>
      </c>
      <c r="CW144" s="82" t="str">
        <f t="shared" si="60"/>
        <v/>
      </c>
      <c r="CX144" s="82" t="str">
        <f t="shared" si="60"/>
        <v/>
      </c>
      <c r="CY144" s="82" t="str">
        <f t="shared" si="60"/>
        <v/>
      </c>
      <c r="CZ144" s="82" t="str">
        <f t="shared" si="60"/>
        <v/>
      </c>
      <c r="DA144" s="82" t="str">
        <f t="shared" si="61"/>
        <v/>
      </c>
      <c r="DB144" s="82" t="str">
        <f t="shared" si="61"/>
        <v/>
      </c>
      <c r="DC144" s="82" t="str">
        <f t="shared" si="61"/>
        <v/>
      </c>
      <c r="DD144" s="82" t="str">
        <f t="shared" si="61"/>
        <v/>
      </c>
      <c r="DE144" s="82" t="str">
        <f t="shared" si="61"/>
        <v/>
      </c>
      <c r="DF144" s="82" t="str">
        <f t="shared" si="61"/>
        <v/>
      </c>
      <c r="DG144" s="82" t="str">
        <f t="shared" si="62"/>
        <v/>
      </c>
      <c r="DH144" s="82" t="str">
        <f t="shared" si="62"/>
        <v/>
      </c>
      <c r="DI144" s="82" t="str">
        <f t="shared" si="62"/>
        <v/>
      </c>
      <c r="DJ144" s="82" t="str">
        <f t="shared" si="62"/>
        <v/>
      </c>
      <c r="DK144" s="82" t="str">
        <f t="shared" si="62"/>
        <v/>
      </c>
      <c r="DL144" s="82" t="str">
        <f t="shared" si="62"/>
        <v/>
      </c>
      <c r="DM144" s="82" t="str">
        <f t="shared" si="63"/>
        <v/>
      </c>
      <c r="DN144" s="82" t="str">
        <f t="shared" si="63"/>
        <v/>
      </c>
      <c r="DO144" s="82" t="str">
        <f t="shared" si="63"/>
        <v/>
      </c>
      <c r="DP144" s="82" t="str">
        <f t="shared" si="63"/>
        <v/>
      </c>
      <c r="DQ144" s="82" t="str">
        <f t="shared" si="63"/>
        <v/>
      </c>
      <c r="DR144" s="82" t="str">
        <f t="shared" si="63"/>
        <v/>
      </c>
      <c r="DS144" s="82" t="str">
        <f t="shared" si="64"/>
        <v/>
      </c>
      <c r="DT144" s="82" t="str">
        <f t="shared" si="64"/>
        <v/>
      </c>
      <c r="DU144" s="82" t="str">
        <f t="shared" si="64"/>
        <v/>
      </c>
      <c r="DV144" s="82" t="str">
        <f t="shared" si="64"/>
        <v/>
      </c>
      <c r="DW144" s="82" t="str">
        <f t="shared" si="64"/>
        <v/>
      </c>
      <c r="DX144" s="82" t="str">
        <f t="shared" si="64"/>
        <v/>
      </c>
      <c r="DY144" s="82" t="str">
        <f t="shared" si="65"/>
        <v/>
      </c>
      <c r="DZ144" s="82" t="str">
        <f t="shared" si="65"/>
        <v/>
      </c>
      <c r="EA144" s="82" t="str">
        <f t="shared" si="65"/>
        <v/>
      </c>
      <c r="EB144" s="82" t="str">
        <f t="shared" si="65"/>
        <v/>
      </c>
      <c r="EC144" s="82" t="str">
        <f t="shared" si="65"/>
        <v/>
      </c>
      <c r="ED144" s="82" t="str">
        <f t="shared" si="65"/>
        <v/>
      </c>
      <c r="EE144" s="82" t="str">
        <f t="shared" si="66"/>
        <v/>
      </c>
      <c r="EF144" s="82" t="str">
        <f t="shared" si="66"/>
        <v/>
      </c>
      <c r="EG144" s="82" t="str">
        <f t="shared" si="66"/>
        <v/>
      </c>
      <c r="EH144" s="82" t="str">
        <f t="shared" si="66"/>
        <v/>
      </c>
      <c r="EI144" s="82" t="str">
        <f t="shared" si="66"/>
        <v/>
      </c>
      <c r="EJ144" s="82" t="str">
        <f t="shared" si="66"/>
        <v/>
      </c>
      <c r="EK144" s="82" t="str">
        <f t="shared" si="67"/>
        <v/>
      </c>
      <c r="EL144" s="82" t="str">
        <f t="shared" si="67"/>
        <v/>
      </c>
      <c r="EM144" s="82" t="str">
        <f t="shared" si="67"/>
        <v/>
      </c>
      <c r="EN144" s="82" t="str">
        <f t="shared" si="67"/>
        <v/>
      </c>
      <c r="EO144" s="82" t="str">
        <f t="shared" si="67"/>
        <v/>
      </c>
      <c r="EP144" s="82" t="str">
        <f t="shared" si="67"/>
        <v/>
      </c>
      <c r="EQ144" s="82" t="str">
        <f t="shared" si="68"/>
        <v/>
      </c>
      <c r="ER144" s="82" t="str">
        <f t="shared" si="68"/>
        <v/>
      </c>
      <c r="ES144" s="82" t="str">
        <f t="shared" si="68"/>
        <v/>
      </c>
      <c r="ET144" s="82" t="str">
        <f t="shared" si="68"/>
        <v/>
      </c>
      <c r="EU144" s="82" t="str">
        <f t="shared" si="68"/>
        <v/>
      </c>
      <c r="EV144" s="82" t="str">
        <f t="shared" si="68"/>
        <v/>
      </c>
      <c r="EW144" s="82" t="str">
        <f t="shared" si="69"/>
        <v/>
      </c>
      <c r="EX144" s="82" t="str">
        <f t="shared" si="69"/>
        <v/>
      </c>
      <c r="EY144" s="82" t="str">
        <f t="shared" si="69"/>
        <v/>
      </c>
      <c r="EZ144" s="82" t="str">
        <f t="shared" si="69"/>
        <v/>
      </c>
      <c r="FA144" s="82" t="str">
        <f t="shared" si="69"/>
        <v/>
      </c>
      <c r="FB144" s="82" t="str">
        <f t="shared" si="69"/>
        <v/>
      </c>
      <c r="FC144" s="82" t="str">
        <f t="shared" si="70"/>
        <v/>
      </c>
      <c r="FD144" s="82" t="str">
        <f t="shared" si="70"/>
        <v/>
      </c>
      <c r="FE144" s="82" t="str">
        <f t="shared" si="70"/>
        <v/>
      </c>
      <c r="FF144" s="82" t="str">
        <f t="shared" si="70"/>
        <v/>
      </c>
      <c r="FG144" s="82" t="str">
        <f t="shared" si="70"/>
        <v/>
      </c>
      <c r="FH144" s="82" t="str">
        <f t="shared" si="70"/>
        <v/>
      </c>
      <c r="FI144" s="82" t="str">
        <f t="shared" si="71"/>
        <v/>
      </c>
      <c r="FJ144" s="82" t="str">
        <f t="shared" si="71"/>
        <v/>
      </c>
      <c r="FK144" s="82" t="str">
        <f t="shared" si="71"/>
        <v/>
      </c>
      <c r="FL144" s="82" t="str">
        <f t="shared" si="71"/>
        <v/>
      </c>
      <c r="FM144" s="82" t="str">
        <f t="shared" si="71"/>
        <v/>
      </c>
      <c r="FN144" s="82" t="str">
        <f t="shared" si="71"/>
        <v/>
      </c>
      <c r="FO144" s="82" t="str">
        <f t="shared" si="72"/>
        <v/>
      </c>
      <c r="FP144" s="82" t="str">
        <f t="shared" si="72"/>
        <v/>
      </c>
      <c r="FQ144" s="82" t="str">
        <f t="shared" si="72"/>
        <v/>
      </c>
      <c r="FR144" s="82" t="str">
        <f t="shared" si="72"/>
        <v/>
      </c>
      <c r="FS144" s="82" t="str">
        <f t="shared" si="72"/>
        <v/>
      </c>
      <c r="FT144" s="82" t="str">
        <f t="shared" si="72"/>
        <v/>
      </c>
      <c r="FU144" s="82" t="str">
        <f t="shared" si="73"/>
        <v/>
      </c>
      <c r="FV144" s="82" t="str">
        <f t="shared" si="73"/>
        <v/>
      </c>
      <c r="FW144" s="82" t="str">
        <f t="shared" si="73"/>
        <v/>
      </c>
      <c r="FX144" s="82" t="str">
        <f t="shared" si="73"/>
        <v/>
      </c>
      <c r="FY144" s="82" t="str">
        <f t="shared" si="73"/>
        <v/>
      </c>
      <c r="FZ144" s="82" t="str">
        <f t="shared" si="73"/>
        <v/>
      </c>
      <c r="GA144" s="82" t="str">
        <f t="shared" si="74"/>
        <v/>
      </c>
      <c r="GB144" s="82" t="str">
        <f t="shared" si="74"/>
        <v/>
      </c>
      <c r="GC144" s="82" t="str">
        <f t="shared" si="74"/>
        <v/>
      </c>
      <c r="GD144" s="82" t="str">
        <f t="shared" si="74"/>
        <v/>
      </c>
      <c r="GE144" s="82" t="str">
        <f t="shared" si="74"/>
        <v/>
      </c>
      <c r="GF144" s="82" t="str">
        <f t="shared" si="74"/>
        <v/>
      </c>
    </row>
    <row r="145" spans="1:188" ht="25.5" customHeight="1">
      <c r="A145" s="2" t="s">
        <v>4707</v>
      </c>
      <c r="B145" s="2">
        <f>COUNTIF($H$4:H145,H145)</f>
        <v>1</v>
      </c>
      <c r="C145" s="2">
        <f>COUNTIF($J$4:J145,J145)</f>
        <v>1</v>
      </c>
      <c r="D145" s="2">
        <f>COUNTIF($K$4:K145,K145)</f>
        <v>1</v>
      </c>
      <c r="E145" s="89">
        <f t="shared" si="50"/>
        <v>142</v>
      </c>
      <c r="F145" s="89" t="s">
        <v>2532</v>
      </c>
      <c r="G145" s="79" t="s">
        <v>3928</v>
      </c>
      <c r="H145" s="79" t="s">
        <v>2916</v>
      </c>
      <c r="I145" s="79" t="s">
        <v>919</v>
      </c>
      <c r="J145" s="79" t="s">
        <v>4360</v>
      </c>
      <c r="K145" s="89" t="s">
        <v>1851</v>
      </c>
      <c r="L145" s="89" t="s">
        <v>1892</v>
      </c>
      <c r="M145" s="108" t="s">
        <v>4364</v>
      </c>
      <c r="N145" s="108"/>
      <c r="O145" s="108"/>
      <c r="P145" s="108"/>
      <c r="Q145" s="108"/>
      <c r="R145" s="108"/>
      <c r="S145" s="89"/>
      <c r="T145" s="89"/>
      <c r="U145" s="89"/>
      <c r="V145" s="89"/>
      <c r="W145" s="89"/>
      <c r="X145" s="89"/>
      <c r="Y145" s="89"/>
      <c r="Z145" s="89"/>
      <c r="AA145" s="89"/>
      <c r="AB145" s="89"/>
      <c r="AC145" s="89"/>
      <c r="AD145" s="89"/>
      <c r="AE145" s="89"/>
      <c r="AF145" s="89"/>
      <c r="AG145" s="89"/>
      <c r="AH145" s="89">
        <v>1</v>
      </c>
      <c r="AI145" s="89">
        <v>1</v>
      </c>
      <c r="AJ145" s="89">
        <v>1</v>
      </c>
      <c r="AK145" s="89">
        <v>1</v>
      </c>
      <c r="AL145" s="89"/>
      <c r="AM145" s="89"/>
      <c r="AN145" s="89"/>
      <c r="AO145" s="89"/>
      <c r="AP145" s="89"/>
      <c r="AQ145" s="111"/>
      <c r="AR145" s="118"/>
      <c r="AS145" s="2" t="str">
        <f t="shared" si="51"/>
        <v/>
      </c>
      <c r="AT145" s="2" t="str">
        <f t="shared" si="51"/>
        <v/>
      </c>
      <c r="AU145" s="2" t="str">
        <f t="shared" si="51"/>
        <v/>
      </c>
      <c r="AV145" s="2" t="str">
        <f t="shared" si="51"/>
        <v/>
      </c>
      <c r="AW145" s="2" t="str">
        <f t="shared" si="51"/>
        <v/>
      </c>
      <c r="AX145" s="2" t="str">
        <f t="shared" si="51"/>
        <v/>
      </c>
      <c r="AY145" s="121" t="str">
        <f t="shared" si="52"/>
        <v/>
      </c>
      <c r="AZ145" s="121" t="str">
        <f t="shared" si="52"/>
        <v/>
      </c>
      <c r="BA145" s="121" t="str">
        <f t="shared" si="52"/>
        <v/>
      </c>
      <c r="BB145" s="121" t="str">
        <f t="shared" si="52"/>
        <v/>
      </c>
      <c r="BC145" s="121" t="str">
        <f t="shared" si="52"/>
        <v/>
      </c>
      <c r="BD145" s="121" t="str">
        <f t="shared" si="52"/>
        <v/>
      </c>
      <c r="BE145" s="82" t="str">
        <f t="shared" si="53"/>
        <v/>
      </c>
      <c r="BF145" s="82" t="str">
        <f t="shared" si="53"/>
        <v/>
      </c>
      <c r="BG145" s="82" t="str">
        <f t="shared" si="53"/>
        <v/>
      </c>
      <c r="BH145" s="82" t="str">
        <f t="shared" si="53"/>
        <v/>
      </c>
      <c r="BI145" s="82" t="str">
        <f t="shared" si="53"/>
        <v/>
      </c>
      <c r="BJ145" s="82" t="str">
        <f t="shared" si="53"/>
        <v/>
      </c>
      <c r="BK145" s="82" t="str">
        <f t="shared" si="54"/>
        <v/>
      </c>
      <c r="BL145" s="82" t="str">
        <f t="shared" si="54"/>
        <v/>
      </c>
      <c r="BM145" s="82" t="str">
        <f t="shared" si="54"/>
        <v/>
      </c>
      <c r="BN145" s="82" t="str">
        <f t="shared" si="54"/>
        <v/>
      </c>
      <c r="BO145" s="82" t="str">
        <f t="shared" si="54"/>
        <v/>
      </c>
      <c r="BP145" s="82" t="str">
        <f t="shared" si="54"/>
        <v/>
      </c>
      <c r="BQ145" s="82" t="str">
        <f t="shared" si="55"/>
        <v/>
      </c>
      <c r="BR145" s="82" t="str">
        <f t="shared" si="55"/>
        <v/>
      </c>
      <c r="BS145" s="82" t="str">
        <f t="shared" si="55"/>
        <v/>
      </c>
      <c r="BT145" s="82" t="str">
        <f t="shared" si="55"/>
        <v/>
      </c>
      <c r="BU145" s="82" t="str">
        <f t="shared" si="55"/>
        <v/>
      </c>
      <c r="BV145" s="82" t="str">
        <f t="shared" si="55"/>
        <v/>
      </c>
      <c r="BW145" s="82" t="str">
        <f t="shared" si="56"/>
        <v/>
      </c>
      <c r="BX145" s="82" t="str">
        <f t="shared" si="56"/>
        <v/>
      </c>
      <c r="BY145" s="82" t="str">
        <f t="shared" si="56"/>
        <v/>
      </c>
      <c r="BZ145" s="82" t="str">
        <f t="shared" si="56"/>
        <v/>
      </c>
      <c r="CA145" s="82" t="str">
        <f t="shared" si="56"/>
        <v/>
      </c>
      <c r="CB145" s="82" t="str">
        <f t="shared" si="56"/>
        <v/>
      </c>
      <c r="CC145" s="82" t="str">
        <f t="shared" si="57"/>
        <v/>
      </c>
      <c r="CD145" s="82" t="str">
        <f t="shared" si="57"/>
        <v/>
      </c>
      <c r="CE145" s="82" t="str">
        <f t="shared" si="57"/>
        <v/>
      </c>
      <c r="CF145" s="82" t="str">
        <f t="shared" si="57"/>
        <v/>
      </c>
      <c r="CG145" s="82" t="str">
        <f t="shared" si="57"/>
        <v/>
      </c>
      <c r="CH145" s="82" t="str">
        <f t="shared" si="57"/>
        <v/>
      </c>
      <c r="CI145" s="82" t="str">
        <f t="shared" si="58"/>
        <v/>
      </c>
      <c r="CJ145" s="82" t="str">
        <f t="shared" si="58"/>
        <v/>
      </c>
      <c r="CK145" s="82" t="str">
        <f t="shared" si="58"/>
        <v/>
      </c>
      <c r="CL145" s="82" t="str">
        <f t="shared" si="58"/>
        <v/>
      </c>
      <c r="CM145" s="82" t="str">
        <f t="shared" si="58"/>
        <v/>
      </c>
      <c r="CN145" s="82" t="str">
        <f t="shared" si="58"/>
        <v/>
      </c>
      <c r="CO145" s="82" t="str">
        <f t="shared" si="59"/>
        <v/>
      </c>
      <c r="CP145" s="82" t="str">
        <f t="shared" si="59"/>
        <v/>
      </c>
      <c r="CQ145" s="82" t="str">
        <f t="shared" si="59"/>
        <v/>
      </c>
      <c r="CR145" s="82" t="str">
        <f t="shared" si="59"/>
        <v/>
      </c>
      <c r="CS145" s="82" t="str">
        <f t="shared" si="59"/>
        <v/>
      </c>
      <c r="CT145" s="82" t="str">
        <f t="shared" si="59"/>
        <v/>
      </c>
      <c r="CU145" s="82" t="str">
        <f t="shared" si="60"/>
        <v/>
      </c>
      <c r="CV145" s="82" t="str">
        <f t="shared" si="60"/>
        <v/>
      </c>
      <c r="CW145" s="82" t="str">
        <f t="shared" si="60"/>
        <v/>
      </c>
      <c r="CX145" s="82" t="str">
        <f t="shared" si="60"/>
        <v/>
      </c>
      <c r="CY145" s="82" t="str">
        <f t="shared" si="60"/>
        <v/>
      </c>
      <c r="CZ145" s="82" t="str">
        <f t="shared" si="60"/>
        <v/>
      </c>
      <c r="DA145" s="82" t="str">
        <f t="shared" si="61"/>
        <v/>
      </c>
      <c r="DB145" s="82" t="str">
        <f t="shared" si="61"/>
        <v/>
      </c>
      <c r="DC145" s="82" t="str">
        <f t="shared" si="61"/>
        <v/>
      </c>
      <c r="DD145" s="82" t="str">
        <f t="shared" si="61"/>
        <v/>
      </c>
      <c r="DE145" s="82" t="str">
        <f t="shared" si="61"/>
        <v/>
      </c>
      <c r="DF145" s="82" t="str">
        <f t="shared" si="61"/>
        <v/>
      </c>
      <c r="DG145" s="82" t="str">
        <f t="shared" si="62"/>
        <v/>
      </c>
      <c r="DH145" s="82" t="str">
        <f t="shared" si="62"/>
        <v/>
      </c>
      <c r="DI145" s="82" t="str">
        <f t="shared" si="62"/>
        <v/>
      </c>
      <c r="DJ145" s="82" t="str">
        <f t="shared" si="62"/>
        <v/>
      </c>
      <c r="DK145" s="82" t="str">
        <f t="shared" si="62"/>
        <v/>
      </c>
      <c r="DL145" s="82" t="str">
        <f t="shared" si="62"/>
        <v/>
      </c>
      <c r="DM145" s="82" t="str">
        <f t="shared" si="63"/>
        <v/>
      </c>
      <c r="DN145" s="82" t="str">
        <f t="shared" si="63"/>
        <v/>
      </c>
      <c r="DO145" s="82" t="str">
        <f t="shared" si="63"/>
        <v/>
      </c>
      <c r="DP145" s="82" t="str">
        <f t="shared" si="63"/>
        <v/>
      </c>
      <c r="DQ145" s="82" t="str">
        <f t="shared" si="63"/>
        <v/>
      </c>
      <c r="DR145" s="82" t="str">
        <f t="shared" si="63"/>
        <v/>
      </c>
      <c r="DS145" s="82" t="str">
        <f t="shared" si="64"/>
        <v/>
      </c>
      <c r="DT145" s="82" t="str">
        <f t="shared" si="64"/>
        <v/>
      </c>
      <c r="DU145" s="82" t="str">
        <f t="shared" si="64"/>
        <v/>
      </c>
      <c r="DV145" s="82" t="str">
        <f t="shared" si="64"/>
        <v/>
      </c>
      <c r="DW145" s="82" t="str">
        <f t="shared" si="64"/>
        <v/>
      </c>
      <c r="DX145" s="82" t="str">
        <f t="shared" si="64"/>
        <v/>
      </c>
      <c r="DY145" s="82" t="str">
        <f t="shared" si="65"/>
        <v/>
      </c>
      <c r="DZ145" s="82" t="str">
        <f t="shared" si="65"/>
        <v/>
      </c>
      <c r="EA145" s="82" t="str">
        <f t="shared" si="65"/>
        <v/>
      </c>
      <c r="EB145" s="82" t="str">
        <f t="shared" si="65"/>
        <v/>
      </c>
      <c r="EC145" s="82" t="str">
        <f t="shared" si="65"/>
        <v/>
      </c>
      <c r="ED145" s="82" t="str">
        <f t="shared" si="65"/>
        <v/>
      </c>
      <c r="EE145" s="82" t="str">
        <f t="shared" si="66"/>
        <v>yui.sw.office@gmail.com</v>
      </c>
      <c r="EF145" s="82" t="str">
        <f t="shared" si="66"/>
        <v/>
      </c>
      <c r="EG145" s="82" t="str">
        <f t="shared" si="66"/>
        <v/>
      </c>
      <c r="EH145" s="82" t="str">
        <f t="shared" si="66"/>
        <v/>
      </c>
      <c r="EI145" s="82" t="str">
        <f t="shared" si="66"/>
        <v/>
      </c>
      <c r="EJ145" s="82" t="str">
        <f t="shared" si="66"/>
        <v/>
      </c>
      <c r="EK145" s="82" t="str">
        <f t="shared" si="67"/>
        <v>yui.sw.office@gmail.com</v>
      </c>
      <c r="EL145" s="82" t="str">
        <f t="shared" si="67"/>
        <v/>
      </c>
      <c r="EM145" s="82" t="str">
        <f t="shared" si="67"/>
        <v/>
      </c>
      <c r="EN145" s="82" t="str">
        <f t="shared" si="67"/>
        <v/>
      </c>
      <c r="EO145" s="82" t="str">
        <f t="shared" si="67"/>
        <v/>
      </c>
      <c r="EP145" s="82" t="str">
        <f t="shared" si="67"/>
        <v/>
      </c>
      <c r="EQ145" s="82" t="str">
        <f t="shared" si="68"/>
        <v>yui.sw.office@gmail.com</v>
      </c>
      <c r="ER145" s="82" t="str">
        <f t="shared" si="68"/>
        <v/>
      </c>
      <c r="ES145" s="82" t="str">
        <f t="shared" si="68"/>
        <v/>
      </c>
      <c r="ET145" s="82" t="str">
        <f t="shared" si="68"/>
        <v/>
      </c>
      <c r="EU145" s="82" t="str">
        <f t="shared" si="68"/>
        <v/>
      </c>
      <c r="EV145" s="82" t="str">
        <f t="shared" si="68"/>
        <v/>
      </c>
      <c r="EW145" s="82" t="str">
        <f t="shared" si="69"/>
        <v>yui.sw.office@gmail.com</v>
      </c>
      <c r="EX145" s="82" t="str">
        <f t="shared" si="69"/>
        <v/>
      </c>
      <c r="EY145" s="82" t="str">
        <f t="shared" si="69"/>
        <v/>
      </c>
      <c r="EZ145" s="82" t="str">
        <f t="shared" si="69"/>
        <v/>
      </c>
      <c r="FA145" s="82" t="str">
        <f t="shared" si="69"/>
        <v/>
      </c>
      <c r="FB145" s="82" t="str">
        <f t="shared" si="69"/>
        <v/>
      </c>
      <c r="FC145" s="82" t="str">
        <f t="shared" si="70"/>
        <v/>
      </c>
      <c r="FD145" s="82" t="str">
        <f t="shared" si="70"/>
        <v/>
      </c>
      <c r="FE145" s="82" t="str">
        <f t="shared" si="70"/>
        <v/>
      </c>
      <c r="FF145" s="82" t="str">
        <f t="shared" si="70"/>
        <v/>
      </c>
      <c r="FG145" s="82" t="str">
        <f t="shared" si="70"/>
        <v/>
      </c>
      <c r="FH145" s="82" t="str">
        <f t="shared" si="70"/>
        <v/>
      </c>
      <c r="FI145" s="82" t="str">
        <f t="shared" si="71"/>
        <v/>
      </c>
      <c r="FJ145" s="82" t="str">
        <f t="shared" si="71"/>
        <v/>
      </c>
      <c r="FK145" s="82" t="str">
        <f t="shared" si="71"/>
        <v/>
      </c>
      <c r="FL145" s="82" t="str">
        <f t="shared" si="71"/>
        <v/>
      </c>
      <c r="FM145" s="82" t="str">
        <f t="shared" si="71"/>
        <v/>
      </c>
      <c r="FN145" s="82" t="str">
        <f t="shared" si="71"/>
        <v/>
      </c>
      <c r="FO145" s="82" t="str">
        <f t="shared" si="72"/>
        <v/>
      </c>
      <c r="FP145" s="82" t="str">
        <f t="shared" si="72"/>
        <v/>
      </c>
      <c r="FQ145" s="82" t="str">
        <f t="shared" si="72"/>
        <v/>
      </c>
      <c r="FR145" s="82" t="str">
        <f t="shared" si="72"/>
        <v/>
      </c>
      <c r="FS145" s="82" t="str">
        <f t="shared" si="72"/>
        <v/>
      </c>
      <c r="FT145" s="82" t="str">
        <f t="shared" si="72"/>
        <v/>
      </c>
      <c r="FU145" s="82" t="str">
        <f t="shared" si="73"/>
        <v/>
      </c>
      <c r="FV145" s="82" t="str">
        <f t="shared" si="73"/>
        <v/>
      </c>
      <c r="FW145" s="82" t="str">
        <f t="shared" si="73"/>
        <v/>
      </c>
      <c r="FX145" s="82" t="str">
        <f t="shared" si="73"/>
        <v/>
      </c>
      <c r="FY145" s="82" t="str">
        <f t="shared" si="73"/>
        <v/>
      </c>
      <c r="FZ145" s="82" t="str">
        <f t="shared" si="73"/>
        <v/>
      </c>
      <c r="GA145" s="82" t="str">
        <f t="shared" si="74"/>
        <v/>
      </c>
      <c r="GB145" s="82" t="str">
        <f t="shared" si="74"/>
        <v/>
      </c>
      <c r="GC145" s="82" t="str">
        <f t="shared" si="74"/>
        <v/>
      </c>
      <c r="GD145" s="82" t="str">
        <f t="shared" si="74"/>
        <v/>
      </c>
      <c r="GE145" s="82" t="str">
        <f t="shared" si="74"/>
        <v/>
      </c>
      <c r="GF145" s="82" t="str">
        <f t="shared" si="74"/>
        <v/>
      </c>
    </row>
    <row r="146" spans="1:188" ht="25.5" customHeight="1">
      <c r="A146" s="2" t="s">
        <v>4710</v>
      </c>
      <c r="B146" s="2">
        <f>COUNTIF($H$4:H146,H146)</f>
        <v>1</v>
      </c>
      <c r="C146" s="2">
        <f>COUNTIF($J$4:J146,J146)</f>
        <v>1</v>
      </c>
      <c r="D146" s="2">
        <f>COUNTIF($K$4:K146,K146)</f>
        <v>1</v>
      </c>
      <c r="E146" s="89">
        <f t="shared" si="50"/>
        <v>143</v>
      </c>
      <c r="F146" s="89" t="s">
        <v>2532</v>
      </c>
      <c r="G146" s="79" t="s">
        <v>4341</v>
      </c>
      <c r="H146" s="79" t="s">
        <v>2147</v>
      </c>
      <c r="I146" s="79" t="s">
        <v>722</v>
      </c>
      <c r="J146" s="79" t="s">
        <v>4367</v>
      </c>
      <c r="K146" s="89" t="s">
        <v>3184</v>
      </c>
      <c r="L146" s="89" t="s">
        <v>3184</v>
      </c>
      <c r="M146" s="108" t="s">
        <v>3736</v>
      </c>
      <c r="N146" s="108" t="s">
        <v>4369</v>
      </c>
      <c r="O146" s="108"/>
      <c r="P146" s="108"/>
      <c r="Q146" s="108"/>
      <c r="R146" s="108"/>
      <c r="S146" s="89"/>
      <c r="T146" s="89"/>
      <c r="U146" s="89"/>
      <c r="V146" s="89"/>
      <c r="W146" s="89"/>
      <c r="X146" s="89"/>
      <c r="Y146" s="89"/>
      <c r="Z146" s="89"/>
      <c r="AA146" s="89"/>
      <c r="AB146" s="89"/>
      <c r="AC146" s="89"/>
      <c r="AD146" s="89"/>
      <c r="AE146" s="89"/>
      <c r="AF146" s="89">
        <v>1</v>
      </c>
      <c r="AG146" s="89"/>
      <c r="AH146" s="89"/>
      <c r="AI146" s="89"/>
      <c r="AJ146" s="89"/>
      <c r="AK146" s="89"/>
      <c r="AL146" s="89"/>
      <c r="AM146" s="89"/>
      <c r="AN146" s="89"/>
      <c r="AO146" s="89"/>
      <c r="AP146" s="89"/>
      <c r="AQ146" s="111"/>
      <c r="AR146" s="118"/>
      <c r="AS146" s="2" t="str">
        <f t="shared" si="51"/>
        <v/>
      </c>
      <c r="AT146" s="2" t="str">
        <f t="shared" si="51"/>
        <v/>
      </c>
      <c r="AU146" s="2" t="str">
        <f t="shared" si="51"/>
        <v/>
      </c>
      <c r="AV146" s="2" t="str">
        <f t="shared" si="51"/>
        <v/>
      </c>
      <c r="AW146" s="2" t="str">
        <f t="shared" si="51"/>
        <v/>
      </c>
      <c r="AX146" s="2" t="str">
        <f t="shared" si="51"/>
        <v/>
      </c>
      <c r="AY146" s="121" t="str">
        <f t="shared" si="52"/>
        <v/>
      </c>
      <c r="AZ146" s="121" t="str">
        <f t="shared" si="52"/>
        <v/>
      </c>
      <c r="BA146" s="121" t="str">
        <f t="shared" si="52"/>
        <v/>
      </c>
      <c r="BB146" s="121" t="str">
        <f t="shared" si="52"/>
        <v/>
      </c>
      <c r="BC146" s="121" t="str">
        <f t="shared" si="52"/>
        <v/>
      </c>
      <c r="BD146" s="121" t="str">
        <f t="shared" si="52"/>
        <v/>
      </c>
      <c r="BE146" s="82" t="str">
        <f t="shared" si="53"/>
        <v/>
      </c>
      <c r="BF146" s="82" t="str">
        <f t="shared" si="53"/>
        <v/>
      </c>
      <c r="BG146" s="82" t="str">
        <f t="shared" si="53"/>
        <v/>
      </c>
      <c r="BH146" s="82" t="str">
        <f t="shared" si="53"/>
        <v/>
      </c>
      <c r="BI146" s="82" t="str">
        <f t="shared" si="53"/>
        <v/>
      </c>
      <c r="BJ146" s="82" t="str">
        <f t="shared" si="53"/>
        <v/>
      </c>
      <c r="BK146" s="82" t="str">
        <f t="shared" si="54"/>
        <v/>
      </c>
      <c r="BL146" s="82" t="str">
        <f t="shared" si="54"/>
        <v/>
      </c>
      <c r="BM146" s="82" t="str">
        <f t="shared" si="54"/>
        <v/>
      </c>
      <c r="BN146" s="82" t="str">
        <f t="shared" si="54"/>
        <v/>
      </c>
      <c r="BO146" s="82" t="str">
        <f t="shared" si="54"/>
        <v/>
      </c>
      <c r="BP146" s="82" t="str">
        <f t="shared" si="54"/>
        <v/>
      </c>
      <c r="BQ146" s="82" t="str">
        <f t="shared" si="55"/>
        <v/>
      </c>
      <c r="BR146" s="82" t="str">
        <f t="shared" si="55"/>
        <v/>
      </c>
      <c r="BS146" s="82" t="str">
        <f t="shared" si="55"/>
        <v/>
      </c>
      <c r="BT146" s="82" t="str">
        <f t="shared" si="55"/>
        <v/>
      </c>
      <c r="BU146" s="82" t="str">
        <f t="shared" si="55"/>
        <v/>
      </c>
      <c r="BV146" s="82" t="str">
        <f t="shared" si="55"/>
        <v/>
      </c>
      <c r="BW146" s="82" t="str">
        <f t="shared" si="56"/>
        <v/>
      </c>
      <c r="BX146" s="82" t="str">
        <f t="shared" si="56"/>
        <v/>
      </c>
      <c r="BY146" s="82" t="str">
        <f t="shared" si="56"/>
        <v/>
      </c>
      <c r="BZ146" s="82" t="str">
        <f t="shared" si="56"/>
        <v/>
      </c>
      <c r="CA146" s="82" t="str">
        <f t="shared" si="56"/>
        <v/>
      </c>
      <c r="CB146" s="82" t="str">
        <f t="shared" si="56"/>
        <v/>
      </c>
      <c r="CC146" s="82" t="str">
        <f t="shared" si="57"/>
        <v/>
      </c>
      <c r="CD146" s="82" t="str">
        <f t="shared" si="57"/>
        <v/>
      </c>
      <c r="CE146" s="82" t="str">
        <f t="shared" si="57"/>
        <v/>
      </c>
      <c r="CF146" s="82" t="str">
        <f t="shared" si="57"/>
        <v/>
      </c>
      <c r="CG146" s="82" t="str">
        <f t="shared" si="57"/>
        <v/>
      </c>
      <c r="CH146" s="82" t="str">
        <f t="shared" si="57"/>
        <v/>
      </c>
      <c r="CI146" s="82" t="str">
        <f t="shared" si="58"/>
        <v/>
      </c>
      <c r="CJ146" s="82" t="str">
        <f t="shared" si="58"/>
        <v/>
      </c>
      <c r="CK146" s="82" t="str">
        <f t="shared" si="58"/>
        <v/>
      </c>
      <c r="CL146" s="82" t="str">
        <f t="shared" si="58"/>
        <v/>
      </c>
      <c r="CM146" s="82" t="str">
        <f t="shared" si="58"/>
        <v/>
      </c>
      <c r="CN146" s="82" t="str">
        <f t="shared" si="58"/>
        <v/>
      </c>
      <c r="CO146" s="82" t="str">
        <f t="shared" si="59"/>
        <v/>
      </c>
      <c r="CP146" s="82" t="str">
        <f t="shared" si="59"/>
        <v/>
      </c>
      <c r="CQ146" s="82" t="str">
        <f t="shared" si="59"/>
        <v/>
      </c>
      <c r="CR146" s="82" t="str">
        <f t="shared" si="59"/>
        <v/>
      </c>
      <c r="CS146" s="82" t="str">
        <f t="shared" si="59"/>
        <v/>
      </c>
      <c r="CT146" s="82" t="str">
        <f t="shared" si="59"/>
        <v/>
      </c>
      <c r="CU146" s="82" t="str">
        <f t="shared" si="60"/>
        <v/>
      </c>
      <c r="CV146" s="82" t="str">
        <f t="shared" si="60"/>
        <v/>
      </c>
      <c r="CW146" s="82" t="str">
        <f t="shared" si="60"/>
        <v/>
      </c>
      <c r="CX146" s="82" t="str">
        <f t="shared" si="60"/>
        <v/>
      </c>
      <c r="CY146" s="82" t="str">
        <f t="shared" si="60"/>
        <v/>
      </c>
      <c r="CZ146" s="82" t="str">
        <f t="shared" si="60"/>
        <v/>
      </c>
      <c r="DA146" s="82" t="str">
        <f t="shared" si="61"/>
        <v/>
      </c>
      <c r="DB146" s="82" t="str">
        <f t="shared" si="61"/>
        <v/>
      </c>
      <c r="DC146" s="82" t="str">
        <f t="shared" si="61"/>
        <v/>
      </c>
      <c r="DD146" s="82" t="str">
        <f t="shared" si="61"/>
        <v/>
      </c>
      <c r="DE146" s="82" t="str">
        <f t="shared" si="61"/>
        <v/>
      </c>
      <c r="DF146" s="82" t="str">
        <f t="shared" si="61"/>
        <v/>
      </c>
      <c r="DG146" s="82" t="str">
        <f t="shared" si="62"/>
        <v/>
      </c>
      <c r="DH146" s="82" t="str">
        <f t="shared" si="62"/>
        <v/>
      </c>
      <c r="DI146" s="82" t="str">
        <f t="shared" si="62"/>
        <v/>
      </c>
      <c r="DJ146" s="82" t="str">
        <f t="shared" si="62"/>
        <v/>
      </c>
      <c r="DK146" s="82" t="str">
        <f t="shared" si="62"/>
        <v/>
      </c>
      <c r="DL146" s="82" t="str">
        <f t="shared" si="62"/>
        <v/>
      </c>
      <c r="DM146" s="82" t="str">
        <f t="shared" si="63"/>
        <v/>
      </c>
      <c r="DN146" s="82" t="str">
        <f t="shared" si="63"/>
        <v/>
      </c>
      <c r="DO146" s="82" t="str">
        <f t="shared" si="63"/>
        <v/>
      </c>
      <c r="DP146" s="82" t="str">
        <f t="shared" si="63"/>
        <v/>
      </c>
      <c r="DQ146" s="82" t="str">
        <f t="shared" si="63"/>
        <v/>
      </c>
      <c r="DR146" s="82" t="str">
        <f t="shared" si="63"/>
        <v/>
      </c>
      <c r="DS146" s="82" t="str">
        <f t="shared" si="64"/>
        <v>k@thinkdiycafe.sakura.ne.jp</v>
      </c>
      <c r="DT146" s="82" t="str">
        <f t="shared" si="64"/>
        <v>think.diycafe@iaa.itkeeper.ne.jp</v>
      </c>
      <c r="DU146" s="82" t="str">
        <f t="shared" si="64"/>
        <v/>
      </c>
      <c r="DV146" s="82" t="str">
        <f t="shared" si="64"/>
        <v/>
      </c>
      <c r="DW146" s="82" t="str">
        <f t="shared" si="64"/>
        <v/>
      </c>
      <c r="DX146" s="82" t="str">
        <f t="shared" si="64"/>
        <v/>
      </c>
      <c r="DY146" s="82" t="str">
        <f t="shared" si="65"/>
        <v/>
      </c>
      <c r="DZ146" s="82" t="str">
        <f t="shared" si="65"/>
        <v/>
      </c>
      <c r="EA146" s="82" t="str">
        <f t="shared" si="65"/>
        <v/>
      </c>
      <c r="EB146" s="82" t="str">
        <f t="shared" si="65"/>
        <v/>
      </c>
      <c r="EC146" s="82" t="str">
        <f t="shared" si="65"/>
        <v/>
      </c>
      <c r="ED146" s="82" t="str">
        <f t="shared" si="65"/>
        <v/>
      </c>
      <c r="EE146" s="82" t="str">
        <f t="shared" si="66"/>
        <v/>
      </c>
      <c r="EF146" s="82" t="str">
        <f t="shared" si="66"/>
        <v/>
      </c>
      <c r="EG146" s="82" t="str">
        <f t="shared" si="66"/>
        <v/>
      </c>
      <c r="EH146" s="82" t="str">
        <f t="shared" si="66"/>
        <v/>
      </c>
      <c r="EI146" s="82" t="str">
        <f t="shared" si="66"/>
        <v/>
      </c>
      <c r="EJ146" s="82" t="str">
        <f t="shared" si="66"/>
        <v/>
      </c>
      <c r="EK146" s="82" t="str">
        <f t="shared" si="67"/>
        <v/>
      </c>
      <c r="EL146" s="82" t="str">
        <f t="shared" si="67"/>
        <v/>
      </c>
      <c r="EM146" s="82" t="str">
        <f t="shared" si="67"/>
        <v/>
      </c>
      <c r="EN146" s="82" t="str">
        <f t="shared" si="67"/>
        <v/>
      </c>
      <c r="EO146" s="82" t="str">
        <f t="shared" si="67"/>
        <v/>
      </c>
      <c r="EP146" s="82" t="str">
        <f t="shared" si="67"/>
        <v/>
      </c>
      <c r="EQ146" s="82" t="str">
        <f t="shared" si="68"/>
        <v/>
      </c>
      <c r="ER146" s="82" t="str">
        <f t="shared" si="68"/>
        <v/>
      </c>
      <c r="ES146" s="82" t="str">
        <f t="shared" si="68"/>
        <v/>
      </c>
      <c r="ET146" s="82" t="str">
        <f t="shared" si="68"/>
        <v/>
      </c>
      <c r="EU146" s="82" t="str">
        <f t="shared" si="68"/>
        <v/>
      </c>
      <c r="EV146" s="82" t="str">
        <f t="shared" si="68"/>
        <v/>
      </c>
      <c r="EW146" s="82" t="str">
        <f t="shared" si="69"/>
        <v/>
      </c>
      <c r="EX146" s="82" t="str">
        <f t="shared" si="69"/>
        <v/>
      </c>
      <c r="EY146" s="82" t="str">
        <f t="shared" si="69"/>
        <v/>
      </c>
      <c r="EZ146" s="82" t="str">
        <f t="shared" si="69"/>
        <v/>
      </c>
      <c r="FA146" s="82" t="str">
        <f t="shared" si="69"/>
        <v/>
      </c>
      <c r="FB146" s="82" t="str">
        <f t="shared" si="69"/>
        <v/>
      </c>
      <c r="FC146" s="82" t="str">
        <f t="shared" si="70"/>
        <v/>
      </c>
      <c r="FD146" s="82" t="str">
        <f t="shared" si="70"/>
        <v/>
      </c>
      <c r="FE146" s="82" t="str">
        <f t="shared" si="70"/>
        <v/>
      </c>
      <c r="FF146" s="82" t="str">
        <f t="shared" si="70"/>
        <v/>
      </c>
      <c r="FG146" s="82" t="str">
        <f t="shared" si="70"/>
        <v/>
      </c>
      <c r="FH146" s="82" t="str">
        <f t="shared" si="70"/>
        <v/>
      </c>
      <c r="FI146" s="82" t="str">
        <f t="shared" si="71"/>
        <v/>
      </c>
      <c r="FJ146" s="82" t="str">
        <f t="shared" si="71"/>
        <v/>
      </c>
      <c r="FK146" s="82" t="str">
        <f t="shared" si="71"/>
        <v/>
      </c>
      <c r="FL146" s="82" t="str">
        <f t="shared" si="71"/>
        <v/>
      </c>
      <c r="FM146" s="82" t="str">
        <f t="shared" si="71"/>
        <v/>
      </c>
      <c r="FN146" s="82" t="str">
        <f t="shared" si="71"/>
        <v/>
      </c>
      <c r="FO146" s="82" t="str">
        <f t="shared" si="72"/>
        <v/>
      </c>
      <c r="FP146" s="82" t="str">
        <f t="shared" si="72"/>
        <v/>
      </c>
      <c r="FQ146" s="82" t="str">
        <f t="shared" si="72"/>
        <v/>
      </c>
      <c r="FR146" s="82" t="str">
        <f t="shared" si="72"/>
        <v/>
      </c>
      <c r="FS146" s="82" t="str">
        <f t="shared" si="72"/>
        <v/>
      </c>
      <c r="FT146" s="82" t="str">
        <f t="shared" si="72"/>
        <v/>
      </c>
      <c r="FU146" s="82" t="str">
        <f t="shared" si="73"/>
        <v/>
      </c>
      <c r="FV146" s="82" t="str">
        <f t="shared" si="73"/>
        <v/>
      </c>
      <c r="FW146" s="82" t="str">
        <f t="shared" si="73"/>
        <v/>
      </c>
      <c r="FX146" s="82" t="str">
        <f t="shared" si="73"/>
        <v/>
      </c>
      <c r="FY146" s="82" t="str">
        <f t="shared" si="73"/>
        <v/>
      </c>
      <c r="FZ146" s="82" t="str">
        <f t="shared" si="73"/>
        <v/>
      </c>
      <c r="GA146" s="82" t="str">
        <f t="shared" si="74"/>
        <v/>
      </c>
      <c r="GB146" s="82" t="str">
        <f t="shared" si="74"/>
        <v/>
      </c>
      <c r="GC146" s="82" t="str">
        <f t="shared" si="74"/>
        <v/>
      </c>
      <c r="GD146" s="82" t="str">
        <f t="shared" si="74"/>
        <v/>
      </c>
      <c r="GE146" s="82" t="str">
        <f t="shared" si="74"/>
        <v/>
      </c>
      <c r="GF146" s="82" t="str">
        <f t="shared" si="74"/>
        <v/>
      </c>
    </row>
    <row r="147" spans="1:188" ht="25.5" customHeight="1">
      <c r="A147" s="2" t="s">
        <v>4712</v>
      </c>
      <c r="B147" s="2">
        <f>COUNTIF($H$4:H147,H147)</f>
        <v>1</v>
      </c>
      <c r="C147" s="2">
        <f>COUNTIF($J$4:J147,J147)</f>
        <v>1</v>
      </c>
      <c r="D147" s="2">
        <f>COUNTIF($K$4:K147,K147)</f>
        <v>1</v>
      </c>
      <c r="E147" s="89">
        <f t="shared" si="50"/>
        <v>144</v>
      </c>
      <c r="F147" s="89" t="s">
        <v>2532</v>
      </c>
      <c r="G147" s="79" t="s">
        <v>3939</v>
      </c>
      <c r="H147" s="79" t="s">
        <v>356</v>
      </c>
      <c r="I147" s="79" t="s">
        <v>684</v>
      </c>
      <c r="J147" s="79" t="s">
        <v>3673</v>
      </c>
      <c r="K147" s="89" t="s">
        <v>1886</v>
      </c>
      <c r="L147" s="89"/>
      <c r="M147" s="108" t="s">
        <v>4370</v>
      </c>
      <c r="N147" s="108"/>
      <c r="O147" s="108"/>
      <c r="P147" s="108"/>
      <c r="Q147" s="108"/>
      <c r="R147" s="108"/>
      <c r="S147" s="89"/>
      <c r="T147" s="89"/>
      <c r="U147" s="89"/>
      <c r="V147" s="89"/>
      <c r="W147" s="89"/>
      <c r="X147" s="89"/>
      <c r="Y147" s="89"/>
      <c r="Z147" s="89"/>
      <c r="AA147" s="89"/>
      <c r="AB147" s="89"/>
      <c r="AC147" s="89"/>
      <c r="AD147" s="89"/>
      <c r="AE147" s="89"/>
      <c r="AF147" s="89"/>
      <c r="AG147" s="89"/>
      <c r="AH147" s="89">
        <v>1</v>
      </c>
      <c r="AI147" s="89">
        <v>1</v>
      </c>
      <c r="AJ147" s="89">
        <v>1</v>
      </c>
      <c r="AK147" s="89">
        <v>1</v>
      </c>
      <c r="AL147" s="89"/>
      <c r="AM147" s="89"/>
      <c r="AN147" s="89"/>
      <c r="AO147" s="89"/>
      <c r="AP147" s="89"/>
      <c r="AQ147" s="111"/>
      <c r="AR147" s="118"/>
      <c r="AS147" s="2" t="str">
        <f t="shared" si="51"/>
        <v/>
      </c>
      <c r="AT147" s="2" t="str">
        <f t="shared" si="51"/>
        <v/>
      </c>
      <c r="AU147" s="2" t="str">
        <f t="shared" si="51"/>
        <v/>
      </c>
      <c r="AV147" s="2" t="str">
        <f t="shared" si="51"/>
        <v/>
      </c>
      <c r="AW147" s="2" t="str">
        <f t="shared" si="51"/>
        <v/>
      </c>
      <c r="AX147" s="2" t="str">
        <f t="shared" si="51"/>
        <v/>
      </c>
      <c r="AY147" s="121" t="str">
        <f t="shared" si="52"/>
        <v/>
      </c>
      <c r="AZ147" s="121" t="str">
        <f t="shared" si="52"/>
        <v/>
      </c>
      <c r="BA147" s="121" t="str">
        <f t="shared" si="52"/>
        <v/>
      </c>
      <c r="BB147" s="121" t="str">
        <f t="shared" si="52"/>
        <v/>
      </c>
      <c r="BC147" s="121" t="str">
        <f t="shared" si="52"/>
        <v/>
      </c>
      <c r="BD147" s="121" t="str">
        <f t="shared" si="52"/>
        <v/>
      </c>
      <c r="BE147" s="82" t="str">
        <f t="shared" si="53"/>
        <v/>
      </c>
      <c r="BF147" s="82" t="str">
        <f t="shared" si="53"/>
        <v/>
      </c>
      <c r="BG147" s="82" t="str">
        <f t="shared" si="53"/>
        <v/>
      </c>
      <c r="BH147" s="82" t="str">
        <f t="shared" si="53"/>
        <v/>
      </c>
      <c r="BI147" s="82" t="str">
        <f t="shared" si="53"/>
        <v/>
      </c>
      <c r="BJ147" s="82" t="str">
        <f t="shared" si="53"/>
        <v/>
      </c>
      <c r="BK147" s="82" t="str">
        <f t="shared" si="54"/>
        <v/>
      </c>
      <c r="BL147" s="82" t="str">
        <f t="shared" si="54"/>
        <v/>
      </c>
      <c r="BM147" s="82" t="str">
        <f t="shared" si="54"/>
        <v/>
      </c>
      <c r="BN147" s="82" t="str">
        <f t="shared" si="54"/>
        <v/>
      </c>
      <c r="BO147" s="82" t="str">
        <f t="shared" si="54"/>
        <v/>
      </c>
      <c r="BP147" s="82" t="str">
        <f t="shared" si="54"/>
        <v/>
      </c>
      <c r="BQ147" s="82" t="str">
        <f t="shared" si="55"/>
        <v/>
      </c>
      <c r="BR147" s="82" t="str">
        <f t="shared" si="55"/>
        <v/>
      </c>
      <c r="BS147" s="82" t="str">
        <f t="shared" si="55"/>
        <v/>
      </c>
      <c r="BT147" s="82" t="str">
        <f t="shared" si="55"/>
        <v/>
      </c>
      <c r="BU147" s="82" t="str">
        <f t="shared" si="55"/>
        <v/>
      </c>
      <c r="BV147" s="82" t="str">
        <f t="shared" si="55"/>
        <v/>
      </c>
      <c r="BW147" s="82" t="str">
        <f t="shared" si="56"/>
        <v/>
      </c>
      <c r="BX147" s="82" t="str">
        <f t="shared" si="56"/>
        <v/>
      </c>
      <c r="BY147" s="82" t="str">
        <f t="shared" si="56"/>
        <v/>
      </c>
      <c r="BZ147" s="82" t="str">
        <f t="shared" si="56"/>
        <v/>
      </c>
      <c r="CA147" s="82" t="str">
        <f t="shared" si="56"/>
        <v/>
      </c>
      <c r="CB147" s="82" t="str">
        <f t="shared" si="56"/>
        <v/>
      </c>
      <c r="CC147" s="82" t="str">
        <f t="shared" si="57"/>
        <v/>
      </c>
      <c r="CD147" s="82" t="str">
        <f t="shared" si="57"/>
        <v/>
      </c>
      <c r="CE147" s="82" t="str">
        <f t="shared" si="57"/>
        <v/>
      </c>
      <c r="CF147" s="82" t="str">
        <f t="shared" si="57"/>
        <v/>
      </c>
      <c r="CG147" s="82" t="str">
        <f t="shared" si="57"/>
        <v/>
      </c>
      <c r="CH147" s="82" t="str">
        <f t="shared" si="57"/>
        <v/>
      </c>
      <c r="CI147" s="82" t="str">
        <f t="shared" si="58"/>
        <v/>
      </c>
      <c r="CJ147" s="82" t="str">
        <f t="shared" si="58"/>
        <v/>
      </c>
      <c r="CK147" s="82" t="str">
        <f t="shared" si="58"/>
        <v/>
      </c>
      <c r="CL147" s="82" t="str">
        <f t="shared" si="58"/>
        <v/>
      </c>
      <c r="CM147" s="82" t="str">
        <f t="shared" si="58"/>
        <v/>
      </c>
      <c r="CN147" s="82" t="str">
        <f t="shared" si="58"/>
        <v/>
      </c>
      <c r="CO147" s="82" t="str">
        <f t="shared" si="59"/>
        <v/>
      </c>
      <c r="CP147" s="82" t="str">
        <f t="shared" si="59"/>
        <v/>
      </c>
      <c r="CQ147" s="82" t="str">
        <f t="shared" si="59"/>
        <v/>
      </c>
      <c r="CR147" s="82" t="str">
        <f t="shared" si="59"/>
        <v/>
      </c>
      <c r="CS147" s="82" t="str">
        <f t="shared" si="59"/>
        <v/>
      </c>
      <c r="CT147" s="82" t="str">
        <f t="shared" si="59"/>
        <v/>
      </c>
      <c r="CU147" s="82" t="str">
        <f t="shared" si="60"/>
        <v/>
      </c>
      <c r="CV147" s="82" t="str">
        <f t="shared" si="60"/>
        <v/>
      </c>
      <c r="CW147" s="82" t="str">
        <f t="shared" si="60"/>
        <v/>
      </c>
      <c r="CX147" s="82" t="str">
        <f t="shared" si="60"/>
        <v/>
      </c>
      <c r="CY147" s="82" t="str">
        <f t="shared" si="60"/>
        <v/>
      </c>
      <c r="CZ147" s="82" t="str">
        <f t="shared" si="60"/>
        <v/>
      </c>
      <c r="DA147" s="82" t="str">
        <f t="shared" si="61"/>
        <v/>
      </c>
      <c r="DB147" s="82" t="str">
        <f t="shared" si="61"/>
        <v/>
      </c>
      <c r="DC147" s="82" t="str">
        <f t="shared" si="61"/>
        <v/>
      </c>
      <c r="DD147" s="82" t="str">
        <f t="shared" si="61"/>
        <v/>
      </c>
      <c r="DE147" s="82" t="str">
        <f t="shared" si="61"/>
        <v/>
      </c>
      <c r="DF147" s="82" t="str">
        <f t="shared" si="61"/>
        <v/>
      </c>
      <c r="DG147" s="82" t="str">
        <f t="shared" si="62"/>
        <v/>
      </c>
      <c r="DH147" s="82" t="str">
        <f t="shared" si="62"/>
        <v/>
      </c>
      <c r="DI147" s="82" t="str">
        <f t="shared" si="62"/>
        <v/>
      </c>
      <c r="DJ147" s="82" t="str">
        <f t="shared" si="62"/>
        <v/>
      </c>
      <c r="DK147" s="82" t="str">
        <f t="shared" si="62"/>
        <v/>
      </c>
      <c r="DL147" s="82" t="str">
        <f t="shared" si="62"/>
        <v/>
      </c>
      <c r="DM147" s="82" t="str">
        <f t="shared" si="63"/>
        <v/>
      </c>
      <c r="DN147" s="82" t="str">
        <f t="shared" si="63"/>
        <v/>
      </c>
      <c r="DO147" s="82" t="str">
        <f t="shared" si="63"/>
        <v/>
      </c>
      <c r="DP147" s="82" t="str">
        <f t="shared" si="63"/>
        <v/>
      </c>
      <c r="DQ147" s="82" t="str">
        <f t="shared" si="63"/>
        <v/>
      </c>
      <c r="DR147" s="82" t="str">
        <f t="shared" si="63"/>
        <v/>
      </c>
      <c r="DS147" s="82" t="str">
        <f t="shared" si="64"/>
        <v/>
      </c>
      <c r="DT147" s="82" t="str">
        <f t="shared" si="64"/>
        <v/>
      </c>
      <c r="DU147" s="82" t="str">
        <f t="shared" si="64"/>
        <v/>
      </c>
      <c r="DV147" s="82" t="str">
        <f t="shared" si="64"/>
        <v/>
      </c>
      <c r="DW147" s="82" t="str">
        <f t="shared" si="64"/>
        <v/>
      </c>
      <c r="DX147" s="82" t="str">
        <f t="shared" si="64"/>
        <v/>
      </c>
      <c r="DY147" s="82" t="str">
        <f t="shared" si="65"/>
        <v/>
      </c>
      <c r="DZ147" s="82" t="str">
        <f t="shared" si="65"/>
        <v/>
      </c>
      <c r="EA147" s="82" t="str">
        <f t="shared" si="65"/>
        <v/>
      </c>
      <c r="EB147" s="82" t="str">
        <f t="shared" si="65"/>
        <v/>
      </c>
      <c r="EC147" s="82" t="str">
        <f t="shared" si="65"/>
        <v/>
      </c>
      <c r="ED147" s="82" t="str">
        <f t="shared" si="65"/>
        <v/>
      </c>
      <c r="EE147" s="82" t="str">
        <f t="shared" si="66"/>
        <v>kataresutoyama@gmail.com</v>
      </c>
      <c r="EF147" s="82" t="str">
        <f t="shared" si="66"/>
        <v/>
      </c>
      <c r="EG147" s="82" t="str">
        <f t="shared" si="66"/>
        <v/>
      </c>
      <c r="EH147" s="82" t="str">
        <f t="shared" si="66"/>
        <v/>
      </c>
      <c r="EI147" s="82" t="str">
        <f t="shared" si="66"/>
        <v/>
      </c>
      <c r="EJ147" s="82" t="str">
        <f t="shared" si="66"/>
        <v/>
      </c>
      <c r="EK147" s="82" t="str">
        <f t="shared" si="67"/>
        <v>kataresutoyama@gmail.com</v>
      </c>
      <c r="EL147" s="82" t="str">
        <f t="shared" si="67"/>
        <v/>
      </c>
      <c r="EM147" s="82" t="str">
        <f t="shared" si="67"/>
        <v/>
      </c>
      <c r="EN147" s="82" t="str">
        <f t="shared" si="67"/>
        <v/>
      </c>
      <c r="EO147" s="82" t="str">
        <f t="shared" si="67"/>
        <v/>
      </c>
      <c r="EP147" s="82" t="str">
        <f t="shared" si="67"/>
        <v/>
      </c>
      <c r="EQ147" s="82" t="str">
        <f t="shared" si="68"/>
        <v>kataresutoyama@gmail.com</v>
      </c>
      <c r="ER147" s="82" t="str">
        <f t="shared" si="68"/>
        <v/>
      </c>
      <c r="ES147" s="82" t="str">
        <f t="shared" si="68"/>
        <v/>
      </c>
      <c r="ET147" s="82" t="str">
        <f t="shared" si="68"/>
        <v/>
      </c>
      <c r="EU147" s="82" t="str">
        <f t="shared" si="68"/>
        <v/>
      </c>
      <c r="EV147" s="82" t="str">
        <f t="shared" si="68"/>
        <v/>
      </c>
      <c r="EW147" s="82" t="str">
        <f t="shared" si="69"/>
        <v>kataresutoyama@gmail.com</v>
      </c>
      <c r="EX147" s="82" t="str">
        <f t="shared" si="69"/>
        <v/>
      </c>
      <c r="EY147" s="82" t="str">
        <f t="shared" si="69"/>
        <v/>
      </c>
      <c r="EZ147" s="82" t="str">
        <f t="shared" si="69"/>
        <v/>
      </c>
      <c r="FA147" s="82" t="str">
        <f t="shared" si="69"/>
        <v/>
      </c>
      <c r="FB147" s="82" t="str">
        <f t="shared" si="69"/>
        <v/>
      </c>
      <c r="FC147" s="82" t="str">
        <f t="shared" si="70"/>
        <v/>
      </c>
      <c r="FD147" s="82" t="str">
        <f t="shared" si="70"/>
        <v/>
      </c>
      <c r="FE147" s="82" t="str">
        <f t="shared" si="70"/>
        <v/>
      </c>
      <c r="FF147" s="82" t="str">
        <f t="shared" si="70"/>
        <v/>
      </c>
      <c r="FG147" s="82" t="str">
        <f t="shared" si="70"/>
        <v/>
      </c>
      <c r="FH147" s="82" t="str">
        <f t="shared" si="70"/>
        <v/>
      </c>
      <c r="FI147" s="82" t="str">
        <f t="shared" si="71"/>
        <v/>
      </c>
      <c r="FJ147" s="82" t="str">
        <f t="shared" si="71"/>
        <v/>
      </c>
      <c r="FK147" s="82" t="str">
        <f t="shared" si="71"/>
        <v/>
      </c>
      <c r="FL147" s="82" t="str">
        <f t="shared" si="71"/>
        <v/>
      </c>
      <c r="FM147" s="82" t="str">
        <f t="shared" si="71"/>
        <v/>
      </c>
      <c r="FN147" s="82" t="str">
        <f t="shared" si="71"/>
        <v/>
      </c>
      <c r="FO147" s="82" t="str">
        <f t="shared" si="72"/>
        <v/>
      </c>
      <c r="FP147" s="82" t="str">
        <f t="shared" si="72"/>
        <v/>
      </c>
      <c r="FQ147" s="82" t="str">
        <f t="shared" si="72"/>
        <v/>
      </c>
      <c r="FR147" s="82" t="str">
        <f t="shared" si="72"/>
        <v/>
      </c>
      <c r="FS147" s="82" t="str">
        <f t="shared" si="72"/>
        <v/>
      </c>
      <c r="FT147" s="82" t="str">
        <f t="shared" si="72"/>
        <v/>
      </c>
      <c r="FU147" s="82" t="str">
        <f t="shared" si="73"/>
        <v/>
      </c>
      <c r="FV147" s="82" t="str">
        <f t="shared" si="73"/>
        <v/>
      </c>
      <c r="FW147" s="82" t="str">
        <f t="shared" si="73"/>
        <v/>
      </c>
      <c r="FX147" s="82" t="str">
        <f t="shared" si="73"/>
        <v/>
      </c>
      <c r="FY147" s="82" t="str">
        <f t="shared" si="73"/>
        <v/>
      </c>
      <c r="FZ147" s="82" t="str">
        <f t="shared" si="73"/>
        <v/>
      </c>
      <c r="GA147" s="82" t="str">
        <f t="shared" si="74"/>
        <v/>
      </c>
      <c r="GB147" s="82" t="str">
        <f t="shared" si="74"/>
        <v/>
      </c>
      <c r="GC147" s="82" t="str">
        <f t="shared" si="74"/>
        <v/>
      </c>
      <c r="GD147" s="82" t="str">
        <f t="shared" si="74"/>
        <v/>
      </c>
      <c r="GE147" s="82" t="str">
        <f t="shared" si="74"/>
        <v/>
      </c>
      <c r="GF147" s="82" t="str">
        <f t="shared" si="74"/>
        <v/>
      </c>
    </row>
    <row r="148" spans="1:188" ht="25.5" customHeight="1">
      <c r="A148" s="2" t="s">
        <v>4713</v>
      </c>
      <c r="B148" s="2">
        <f>COUNTIF($H$4:H148,H148)</f>
        <v>1</v>
      </c>
      <c r="C148" s="2">
        <f>COUNTIF($J$4:J148,J148)</f>
        <v>1</v>
      </c>
      <c r="D148" s="2">
        <f>COUNTIF($K$4:K148,K148)</f>
        <v>1</v>
      </c>
      <c r="E148" s="89">
        <f t="shared" si="50"/>
        <v>145</v>
      </c>
      <c r="F148" s="89" t="s">
        <v>2532</v>
      </c>
      <c r="G148" s="79" t="s">
        <v>3928</v>
      </c>
      <c r="H148" s="79" t="s">
        <v>2936</v>
      </c>
      <c r="I148" s="79" t="s">
        <v>512</v>
      </c>
      <c r="J148" s="79" t="s">
        <v>327</v>
      </c>
      <c r="K148" s="89" t="s">
        <v>414</v>
      </c>
      <c r="L148" s="89"/>
      <c r="M148" s="108" t="s">
        <v>255</v>
      </c>
      <c r="N148" s="108"/>
      <c r="O148" s="108"/>
      <c r="P148" s="108"/>
      <c r="Q148" s="108"/>
      <c r="R148" s="108"/>
      <c r="S148" s="89"/>
      <c r="T148" s="89"/>
      <c r="U148" s="89"/>
      <c r="V148" s="89"/>
      <c r="W148" s="89"/>
      <c r="X148" s="89"/>
      <c r="Y148" s="89"/>
      <c r="Z148" s="89"/>
      <c r="AA148" s="89"/>
      <c r="AB148" s="89"/>
      <c r="AC148" s="89"/>
      <c r="AD148" s="89"/>
      <c r="AE148" s="89"/>
      <c r="AF148" s="89"/>
      <c r="AG148" s="89"/>
      <c r="AH148" s="89"/>
      <c r="AI148" s="89"/>
      <c r="AJ148" s="89"/>
      <c r="AK148" s="89"/>
      <c r="AL148" s="89"/>
      <c r="AM148" s="89">
        <v>1</v>
      </c>
      <c r="AN148" s="89"/>
      <c r="AO148" s="89">
        <v>2</v>
      </c>
      <c r="AP148" s="89"/>
      <c r="AQ148" s="111"/>
      <c r="AR148" s="118"/>
      <c r="AS148" s="2" t="str">
        <f t="shared" si="51"/>
        <v/>
      </c>
      <c r="AT148" s="2" t="str">
        <f t="shared" si="51"/>
        <v/>
      </c>
      <c r="AU148" s="2" t="str">
        <f t="shared" si="51"/>
        <v/>
      </c>
      <c r="AV148" s="2" t="str">
        <f t="shared" si="51"/>
        <v/>
      </c>
      <c r="AW148" s="2" t="str">
        <f t="shared" si="51"/>
        <v/>
      </c>
      <c r="AX148" s="2" t="str">
        <f t="shared" si="51"/>
        <v/>
      </c>
      <c r="AY148" s="121" t="str">
        <f t="shared" si="52"/>
        <v/>
      </c>
      <c r="AZ148" s="121" t="str">
        <f t="shared" si="52"/>
        <v/>
      </c>
      <c r="BA148" s="121" t="str">
        <f t="shared" si="52"/>
        <v/>
      </c>
      <c r="BB148" s="121" t="str">
        <f t="shared" si="52"/>
        <v/>
      </c>
      <c r="BC148" s="121" t="str">
        <f t="shared" si="52"/>
        <v/>
      </c>
      <c r="BD148" s="121" t="str">
        <f t="shared" si="52"/>
        <v/>
      </c>
      <c r="BE148" s="82" t="str">
        <f t="shared" si="53"/>
        <v/>
      </c>
      <c r="BF148" s="82" t="str">
        <f t="shared" si="53"/>
        <v/>
      </c>
      <c r="BG148" s="82" t="str">
        <f t="shared" si="53"/>
        <v/>
      </c>
      <c r="BH148" s="82" t="str">
        <f t="shared" si="53"/>
        <v/>
      </c>
      <c r="BI148" s="82" t="str">
        <f t="shared" si="53"/>
        <v/>
      </c>
      <c r="BJ148" s="82" t="str">
        <f t="shared" si="53"/>
        <v/>
      </c>
      <c r="BK148" s="82" t="str">
        <f t="shared" si="54"/>
        <v/>
      </c>
      <c r="BL148" s="82" t="str">
        <f t="shared" si="54"/>
        <v/>
      </c>
      <c r="BM148" s="82" t="str">
        <f t="shared" si="54"/>
        <v/>
      </c>
      <c r="BN148" s="82" t="str">
        <f t="shared" si="54"/>
        <v/>
      </c>
      <c r="BO148" s="82" t="str">
        <f t="shared" si="54"/>
        <v/>
      </c>
      <c r="BP148" s="82" t="str">
        <f t="shared" si="54"/>
        <v/>
      </c>
      <c r="BQ148" s="82" t="str">
        <f t="shared" si="55"/>
        <v/>
      </c>
      <c r="BR148" s="82" t="str">
        <f t="shared" si="55"/>
        <v/>
      </c>
      <c r="BS148" s="82" t="str">
        <f t="shared" si="55"/>
        <v/>
      </c>
      <c r="BT148" s="82" t="str">
        <f t="shared" si="55"/>
        <v/>
      </c>
      <c r="BU148" s="82" t="str">
        <f t="shared" si="55"/>
        <v/>
      </c>
      <c r="BV148" s="82" t="str">
        <f t="shared" si="55"/>
        <v/>
      </c>
      <c r="BW148" s="82" t="str">
        <f t="shared" si="56"/>
        <v/>
      </c>
      <c r="BX148" s="82" t="str">
        <f t="shared" si="56"/>
        <v/>
      </c>
      <c r="BY148" s="82" t="str">
        <f t="shared" si="56"/>
        <v/>
      </c>
      <c r="BZ148" s="82" t="str">
        <f t="shared" si="56"/>
        <v/>
      </c>
      <c r="CA148" s="82" t="str">
        <f t="shared" si="56"/>
        <v/>
      </c>
      <c r="CB148" s="82" t="str">
        <f t="shared" si="56"/>
        <v/>
      </c>
      <c r="CC148" s="82" t="str">
        <f t="shared" si="57"/>
        <v/>
      </c>
      <c r="CD148" s="82" t="str">
        <f t="shared" si="57"/>
        <v/>
      </c>
      <c r="CE148" s="82" t="str">
        <f t="shared" si="57"/>
        <v/>
      </c>
      <c r="CF148" s="82" t="str">
        <f t="shared" si="57"/>
        <v/>
      </c>
      <c r="CG148" s="82" t="str">
        <f t="shared" si="57"/>
        <v/>
      </c>
      <c r="CH148" s="82" t="str">
        <f t="shared" si="57"/>
        <v/>
      </c>
      <c r="CI148" s="82" t="str">
        <f t="shared" si="58"/>
        <v/>
      </c>
      <c r="CJ148" s="82" t="str">
        <f t="shared" si="58"/>
        <v/>
      </c>
      <c r="CK148" s="82" t="str">
        <f t="shared" si="58"/>
        <v/>
      </c>
      <c r="CL148" s="82" t="str">
        <f t="shared" si="58"/>
        <v/>
      </c>
      <c r="CM148" s="82" t="str">
        <f t="shared" si="58"/>
        <v/>
      </c>
      <c r="CN148" s="82" t="str">
        <f t="shared" si="58"/>
        <v/>
      </c>
      <c r="CO148" s="82" t="str">
        <f t="shared" si="59"/>
        <v/>
      </c>
      <c r="CP148" s="82" t="str">
        <f t="shared" si="59"/>
        <v/>
      </c>
      <c r="CQ148" s="82" t="str">
        <f t="shared" si="59"/>
        <v/>
      </c>
      <c r="CR148" s="82" t="str">
        <f t="shared" si="59"/>
        <v/>
      </c>
      <c r="CS148" s="82" t="str">
        <f t="shared" si="59"/>
        <v/>
      </c>
      <c r="CT148" s="82" t="str">
        <f t="shared" si="59"/>
        <v/>
      </c>
      <c r="CU148" s="82" t="str">
        <f t="shared" si="60"/>
        <v/>
      </c>
      <c r="CV148" s="82" t="str">
        <f t="shared" si="60"/>
        <v/>
      </c>
      <c r="CW148" s="82" t="str">
        <f t="shared" si="60"/>
        <v/>
      </c>
      <c r="CX148" s="82" t="str">
        <f t="shared" si="60"/>
        <v/>
      </c>
      <c r="CY148" s="82" t="str">
        <f t="shared" si="60"/>
        <v/>
      </c>
      <c r="CZ148" s="82" t="str">
        <f t="shared" si="60"/>
        <v/>
      </c>
      <c r="DA148" s="82" t="str">
        <f t="shared" si="61"/>
        <v/>
      </c>
      <c r="DB148" s="82" t="str">
        <f t="shared" si="61"/>
        <v/>
      </c>
      <c r="DC148" s="82" t="str">
        <f t="shared" si="61"/>
        <v/>
      </c>
      <c r="DD148" s="82" t="str">
        <f t="shared" si="61"/>
        <v/>
      </c>
      <c r="DE148" s="82" t="str">
        <f t="shared" si="61"/>
        <v/>
      </c>
      <c r="DF148" s="82" t="str">
        <f t="shared" si="61"/>
        <v/>
      </c>
      <c r="DG148" s="82" t="str">
        <f t="shared" si="62"/>
        <v/>
      </c>
      <c r="DH148" s="82" t="str">
        <f t="shared" si="62"/>
        <v/>
      </c>
      <c r="DI148" s="82" t="str">
        <f t="shared" si="62"/>
        <v/>
      </c>
      <c r="DJ148" s="82" t="str">
        <f t="shared" si="62"/>
        <v/>
      </c>
      <c r="DK148" s="82" t="str">
        <f t="shared" si="62"/>
        <v/>
      </c>
      <c r="DL148" s="82" t="str">
        <f t="shared" si="62"/>
        <v/>
      </c>
      <c r="DM148" s="82" t="str">
        <f t="shared" si="63"/>
        <v/>
      </c>
      <c r="DN148" s="82" t="str">
        <f t="shared" si="63"/>
        <v/>
      </c>
      <c r="DO148" s="82" t="str">
        <f t="shared" si="63"/>
        <v/>
      </c>
      <c r="DP148" s="82" t="str">
        <f t="shared" si="63"/>
        <v/>
      </c>
      <c r="DQ148" s="82" t="str">
        <f t="shared" si="63"/>
        <v/>
      </c>
      <c r="DR148" s="82" t="str">
        <f t="shared" si="63"/>
        <v/>
      </c>
      <c r="DS148" s="82" t="str">
        <f t="shared" si="64"/>
        <v/>
      </c>
      <c r="DT148" s="82" t="str">
        <f t="shared" si="64"/>
        <v/>
      </c>
      <c r="DU148" s="82" t="str">
        <f t="shared" si="64"/>
        <v/>
      </c>
      <c r="DV148" s="82" t="str">
        <f t="shared" si="64"/>
        <v/>
      </c>
      <c r="DW148" s="82" t="str">
        <f t="shared" si="64"/>
        <v/>
      </c>
      <c r="DX148" s="82" t="str">
        <f t="shared" si="64"/>
        <v/>
      </c>
      <c r="DY148" s="82" t="str">
        <f t="shared" si="65"/>
        <v/>
      </c>
      <c r="DZ148" s="82" t="str">
        <f t="shared" si="65"/>
        <v/>
      </c>
      <c r="EA148" s="82" t="str">
        <f t="shared" si="65"/>
        <v/>
      </c>
      <c r="EB148" s="82" t="str">
        <f t="shared" si="65"/>
        <v/>
      </c>
      <c r="EC148" s="82" t="str">
        <f t="shared" si="65"/>
        <v/>
      </c>
      <c r="ED148" s="82" t="str">
        <f t="shared" si="65"/>
        <v/>
      </c>
      <c r="EE148" s="82" t="str">
        <f t="shared" si="66"/>
        <v/>
      </c>
      <c r="EF148" s="82" t="str">
        <f t="shared" si="66"/>
        <v/>
      </c>
      <c r="EG148" s="82" t="str">
        <f t="shared" si="66"/>
        <v/>
      </c>
      <c r="EH148" s="82" t="str">
        <f t="shared" si="66"/>
        <v/>
      </c>
      <c r="EI148" s="82" t="str">
        <f t="shared" si="66"/>
        <v/>
      </c>
      <c r="EJ148" s="82" t="str">
        <f t="shared" si="66"/>
        <v/>
      </c>
      <c r="EK148" s="82" t="str">
        <f t="shared" si="67"/>
        <v/>
      </c>
      <c r="EL148" s="82" t="str">
        <f t="shared" si="67"/>
        <v/>
      </c>
      <c r="EM148" s="82" t="str">
        <f t="shared" si="67"/>
        <v/>
      </c>
      <c r="EN148" s="82" t="str">
        <f t="shared" si="67"/>
        <v/>
      </c>
      <c r="EO148" s="82" t="str">
        <f t="shared" si="67"/>
        <v/>
      </c>
      <c r="EP148" s="82" t="str">
        <f t="shared" si="67"/>
        <v/>
      </c>
      <c r="EQ148" s="82" t="str">
        <f t="shared" si="68"/>
        <v/>
      </c>
      <c r="ER148" s="82" t="str">
        <f t="shared" si="68"/>
        <v/>
      </c>
      <c r="ES148" s="82" t="str">
        <f t="shared" si="68"/>
        <v/>
      </c>
      <c r="ET148" s="82" t="str">
        <f t="shared" si="68"/>
        <v/>
      </c>
      <c r="EU148" s="82" t="str">
        <f t="shared" si="68"/>
        <v/>
      </c>
      <c r="EV148" s="82" t="str">
        <f t="shared" si="68"/>
        <v/>
      </c>
      <c r="EW148" s="82" t="str">
        <f t="shared" si="69"/>
        <v/>
      </c>
      <c r="EX148" s="82" t="str">
        <f t="shared" si="69"/>
        <v/>
      </c>
      <c r="EY148" s="82" t="str">
        <f t="shared" si="69"/>
        <v/>
      </c>
      <c r="EZ148" s="82" t="str">
        <f t="shared" si="69"/>
        <v/>
      </c>
      <c r="FA148" s="82" t="str">
        <f t="shared" si="69"/>
        <v/>
      </c>
      <c r="FB148" s="82" t="str">
        <f t="shared" si="69"/>
        <v/>
      </c>
      <c r="FC148" s="82" t="str">
        <f t="shared" si="70"/>
        <v/>
      </c>
      <c r="FD148" s="82" t="str">
        <f t="shared" si="70"/>
        <v/>
      </c>
      <c r="FE148" s="82" t="str">
        <f t="shared" si="70"/>
        <v/>
      </c>
      <c r="FF148" s="82" t="str">
        <f t="shared" si="70"/>
        <v/>
      </c>
      <c r="FG148" s="82" t="str">
        <f t="shared" si="70"/>
        <v/>
      </c>
      <c r="FH148" s="82" t="str">
        <f t="shared" si="70"/>
        <v/>
      </c>
      <c r="FI148" s="82" t="str">
        <f t="shared" si="71"/>
        <v>himawarinohana3@fine.ocn.ne.jp</v>
      </c>
      <c r="FJ148" s="82" t="str">
        <f t="shared" si="71"/>
        <v/>
      </c>
      <c r="FK148" s="82" t="str">
        <f t="shared" si="71"/>
        <v/>
      </c>
      <c r="FL148" s="82" t="str">
        <f t="shared" si="71"/>
        <v/>
      </c>
      <c r="FM148" s="82" t="str">
        <f t="shared" si="71"/>
        <v/>
      </c>
      <c r="FN148" s="82" t="str">
        <f t="shared" si="71"/>
        <v/>
      </c>
      <c r="FO148" s="82" t="str">
        <f t="shared" si="72"/>
        <v/>
      </c>
      <c r="FP148" s="82" t="str">
        <f t="shared" si="72"/>
        <v/>
      </c>
      <c r="FQ148" s="82" t="str">
        <f t="shared" si="72"/>
        <v/>
      </c>
      <c r="FR148" s="82" t="str">
        <f t="shared" si="72"/>
        <v/>
      </c>
      <c r="FS148" s="82" t="str">
        <f t="shared" si="72"/>
        <v/>
      </c>
      <c r="FT148" s="82" t="str">
        <f t="shared" si="72"/>
        <v/>
      </c>
      <c r="FU148" s="82" t="str">
        <f t="shared" si="73"/>
        <v>himawarinohana3@fine.ocn.ne.jp</v>
      </c>
      <c r="FV148" s="82" t="str">
        <f t="shared" si="73"/>
        <v/>
      </c>
      <c r="FW148" s="82" t="str">
        <f t="shared" si="73"/>
        <v/>
      </c>
      <c r="FX148" s="82" t="str">
        <f t="shared" si="73"/>
        <v/>
      </c>
      <c r="FY148" s="82" t="str">
        <f t="shared" si="73"/>
        <v/>
      </c>
      <c r="FZ148" s="82" t="str">
        <f t="shared" si="73"/>
        <v/>
      </c>
      <c r="GA148" s="82" t="str">
        <f t="shared" si="74"/>
        <v/>
      </c>
      <c r="GB148" s="82" t="str">
        <f t="shared" si="74"/>
        <v/>
      </c>
      <c r="GC148" s="82" t="str">
        <f t="shared" si="74"/>
        <v/>
      </c>
      <c r="GD148" s="82" t="str">
        <f t="shared" si="74"/>
        <v/>
      </c>
      <c r="GE148" s="82" t="str">
        <f t="shared" si="74"/>
        <v/>
      </c>
      <c r="GF148" s="82" t="str">
        <f t="shared" si="74"/>
        <v/>
      </c>
    </row>
    <row r="149" spans="1:188" ht="25.5" customHeight="1">
      <c r="A149" s="2" t="s">
        <v>4714</v>
      </c>
      <c r="B149" s="2">
        <f>COUNTIF($H$4:H149,H149)</f>
        <v>1</v>
      </c>
      <c r="C149" s="2">
        <f>COUNTIF($J$4:J149,J149)</f>
        <v>1</v>
      </c>
      <c r="D149" s="2">
        <f>COUNTIF($K$4:K149,K149)</f>
        <v>1</v>
      </c>
      <c r="E149" s="89">
        <f t="shared" si="50"/>
        <v>146</v>
      </c>
      <c r="F149" s="89" t="s">
        <v>2532</v>
      </c>
      <c r="G149" s="79" t="s">
        <v>3917</v>
      </c>
      <c r="H149" s="79" t="s">
        <v>2923</v>
      </c>
      <c r="I149" s="79" t="s">
        <v>1644</v>
      </c>
      <c r="J149" s="79" t="s">
        <v>4372</v>
      </c>
      <c r="K149" s="89" t="s">
        <v>3628</v>
      </c>
      <c r="L149" s="89" t="s">
        <v>1943</v>
      </c>
      <c r="M149" s="108" t="s">
        <v>3688</v>
      </c>
      <c r="N149" s="108"/>
      <c r="O149" s="108"/>
      <c r="P149" s="108"/>
      <c r="Q149" s="108"/>
      <c r="R149" s="108"/>
      <c r="S149" s="89"/>
      <c r="T149" s="89"/>
      <c r="U149" s="89"/>
      <c r="V149" s="89"/>
      <c r="W149" s="89"/>
      <c r="X149" s="89"/>
      <c r="Y149" s="89"/>
      <c r="Z149" s="89"/>
      <c r="AA149" s="89"/>
      <c r="AB149" s="89"/>
      <c r="AC149" s="89"/>
      <c r="AD149" s="89"/>
      <c r="AE149" s="89"/>
      <c r="AF149" s="89"/>
      <c r="AG149" s="89"/>
      <c r="AH149" s="89"/>
      <c r="AI149" s="89"/>
      <c r="AJ149" s="89"/>
      <c r="AK149" s="89">
        <v>1</v>
      </c>
      <c r="AL149" s="89"/>
      <c r="AM149" s="89"/>
      <c r="AN149" s="89">
        <v>4</v>
      </c>
      <c r="AO149" s="89">
        <v>4</v>
      </c>
      <c r="AP149" s="89"/>
      <c r="AQ149" s="111"/>
      <c r="AR149" s="118"/>
      <c r="AS149" s="2" t="str">
        <f t="shared" si="51"/>
        <v/>
      </c>
      <c r="AT149" s="2" t="str">
        <f t="shared" si="51"/>
        <v/>
      </c>
      <c r="AU149" s="2" t="str">
        <f t="shared" si="51"/>
        <v/>
      </c>
      <c r="AV149" s="2" t="str">
        <f t="shared" si="51"/>
        <v/>
      </c>
      <c r="AW149" s="2" t="str">
        <f t="shared" si="51"/>
        <v/>
      </c>
      <c r="AX149" s="2" t="str">
        <f t="shared" si="51"/>
        <v/>
      </c>
      <c r="AY149" s="121" t="str">
        <f t="shared" si="52"/>
        <v/>
      </c>
      <c r="AZ149" s="121" t="str">
        <f t="shared" si="52"/>
        <v/>
      </c>
      <c r="BA149" s="121" t="str">
        <f t="shared" si="52"/>
        <v/>
      </c>
      <c r="BB149" s="121" t="str">
        <f t="shared" si="52"/>
        <v/>
      </c>
      <c r="BC149" s="121" t="str">
        <f t="shared" si="52"/>
        <v/>
      </c>
      <c r="BD149" s="121" t="str">
        <f t="shared" si="52"/>
        <v/>
      </c>
      <c r="BE149" s="82" t="str">
        <f t="shared" si="53"/>
        <v/>
      </c>
      <c r="BF149" s="82" t="str">
        <f t="shared" si="53"/>
        <v/>
      </c>
      <c r="BG149" s="82" t="str">
        <f t="shared" si="53"/>
        <v/>
      </c>
      <c r="BH149" s="82" t="str">
        <f t="shared" si="53"/>
        <v/>
      </c>
      <c r="BI149" s="82" t="str">
        <f t="shared" si="53"/>
        <v/>
      </c>
      <c r="BJ149" s="82" t="str">
        <f t="shared" si="53"/>
        <v/>
      </c>
      <c r="BK149" s="82" t="str">
        <f t="shared" si="54"/>
        <v/>
      </c>
      <c r="BL149" s="82" t="str">
        <f t="shared" si="54"/>
        <v/>
      </c>
      <c r="BM149" s="82" t="str">
        <f t="shared" si="54"/>
        <v/>
      </c>
      <c r="BN149" s="82" t="str">
        <f t="shared" si="54"/>
        <v/>
      </c>
      <c r="BO149" s="82" t="str">
        <f t="shared" si="54"/>
        <v/>
      </c>
      <c r="BP149" s="82" t="str">
        <f t="shared" si="54"/>
        <v/>
      </c>
      <c r="BQ149" s="82" t="str">
        <f t="shared" si="55"/>
        <v/>
      </c>
      <c r="BR149" s="82" t="str">
        <f t="shared" si="55"/>
        <v/>
      </c>
      <c r="BS149" s="82" t="str">
        <f t="shared" si="55"/>
        <v/>
      </c>
      <c r="BT149" s="82" t="str">
        <f t="shared" si="55"/>
        <v/>
      </c>
      <c r="BU149" s="82" t="str">
        <f t="shared" si="55"/>
        <v/>
      </c>
      <c r="BV149" s="82" t="str">
        <f t="shared" si="55"/>
        <v/>
      </c>
      <c r="BW149" s="82" t="str">
        <f t="shared" si="56"/>
        <v/>
      </c>
      <c r="BX149" s="82" t="str">
        <f t="shared" si="56"/>
        <v/>
      </c>
      <c r="BY149" s="82" t="str">
        <f t="shared" si="56"/>
        <v/>
      </c>
      <c r="BZ149" s="82" t="str">
        <f t="shared" si="56"/>
        <v/>
      </c>
      <c r="CA149" s="82" t="str">
        <f t="shared" si="56"/>
        <v/>
      </c>
      <c r="CB149" s="82" t="str">
        <f t="shared" si="56"/>
        <v/>
      </c>
      <c r="CC149" s="82" t="str">
        <f t="shared" si="57"/>
        <v/>
      </c>
      <c r="CD149" s="82" t="str">
        <f t="shared" si="57"/>
        <v/>
      </c>
      <c r="CE149" s="82" t="str">
        <f t="shared" si="57"/>
        <v/>
      </c>
      <c r="CF149" s="82" t="str">
        <f t="shared" si="57"/>
        <v/>
      </c>
      <c r="CG149" s="82" t="str">
        <f t="shared" si="57"/>
        <v/>
      </c>
      <c r="CH149" s="82" t="str">
        <f t="shared" si="57"/>
        <v/>
      </c>
      <c r="CI149" s="82" t="str">
        <f t="shared" si="58"/>
        <v/>
      </c>
      <c r="CJ149" s="82" t="str">
        <f t="shared" si="58"/>
        <v/>
      </c>
      <c r="CK149" s="82" t="str">
        <f t="shared" si="58"/>
        <v/>
      </c>
      <c r="CL149" s="82" t="str">
        <f t="shared" si="58"/>
        <v/>
      </c>
      <c r="CM149" s="82" t="str">
        <f t="shared" si="58"/>
        <v/>
      </c>
      <c r="CN149" s="82" t="str">
        <f t="shared" si="58"/>
        <v/>
      </c>
      <c r="CO149" s="82" t="str">
        <f t="shared" si="59"/>
        <v/>
      </c>
      <c r="CP149" s="82" t="str">
        <f t="shared" si="59"/>
        <v/>
      </c>
      <c r="CQ149" s="82" t="str">
        <f t="shared" si="59"/>
        <v/>
      </c>
      <c r="CR149" s="82" t="str">
        <f t="shared" si="59"/>
        <v/>
      </c>
      <c r="CS149" s="82" t="str">
        <f t="shared" si="59"/>
        <v/>
      </c>
      <c r="CT149" s="82" t="str">
        <f t="shared" si="59"/>
        <v/>
      </c>
      <c r="CU149" s="82" t="str">
        <f t="shared" si="60"/>
        <v/>
      </c>
      <c r="CV149" s="82" t="str">
        <f t="shared" si="60"/>
        <v/>
      </c>
      <c r="CW149" s="82" t="str">
        <f t="shared" si="60"/>
        <v/>
      </c>
      <c r="CX149" s="82" t="str">
        <f t="shared" si="60"/>
        <v/>
      </c>
      <c r="CY149" s="82" t="str">
        <f t="shared" si="60"/>
        <v/>
      </c>
      <c r="CZ149" s="82" t="str">
        <f t="shared" si="60"/>
        <v/>
      </c>
      <c r="DA149" s="82" t="str">
        <f t="shared" si="61"/>
        <v/>
      </c>
      <c r="DB149" s="82" t="str">
        <f t="shared" si="61"/>
        <v/>
      </c>
      <c r="DC149" s="82" t="str">
        <f t="shared" si="61"/>
        <v/>
      </c>
      <c r="DD149" s="82" t="str">
        <f t="shared" si="61"/>
        <v/>
      </c>
      <c r="DE149" s="82" t="str">
        <f t="shared" si="61"/>
        <v/>
      </c>
      <c r="DF149" s="82" t="str">
        <f t="shared" si="61"/>
        <v/>
      </c>
      <c r="DG149" s="82" t="str">
        <f t="shared" si="62"/>
        <v/>
      </c>
      <c r="DH149" s="82" t="str">
        <f t="shared" si="62"/>
        <v/>
      </c>
      <c r="DI149" s="82" t="str">
        <f t="shared" si="62"/>
        <v/>
      </c>
      <c r="DJ149" s="82" t="str">
        <f t="shared" si="62"/>
        <v/>
      </c>
      <c r="DK149" s="82" t="str">
        <f t="shared" si="62"/>
        <v/>
      </c>
      <c r="DL149" s="82" t="str">
        <f t="shared" si="62"/>
        <v/>
      </c>
      <c r="DM149" s="82" t="str">
        <f t="shared" si="63"/>
        <v/>
      </c>
      <c r="DN149" s="82" t="str">
        <f t="shared" si="63"/>
        <v/>
      </c>
      <c r="DO149" s="82" t="str">
        <f t="shared" si="63"/>
        <v/>
      </c>
      <c r="DP149" s="82" t="str">
        <f t="shared" si="63"/>
        <v/>
      </c>
      <c r="DQ149" s="82" t="str">
        <f t="shared" si="63"/>
        <v/>
      </c>
      <c r="DR149" s="82" t="str">
        <f t="shared" si="63"/>
        <v/>
      </c>
      <c r="DS149" s="82" t="str">
        <f t="shared" si="64"/>
        <v/>
      </c>
      <c r="DT149" s="82" t="str">
        <f t="shared" si="64"/>
        <v/>
      </c>
      <c r="DU149" s="82" t="str">
        <f t="shared" si="64"/>
        <v/>
      </c>
      <c r="DV149" s="82" t="str">
        <f t="shared" si="64"/>
        <v/>
      </c>
      <c r="DW149" s="82" t="str">
        <f t="shared" si="64"/>
        <v/>
      </c>
      <c r="DX149" s="82" t="str">
        <f t="shared" si="64"/>
        <v/>
      </c>
      <c r="DY149" s="82" t="str">
        <f t="shared" si="65"/>
        <v/>
      </c>
      <c r="DZ149" s="82" t="str">
        <f t="shared" si="65"/>
        <v/>
      </c>
      <c r="EA149" s="82" t="str">
        <f t="shared" si="65"/>
        <v/>
      </c>
      <c r="EB149" s="82" t="str">
        <f t="shared" si="65"/>
        <v/>
      </c>
      <c r="EC149" s="82" t="str">
        <f t="shared" si="65"/>
        <v/>
      </c>
      <c r="ED149" s="82" t="str">
        <f t="shared" si="65"/>
        <v/>
      </c>
      <c r="EE149" s="82" t="str">
        <f t="shared" si="66"/>
        <v/>
      </c>
      <c r="EF149" s="82" t="str">
        <f t="shared" si="66"/>
        <v/>
      </c>
      <c r="EG149" s="82" t="str">
        <f t="shared" si="66"/>
        <v/>
      </c>
      <c r="EH149" s="82" t="str">
        <f t="shared" si="66"/>
        <v/>
      </c>
      <c r="EI149" s="82" t="str">
        <f t="shared" si="66"/>
        <v/>
      </c>
      <c r="EJ149" s="82" t="str">
        <f t="shared" si="66"/>
        <v/>
      </c>
      <c r="EK149" s="82" t="str">
        <f t="shared" si="67"/>
        <v/>
      </c>
      <c r="EL149" s="82" t="str">
        <f t="shared" si="67"/>
        <v/>
      </c>
      <c r="EM149" s="82" t="str">
        <f t="shared" si="67"/>
        <v/>
      </c>
      <c r="EN149" s="82" t="str">
        <f t="shared" si="67"/>
        <v/>
      </c>
      <c r="EO149" s="82" t="str">
        <f t="shared" si="67"/>
        <v/>
      </c>
      <c r="EP149" s="82" t="str">
        <f t="shared" si="67"/>
        <v/>
      </c>
      <c r="EQ149" s="82" t="str">
        <f t="shared" si="68"/>
        <v/>
      </c>
      <c r="ER149" s="82" t="str">
        <f t="shared" si="68"/>
        <v/>
      </c>
      <c r="ES149" s="82" t="str">
        <f t="shared" si="68"/>
        <v/>
      </c>
      <c r="ET149" s="82" t="str">
        <f t="shared" si="68"/>
        <v/>
      </c>
      <c r="EU149" s="82" t="str">
        <f t="shared" si="68"/>
        <v/>
      </c>
      <c r="EV149" s="82" t="str">
        <f t="shared" si="68"/>
        <v/>
      </c>
      <c r="EW149" s="82" t="str">
        <f t="shared" si="69"/>
        <v>kumamoto@axel.ocn.ne.jp</v>
      </c>
      <c r="EX149" s="82" t="str">
        <f t="shared" si="69"/>
        <v/>
      </c>
      <c r="EY149" s="82" t="str">
        <f t="shared" si="69"/>
        <v/>
      </c>
      <c r="EZ149" s="82" t="str">
        <f t="shared" si="69"/>
        <v/>
      </c>
      <c r="FA149" s="82" t="str">
        <f t="shared" si="69"/>
        <v/>
      </c>
      <c r="FB149" s="82" t="str">
        <f t="shared" si="69"/>
        <v/>
      </c>
      <c r="FC149" s="82" t="str">
        <f t="shared" si="70"/>
        <v/>
      </c>
      <c r="FD149" s="82" t="str">
        <f t="shared" si="70"/>
        <v/>
      </c>
      <c r="FE149" s="82" t="str">
        <f t="shared" si="70"/>
        <v/>
      </c>
      <c r="FF149" s="82" t="str">
        <f t="shared" si="70"/>
        <v/>
      </c>
      <c r="FG149" s="82" t="str">
        <f t="shared" si="70"/>
        <v/>
      </c>
      <c r="FH149" s="82" t="str">
        <f t="shared" si="70"/>
        <v/>
      </c>
      <c r="FI149" s="82" t="str">
        <f t="shared" si="71"/>
        <v/>
      </c>
      <c r="FJ149" s="82" t="str">
        <f t="shared" si="71"/>
        <v/>
      </c>
      <c r="FK149" s="82" t="str">
        <f t="shared" si="71"/>
        <v/>
      </c>
      <c r="FL149" s="82" t="str">
        <f t="shared" si="71"/>
        <v/>
      </c>
      <c r="FM149" s="82" t="str">
        <f t="shared" si="71"/>
        <v/>
      </c>
      <c r="FN149" s="82" t="str">
        <f t="shared" si="71"/>
        <v/>
      </c>
      <c r="FO149" s="82" t="str">
        <f t="shared" si="72"/>
        <v>kumamoto@axel.ocn.ne.jp</v>
      </c>
      <c r="FP149" s="82" t="str">
        <f t="shared" si="72"/>
        <v/>
      </c>
      <c r="FQ149" s="82" t="str">
        <f t="shared" si="72"/>
        <v/>
      </c>
      <c r="FR149" s="82" t="str">
        <f t="shared" si="72"/>
        <v/>
      </c>
      <c r="FS149" s="82" t="str">
        <f t="shared" si="72"/>
        <v/>
      </c>
      <c r="FT149" s="82" t="str">
        <f t="shared" si="72"/>
        <v/>
      </c>
      <c r="FU149" s="82" t="str">
        <f t="shared" si="73"/>
        <v>kumamoto@axel.ocn.ne.jp</v>
      </c>
      <c r="FV149" s="82" t="str">
        <f t="shared" si="73"/>
        <v/>
      </c>
      <c r="FW149" s="82" t="str">
        <f t="shared" si="73"/>
        <v/>
      </c>
      <c r="FX149" s="82" t="str">
        <f t="shared" si="73"/>
        <v/>
      </c>
      <c r="FY149" s="82" t="str">
        <f t="shared" si="73"/>
        <v/>
      </c>
      <c r="FZ149" s="82" t="str">
        <f t="shared" si="73"/>
        <v/>
      </c>
      <c r="GA149" s="82" t="str">
        <f t="shared" si="74"/>
        <v/>
      </c>
      <c r="GB149" s="82" t="str">
        <f t="shared" si="74"/>
        <v/>
      </c>
      <c r="GC149" s="82" t="str">
        <f t="shared" si="74"/>
        <v/>
      </c>
      <c r="GD149" s="82" t="str">
        <f t="shared" si="74"/>
        <v/>
      </c>
      <c r="GE149" s="82" t="str">
        <f t="shared" si="74"/>
        <v/>
      </c>
      <c r="GF149" s="82" t="str">
        <f t="shared" si="74"/>
        <v/>
      </c>
    </row>
    <row r="150" spans="1:188" ht="25.5" customHeight="1">
      <c r="A150" s="2" t="s">
        <v>4715</v>
      </c>
      <c r="B150" s="2">
        <f>COUNTIF($H$4:H150,H150)</f>
        <v>1</v>
      </c>
      <c r="C150" s="2">
        <f>COUNTIF($J$4:J150,J150)</f>
        <v>1</v>
      </c>
      <c r="D150" s="2">
        <f>COUNTIF($K$4:K150,K150)</f>
        <v>1</v>
      </c>
      <c r="E150" s="89">
        <f t="shared" si="50"/>
        <v>147</v>
      </c>
      <c r="F150" s="89" t="s">
        <v>2532</v>
      </c>
      <c r="G150" s="79" t="s">
        <v>3917</v>
      </c>
      <c r="H150" s="79" t="s">
        <v>2927</v>
      </c>
      <c r="I150" s="79" t="s">
        <v>2926</v>
      </c>
      <c r="J150" s="79" t="s">
        <v>4374</v>
      </c>
      <c r="K150" s="89" t="s">
        <v>4377</v>
      </c>
      <c r="L150" s="89" t="s">
        <v>1115</v>
      </c>
      <c r="M150" s="108" t="s">
        <v>439</v>
      </c>
      <c r="N150" s="108" t="s">
        <v>4378</v>
      </c>
      <c r="O150" s="108"/>
      <c r="P150" s="108"/>
      <c r="Q150" s="108"/>
      <c r="R150" s="108"/>
      <c r="S150" s="89"/>
      <c r="T150" s="89"/>
      <c r="U150" s="89"/>
      <c r="V150" s="89"/>
      <c r="W150" s="89"/>
      <c r="X150" s="89"/>
      <c r="Y150" s="89"/>
      <c r="Z150" s="89"/>
      <c r="AA150" s="89"/>
      <c r="AB150" s="89"/>
      <c r="AC150" s="89"/>
      <c r="AD150" s="89"/>
      <c r="AE150" s="89"/>
      <c r="AF150" s="89"/>
      <c r="AG150" s="89"/>
      <c r="AH150" s="89"/>
      <c r="AI150" s="89"/>
      <c r="AJ150" s="89"/>
      <c r="AK150" s="89"/>
      <c r="AL150" s="89"/>
      <c r="AM150" s="89"/>
      <c r="AN150" s="89">
        <v>1</v>
      </c>
      <c r="AO150" s="89">
        <v>1</v>
      </c>
      <c r="AP150" s="89"/>
      <c r="AQ150" s="111"/>
      <c r="AR150" s="118"/>
      <c r="AS150" s="2" t="str">
        <f t="shared" si="51"/>
        <v/>
      </c>
      <c r="AT150" s="2" t="str">
        <f t="shared" si="51"/>
        <v/>
      </c>
      <c r="AU150" s="2" t="str">
        <f t="shared" si="51"/>
        <v/>
      </c>
      <c r="AV150" s="2" t="str">
        <f t="shared" si="51"/>
        <v/>
      </c>
      <c r="AW150" s="2" t="str">
        <f t="shared" si="51"/>
        <v/>
      </c>
      <c r="AX150" s="2" t="str">
        <f t="shared" si="51"/>
        <v/>
      </c>
      <c r="AY150" s="121" t="str">
        <f t="shared" si="52"/>
        <v/>
      </c>
      <c r="AZ150" s="121" t="str">
        <f t="shared" si="52"/>
        <v/>
      </c>
      <c r="BA150" s="121" t="str">
        <f t="shared" si="52"/>
        <v/>
      </c>
      <c r="BB150" s="121" t="str">
        <f t="shared" si="52"/>
        <v/>
      </c>
      <c r="BC150" s="121" t="str">
        <f t="shared" si="52"/>
        <v/>
      </c>
      <c r="BD150" s="121" t="str">
        <f t="shared" si="52"/>
        <v/>
      </c>
      <c r="BE150" s="82" t="str">
        <f t="shared" si="53"/>
        <v/>
      </c>
      <c r="BF150" s="82" t="str">
        <f t="shared" si="53"/>
        <v/>
      </c>
      <c r="BG150" s="82" t="str">
        <f t="shared" si="53"/>
        <v/>
      </c>
      <c r="BH150" s="82" t="str">
        <f t="shared" si="53"/>
        <v/>
      </c>
      <c r="BI150" s="82" t="str">
        <f t="shared" si="53"/>
        <v/>
      </c>
      <c r="BJ150" s="82" t="str">
        <f t="shared" si="53"/>
        <v/>
      </c>
      <c r="BK150" s="82" t="str">
        <f t="shared" si="54"/>
        <v/>
      </c>
      <c r="BL150" s="82" t="str">
        <f t="shared" si="54"/>
        <v/>
      </c>
      <c r="BM150" s="82" t="str">
        <f t="shared" si="54"/>
        <v/>
      </c>
      <c r="BN150" s="82" t="str">
        <f t="shared" si="54"/>
        <v/>
      </c>
      <c r="BO150" s="82" t="str">
        <f t="shared" si="54"/>
        <v/>
      </c>
      <c r="BP150" s="82" t="str">
        <f t="shared" si="54"/>
        <v/>
      </c>
      <c r="BQ150" s="82" t="str">
        <f t="shared" si="55"/>
        <v/>
      </c>
      <c r="BR150" s="82" t="str">
        <f t="shared" si="55"/>
        <v/>
      </c>
      <c r="BS150" s="82" t="str">
        <f t="shared" si="55"/>
        <v/>
      </c>
      <c r="BT150" s="82" t="str">
        <f t="shared" si="55"/>
        <v/>
      </c>
      <c r="BU150" s="82" t="str">
        <f t="shared" si="55"/>
        <v/>
      </c>
      <c r="BV150" s="82" t="str">
        <f t="shared" si="55"/>
        <v/>
      </c>
      <c r="BW150" s="82" t="str">
        <f t="shared" si="56"/>
        <v/>
      </c>
      <c r="BX150" s="82" t="str">
        <f t="shared" si="56"/>
        <v/>
      </c>
      <c r="BY150" s="82" t="str">
        <f t="shared" si="56"/>
        <v/>
      </c>
      <c r="BZ150" s="82" t="str">
        <f t="shared" si="56"/>
        <v/>
      </c>
      <c r="CA150" s="82" t="str">
        <f t="shared" si="56"/>
        <v/>
      </c>
      <c r="CB150" s="82" t="str">
        <f t="shared" si="56"/>
        <v/>
      </c>
      <c r="CC150" s="82" t="str">
        <f t="shared" si="57"/>
        <v/>
      </c>
      <c r="CD150" s="82" t="str">
        <f t="shared" si="57"/>
        <v/>
      </c>
      <c r="CE150" s="82" t="str">
        <f t="shared" si="57"/>
        <v/>
      </c>
      <c r="CF150" s="82" t="str">
        <f t="shared" si="57"/>
        <v/>
      </c>
      <c r="CG150" s="82" t="str">
        <f t="shared" si="57"/>
        <v/>
      </c>
      <c r="CH150" s="82" t="str">
        <f t="shared" si="57"/>
        <v/>
      </c>
      <c r="CI150" s="82" t="str">
        <f t="shared" si="58"/>
        <v/>
      </c>
      <c r="CJ150" s="82" t="str">
        <f t="shared" si="58"/>
        <v/>
      </c>
      <c r="CK150" s="82" t="str">
        <f t="shared" si="58"/>
        <v/>
      </c>
      <c r="CL150" s="82" t="str">
        <f t="shared" si="58"/>
        <v/>
      </c>
      <c r="CM150" s="82" t="str">
        <f t="shared" si="58"/>
        <v/>
      </c>
      <c r="CN150" s="82" t="str">
        <f t="shared" si="58"/>
        <v/>
      </c>
      <c r="CO150" s="82" t="str">
        <f t="shared" si="59"/>
        <v/>
      </c>
      <c r="CP150" s="82" t="str">
        <f t="shared" si="59"/>
        <v/>
      </c>
      <c r="CQ150" s="82" t="str">
        <f t="shared" si="59"/>
        <v/>
      </c>
      <c r="CR150" s="82" t="str">
        <f t="shared" si="59"/>
        <v/>
      </c>
      <c r="CS150" s="82" t="str">
        <f t="shared" si="59"/>
        <v/>
      </c>
      <c r="CT150" s="82" t="str">
        <f t="shared" si="59"/>
        <v/>
      </c>
      <c r="CU150" s="82" t="str">
        <f t="shared" si="60"/>
        <v/>
      </c>
      <c r="CV150" s="82" t="str">
        <f t="shared" si="60"/>
        <v/>
      </c>
      <c r="CW150" s="82" t="str">
        <f t="shared" si="60"/>
        <v/>
      </c>
      <c r="CX150" s="82" t="str">
        <f t="shared" si="60"/>
        <v/>
      </c>
      <c r="CY150" s="82" t="str">
        <f t="shared" si="60"/>
        <v/>
      </c>
      <c r="CZ150" s="82" t="str">
        <f t="shared" si="60"/>
        <v/>
      </c>
      <c r="DA150" s="82" t="str">
        <f t="shared" si="61"/>
        <v/>
      </c>
      <c r="DB150" s="82" t="str">
        <f t="shared" si="61"/>
        <v/>
      </c>
      <c r="DC150" s="82" t="str">
        <f t="shared" si="61"/>
        <v/>
      </c>
      <c r="DD150" s="82" t="str">
        <f t="shared" si="61"/>
        <v/>
      </c>
      <c r="DE150" s="82" t="str">
        <f t="shared" si="61"/>
        <v/>
      </c>
      <c r="DF150" s="82" t="str">
        <f t="shared" si="61"/>
        <v/>
      </c>
      <c r="DG150" s="82" t="str">
        <f t="shared" si="62"/>
        <v/>
      </c>
      <c r="DH150" s="82" t="str">
        <f t="shared" si="62"/>
        <v/>
      </c>
      <c r="DI150" s="82" t="str">
        <f t="shared" si="62"/>
        <v/>
      </c>
      <c r="DJ150" s="82" t="str">
        <f t="shared" si="62"/>
        <v/>
      </c>
      <c r="DK150" s="82" t="str">
        <f t="shared" si="62"/>
        <v/>
      </c>
      <c r="DL150" s="82" t="str">
        <f t="shared" si="62"/>
        <v/>
      </c>
      <c r="DM150" s="82" t="str">
        <f t="shared" si="63"/>
        <v/>
      </c>
      <c r="DN150" s="82" t="str">
        <f t="shared" si="63"/>
        <v/>
      </c>
      <c r="DO150" s="82" t="str">
        <f t="shared" si="63"/>
        <v/>
      </c>
      <c r="DP150" s="82" t="str">
        <f t="shared" si="63"/>
        <v/>
      </c>
      <c r="DQ150" s="82" t="str">
        <f t="shared" si="63"/>
        <v/>
      </c>
      <c r="DR150" s="82" t="str">
        <f t="shared" si="63"/>
        <v/>
      </c>
      <c r="DS150" s="82" t="str">
        <f t="shared" si="64"/>
        <v/>
      </c>
      <c r="DT150" s="82" t="str">
        <f t="shared" si="64"/>
        <v/>
      </c>
      <c r="DU150" s="82" t="str">
        <f t="shared" si="64"/>
        <v/>
      </c>
      <c r="DV150" s="82" t="str">
        <f t="shared" si="64"/>
        <v/>
      </c>
      <c r="DW150" s="82" t="str">
        <f t="shared" si="64"/>
        <v/>
      </c>
      <c r="DX150" s="82" t="str">
        <f t="shared" si="64"/>
        <v/>
      </c>
      <c r="DY150" s="82" t="str">
        <f t="shared" si="65"/>
        <v/>
      </c>
      <c r="DZ150" s="82" t="str">
        <f t="shared" si="65"/>
        <v/>
      </c>
      <c r="EA150" s="82" t="str">
        <f t="shared" si="65"/>
        <v/>
      </c>
      <c r="EB150" s="82" t="str">
        <f t="shared" si="65"/>
        <v/>
      </c>
      <c r="EC150" s="82" t="str">
        <f t="shared" si="65"/>
        <v/>
      </c>
      <c r="ED150" s="82" t="str">
        <f t="shared" si="65"/>
        <v/>
      </c>
      <c r="EE150" s="82" t="str">
        <f t="shared" si="66"/>
        <v/>
      </c>
      <c r="EF150" s="82" t="str">
        <f t="shared" si="66"/>
        <v/>
      </c>
      <c r="EG150" s="82" t="str">
        <f t="shared" si="66"/>
        <v/>
      </c>
      <c r="EH150" s="82" t="str">
        <f t="shared" si="66"/>
        <v/>
      </c>
      <c r="EI150" s="82" t="str">
        <f t="shared" si="66"/>
        <v/>
      </c>
      <c r="EJ150" s="82" t="str">
        <f t="shared" si="66"/>
        <v/>
      </c>
      <c r="EK150" s="82" t="str">
        <f t="shared" si="67"/>
        <v/>
      </c>
      <c r="EL150" s="82" t="str">
        <f t="shared" si="67"/>
        <v/>
      </c>
      <c r="EM150" s="82" t="str">
        <f t="shared" si="67"/>
        <v/>
      </c>
      <c r="EN150" s="82" t="str">
        <f t="shared" si="67"/>
        <v/>
      </c>
      <c r="EO150" s="82" t="str">
        <f t="shared" si="67"/>
        <v/>
      </c>
      <c r="EP150" s="82" t="str">
        <f t="shared" si="67"/>
        <v/>
      </c>
      <c r="EQ150" s="82" t="str">
        <f t="shared" si="68"/>
        <v/>
      </c>
      <c r="ER150" s="82" t="str">
        <f t="shared" si="68"/>
        <v/>
      </c>
      <c r="ES150" s="82" t="str">
        <f t="shared" si="68"/>
        <v/>
      </c>
      <c r="ET150" s="82" t="str">
        <f t="shared" si="68"/>
        <v/>
      </c>
      <c r="EU150" s="82" t="str">
        <f t="shared" si="68"/>
        <v/>
      </c>
      <c r="EV150" s="82" t="str">
        <f t="shared" si="68"/>
        <v/>
      </c>
      <c r="EW150" s="82" t="str">
        <f t="shared" si="69"/>
        <v/>
      </c>
      <c r="EX150" s="82" t="str">
        <f t="shared" si="69"/>
        <v/>
      </c>
      <c r="EY150" s="82" t="str">
        <f t="shared" si="69"/>
        <v/>
      </c>
      <c r="EZ150" s="82" t="str">
        <f t="shared" si="69"/>
        <v/>
      </c>
      <c r="FA150" s="82" t="str">
        <f t="shared" si="69"/>
        <v/>
      </c>
      <c r="FB150" s="82" t="str">
        <f t="shared" si="69"/>
        <v/>
      </c>
      <c r="FC150" s="82" t="str">
        <f t="shared" si="70"/>
        <v/>
      </c>
      <c r="FD150" s="82" t="str">
        <f t="shared" si="70"/>
        <v/>
      </c>
      <c r="FE150" s="82" t="str">
        <f t="shared" si="70"/>
        <v/>
      </c>
      <c r="FF150" s="82" t="str">
        <f t="shared" si="70"/>
        <v/>
      </c>
      <c r="FG150" s="82" t="str">
        <f t="shared" si="70"/>
        <v/>
      </c>
      <c r="FH150" s="82" t="str">
        <f t="shared" si="70"/>
        <v/>
      </c>
      <c r="FI150" s="82" t="str">
        <f t="shared" si="71"/>
        <v/>
      </c>
      <c r="FJ150" s="82" t="str">
        <f t="shared" si="71"/>
        <v/>
      </c>
      <c r="FK150" s="82" t="str">
        <f t="shared" si="71"/>
        <v/>
      </c>
      <c r="FL150" s="82" t="str">
        <f t="shared" si="71"/>
        <v/>
      </c>
      <c r="FM150" s="82" t="str">
        <f t="shared" si="71"/>
        <v/>
      </c>
      <c r="FN150" s="82" t="str">
        <f t="shared" si="71"/>
        <v/>
      </c>
      <c r="FO150" s="82" t="str">
        <f t="shared" si="72"/>
        <v>watuki@ma.net3-tv.net</v>
      </c>
      <c r="FP150" s="82" t="str">
        <f t="shared" si="72"/>
        <v>hopstep-sakura@ma.net3-tv.net</v>
      </c>
      <c r="FQ150" s="82" t="str">
        <f t="shared" si="72"/>
        <v/>
      </c>
      <c r="FR150" s="82" t="str">
        <f t="shared" si="72"/>
        <v/>
      </c>
      <c r="FS150" s="82" t="str">
        <f t="shared" si="72"/>
        <v/>
      </c>
      <c r="FT150" s="82" t="str">
        <f t="shared" si="72"/>
        <v/>
      </c>
      <c r="FU150" s="82" t="str">
        <f t="shared" si="73"/>
        <v>watuki@ma.net3-tv.net</v>
      </c>
      <c r="FV150" s="82" t="str">
        <f t="shared" si="73"/>
        <v>hopstep-sakura@ma.net3-tv.net</v>
      </c>
      <c r="FW150" s="82" t="str">
        <f t="shared" si="73"/>
        <v/>
      </c>
      <c r="FX150" s="82" t="str">
        <f t="shared" si="73"/>
        <v/>
      </c>
      <c r="FY150" s="82" t="str">
        <f t="shared" si="73"/>
        <v/>
      </c>
      <c r="FZ150" s="82" t="str">
        <f t="shared" si="73"/>
        <v/>
      </c>
      <c r="GA150" s="82" t="str">
        <f t="shared" si="74"/>
        <v/>
      </c>
      <c r="GB150" s="82" t="str">
        <f t="shared" si="74"/>
        <v/>
      </c>
      <c r="GC150" s="82" t="str">
        <f t="shared" si="74"/>
        <v/>
      </c>
      <c r="GD150" s="82" t="str">
        <f t="shared" si="74"/>
        <v/>
      </c>
      <c r="GE150" s="82" t="str">
        <f t="shared" si="74"/>
        <v/>
      </c>
      <c r="GF150" s="82" t="str">
        <f t="shared" si="74"/>
        <v/>
      </c>
    </row>
    <row r="151" spans="1:188" ht="25.5" customHeight="1">
      <c r="A151" s="2" t="s">
        <v>3307</v>
      </c>
      <c r="B151" s="2">
        <f>COUNTIF($H$4:H151,H151)</f>
        <v>1</v>
      </c>
      <c r="C151" s="2">
        <f>COUNTIF($J$4:J151,J151)</f>
        <v>1</v>
      </c>
      <c r="D151" s="2">
        <f>COUNTIF($K$4:K151,K151)</f>
        <v>1</v>
      </c>
      <c r="E151" s="89">
        <f t="shared" si="50"/>
        <v>148</v>
      </c>
      <c r="F151" s="89" t="s">
        <v>2532</v>
      </c>
      <c r="G151" s="79" t="s">
        <v>3917</v>
      </c>
      <c r="H151" s="79" t="s">
        <v>2461</v>
      </c>
      <c r="I151" s="79" t="s">
        <v>5</v>
      </c>
      <c r="J151" s="79" t="s">
        <v>2699</v>
      </c>
      <c r="K151" s="89" t="s">
        <v>1945</v>
      </c>
      <c r="L151" s="89" t="s">
        <v>858</v>
      </c>
      <c r="M151" s="108" t="s">
        <v>4355</v>
      </c>
      <c r="N151" s="108"/>
      <c r="O151" s="108"/>
      <c r="P151" s="108"/>
      <c r="Q151" s="108"/>
      <c r="R151" s="108"/>
      <c r="S151" s="89">
        <v>1</v>
      </c>
      <c r="T151" s="89">
        <v>1</v>
      </c>
      <c r="U151" s="89"/>
      <c r="V151" s="89"/>
      <c r="W151" s="89"/>
      <c r="X151" s="89">
        <v>1</v>
      </c>
      <c r="Y151" s="89"/>
      <c r="Z151" s="89"/>
      <c r="AA151" s="89"/>
      <c r="AB151" s="89"/>
      <c r="AC151" s="89"/>
      <c r="AD151" s="89"/>
      <c r="AE151" s="89"/>
      <c r="AF151" s="89"/>
      <c r="AG151" s="89"/>
      <c r="AH151" s="89"/>
      <c r="AI151" s="89"/>
      <c r="AJ151" s="89"/>
      <c r="AK151" s="89"/>
      <c r="AL151" s="89"/>
      <c r="AM151" s="89"/>
      <c r="AN151" s="89">
        <v>1</v>
      </c>
      <c r="AO151" s="89">
        <v>1</v>
      </c>
      <c r="AP151" s="89"/>
      <c r="AQ151" s="111"/>
      <c r="AR151" s="118"/>
      <c r="AS151" s="2" t="str">
        <f t="shared" si="51"/>
        <v>s.10.jojo@aria.ocn.ne.jp</v>
      </c>
      <c r="AT151" s="2" t="str">
        <f t="shared" si="51"/>
        <v/>
      </c>
      <c r="AU151" s="2" t="str">
        <f t="shared" si="51"/>
        <v/>
      </c>
      <c r="AV151" s="2" t="str">
        <f t="shared" si="51"/>
        <v/>
      </c>
      <c r="AW151" s="2" t="str">
        <f t="shared" si="51"/>
        <v/>
      </c>
      <c r="AX151" s="2" t="str">
        <f t="shared" si="51"/>
        <v/>
      </c>
      <c r="AY151" s="121" t="str">
        <f t="shared" si="52"/>
        <v>s.10.jojo@aria.ocn.ne.jp</v>
      </c>
      <c r="AZ151" s="121" t="str">
        <f t="shared" si="52"/>
        <v/>
      </c>
      <c r="BA151" s="121" t="str">
        <f t="shared" si="52"/>
        <v/>
      </c>
      <c r="BB151" s="121" t="str">
        <f t="shared" si="52"/>
        <v/>
      </c>
      <c r="BC151" s="121" t="str">
        <f t="shared" si="52"/>
        <v/>
      </c>
      <c r="BD151" s="121" t="str">
        <f t="shared" si="52"/>
        <v/>
      </c>
      <c r="BE151" s="82" t="str">
        <f t="shared" si="53"/>
        <v/>
      </c>
      <c r="BF151" s="82" t="str">
        <f t="shared" si="53"/>
        <v/>
      </c>
      <c r="BG151" s="82" t="str">
        <f t="shared" si="53"/>
        <v/>
      </c>
      <c r="BH151" s="82" t="str">
        <f t="shared" si="53"/>
        <v/>
      </c>
      <c r="BI151" s="82" t="str">
        <f t="shared" si="53"/>
        <v/>
      </c>
      <c r="BJ151" s="82" t="str">
        <f t="shared" si="53"/>
        <v/>
      </c>
      <c r="BK151" s="82" t="str">
        <f t="shared" si="54"/>
        <v/>
      </c>
      <c r="BL151" s="82" t="str">
        <f t="shared" si="54"/>
        <v/>
      </c>
      <c r="BM151" s="82" t="str">
        <f t="shared" si="54"/>
        <v/>
      </c>
      <c r="BN151" s="82" t="str">
        <f t="shared" si="54"/>
        <v/>
      </c>
      <c r="BO151" s="82" t="str">
        <f t="shared" si="54"/>
        <v/>
      </c>
      <c r="BP151" s="82" t="str">
        <f t="shared" si="54"/>
        <v/>
      </c>
      <c r="BQ151" s="82" t="str">
        <f t="shared" si="55"/>
        <v/>
      </c>
      <c r="BR151" s="82" t="str">
        <f t="shared" si="55"/>
        <v/>
      </c>
      <c r="BS151" s="82" t="str">
        <f t="shared" si="55"/>
        <v/>
      </c>
      <c r="BT151" s="82" t="str">
        <f t="shared" si="55"/>
        <v/>
      </c>
      <c r="BU151" s="82" t="str">
        <f t="shared" si="55"/>
        <v/>
      </c>
      <c r="BV151" s="82" t="str">
        <f t="shared" si="55"/>
        <v/>
      </c>
      <c r="BW151" s="82" t="str">
        <f t="shared" si="56"/>
        <v>s.10.jojo@aria.ocn.ne.jp</v>
      </c>
      <c r="BX151" s="82" t="str">
        <f t="shared" si="56"/>
        <v/>
      </c>
      <c r="BY151" s="82" t="str">
        <f t="shared" si="56"/>
        <v/>
      </c>
      <c r="BZ151" s="82" t="str">
        <f t="shared" si="56"/>
        <v/>
      </c>
      <c r="CA151" s="82" t="str">
        <f t="shared" si="56"/>
        <v/>
      </c>
      <c r="CB151" s="82" t="str">
        <f t="shared" si="56"/>
        <v/>
      </c>
      <c r="CC151" s="82" t="str">
        <f t="shared" si="57"/>
        <v/>
      </c>
      <c r="CD151" s="82" t="str">
        <f t="shared" si="57"/>
        <v/>
      </c>
      <c r="CE151" s="82" t="str">
        <f t="shared" si="57"/>
        <v/>
      </c>
      <c r="CF151" s="82" t="str">
        <f t="shared" si="57"/>
        <v/>
      </c>
      <c r="CG151" s="82" t="str">
        <f t="shared" si="57"/>
        <v/>
      </c>
      <c r="CH151" s="82" t="str">
        <f t="shared" si="57"/>
        <v/>
      </c>
      <c r="CI151" s="82" t="str">
        <f t="shared" si="58"/>
        <v/>
      </c>
      <c r="CJ151" s="82" t="str">
        <f t="shared" si="58"/>
        <v/>
      </c>
      <c r="CK151" s="82" t="str">
        <f t="shared" si="58"/>
        <v/>
      </c>
      <c r="CL151" s="82" t="str">
        <f t="shared" si="58"/>
        <v/>
      </c>
      <c r="CM151" s="82" t="str">
        <f t="shared" si="58"/>
        <v/>
      </c>
      <c r="CN151" s="82" t="str">
        <f t="shared" si="58"/>
        <v/>
      </c>
      <c r="CO151" s="82" t="str">
        <f t="shared" si="59"/>
        <v/>
      </c>
      <c r="CP151" s="82" t="str">
        <f t="shared" si="59"/>
        <v/>
      </c>
      <c r="CQ151" s="82" t="str">
        <f t="shared" si="59"/>
        <v/>
      </c>
      <c r="CR151" s="82" t="str">
        <f t="shared" si="59"/>
        <v/>
      </c>
      <c r="CS151" s="82" t="str">
        <f t="shared" si="59"/>
        <v/>
      </c>
      <c r="CT151" s="82" t="str">
        <f t="shared" si="59"/>
        <v/>
      </c>
      <c r="CU151" s="82" t="str">
        <f t="shared" si="60"/>
        <v/>
      </c>
      <c r="CV151" s="82" t="str">
        <f t="shared" si="60"/>
        <v/>
      </c>
      <c r="CW151" s="82" t="str">
        <f t="shared" si="60"/>
        <v/>
      </c>
      <c r="CX151" s="82" t="str">
        <f t="shared" si="60"/>
        <v/>
      </c>
      <c r="CY151" s="82" t="str">
        <f t="shared" si="60"/>
        <v/>
      </c>
      <c r="CZ151" s="82" t="str">
        <f t="shared" si="60"/>
        <v/>
      </c>
      <c r="DA151" s="82" t="str">
        <f t="shared" si="61"/>
        <v/>
      </c>
      <c r="DB151" s="82" t="str">
        <f t="shared" si="61"/>
        <v/>
      </c>
      <c r="DC151" s="82" t="str">
        <f t="shared" si="61"/>
        <v/>
      </c>
      <c r="DD151" s="82" t="str">
        <f t="shared" si="61"/>
        <v/>
      </c>
      <c r="DE151" s="82" t="str">
        <f t="shared" si="61"/>
        <v/>
      </c>
      <c r="DF151" s="82" t="str">
        <f t="shared" si="61"/>
        <v/>
      </c>
      <c r="DG151" s="82" t="str">
        <f t="shared" si="62"/>
        <v/>
      </c>
      <c r="DH151" s="82" t="str">
        <f t="shared" si="62"/>
        <v/>
      </c>
      <c r="DI151" s="82" t="str">
        <f t="shared" si="62"/>
        <v/>
      </c>
      <c r="DJ151" s="82" t="str">
        <f t="shared" si="62"/>
        <v/>
      </c>
      <c r="DK151" s="82" t="str">
        <f t="shared" si="62"/>
        <v/>
      </c>
      <c r="DL151" s="82" t="str">
        <f t="shared" si="62"/>
        <v/>
      </c>
      <c r="DM151" s="82" t="str">
        <f t="shared" si="63"/>
        <v/>
      </c>
      <c r="DN151" s="82" t="str">
        <f t="shared" si="63"/>
        <v/>
      </c>
      <c r="DO151" s="82" t="str">
        <f t="shared" si="63"/>
        <v/>
      </c>
      <c r="DP151" s="82" t="str">
        <f t="shared" si="63"/>
        <v/>
      </c>
      <c r="DQ151" s="82" t="str">
        <f t="shared" si="63"/>
        <v/>
      </c>
      <c r="DR151" s="82" t="str">
        <f t="shared" si="63"/>
        <v/>
      </c>
      <c r="DS151" s="82" t="str">
        <f t="shared" si="64"/>
        <v/>
      </c>
      <c r="DT151" s="82" t="str">
        <f t="shared" si="64"/>
        <v/>
      </c>
      <c r="DU151" s="82" t="str">
        <f t="shared" si="64"/>
        <v/>
      </c>
      <c r="DV151" s="82" t="str">
        <f t="shared" si="64"/>
        <v/>
      </c>
      <c r="DW151" s="82" t="str">
        <f t="shared" si="64"/>
        <v/>
      </c>
      <c r="DX151" s="82" t="str">
        <f t="shared" si="64"/>
        <v/>
      </c>
      <c r="DY151" s="82" t="str">
        <f t="shared" si="65"/>
        <v/>
      </c>
      <c r="DZ151" s="82" t="str">
        <f t="shared" si="65"/>
        <v/>
      </c>
      <c r="EA151" s="82" t="str">
        <f t="shared" si="65"/>
        <v/>
      </c>
      <c r="EB151" s="82" t="str">
        <f t="shared" si="65"/>
        <v/>
      </c>
      <c r="EC151" s="82" t="str">
        <f t="shared" si="65"/>
        <v/>
      </c>
      <c r="ED151" s="82" t="str">
        <f t="shared" si="65"/>
        <v/>
      </c>
      <c r="EE151" s="82" t="str">
        <f t="shared" si="66"/>
        <v/>
      </c>
      <c r="EF151" s="82" t="str">
        <f t="shared" si="66"/>
        <v/>
      </c>
      <c r="EG151" s="82" t="str">
        <f t="shared" si="66"/>
        <v/>
      </c>
      <c r="EH151" s="82" t="str">
        <f t="shared" si="66"/>
        <v/>
      </c>
      <c r="EI151" s="82" t="str">
        <f t="shared" si="66"/>
        <v/>
      </c>
      <c r="EJ151" s="82" t="str">
        <f t="shared" si="66"/>
        <v/>
      </c>
      <c r="EK151" s="82" t="str">
        <f t="shared" si="67"/>
        <v/>
      </c>
      <c r="EL151" s="82" t="str">
        <f t="shared" si="67"/>
        <v/>
      </c>
      <c r="EM151" s="82" t="str">
        <f t="shared" si="67"/>
        <v/>
      </c>
      <c r="EN151" s="82" t="str">
        <f t="shared" si="67"/>
        <v/>
      </c>
      <c r="EO151" s="82" t="str">
        <f t="shared" si="67"/>
        <v/>
      </c>
      <c r="EP151" s="82" t="str">
        <f t="shared" si="67"/>
        <v/>
      </c>
      <c r="EQ151" s="82" t="str">
        <f t="shared" si="68"/>
        <v/>
      </c>
      <c r="ER151" s="82" t="str">
        <f t="shared" si="68"/>
        <v/>
      </c>
      <c r="ES151" s="82" t="str">
        <f t="shared" si="68"/>
        <v/>
      </c>
      <c r="ET151" s="82" t="str">
        <f t="shared" si="68"/>
        <v/>
      </c>
      <c r="EU151" s="82" t="str">
        <f t="shared" si="68"/>
        <v/>
      </c>
      <c r="EV151" s="82" t="str">
        <f t="shared" si="68"/>
        <v/>
      </c>
      <c r="EW151" s="82" t="str">
        <f t="shared" si="69"/>
        <v/>
      </c>
      <c r="EX151" s="82" t="str">
        <f t="shared" si="69"/>
        <v/>
      </c>
      <c r="EY151" s="82" t="str">
        <f t="shared" si="69"/>
        <v/>
      </c>
      <c r="EZ151" s="82" t="str">
        <f t="shared" si="69"/>
        <v/>
      </c>
      <c r="FA151" s="82" t="str">
        <f t="shared" si="69"/>
        <v/>
      </c>
      <c r="FB151" s="82" t="str">
        <f t="shared" si="69"/>
        <v/>
      </c>
      <c r="FC151" s="82" t="str">
        <f t="shared" si="70"/>
        <v/>
      </c>
      <c r="FD151" s="82" t="str">
        <f t="shared" si="70"/>
        <v/>
      </c>
      <c r="FE151" s="82" t="str">
        <f t="shared" si="70"/>
        <v/>
      </c>
      <c r="FF151" s="82" t="str">
        <f t="shared" si="70"/>
        <v/>
      </c>
      <c r="FG151" s="82" t="str">
        <f t="shared" si="70"/>
        <v/>
      </c>
      <c r="FH151" s="82" t="str">
        <f t="shared" si="70"/>
        <v/>
      </c>
      <c r="FI151" s="82" t="str">
        <f t="shared" si="71"/>
        <v/>
      </c>
      <c r="FJ151" s="82" t="str">
        <f t="shared" si="71"/>
        <v/>
      </c>
      <c r="FK151" s="82" t="str">
        <f t="shared" si="71"/>
        <v/>
      </c>
      <c r="FL151" s="82" t="str">
        <f t="shared" si="71"/>
        <v/>
      </c>
      <c r="FM151" s="82" t="str">
        <f t="shared" si="71"/>
        <v/>
      </c>
      <c r="FN151" s="82" t="str">
        <f t="shared" si="71"/>
        <v/>
      </c>
      <c r="FO151" s="82" t="str">
        <f t="shared" si="72"/>
        <v>s.10.jojo@aria.ocn.ne.jp</v>
      </c>
      <c r="FP151" s="82" t="str">
        <f t="shared" si="72"/>
        <v/>
      </c>
      <c r="FQ151" s="82" t="str">
        <f t="shared" si="72"/>
        <v/>
      </c>
      <c r="FR151" s="82" t="str">
        <f t="shared" si="72"/>
        <v/>
      </c>
      <c r="FS151" s="82" t="str">
        <f t="shared" si="72"/>
        <v/>
      </c>
      <c r="FT151" s="82" t="str">
        <f t="shared" si="72"/>
        <v/>
      </c>
      <c r="FU151" s="82" t="str">
        <f t="shared" si="73"/>
        <v>s.10.jojo@aria.ocn.ne.jp</v>
      </c>
      <c r="FV151" s="82" t="str">
        <f t="shared" si="73"/>
        <v/>
      </c>
      <c r="FW151" s="82" t="str">
        <f t="shared" si="73"/>
        <v/>
      </c>
      <c r="FX151" s="82" t="str">
        <f t="shared" si="73"/>
        <v/>
      </c>
      <c r="FY151" s="82" t="str">
        <f t="shared" si="73"/>
        <v/>
      </c>
      <c r="FZ151" s="82" t="str">
        <f t="shared" si="73"/>
        <v/>
      </c>
      <c r="GA151" s="82" t="str">
        <f t="shared" si="74"/>
        <v/>
      </c>
      <c r="GB151" s="82" t="str">
        <f t="shared" si="74"/>
        <v/>
      </c>
      <c r="GC151" s="82" t="str">
        <f t="shared" si="74"/>
        <v/>
      </c>
      <c r="GD151" s="82" t="str">
        <f t="shared" si="74"/>
        <v/>
      </c>
      <c r="GE151" s="82" t="str">
        <f t="shared" si="74"/>
        <v/>
      </c>
      <c r="GF151" s="82" t="str">
        <f t="shared" si="74"/>
        <v/>
      </c>
    </row>
    <row r="152" spans="1:188" ht="25.5" customHeight="1">
      <c r="A152" s="2" t="s">
        <v>4717</v>
      </c>
      <c r="B152" s="2">
        <f>COUNTIF($H$4:H152,H152)</f>
        <v>1</v>
      </c>
      <c r="C152" s="2">
        <f>COUNTIF($J$4:J152,J152)</f>
        <v>1</v>
      </c>
      <c r="D152" s="2">
        <f>COUNTIF($K$4:K152,K152)</f>
        <v>1</v>
      </c>
      <c r="E152" s="89">
        <f t="shared" si="50"/>
        <v>149</v>
      </c>
      <c r="F152" s="89" t="s">
        <v>2532</v>
      </c>
      <c r="G152" s="79" t="s">
        <v>3917</v>
      </c>
      <c r="H152" s="97" t="s">
        <v>2334</v>
      </c>
      <c r="I152" s="79" t="s">
        <v>790</v>
      </c>
      <c r="J152" s="79" t="s">
        <v>1941</v>
      </c>
      <c r="K152" s="89" t="s">
        <v>1474</v>
      </c>
      <c r="L152" s="89" t="s">
        <v>1138</v>
      </c>
      <c r="M152" s="108" t="s">
        <v>4379</v>
      </c>
      <c r="N152" s="108" t="s">
        <v>4384</v>
      </c>
      <c r="O152" s="108"/>
      <c r="P152" s="108"/>
      <c r="Q152" s="108"/>
      <c r="R152" s="108"/>
      <c r="S152" s="89"/>
      <c r="T152" s="89"/>
      <c r="U152" s="89"/>
      <c r="V152" s="89"/>
      <c r="W152" s="89"/>
      <c r="X152" s="89"/>
      <c r="Y152" s="89"/>
      <c r="Z152" s="89"/>
      <c r="AA152" s="89"/>
      <c r="AB152" s="89"/>
      <c r="AC152" s="89">
        <v>1</v>
      </c>
      <c r="AD152" s="89"/>
      <c r="AE152" s="89"/>
      <c r="AF152" s="89"/>
      <c r="AG152" s="89"/>
      <c r="AH152" s="89"/>
      <c r="AI152" s="89"/>
      <c r="AJ152" s="89"/>
      <c r="AK152" s="89"/>
      <c r="AL152" s="89"/>
      <c r="AM152" s="89"/>
      <c r="AN152" s="89"/>
      <c r="AO152" s="89"/>
      <c r="AP152" s="89"/>
      <c r="AQ152" s="111"/>
      <c r="AR152" s="118"/>
      <c r="AS152" s="2" t="str">
        <f t="shared" si="51"/>
        <v/>
      </c>
      <c r="AT152" s="2" t="str">
        <f t="shared" si="51"/>
        <v/>
      </c>
      <c r="AU152" s="2" t="str">
        <f t="shared" si="51"/>
        <v/>
      </c>
      <c r="AV152" s="2" t="str">
        <f t="shared" si="51"/>
        <v/>
      </c>
      <c r="AW152" s="2" t="str">
        <f t="shared" si="51"/>
        <v/>
      </c>
      <c r="AX152" s="2" t="str">
        <f t="shared" si="51"/>
        <v/>
      </c>
      <c r="AY152" s="121" t="str">
        <f t="shared" si="52"/>
        <v/>
      </c>
      <c r="AZ152" s="121" t="str">
        <f t="shared" si="52"/>
        <v/>
      </c>
      <c r="BA152" s="121" t="str">
        <f t="shared" si="52"/>
        <v/>
      </c>
      <c r="BB152" s="121" t="str">
        <f t="shared" si="52"/>
        <v/>
      </c>
      <c r="BC152" s="121" t="str">
        <f t="shared" si="52"/>
        <v/>
      </c>
      <c r="BD152" s="121" t="str">
        <f t="shared" si="52"/>
        <v/>
      </c>
      <c r="BE152" s="82" t="str">
        <f t="shared" si="53"/>
        <v/>
      </c>
      <c r="BF152" s="82" t="str">
        <f t="shared" si="53"/>
        <v/>
      </c>
      <c r="BG152" s="82" t="str">
        <f t="shared" si="53"/>
        <v/>
      </c>
      <c r="BH152" s="82" t="str">
        <f t="shared" si="53"/>
        <v/>
      </c>
      <c r="BI152" s="82" t="str">
        <f t="shared" si="53"/>
        <v/>
      </c>
      <c r="BJ152" s="82" t="str">
        <f t="shared" si="53"/>
        <v/>
      </c>
      <c r="BK152" s="82" t="str">
        <f t="shared" si="54"/>
        <v/>
      </c>
      <c r="BL152" s="82" t="str">
        <f t="shared" si="54"/>
        <v/>
      </c>
      <c r="BM152" s="82" t="str">
        <f t="shared" si="54"/>
        <v/>
      </c>
      <c r="BN152" s="82" t="str">
        <f t="shared" si="54"/>
        <v/>
      </c>
      <c r="BO152" s="82" t="str">
        <f t="shared" si="54"/>
        <v/>
      </c>
      <c r="BP152" s="82" t="str">
        <f t="shared" si="54"/>
        <v/>
      </c>
      <c r="BQ152" s="82" t="str">
        <f t="shared" si="55"/>
        <v/>
      </c>
      <c r="BR152" s="82" t="str">
        <f t="shared" si="55"/>
        <v/>
      </c>
      <c r="BS152" s="82" t="str">
        <f t="shared" si="55"/>
        <v/>
      </c>
      <c r="BT152" s="82" t="str">
        <f t="shared" si="55"/>
        <v/>
      </c>
      <c r="BU152" s="82" t="str">
        <f t="shared" si="55"/>
        <v/>
      </c>
      <c r="BV152" s="82" t="str">
        <f t="shared" si="55"/>
        <v/>
      </c>
      <c r="BW152" s="82" t="str">
        <f t="shared" si="56"/>
        <v/>
      </c>
      <c r="BX152" s="82" t="str">
        <f t="shared" si="56"/>
        <v/>
      </c>
      <c r="BY152" s="82" t="str">
        <f t="shared" si="56"/>
        <v/>
      </c>
      <c r="BZ152" s="82" t="str">
        <f t="shared" si="56"/>
        <v/>
      </c>
      <c r="CA152" s="82" t="str">
        <f t="shared" si="56"/>
        <v/>
      </c>
      <c r="CB152" s="82" t="str">
        <f t="shared" si="56"/>
        <v/>
      </c>
      <c r="CC152" s="82" t="str">
        <f t="shared" si="57"/>
        <v/>
      </c>
      <c r="CD152" s="82" t="str">
        <f t="shared" si="57"/>
        <v/>
      </c>
      <c r="CE152" s="82" t="str">
        <f t="shared" si="57"/>
        <v/>
      </c>
      <c r="CF152" s="82" t="str">
        <f t="shared" si="57"/>
        <v/>
      </c>
      <c r="CG152" s="82" t="str">
        <f t="shared" si="57"/>
        <v/>
      </c>
      <c r="CH152" s="82" t="str">
        <f t="shared" si="57"/>
        <v/>
      </c>
      <c r="CI152" s="82" t="str">
        <f t="shared" si="58"/>
        <v/>
      </c>
      <c r="CJ152" s="82" t="str">
        <f t="shared" si="58"/>
        <v/>
      </c>
      <c r="CK152" s="82" t="str">
        <f t="shared" si="58"/>
        <v/>
      </c>
      <c r="CL152" s="82" t="str">
        <f t="shared" si="58"/>
        <v/>
      </c>
      <c r="CM152" s="82" t="str">
        <f t="shared" si="58"/>
        <v/>
      </c>
      <c r="CN152" s="82" t="str">
        <f t="shared" si="58"/>
        <v/>
      </c>
      <c r="CO152" s="82" t="str">
        <f t="shared" si="59"/>
        <v/>
      </c>
      <c r="CP152" s="82" t="str">
        <f t="shared" si="59"/>
        <v/>
      </c>
      <c r="CQ152" s="82" t="str">
        <f t="shared" si="59"/>
        <v/>
      </c>
      <c r="CR152" s="82" t="str">
        <f t="shared" si="59"/>
        <v/>
      </c>
      <c r="CS152" s="82" t="str">
        <f t="shared" si="59"/>
        <v/>
      </c>
      <c r="CT152" s="82" t="str">
        <f t="shared" si="59"/>
        <v/>
      </c>
      <c r="CU152" s="82" t="str">
        <f t="shared" si="60"/>
        <v/>
      </c>
      <c r="CV152" s="82" t="str">
        <f t="shared" si="60"/>
        <v/>
      </c>
      <c r="CW152" s="82" t="str">
        <f t="shared" si="60"/>
        <v/>
      </c>
      <c r="CX152" s="82" t="str">
        <f t="shared" si="60"/>
        <v/>
      </c>
      <c r="CY152" s="82" t="str">
        <f t="shared" si="60"/>
        <v/>
      </c>
      <c r="CZ152" s="82" t="str">
        <f t="shared" si="60"/>
        <v/>
      </c>
      <c r="DA152" s="82" t="str">
        <f t="shared" si="61"/>
        <v>inamori036nike@gmail.com</v>
      </c>
      <c r="DB152" s="82" t="str">
        <f t="shared" si="61"/>
        <v>3364@orange-toyama.com</v>
      </c>
      <c r="DC152" s="82" t="str">
        <f t="shared" si="61"/>
        <v/>
      </c>
      <c r="DD152" s="82" t="str">
        <f t="shared" si="61"/>
        <v/>
      </c>
      <c r="DE152" s="82" t="str">
        <f t="shared" si="61"/>
        <v/>
      </c>
      <c r="DF152" s="82" t="str">
        <f t="shared" si="61"/>
        <v/>
      </c>
      <c r="DG152" s="82" t="str">
        <f t="shared" si="62"/>
        <v/>
      </c>
      <c r="DH152" s="82" t="str">
        <f t="shared" si="62"/>
        <v/>
      </c>
      <c r="DI152" s="82" t="str">
        <f t="shared" si="62"/>
        <v/>
      </c>
      <c r="DJ152" s="82" t="str">
        <f t="shared" si="62"/>
        <v/>
      </c>
      <c r="DK152" s="82" t="str">
        <f t="shared" si="62"/>
        <v/>
      </c>
      <c r="DL152" s="82" t="str">
        <f t="shared" si="62"/>
        <v/>
      </c>
      <c r="DM152" s="82" t="str">
        <f t="shared" si="63"/>
        <v/>
      </c>
      <c r="DN152" s="82" t="str">
        <f t="shared" si="63"/>
        <v/>
      </c>
      <c r="DO152" s="82" t="str">
        <f t="shared" si="63"/>
        <v/>
      </c>
      <c r="DP152" s="82" t="str">
        <f t="shared" si="63"/>
        <v/>
      </c>
      <c r="DQ152" s="82" t="str">
        <f t="shared" si="63"/>
        <v/>
      </c>
      <c r="DR152" s="82" t="str">
        <f t="shared" si="63"/>
        <v/>
      </c>
      <c r="DS152" s="82" t="str">
        <f t="shared" si="64"/>
        <v/>
      </c>
      <c r="DT152" s="82" t="str">
        <f t="shared" si="64"/>
        <v/>
      </c>
      <c r="DU152" s="82" t="str">
        <f t="shared" si="64"/>
        <v/>
      </c>
      <c r="DV152" s="82" t="str">
        <f t="shared" si="64"/>
        <v/>
      </c>
      <c r="DW152" s="82" t="str">
        <f t="shared" si="64"/>
        <v/>
      </c>
      <c r="DX152" s="82" t="str">
        <f t="shared" si="64"/>
        <v/>
      </c>
      <c r="DY152" s="82" t="str">
        <f t="shared" si="65"/>
        <v/>
      </c>
      <c r="DZ152" s="82" t="str">
        <f t="shared" si="65"/>
        <v/>
      </c>
      <c r="EA152" s="82" t="str">
        <f t="shared" si="65"/>
        <v/>
      </c>
      <c r="EB152" s="82" t="str">
        <f t="shared" si="65"/>
        <v/>
      </c>
      <c r="EC152" s="82" t="str">
        <f t="shared" si="65"/>
        <v/>
      </c>
      <c r="ED152" s="82" t="str">
        <f t="shared" si="65"/>
        <v/>
      </c>
      <c r="EE152" s="82" t="str">
        <f t="shared" si="66"/>
        <v/>
      </c>
      <c r="EF152" s="82" t="str">
        <f t="shared" si="66"/>
        <v/>
      </c>
      <c r="EG152" s="82" t="str">
        <f t="shared" si="66"/>
        <v/>
      </c>
      <c r="EH152" s="82" t="str">
        <f t="shared" si="66"/>
        <v/>
      </c>
      <c r="EI152" s="82" t="str">
        <f t="shared" si="66"/>
        <v/>
      </c>
      <c r="EJ152" s="82" t="str">
        <f t="shared" si="66"/>
        <v/>
      </c>
      <c r="EK152" s="82" t="str">
        <f t="shared" si="67"/>
        <v/>
      </c>
      <c r="EL152" s="82" t="str">
        <f t="shared" si="67"/>
        <v/>
      </c>
      <c r="EM152" s="82" t="str">
        <f t="shared" si="67"/>
        <v/>
      </c>
      <c r="EN152" s="82" t="str">
        <f t="shared" si="67"/>
        <v/>
      </c>
      <c r="EO152" s="82" t="str">
        <f t="shared" si="67"/>
        <v/>
      </c>
      <c r="EP152" s="82" t="str">
        <f t="shared" si="67"/>
        <v/>
      </c>
      <c r="EQ152" s="82" t="str">
        <f t="shared" si="68"/>
        <v/>
      </c>
      <c r="ER152" s="82" t="str">
        <f t="shared" si="68"/>
        <v/>
      </c>
      <c r="ES152" s="82" t="str">
        <f t="shared" si="68"/>
        <v/>
      </c>
      <c r="ET152" s="82" t="str">
        <f t="shared" si="68"/>
        <v/>
      </c>
      <c r="EU152" s="82" t="str">
        <f t="shared" si="68"/>
        <v/>
      </c>
      <c r="EV152" s="82" t="str">
        <f t="shared" si="68"/>
        <v/>
      </c>
      <c r="EW152" s="82" t="str">
        <f t="shared" si="69"/>
        <v/>
      </c>
      <c r="EX152" s="82" t="str">
        <f t="shared" si="69"/>
        <v/>
      </c>
      <c r="EY152" s="82" t="str">
        <f t="shared" si="69"/>
        <v/>
      </c>
      <c r="EZ152" s="82" t="str">
        <f t="shared" si="69"/>
        <v/>
      </c>
      <c r="FA152" s="82" t="str">
        <f t="shared" si="69"/>
        <v/>
      </c>
      <c r="FB152" s="82" t="str">
        <f t="shared" si="69"/>
        <v/>
      </c>
      <c r="FC152" s="82" t="str">
        <f t="shared" si="70"/>
        <v/>
      </c>
      <c r="FD152" s="82" t="str">
        <f t="shared" si="70"/>
        <v/>
      </c>
      <c r="FE152" s="82" t="str">
        <f t="shared" si="70"/>
        <v/>
      </c>
      <c r="FF152" s="82" t="str">
        <f t="shared" si="70"/>
        <v/>
      </c>
      <c r="FG152" s="82" t="str">
        <f t="shared" si="70"/>
        <v/>
      </c>
      <c r="FH152" s="82" t="str">
        <f t="shared" si="70"/>
        <v/>
      </c>
      <c r="FI152" s="82" t="str">
        <f t="shared" si="71"/>
        <v/>
      </c>
      <c r="FJ152" s="82" t="str">
        <f t="shared" si="71"/>
        <v/>
      </c>
      <c r="FK152" s="82" t="str">
        <f t="shared" si="71"/>
        <v/>
      </c>
      <c r="FL152" s="82" t="str">
        <f t="shared" si="71"/>
        <v/>
      </c>
      <c r="FM152" s="82" t="str">
        <f t="shared" si="71"/>
        <v/>
      </c>
      <c r="FN152" s="82" t="str">
        <f t="shared" si="71"/>
        <v/>
      </c>
      <c r="FO152" s="82" t="str">
        <f t="shared" si="72"/>
        <v/>
      </c>
      <c r="FP152" s="82" t="str">
        <f t="shared" si="72"/>
        <v/>
      </c>
      <c r="FQ152" s="82" t="str">
        <f t="shared" si="72"/>
        <v/>
      </c>
      <c r="FR152" s="82" t="str">
        <f t="shared" si="72"/>
        <v/>
      </c>
      <c r="FS152" s="82" t="str">
        <f t="shared" si="72"/>
        <v/>
      </c>
      <c r="FT152" s="82" t="str">
        <f t="shared" si="72"/>
        <v/>
      </c>
      <c r="FU152" s="82" t="str">
        <f t="shared" si="73"/>
        <v/>
      </c>
      <c r="FV152" s="82" t="str">
        <f t="shared" si="73"/>
        <v/>
      </c>
      <c r="FW152" s="82" t="str">
        <f t="shared" si="73"/>
        <v/>
      </c>
      <c r="FX152" s="82" t="str">
        <f t="shared" si="73"/>
        <v/>
      </c>
      <c r="FY152" s="82" t="str">
        <f t="shared" si="73"/>
        <v/>
      </c>
      <c r="FZ152" s="82" t="str">
        <f t="shared" si="73"/>
        <v/>
      </c>
      <c r="GA152" s="82" t="str">
        <f t="shared" si="74"/>
        <v/>
      </c>
      <c r="GB152" s="82" t="str">
        <f t="shared" si="74"/>
        <v/>
      </c>
      <c r="GC152" s="82" t="str">
        <f t="shared" si="74"/>
        <v/>
      </c>
      <c r="GD152" s="82" t="str">
        <f t="shared" si="74"/>
        <v/>
      </c>
      <c r="GE152" s="82" t="str">
        <f t="shared" si="74"/>
        <v/>
      </c>
      <c r="GF152" s="82" t="str">
        <f t="shared" si="74"/>
        <v/>
      </c>
    </row>
    <row r="153" spans="1:188" ht="25.5" customHeight="1">
      <c r="A153" s="2" t="s">
        <v>4719</v>
      </c>
      <c r="B153" s="2">
        <f>COUNTIF($H$4:H153,H153)</f>
        <v>1</v>
      </c>
      <c r="C153" s="2">
        <f>COUNTIF($J$4:J153,J153)</f>
        <v>1</v>
      </c>
      <c r="D153" s="2">
        <f>COUNTIF($K$4:K153,K153)</f>
        <v>1</v>
      </c>
      <c r="E153" s="89">
        <f t="shared" si="50"/>
        <v>150</v>
      </c>
      <c r="F153" s="89" t="s">
        <v>2532</v>
      </c>
      <c r="G153" s="79" t="s">
        <v>3939</v>
      </c>
      <c r="H153" s="97" t="s">
        <v>1377</v>
      </c>
      <c r="I153" s="79" t="s">
        <v>748</v>
      </c>
      <c r="J153" s="79" t="s">
        <v>4387</v>
      </c>
      <c r="K153" s="89" t="s">
        <v>3144</v>
      </c>
      <c r="L153" s="89" t="s">
        <v>3144</v>
      </c>
      <c r="M153" s="108" t="s">
        <v>4388</v>
      </c>
      <c r="N153" s="108"/>
      <c r="O153" s="108"/>
      <c r="P153" s="108"/>
      <c r="Q153" s="108"/>
      <c r="R153" s="108"/>
      <c r="S153" s="89"/>
      <c r="T153" s="89"/>
      <c r="U153" s="89"/>
      <c r="V153" s="89"/>
      <c r="W153" s="89"/>
      <c r="X153" s="89"/>
      <c r="Y153" s="89"/>
      <c r="Z153" s="89"/>
      <c r="AA153" s="89"/>
      <c r="AB153" s="89"/>
      <c r="AC153" s="89"/>
      <c r="AD153" s="89"/>
      <c r="AE153" s="89"/>
      <c r="AF153" s="89">
        <v>2</v>
      </c>
      <c r="AG153" s="89"/>
      <c r="AH153" s="89"/>
      <c r="AI153" s="89"/>
      <c r="AJ153" s="89"/>
      <c r="AK153" s="89"/>
      <c r="AL153" s="89"/>
      <c r="AM153" s="89"/>
      <c r="AN153" s="89"/>
      <c r="AO153" s="89"/>
      <c r="AP153" s="89"/>
      <c r="AQ153" s="111"/>
      <c r="AR153" s="118"/>
      <c r="AS153" s="2" t="str">
        <f t="shared" si="51"/>
        <v/>
      </c>
      <c r="AT153" s="2" t="str">
        <f t="shared" si="51"/>
        <v/>
      </c>
      <c r="AU153" s="2" t="str">
        <f t="shared" si="51"/>
        <v/>
      </c>
      <c r="AV153" s="2" t="str">
        <f t="shared" si="51"/>
        <v/>
      </c>
      <c r="AW153" s="2" t="str">
        <f t="shared" si="51"/>
        <v/>
      </c>
      <c r="AX153" s="2" t="str">
        <f t="shared" si="51"/>
        <v/>
      </c>
      <c r="AY153" s="121" t="str">
        <f t="shared" si="52"/>
        <v/>
      </c>
      <c r="AZ153" s="121" t="str">
        <f t="shared" si="52"/>
        <v/>
      </c>
      <c r="BA153" s="121" t="str">
        <f t="shared" si="52"/>
        <v/>
      </c>
      <c r="BB153" s="121" t="str">
        <f t="shared" si="52"/>
        <v/>
      </c>
      <c r="BC153" s="121" t="str">
        <f t="shared" si="52"/>
        <v/>
      </c>
      <c r="BD153" s="121" t="str">
        <f t="shared" si="52"/>
        <v/>
      </c>
      <c r="BE153" s="82" t="str">
        <f t="shared" si="53"/>
        <v/>
      </c>
      <c r="BF153" s="82" t="str">
        <f t="shared" si="53"/>
        <v/>
      </c>
      <c r="BG153" s="82" t="str">
        <f t="shared" si="53"/>
        <v/>
      </c>
      <c r="BH153" s="82" t="str">
        <f t="shared" si="53"/>
        <v/>
      </c>
      <c r="BI153" s="82" t="str">
        <f t="shared" si="53"/>
        <v/>
      </c>
      <c r="BJ153" s="82" t="str">
        <f t="shared" si="53"/>
        <v/>
      </c>
      <c r="BK153" s="82" t="str">
        <f t="shared" si="54"/>
        <v/>
      </c>
      <c r="BL153" s="82" t="str">
        <f t="shared" si="54"/>
        <v/>
      </c>
      <c r="BM153" s="82" t="str">
        <f t="shared" si="54"/>
        <v/>
      </c>
      <c r="BN153" s="82" t="str">
        <f t="shared" si="54"/>
        <v/>
      </c>
      <c r="BO153" s="82" t="str">
        <f t="shared" si="54"/>
        <v/>
      </c>
      <c r="BP153" s="82" t="str">
        <f t="shared" si="54"/>
        <v/>
      </c>
      <c r="BQ153" s="82" t="str">
        <f t="shared" si="55"/>
        <v/>
      </c>
      <c r="BR153" s="82" t="str">
        <f t="shared" si="55"/>
        <v/>
      </c>
      <c r="BS153" s="82" t="str">
        <f t="shared" si="55"/>
        <v/>
      </c>
      <c r="BT153" s="82" t="str">
        <f t="shared" si="55"/>
        <v/>
      </c>
      <c r="BU153" s="82" t="str">
        <f t="shared" si="55"/>
        <v/>
      </c>
      <c r="BV153" s="82" t="str">
        <f t="shared" si="55"/>
        <v/>
      </c>
      <c r="BW153" s="82" t="str">
        <f t="shared" si="56"/>
        <v/>
      </c>
      <c r="BX153" s="82" t="str">
        <f t="shared" si="56"/>
        <v/>
      </c>
      <c r="BY153" s="82" t="str">
        <f t="shared" si="56"/>
        <v/>
      </c>
      <c r="BZ153" s="82" t="str">
        <f t="shared" si="56"/>
        <v/>
      </c>
      <c r="CA153" s="82" t="str">
        <f t="shared" si="56"/>
        <v/>
      </c>
      <c r="CB153" s="82" t="str">
        <f t="shared" si="56"/>
        <v/>
      </c>
      <c r="CC153" s="82" t="str">
        <f t="shared" si="57"/>
        <v/>
      </c>
      <c r="CD153" s="82" t="str">
        <f t="shared" si="57"/>
        <v/>
      </c>
      <c r="CE153" s="82" t="str">
        <f t="shared" si="57"/>
        <v/>
      </c>
      <c r="CF153" s="82" t="str">
        <f t="shared" si="57"/>
        <v/>
      </c>
      <c r="CG153" s="82" t="str">
        <f t="shared" si="57"/>
        <v/>
      </c>
      <c r="CH153" s="82" t="str">
        <f t="shared" si="57"/>
        <v/>
      </c>
      <c r="CI153" s="82" t="str">
        <f t="shared" si="58"/>
        <v/>
      </c>
      <c r="CJ153" s="82" t="str">
        <f t="shared" si="58"/>
        <v/>
      </c>
      <c r="CK153" s="82" t="str">
        <f t="shared" si="58"/>
        <v/>
      </c>
      <c r="CL153" s="82" t="str">
        <f t="shared" si="58"/>
        <v/>
      </c>
      <c r="CM153" s="82" t="str">
        <f t="shared" si="58"/>
        <v/>
      </c>
      <c r="CN153" s="82" t="str">
        <f t="shared" si="58"/>
        <v/>
      </c>
      <c r="CO153" s="82" t="str">
        <f t="shared" si="59"/>
        <v/>
      </c>
      <c r="CP153" s="82" t="str">
        <f t="shared" si="59"/>
        <v/>
      </c>
      <c r="CQ153" s="82" t="str">
        <f t="shared" si="59"/>
        <v/>
      </c>
      <c r="CR153" s="82" t="str">
        <f t="shared" si="59"/>
        <v/>
      </c>
      <c r="CS153" s="82" t="str">
        <f t="shared" si="59"/>
        <v/>
      </c>
      <c r="CT153" s="82" t="str">
        <f t="shared" si="59"/>
        <v/>
      </c>
      <c r="CU153" s="82" t="str">
        <f t="shared" si="60"/>
        <v/>
      </c>
      <c r="CV153" s="82" t="str">
        <f t="shared" si="60"/>
        <v/>
      </c>
      <c r="CW153" s="82" t="str">
        <f t="shared" si="60"/>
        <v/>
      </c>
      <c r="CX153" s="82" t="str">
        <f t="shared" si="60"/>
        <v/>
      </c>
      <c r="CY153" s="82" t="str">
        <f t="shared" si="60"/>
        <v/>
      </c>
      <c r="CZ153" s="82" t="str">
        <f t="shared" si="60"/>
        <v/>
      </c>
      <c r="DA153" s="82" t="str">
        <f t="shared" si="61"/>
        <v/>
      </c>
      <c r="DB153" s="82" t="str">
        <f t="shared" si="61"/>
        <v/>
      </c>
      <c r="DC153" s="82" t="str">
        <f t="shared" si="61"/>
        <v/>
      </c>
      <c r="DD153" s="82" t="str">
        <f t="shared" si="61"/>
        <v/>
      </c>
      <c r="DE153" s="82" t="str">
        <f t="shared" si="61"/>
        <v/>
      </c>
      <c r="DF153" s="82" t="str">
        <f t="shared" si="61"/>
        <v/>
      </c>
      <c r="DG153" s="82" t="str">
        <f t="shared" si="62"/>
        <v/>
      </c>
      <c r="DH153" s="82" t="str">
        <f t="shared" si="62"/>
        <v/>
      </c>
      <c r="DI153" s="82" t="str">
        <f t="shared" si="62"/>
        <v/>
      </c>
      <c r="DJ153" s="82" t="str">
        <f t="shared" si="62"/>
        <v/>
      </c>
      <c r="DK153" s="82" t="str">
        <f t="shared" si="62"/>
        <v/>
      </c>
      <c r="DL153" s="82" t="str">
        <f t="shared" si="62"/>
        <v/>
      </c>
      <c r="DM153" s="82" t="str">
        <f t="shared" si="63"/>
        <v/>
      </c>
      <c r="DN153" s="82" t="str">
        <f t="shared" si="63"/>
        <v/>
      </c>
      <c r="DO153" s="82" t="str">
        <f t="shared" si="63"/>
        <v/>
      </c>
      <c r="DP153" s="82" t="str">
        <f t="shared" si="63"/>
        <v/>
      </c>
      <c r="DQ153" s="82" t="str">
        <f t="shared" si="63"/>
        <v/>
      </c>
      <c r="DR153" s="82" t="str">
        <f t="shared" si="63"/>
        <v/>
      </c>
      <c r="DS153" s="82" t="str">
        <f t="shared" si="64"/>
        <v>olivehouse@tiara.ocn.ne.jp</v>
      </c>
      <c r="DT153" s="82" t="str">
        <f t="shared" si="64"/>
        <v/>
      </c>
      <c r="DU153" s="82" t="str">
        <f t="shared" si="64"/>
        <v/>
      </c>
      <c r="DV153" s="82" t="str">
        <f t="shared" si="64"/>
        <v/>
      </c>
      <c r="DW153" s="82" t="str">
        <f t="shared" si="64"/>
        <v/>
      </c>
      <c r="DX153" s="82" t="str">
        <f t="shared" si="64"/>
        <v/>
      </c>
      <c r="DY153" s="82" t="str">
        <f t="shared" si="65"/>
        <v/>
      </c>
      <c r="DZ153" s="82" t="str">
        <f t="shared" si="65"/>
        <v/>
      </c>
      <c r="EA153" s="82" t="str">
        <f t="shared" si="65"/>
        <v/>
      </c>
      <c r="EB153" s="82" t="str">
        <f t="shared" si="65"/>
        <v/>
      </c>
      <c r="EC153" s="82" t="str">
        <f t="shared" si="65"/>
        <v/>
      </c>
      <c r="ED153" s="82" t="str">
        <f t="shared" si="65"/>
        <v/>
      </c>
      <c r="EE153" s="82" t="str">
        <f t="shared" si="66"/>
        <v/>
      </c>
      <c r="EF153" s="82" t="str">
        <f t="shared" si="66"/>
        <v/>
      </c>
      <c r="EG153" s="82" t="str">
        <f t="shared" si="66"/>
        <v/>
      </c>
      <c r="EH153" s="82" t="str">
        <f t="shared" si="66"/>
        <v/>
      </c>
      <c r="EI153" s="82" t="str">
        <f t="shared" si="66"/>
        <v/>
      </c>
      <c r="EJ153" s="82" t="str">
        <f t="shared" si="66"/>
        <v/>
      </c>
      <c r="EK153" s="82" t="str">
        <f t="shared" si="67"/>
        <v/>
      </c>
      <c r="EL153" s="82" t="str">
        <f t="shared" si="67"/>
        <v/>
      </c>
      <c r="EM153" s="82" t="str">
        <f t="shared" si="67"/>
        <v/>
      </c>
      <c r="EN153" s="82" t="str">
        <f t="shared" si="67"/>
        <v/>
      </c>
      <c r="EO153" s="82" t="str">
        <f t="shared" si="67"/>
        <v/>
      </c>
      <c r="EP153" s="82" t="str">
        <f t="shared" si="67"/>
        <v/>
      </c>
      <c r="EQ153" s="82" t="str">
        <f t="shared" si="68"/>
        <v/>
      </c>
      <c r="ER153" s="82" t="str">
        <f t="shared" si="68"/>
        <v/>
      </c>
      <c r="ES153" s="82" t="str">
        <f t="shared" si="68"/>
        <v/>
      </c>
      <c r="ET153" s="82" t="str">
        <f t="shared" si="68"/>
        <v/>
      </c>
      <c r="EU153" s="82" t="str">
        <f t="shared" si="68"/>
        <v/>
      </c>
      <c r="EV153" s="82" t="str">
        <f t="shared" si="68"/>
        <v/>
      </c>
      <c r="EW153" s="82" t="str">
        <f t="shared" si="69"/>
        <v/>
      </c>
      <c r="EX153" s="82" t="str">
        <f t="shared" si="69"/>
        <v/>
      </c>
      <c r="EY153" s="82" t="str">
        <f t="shared" si="69"/>
        <v/>
      </c>
      <c r="EZ153" s="82" t="str">
        <f t="shared" si="69"/>
        <v/>
      </c>
      <c r="FA153" s="82" t="str">
        <f t="shared" si="69"/>
        <v/>
      </c>
      <c r="FB153" s="82" t="str">
        <f t="shared" si="69"/>
        <v/>
      </c>
      <c r="FC153" s="82" t="str">
        <f t="shared" si="70"/>
        <v/>
      </c>
      <c r="FD153" s="82" t="str">
        <f t="shared" si="70"/>
        <v/>
      </c>
      <c r="FE153" s="82" t="str">
        <f t="shared" si="70"/>
        <v/>
      </c>
      <c r="FF153" s="82" t="str">
        <f t="shared" si="70"/>
        <v/>
      </c>
      <c r="FG153" s="82" t="str">
        <f t="shared" si="70"/>
        <v/>
      </c>
      <c r="FH153" s="82" t="str">
        <f t="shared" si="70"/>
        <v/>
      </c>
      <c r="FI153" s="82" t="str">
        <f t="shared" si="71"/>
        <v/>
      </c>
      <c r="FJ153" s="82" t="str">
        <f t="shared" si="71"/>
        <v/>
      </c>
      <c r="FK153" s="82" t="str">
        <f t="shared" si="71"/>
        <v/>
      </c>
      <c r="FL153" s="82" t="str">
        <f t="shared" si="71"/>
        <v/>
      </c>
      <c r="FM153" s="82" t="str">
        <f t="shared" si="71"/>
        <v/>
      </c>
      <c r="FN153" s="82" t="str">
        <f t="shared" si="71"/>
        <v/>
      </c>
      <c r="FO153" s="82" t="str">
        <f t="shared" si="72"/>
        <v/>
      </c>
      <c r="FP153" s="82" t="str">
        <f t="shared" si="72"/>
        <v/>
      </c>
      <c r="FQ153" s="82" t="str">
        <f t="shared" si="72"/>
        <v/>
      </c>
      <c r="FR153" s="82" t="str">
        <f t="shared" si="72"/>
        <v/>
      </c>
      <c r="FS153" s="82" t="str">
        <f t="shared" si="72"/>
        <v/>
      </c>
      <c r="FT153" s="82" t="str">
        <f t="shared" si="72"/>
        <v/>
      </c>
      <c r="FU153" s="82" t="str">
        <f t="shared" si="73"/>
        <v/>
      </c>
      <c r="FV153" s="82" t="str">
        <f t="shared" si="73"/>
        <v/>
      </c>
      <c r="FW153" s="82" t="str">
        <f t="shared" si="73"/>
        <v/>
      </c>
      <c r="FX153" s="82" t="str">
        <f t="shared" si="73"/>
        <v/>
      </c>
      <c r="FY153" s="82" t="str">
        <f t="shared" si="73"/>
        <v/>
      </c>
      <c r="FZ153" s="82" t="str">
        <f t="shared" si="73"/>
        <v/>
      </c>
      <c r="GA153" s="82" t="str">
        <f t="shared" si="74"/>
        <v/>
      </c>
      <c r="GB153" s="82" t="str">
        <f t="shared" si="74"/>
        <v/>
      </c>
      <c r="GC153" s="82" t="str">
        <f t="shared" si="74"/>
        <v/>
      </c>
      <c r="GD153" s="82" t="str">
        <f t="shared" si="74"/>
        <v/>
      </c>
      <c r="GE153" s="82" t="str">
        <f t="shared" si="74"/>
        <v/>
      </c>
      <c r="GF153" s="82" t="str">
        <f t="shared" si="74"/>
        <v/>
      </c>
    </row>
    <row r="154" spans="1:188" ht="25.5" customHeight="1">
      <c r="A154" s="2" t="s">
        <v>4596</v>
      </c>
      <c r="B154" s="2">
        <f>COUNTIF($H$4:H154,H154)</f>
        <v>1</v>
      </c>
      <c r="C154" s="2">
        <f>COUNTIF($J$4:J154,J154)</f>
        <v>1</v>
      </c>
      <c r="D154" s="2">
        <f>COUNTIF($K$4:K154,K154)</f>
        <v>1</v>
      </c>
      <c r="E154" s="89">
        <f t="shared" si="50"/>
        <v>151</v>
      </c>
      <c r="F154" s="89" t="s">
        <v>2532</v>
      </c>
      <c r="G154" s="79" t="s">
        <v>4390</v>
      </c>
      <c r="H154" s="97" t="s">
        <v>1420</v>
      </c>
      <c r="I154" s="79" t="s">
        <v>3779</v>
      </c>
      <c r="J154" s="79" t="s">
        <v>2581</v>
      </c>
      <c r="K154" s="89" t="s">
        <v>1726</v>
      </c>
      <c r="L154" s="89" t="s">
        <v>289</v>
      </c>
      <c r="M154" s="108" t="s">
        <v>4392</v>
      </c>
      <c r="N154" s="108"/>
      <c r="O154" s="108"/>
      <c r="P154" s="108"/>
      <c r="Q154" s="108"/>
      <c r="R154" s="108"/>
      <c r="S154" s="89"/>
      <c r="T154" s="89"/>
      <c r="U154" s="89"/>
      <c r="V154" s="89"/>
      <c r="W154" s="89"/>
      <c r="X154" s="89"/>
      <c r="Y154" s="89"/>
      <c r="Z154" s="89"/>
      <c r="AA154" s="89"/>
      <c r="AB154" s="89"/>
      <c r="AC154" s="89"/>
      <c r="AD154" s="89"/>
      <c r="AE154" s="89"/>
      <c r="AF154" s="89"/>
      <c r="AG154" s="89"/>
      <c r="AH154" s="89"/>
      <c r="AI154" s="89"/>
      <c r="AJ154" s="89"/>
      <c r="AK154" s="89"/>
      <c r="AL154" s="89"/>
      <c r="AM154" s="89"/>
      <c r="AN154" s="89">
        <v>1</v>
      </c>
      <c r="AO154" s="89">
        <v>1</v>
      </c>
      <c r="AP154" s="89"/>
      <c r="AQ154" s="111"/>
      <c r="AR154" s="118"/>
      <c r="AS154" s="2" t="str">
        <f t="shared" si="51"/>
        <v/>
      </c>
      <c r="AT154" s="2" t="str">
        <f t="shared" si="51"/>
        <v/>
      </c>
      <c r="AU154" s="2" t="str">
        <f t="shared" si="51"/>
        <v/>
      </c>
      <c r="AV154" s="2" t="str">
        <f t="shared" si="51"/>
        <v/>
      </c>
      <c r="AW154" s="2" t="str">
        <f t="shared" si="51"/>
        <v/>
      </c>
      <c r="AX154" s="2" t="str">
        <f t="shared" si="51"/>
        <v/>
      </c>
      <c r="AY154" s="121" t="str">
        <f t="shared" si="52"/>
        <v/>
      </c>
      <c r="AZ154" s="121" t="str">
        <f t="shared" si="52"/>
        <v/>
      </c>
      <c r="BA154" s="121" t="str">
        <f t="shared" si="52"/>
        <v/>
      </c>
      <c r="BB154" s="121" t="str">
        <f t="shared" si="52"/>
        <v/>
      </c>
      <c r="BC154" s="121" t="str">
        <f t="shared" si="52"/>
        <v/>
      </c>
      <c r="BD154" s="121" t="str">
        <f t="shared" si="52"/>
        <v/>
      </c>
      <c r="BE154" s="82" t="str">
        <f t="shared" si="53"/>
        <v/>
      </c>
      <c r="BF154" s="82" t="str">
        <f t="shared" si="53"/>
        <v/>
      </c>
      <c r="BG154" s="82" t="str">
        <f t="shared" si="53"/>
        <v/>
      </c>
      <c r="BH154" s="82" t="str">
        <f t="shared" si="53"/>
        <v/>
      </c>
      <c r="BI154" s="82" t="str">
        <f t="shared" si="53"/>
        <v/>
      </c>
      <c r="BJ154" s="82" t="str">
        <f t="shared" si="53"/>
        <v/>
      </c>
      <c r="BK154" s="82" t="str">
        <f t="shared" si="54"/>
        <v/>
      </c>
      <c r="BL154" s="82" t="str">
        <f t="shared" si="54"/>
        <v/>
      </c>
      <c r="BM154" s="82" t="str">
        <f t="shared" si="54"/>
        <v/>
      </c>
      <c r="BN154" s="82" t="str">
        <f t="shared" si="54"/>
        <v/>
      </c>
      <c r="BO154" s="82" t="str">
        <f t="shared" si="54"/>
        <v/>
      </c>
      <c r="BP154" s="82" t="str">
        <f t="shared" si="54"/>
        <v/>
      </c>
      <c r="BQ154" s="82" t="str">
        <f t="shared" si="55"/>
        <v/>
      </c>
      <c r="BR154" s="82" t="str">
        <f t="shared" si="55"/>
        <v/>
      </c>
      <c r="BS154" s="82" t="str">
        <f t="shared" si="55"/>
        <v/>
      </c>
      <c r="BT154" s="82" t="str">
        <f t="shared" si="55"/>
        <v/>
      </c>
      <c r="BU154" s="82" t="str">
        <f t="shared" si="55"/>
        <v/>
      </c>
      <c r="BV154" s="82" t="str">
        <f t="shared" si="55"/>
        <v/>
      </c>
      <c r="BW154" s="82" t="str">
        <f t="shared" si="56"/>
        <v/>
      </c>
      <c r="BX154" s="82" t="str">
        <f t="shared" si="56"/>
        <v/>
      </c>
      <c r="BY154" s="82" t="str">
        <f t="shared" si="56"/>
        <v/>
      </c>
      <c r="BZ154" s="82" t="str">
        <f t="shared" si="56"/>
        <v/>
      </c>
      <c r="CA154" s="82" t="str">
        <f t="shared" si="56"/>
        <v/>
      </c>
      <c r="CB154" s="82" t="str">
        <f t="shared" si="56"/>
        <v/>
      </c>
      <c r="CC154" s="82" t="str">
        <f t="shared" si="57"/>
        <v/>
      </c>
      <c r="CD154" s="82" t="str">
        <f t="shared" si="57"/>
        <v/>
      </c>
      <c r="CE154" s="82" t="str">
        <f t="shared" si="57"/>
        <v/>
      </c>
      <c r="CF154" s="82" t="str">
        <f t="shared" si="57"/>
        <v/>
      </c>
      <c r="CG154" s="82" t="str">
        <f t="shared" si="57"/>
        <v/>
      </c>
      <c r="CH154" s="82" t="str">
        <f t="shared" si="57"/>
        <v/>
      </c>
      <c r="CI154" s="82" t="str">
        <f t="shared" si="58"/>
        <v/>
      </c>
      <c r="CJ154" s="82" t="str">
        <f t="shared" si="58"/>
        <v/>
      </c>
      <c r="CK154" s="82" t="str">
        <f t="shared" si="58"/>
        <v/>
      </c>
      <c r="CL154" s="82" t="str">
        <f t="shared" si="58"/>
        <v/>
      </c>
      <c r="CM154" s="82" t="str">
        <f t="shared" si="58"/>
        <v/>
      </c>
      <c r="CN154" s="82" t="str">
        <f t="shared" si="58"/>
        <v/>
      </c>
      <c r="CO154" s="82" t="str">
        <f t="shared" si="59"/>
        <v/>
      </c>
      <c r="CP154" s="82" t="str">
        <f t="shared" si="59"/>
        <v/>
      </c>
      <c r="CQ154" s="82" t="str">
        <f t="shared" si="59"/>
        <v/>
      </c>
      <c r="CR154" s="82" t="str">
        <f t="shared" si="59"/>
        <v/>
      </c>
      <c r="CS154" s="82" t="str">
        <f t="shared" si="59"/>
        <v/>
      </c>
      <c r="CT154" s="82" t="str">
        <f t="shared" si="59"/>
        <v/>
      </c>
      <c r="CU154" s="82" t="str">
        <f t="shared" si="60"/>
        <v/>
      </c>
      <c r="CV154" s="82" t="str">
        <f t="shared" si="60"/>
        <v/>
      </c>
      <c r="CW154" s="82" t="str">
        <f t="shared" si="60"/>
        <v/>
      </c>
      <c r="CX154" s="82" t="str">
        <f t="shared" si="60"/>
        <v/>
      </c>
      <c r="CY154" s="82" t="str">
        <f t="shared" si="60"/>
        <v/>
      </c>
      <c r="CZ154" s="82" t="str">
        <f t="shared" si="60"/>
        <v/>
      </c>
      <c r="DA154" s="82" t="str">
        <f t="shared" si="61"/>
        <v/>
      </c>
      <c r="DB154" s="82" t="str">
        <f t="shared" si="61"/>
        <v/>
      </c>
      <c r="DC154" s="82" t="str">
        <f t="shared" si="61"/>
        <v/>
      </c>
      <c r="DD154" s="82" t="str">
        <f t="shared" si="61"/>
        <v/>
      </c>
      <c r="DE154" s="82" t="str">
        <f t="shared" si="61"/>
        <v/>
      </c>
      <c r="DF154" s="82" t="str">
        <f t="shared" si="61"/>
        <v/>
      </c>
      <c r="DG154" s="82" t="str">
        <f t="shared" si="62"/>
        <v/>
      </c>
      <c r="DH154" s="82" t="str">
        <f t="shared" si="62"/>
        <v/>
      </c>
      <c r="DI154" s="82" t="str">
        <f t="shared" si="62"/>
        <v/>
      </c>
      <c r="DJ154" s="82" t="str">
        <f t="shared" si="62"/>
        <v/>
      </c>
      <c r="DK154" s="82" t="str">
        <f t="shared" si="62"/>
        <v/>
      </c>
      <c r="DL154" s="82" t="str">
        <f t="shared" si="62"/>
        <v/>
      </c>
      <c r="DM154" s="82" t="str">
        <f t="shared" si="63"/>
        <v/>
      </c>
      <c r="DN154" s="82" t="str">
        <f t="shared" si="63"/>
        <v/>
      </c>
      <c r="DO154" s="82" t="str">
        <f t="shared" si="63"/>
        <v/>
      </c>
      <c r="DP154" s="82" t="str">
        <f t="shared" si="63"/>
        <v/>
      </c>
      <c r="DQ154" s="82" t="str">
        <f t="shared" si="63"/>
        <v/>
      </c>
      <c r="DR154" s="82" t="str">
        <f t="shared" si="63"/>
        <v/>
      </c>
      <c r="DS154" s="82" t="str">
        <f t="shared" si="64"/>
        <v/>
      </c>
      <c r="DT154" s="82" t="str">
        <f t="shared" si="64"/>
        <v/>
      </c>
      <c r="DU154" s="82" t="str">
        <f t="shared" si="64"/>
        <v/>
      </c>
      <c r="DV154" s="82" t="str">
        <f t="shared" si="64"/>
        <v/>
      </c>
      <c r="DW154" s="82" t="str">
        <f t="shared" si="64"/>
        <v/>
      </c>
      <c r="DX154" s="82" t="str">
        <f t="shared" si="64"/>
        <v/>
      </c>
      <c r="DY154" s="82" t="str">
        <f t="shared" si="65"/>
        <v/>
      </c>
      <c r="DZ154" s="82" t="str">
        <f t="shared" si="65"/>
        <v/>
      </c>
      <c r="EA154" s="82" t="str">
        <f t="shared" si="65"/>
        <v/>
      </c>
      <c r="EB154" s="82" t="str">
        <f t="shared" si="65"/>
        <v/>
      </c>
      <c r="EC154" s="82" t="str">
        <f t="shared" si="65"/>
        <v/>
      </c>
      <c r="ED154" s="82" t="str">
        <f t="shared" si="65"/>
        <v/>
      </c>
      <c r="EE154" s="82" t="str">
        <f t="shared" si="66"/>
        <v/>
      </c>
      <c r="EF154" s="82" t="str">
        <f t="shared" si="66"/>
        <v/>
      </c>
      <c r="EG154" s="82" t="str">
        <f t="shared" si="66"/>
        <v/>
      </c>
      <c r="EH154" s="82" t="str">
        <f t="shared" si="66"/>
        <v/>
      </c>
      <c r="EI154" s="82" t="str">
        <f t="shared" si="66"/>
        <v/>
      </c>
      <c r="EJ154" s="82" t="str">
        <f t="shared" si="66"/>
        <v/>
      </c>
      <c r="EK154" s="82" t="str">
        <f t="shared" si="67"/>
        <v/>
      </c>
      <c r="EL154" s="82" t="str">
        <f t="shared" si="67"/>
        <v/>
      </c>
      <c r="EM154" s="82" t="str">
        <f t="shared" si="67"/>
        <v/>
      </c>
      <c r="EN154" s="82" t="str">
        <f t="shared" si="67"/>
        <v/>
      </c>
      <c r="EO154" s="82" t="str">
        <f t="shared" si="67"/>
        <v/>
      </c>
      <c r="EP154" s="82" t="str">
        <f t="shared" si="67"/>
        <v/>
      </c>
      <c r="EQ154" s="82" t="str">
        <f t="shared" si="68"/>
        <v/>
      </c>
      <c r="ER154" s="82" t="str">
        <f t="shared" si="68"/>
        <v/>
      </c>
      <c r="ES154" s="82" t="str">
        <f t="shared" si="68"/>
        <v/>
      </c>
      <c r="ET154" s="82" t="str">
        <f t="shared" si="68"/>
        <v/>
      </c>
      <c r="EU154" s="82" t="str">
        <f t="shared" si="68"/>
        <v/>
      </c>
      <c r="EV154" s="82" t="str">
        <f t="shared" si="68"/>
        <v/>
      </c>
      <c r="EW154" s="82" t="str">
        <f t="shared" si="69"/>
        <v/>
      </c>
      <c r="EX154" s="82" t="str">
        <f t="shared" si="69"/>
        <v/>
      </c>
      <c r="EY154" s="82" t="str">
        <f t="shared" si="69"/>
        <v/>
      </c>
      <c r="EZ154" s="82" t="str">
        <f t="shared" si="69"/>
        <v/>
      </c>
      <c r="FA154" s="82" t="str">
        <f t="shared" si="69"/>
        <v/>
      </c>
      <c r="FB154" s="82" t="str">
        <f t="shared" si="69"/>
        <v/>
      </c>
      <c r="FC154" s="82" t="str">
        <f t="shared" si="70"/>
        <v/>
      </c>
      <c r="FD154" s="82" t="str">
        <f t="shared" si="70"/>
        <v/>
      </c>
      <c r="FE154" s="82" t="str">
        <f t="shared" si="70"/>
        <v/>
      </c>
      <c r="FF154" s="82" t="str">
        <f t="shared" si="70"/>
        <v/>
      </c>
      <c r="FG154" s="82" t="str">
        <f t="shared" si="70"/>
        <v/>
      </c>
      <c r="FH154" s="82" t="str">
        <f t="shared" si="70"/>
        <v/>
      </c>
      <c r="FI154" s="82" t="str">
        <f t="shared" si="71"/>
        <v/>
      </c>
      <c r="FJ154" s="82" t="str">
        <f t="shared" si="71"/>
        <v/>
      </c>
      <c r="FK154" s="82" t="str">
        <f t="shared" si="71"/>
        <v/>
      </c>
      <c r="FL154" s="82" t="str">
        <f t="shared" si="71"/>
        <v/>
      </c>
      <c r="FM154" s="82" t="str">
        <f t="shared" si="71"/>
        <v/>
      </c>
      <c r="FN154" s="82" t="str">
        <f t="shared" si="71"/>
        <v/>
      </c>
      <c r="FO154" s="82" t="str">
        <f t="shared" si="72"/>
        <v>info@yuinoki-kokokara.com</v>
      </c>
      <c r="FP154" s="82" t="str">
        <f t="shared" si="72"/>
        <v/>
      </c>
      <c r="FQ154" s="82" t="str">
        <f t="shared" si="72"/>
        <v/>
      </c>
      <c r="FR154" s="82" t="str">
        <f t="shared" si="72"/>
        <v/>
      </c>
      <c r="FS154" s="82" t="str">
        <f t="shared" si="72"/>
        <v/>
      </c>
      <c r="FT154" s="82" t="str">
        <f t="shared" si="72"/>
        <v/>
      </c>
      <c r="FU154" s="82" t="str">
        <f t="shared" si="73"/>
        <v>info@yuinoki-kokokara.com</v>
      </c>
      <c r="FV154" s="82" t="str">
        <f t="shared" si="73"/>
        <v/>
      </c>
      <c r="FW154" s="82" t="str">
        <f t="shared" si="73"/>
        <v/>
      </c>
      <c r="FX154" s="82" t="str">
        <f t="shared" si="73"/>
        <v/>
      </c>
      <c r="FY154" s="82" t="str">
        <f t="shared" si="73"/>
        <v/>
      </c>
      <c r="FZ154" s="82" t="str">
        <f t="shared" si="73"/>
        <v/>
      </c>
      <c r="GA154" s="82" t="str">
        <f t="shared" si="74"/>
        <v/>
      </c>
      <c r="GB154" s="82" t="str">
        <f t="shared" si="74"/>
        <v/>
      </c>
      <c r="GC154" s="82" t="str">
        <f t="shared" si="74"/>
        <v/>
      </c>
      <c r="GD154" s="82" t="str">
        <f t="shared" si="74"/>
        <v/>
      </c>
      <c r="GE154" s="82" t="str">
        <f t="shared" si="74"/>
        <v/>
      </c>
      <c r="GF154" s="82" t="str">
        <f t="shared" si="74"/>
        <v/>
      </c>
    </row>
    <row r="155" spans="1:188" ht="25.5" customHeight="1">
      <c r="A155" s="2" t="s">
        <v>4720</v>
      </c>
      <c r="B155" s="2">
        <f>COUNTIF($H$4:H155,H155)</f>
        <v>1</v>
      </c>
      <c r="C155" s="2">
        <f>COUNTIF($J$4:J155,J155)</f>
        <v>1</v>
      </c>
      <c r="D155" s="2">
        <f>COUNTIF($K$4:K155,K155)</f>
        <v>1</v>
      </c>
      <c r="E155" s="89">
        <f t="shared" si="50"/>
        <v>152</v>
      </c>
      <c r="F155" s="89" t="s">
        <v>2532</v>
      </c>
      <c r="G155" s="79" t="s">
        <v>4390</v>
      </c>
      <c r="H155" s="97" t="s">
        <v>2347</v>
      </c>
      <c r="I155" s="79" t="s">
        <v>250</v>
      </c>
      <c r="J155" s="79" t="s">
        <v>4394</v>
      </c>
      <c r="K155" s="89" t="s">
        <v>4396</v>
      </c>
      <c r="L155" s="89" t="s">
        <v>138</v>
      </c>
      <c r="M155" s="108" t="s">
        <v>1317</v>
      </c>
      <c r="N155" s="108"/>
      <c r="O155" s="108"/>
      <c r="P155" s="108"/>
      <c r="Q155" s="108"/>
      <c r="R155" s="108"/>
      <c r="S155" s="89"/>
      <c r="T155" s="89"/>
      <c r="U155" s="89"/>
      <c r="V155" s="89"/>
      <c r="W155" s="89"/>
      <c r="X155" s="89"/>
      <c r="Y155" s="89"/>
      <c r="Z155" s="89"/>
      <c r="AA155" s="89"/>
      <c r="AB155" s="89"/>
      <c r="AC155" s="89"/>
      <c r="AD155" s="89"/>
      <c r="AE155" s="89"/>
      <c r="AF155" s="89"/>
      <c r="AG155" s="89"/>
      <c r="AH155" s="89">
        <v>1</v>
      </c>
      <c r="AI155" s="89">
        <v>1</v>
      </c>
      <c r="AJ155" s="89">
        <v>1</v>
      </c>
      <c r="AK155" s="89">
        <v>1</v>
      </c>
      <c r="AL155" s="89"/>
      <c r="AM155" s="89"/>
      <c r="AN155" s="89"/>
      <c r="AO155" s="89"/>
      <c r="AP155" s="89"/>
      <c r="AQ155" s="111"/>
      <c r="AR155" s="118"/>
      <c r="AS155" s="2" t="str">
        <f t="shared" si="51"/>
        <v/>
      </c>
      <c r="AT155" s="2" t="str">
        <f t="shared" si="51"/>
        <v/>
      </c>
      <c r="AU155" s="2" t="str">
        <f t="shared" si="51"/>
        <v/>
      </c>
      <c r="AV155" s="2" t="str">
        <f t="shared" si="51"/>
        <v/>
      </c>
      <c r="AW155" s="2" t="str">
        <f t="shared" si="51"/>
        <v/>
      </c>
      <c r="AX155" s="2" t="str">
        <f t="shared" si="51"/>
        <v/>
      </c>
      <c r="AY155" s="121" t="str">
        <f t="shared" si="52"/>
        <v/>
      </c>
      <c r="AZ155" s="121" t="str">
        <f t="shared" si="52"/>
        <v/>
      </c>
      <c r="BA155" s="121" t="str">
        <f t="shared" si="52"/>
        <v/>
      </c>
      <c r="BB155" s="121" t="str">
        <f t="shared" si="52"/>
        <v/>
      </c>
      <c r="BC155" s="121" t="str">
        <f t="shared" si="52"/>
        <v/>
      </c>
      <c r="BD155" s="121" t="str">
        <f t="shared" si="52"/>
        <v/>
      </c>
      <c r="BE155" s="82" t="str">
        <f t="shared" si="53"/>
        <v/>
      </c>
      <c r="BF155" s="82" t="str">
        <f t="shared" si="53"/>
        <v/>
      </c>
      <c r="BG155" s="82" t="str">
        <f t="shared" si="53"/>
        <v/>
      </c>
      <c r="BH155" s="82" t="str">
        <f t="shared" si="53"/>
        <v/>
      </c>
      <c r="BI155" s="82" t="str">
        <f t="shared" si="53"/>
        <v/>
      </c>
      <c r="BJ155" s="82" t="str">
        <f t="shared" si="53"/>
        <v/>
      </c>
      <c r="BK155" s="82" t="str">
        <f t="shared" si="54"/>
        <v/>
      </c>
      <c r="BL155" s="82" t="str">
        <f t="shared" si="54"/>
        <v/>
      </c>
      <c r="BM155" s="82" t="str">
        <f t="shared" si="54"/>
        <v/>
      </c>
      <c r="BN155" s="82" t="str">
        <f t="shared" si="54"/>
        <v/>
      </c>
      <c r="BO155" s="82" t="str">
        <f t="shared" si="54"/>
        <v/>
      </c>
      <c r="BP155" s="82" t="str">
        <f t="shared" si="54"/>
        <v/>
      </c>
      <c r="BQ155" s="82" t="str">
        <f t="shared" si="55"/>
        <v/>
      </c>
      <c r="BR155" s="82" t="str">
        <f t="shared" si="55"/>
        <v/>
      </c>
      <c r="BS155" s="82" t="str">
        <f t="shared" si="55"/>
        <v/>
      </c>
      <c r="BT155" s="82" t="str">
        <f t="shared" si="55"/>
        <v/>
      </c>
      <c r="BU155" s="82" t="str">
        <f t="shared" si="55"/>
        <v/>
      </c>
      <c r="BV155" s="82" t="str">
        <f t="shared" si="55"/>
        <v/>
      </c>
      <c r="BW155" s="82" t="str">
        <f t="shared" si="56"/>
        <v/>
      </c>
      <c r="BX155" s="82" t="str">
        <f t="shared" si="56"/>
        <v/>
      </c>
      <c r="BY155" s="82" t="str">
        <f t="shared" si="56"/>
        <v/>
      </c>
      <c r="BZ155" s="82" t="str">
        <f t="shared" si="56"/>
        <v/>
      </c>
      <c r="CA155" s="82" t="str">
        <f t="shared" si="56"/>
        <v/>
      </c>
      <c r="CB155" s="82" t="str">
        <f t="shared" si="56"/>
        <v/>
      </c>
      <c r="CC155" s="82" t="str">
        <f t="shared" si="57"/>
        <v/>
      </c>
      <c r="CD155" s="82" t="str">
        <f t="shared" si="57"/>
        <v/>
      </c>
      <c r="CE155" s="82" t="str">
        <f t="shared" si="57"/>
        <v/>
      </c>
      <c r="CF155" s="82" t="str">
        <f t="shared" si="57"/>
        <v/>
      </c>
      <c r="CG155" s="82" t="str">
        <f t="shared" si="57"/>
        <v/>
      </c>
      <c r="CH155" s="82" t="str">
        <f t="shared" si="57"/>
        <v/>
      </c>
      <c r="CI155" s="82" t="str">
        <f t="shared" si="58"/>
        <v/>
      </c>
      <c r="CJ155" s="82" t="str">
        <f t="shared" si="58"/>
        <v/>
      </c>
      <c r="CK155" s="82" t="str">
        <f t="shared" si="58"/>
        <v/>
      </c>
      <c r="CL155" s="82" t="str">
        <f t="shared" si="58"/>
        <v/>
      </c>
      <c r="CM155" s="82" t="str">
        <f t="shared" si="58"/>
        <v/>
      </c>
      <c r="CN155" s="82" t="str">
        <f t="shared" si="58"/>
        <v/>
      </c>
      <c r="CO155" s="82" t="str">
        <f t="shared" si="59"/>
        <v/>
      </c>
      <c r="CP155" s="82" t="str">
        <f t="shared" si="59"/>
        <v/>
      </c>
      <c r="CQ155" s="82" t="str">
        <f t="shared" si="59"/>
        <v/>
      </c>
      <c r="CR155" s="82" t="str">
        <f t="shared" si="59"/>
        <v/>
      </c>
      <c r="CS155" s="82" t="str">
        <f t="shared" si="59"/>
        <v/>
      </c>
      <c r="CT155" s="82" t="str">
        <f t="shared" si="59"/>
        <v/>
      </c>
      <c r="CU155" s="82" t="str">
        <f t="shared" si="60"/>
        <v/>
      </c>
      <c r="CV155" s="82" t="str">
        <f t="shared" si="60"/>
        <v/>
      </c>
      <c r="CW155" s="82" t="str">
        <f t="shared" si="60"/>
        <v/>
      </c>
      <c r="CX155" s="82" t="str">
        <f t="shared" si="60"/>
        <v/>
      </c>
      <c r="CY155" s="82" t="str">
        <f t="shared" si="60"/>
        <v/>
      </c>
      <c r="CZ155" s="82" t="str">
        <f t="shared" si="60"/>
        <v/>
      </c>
      <c r="DA155" s="82" t="str">
        <f t="shared" si="61"/>
        <v/>
      </c>
      <c r="DB155" s="82" t="str">
        <f t="shared" si="61"/>
        <v/>
      </c>
      <c r="DC155" s="82" t="str">
        <f t="shared" si="61"/>
        <v/>
      </c>
      <c r="DD155" s="82" t="str">
        <f t="shared" si="61"/>
        <v/>
      </c>
      <c r="DE155" s="82" t="str">
        <f t="shared" si="61"/>
        <v/>
      </c>
      <c r="DF155" s="82" t="str">
        <f t="shared" si="61"/>
        <v/>
      </c>
      <c r="DG155" s="82" t="str">
        <f t="shared" si="62"/>
        <v/>
      </c>
      <c r="DH155" s="82" t="str">
        <f t="shared" si="62"/>
        <v/>
      </c>
      <c r="DI155" s="82" t="str">
        <f t="shared" si="62"/>
        <v/>
      </c>
      <c r="DJ155" s="82" t="str">
        <f t="shared" si="62"/>
        <v/>
      </c>
      <c r="DK155" s="82" t="str">
        <f t="shared" si="62"/>
        <v/>
      </c>
      <c r="DL155" s="82" t="str">
        <f t="shared" si="62"/>
        <v/>
      </c>
      <c r="DM155" s="82" t="str">
        <f t="shared" si="63"/>
        <v/>
      </c>
      <c r="DN155" s="82" t="str">
        <f t="shared" si="63"/>
        <v/>
      </c>
      <c r="DO155" s="82" t="str">
        <f t="shared" si="63"/>
        <v/>
      </c>
      <c r="DP155" s="82" t="str">
        <f t="shared" si="63"/>
        <v/>
      </c>
      <c r="DQ155" s="82" t="str">
        <f t="shared" si="63"/>
        <v/>
      </c>
      <c r="DR155" s="82" t="str">
        <f t="shared" si="63"/>
        <v/>
      </c>
      <c r="DS155" s="82" t="str">
        <f t="shared" si="64"/>
        <v/>
      </c>
      <c r="DT155" s="82" t="str">
        <f t="shared" si="64"/>
        <v/>
      </c>
      <c r="DU155" s="82" t="str">
        <f t="shared" si="64"/>
        <v/>
      </c>
      <c r="DV155" s="82" t="str">
        <f t="shared" si="64"/>
        <v/>
      </c>
      <c r="DW155" s="82" t="str">
        <f t="shared" si="64"/>
        <v/>
      </c>
      <c r="DX155" s="82" t="str">
        <f t="shared" si="64"/>
        <v/>
      </c>
      <c r="DY155" s="82" t="str">
        <f t="shared" si="65"/>
        <v/>
      </c>
      <c r="DZ155" s="82" t="str">
        <f t="shared" si="65"/>
        <v/>
      </c>
      <c r="EA155" s="82" t="str">
        <f t="shared" si="65"/>
        <v/>
      </c>
      <c r="EB155" s="82" t="str">
        <f t="shared" si="65"/>
        <v/>
      </c>
      <c r="EC155" s="82" t="str">
        <f t="shared" si="65"/>
        <v/>
      </c>
      <c r="ED155" s="82" t="str">
        <f t="shared" si="65"/>
        <v/>
      </c>
      <c r="EE155" s="82" t="str">
        <f t="shared" si="66"/>
        <v>ishide@miraien-i.co.jp</v>
      </c>
      <c r="EF155" s="82" t="str">
        <f t="shared" si="66"/>
        <v/>
      </c>
      <c r="EG155" s="82" t="str">
        <f t="shared" si="66"/>
        <v/>
      </c>
      <c r="EH155" s="82" t="str">
        <f t="shared" si="66"/>
        <v/>
      </c>
      <c r="EI155" s="82" t="str">
        <f t="shared" si="66"/>
        <v/>
      </c>
      <c r="EJ155" s="82" t="str">
        <f t="shared" si="66"/>
        <v/>
      </c>
      <c r="EK155" s="82" t="str">
        <f t="shared" si="67"/>
        <v>ishide@miraien-i.co.jp</v>
      </c>
      <c r="EL155" s="82" t="str">
        <f t="shared" si="67"/>
        <v/>
      </c>
      <c r="EM155" s="82" t="str">
        <f t="shared" si="67"/>
        <v/>
      </c>
      <c r="EN155" s="82" t="str">
        <f t="shared" si="67"/>
        <v/>
      </c>
      <c r="EO155" s="82" t="str">
        <f t="shared" si="67"/>
        <v/>
      </c>
      <c r="EP155" s="82" t="str">
        <f t="shared" si="67"/>
        <v/>
      </c>
      <c r="EQ155" s="82" t="str">
        <f t="shared" si="68"/>
        <v>ishide@miraien-i.co.jp</v>
      </c>
      <c r="ER155" s="82" t="str">
        <f t="shared" si="68"/>
        <v/>
      </c>
      <c r="ES155" s="82" t="str">
        <f t="shared" si="68"/>
        <v/>
      </c>
      <c r="ET155" s="82" t="str">
        <f t="shared" si="68"/>
        <v/>
      </c>
      <c r="EU155" s="82" t="str">
        <f t="shared" si="68"/>
        <v/>
      </c>
      <c r="EV155" s="82" t="str">
        <f t="shared" si="68"/>
        <v/>
      </c>
      <c r="EW155" s="82" t="str">
        <f t="shared" si="69"/>
        <v>ishide@miraien-i.co.jp</v>
      </c>
      <c r="EX155" s="82" t="str">
        <f t="shared" si="69"/>
        <v/>
      </c>
      <c r="EY155" s="82" t="str">
        <f t="shared" si="69"/>
        <v/>
      </c>
      <c r="EZ155" s="82" t="str">
        <f t="shared" si="69"/>
        <v/>
      </c>
      <c r="FA155" s="82" t="str">
        <f t="shared" si="69"/>
        <v/>
      </c>
      <c r="FB155" s="82" t="str">
        <f t="shared" si="69"/>
        <v/>
      </c>
      <c r="FC155" s="82" t="str">
        <f t="shared" si="70"/>
        <v/>
      </c>
      <c r="FD155" s="82" t="str">
        <f t="shared" si="70"/>
        <v/>
      </c>
      <c r="FE155" s="82" t="str">
        <f t="shared" si="70"/>
        <v/>
      </c>
      <c r="FF155" s="82" t="str">
        <f t="shared" si="70"/>
        <v/>
      </c>
      <c r="FG155" s="82" t="str">
        <f t="shared" si="70"/>
        <v/>
      </c>
      <c r="FH155" s="82" t="str">
        <f t="shared" si="70"/>
        <v/>
      </c>
      <c r="FI155" s="82" t="str">
        <f t="shared" si="71"/>
        <v/>
      </c>
      <c r="FJ155" s="82" t="str">
        <f t="shared" si="71"/>
        <v/>
      </c>
      <c r="FK155" s="82" t="str">
        <f t="shared" si="71"/>
        <v/>
      </c>
      <c r="FL155" s="82" t="str">
        <f t="shared" si="71"/>
        <v/>
      </c>
      <c r="FM155" s="82" t="str">
        <f t="shared" si="71"/>
        <v/>
      </c>
      <c r="FN155" s="82" t="str">
        <f t="shared" si="71"/>
        <v/>
      </c>
      <c r="FO155" s="82" t="str">
        <f t="shared" si="72"/>
        <v/>
      </c>
      <c r="FP155" s="82" t="str">
        <f t="shared" si="72"/>
        <v/>
      </c>
      <c r="FQ155" s="82" t="str">
        <f t="shared" si="72"/>
        <v/>
      </c>
      <c r="FR155" s="82" t="str">
        <f t="shared" si="72"/>
        <v/>
      </c>
      <c r="FS155" s="82" t="str">
        <f t="shared" si="72"/>
        <v/>
      </c>
      <c r="FT155" s="82" t="str">
        <f t="shared" si="72"/>
        <v/>
      </c>
      <c r="FU155" s="82" t="str">
        <f t="shared" si="73"/>
        <v/>
      </c>
      <c r="FV155" s="82" t="str">
        <f t="shared" si="73"/>
        <v/>
      </c>
      <c r="FW155" s="82" t="str">
        <f t="shared" si="73"/>
        <v/>
      </c>
      <c r="FX155" s="82" t="str">
        <f t="shared" si="73"/>
        <v/>
      </c>
      <c r="FY155" s="82" t="str">
        <f t="shared" si="73"/>
        <v/>
      </c>
      <c r="FZ155" s="82" t="str">
        <f t="shared" si="73"/>
        <v/>
      </c>
      <c r="GA155" s="82" t="str">
        <f t="shared" si="74"/>
        <v/>
      </c>
      <c r="GB155" s="82" t="str">
        <f t="shared" si="74"/>
        <v/>
      </c>
      <c r="GC155" s="82" t="str">
        <f t="shared" si="74"/>
        <v/>
      </c>
      <c r="GD155" s="82" t="str">
        <f t="shared" si="74"/>
        <v/>
      </c>
      <c r="GE155" s="82" t="str">
        <f t="shared" si="74"/>
        <v/>
      </c>
      <c r="GF155" s="82" t="str">
        <f t="shared" si="74"/>
        <v/>
      </c>
    </row>
    <row r="156" spans="1:188" ht="25.5" customHeight="1">
      <c r="A156" s="2" t="s">
        <v>4721</v>
      </c>
      <c r="B156" s="2">
        <f>COUNTIF($H$4:H156,H156)</f>
        <v>1</v>
      </c>
      <c r="C156" s="2">
        <f>COUNTIF($J$4:J156,J156)</f>
        <v>1</v>
      </c>
      <c r="D156" s="2">
        <f>COUNTIF($K$4:K156,K156)</f>
        <v>1</v>
      </c>
      <c r="E156" s="89">
        <f t="shared" si="50"/>
        <v>153</v>
      </c>
      <c r="F156" s="89" t="s">
        <v>2532</v>
      </c>
      <c r="G156" s="79" t="s">
        <v>4390</v>
      </c>
      <c r="H156" s="97" t="s">
        <v>2938</v>
      </c>
      <c r="I156" s="79" t="s">
        <v>3487</v>
      </c>
      <c r="J156" s="79" t="s">
        <v>4397</v>
      </c>
      <c r="K156" s="89" t="s">
        <v>2180</v>
      </c>
      <c r="L156" s="89" t="s">
        <v>2184</v>
      </c>
      <c r="M156" s="108" t="s">
        <v>2411</v>
      </c>
      <c r="N156" s="108"/>
      <c r="O156" s="108"/>
      <c r="P156" s="108"/>
      <c r="Q156" s="108"/>
      <c r="R156" s="108"/>
      <c r="S156" s="89"/>
      <c r="T156" s="89"/>
      <c r="U156" s="89"/>
      <c r="V156" s="89"/>
      <c r="W156" s="89"/>
      <c r="X156" s="89"/>
      <c r="Y156" s="89"/>
      <c r="Z156" s="89"/>
      <c r="AA156" s="89"/>
      <c r="AB156" s="89"/>
      <c r="AC156" s="89"/>
      <c r="AD156" s="89"/>
      <c r="AE156" s="89"/>
      <c r="AF156" s="89"/>
      <c r="AG156" s="89"/>
      <c r="AH156" s="89"/>
      <c r="AI156" s="89"/>
      <c r="AJ156" s="89"/>
      <c r="AK156" s="89"/>
      <c r="AL156" s="89"/>
      <c r="AM156" s="89"/>
      <c r="AN156" s="89">
        <v>1</v>
      </c>
      <c r="AO156" s="89">
        <v>1</v>
      </c>
      <c r="AP156" s="89"/>
      <c r="AQ156" s="111"/>
      <c r="AR156" s="118"/>
      <c r="AS156" s="2" t="str">
        <f t="shared" si="51"/>
        <v/>
      </c>
      <c r="AT156" s="2" t="str">
        <f t="shared" si="51"/>
        <v/>
      </c>
      <c r="AU156" s="2" t="str">
        <f t="shared" si="51"/>
        <v/>
      </c>
      <c r="AV156" s="2" t="str">
        <f t="shared" si="51"/>
        <v/>
      </c>
      <c r="AW156" s="2" t="str">
        <f t="shared" si="51"/>
        <v/>
      </c>
      <c r="AX156" s="2" t="str">
        <f t="shared" si="51"/>
        <v/>
      </c>
      <c r="AY156" s="121" t="str">
        <f t="shared" si="52"/>
        <v/>
      </c>
      <c r="AZ156" s="121" t="str">
        <f t="shared" si="52"/>
        <v/>
      </c>
      <c r="BA156" s="121" t="str">
        <f t="shared" si="52"/>
        <v/>
      </c>
      <c r="BB156" s="121" t="str">
        <f t="shared" si="52"/>
        <v/>
      </c>
      <c r="BC156" s="121" t="str">
        <f t="shared" si="52"/>
        <v/>
      </c>
      <c r="BD156" s="121" t="str">
        <f t="shared" si="52"/>
        <v/>
      </c>
      <c r="BE156" s="82" t="str">
        <f t="shared" si="53"/>
        <v/>
      </c>
      <c r="BF156" s="82" t="str">
        <f t="shared" si="53"/>
        <v/>
      </c>
      <c r="BG156" s="82" t="str">
        <f t="shared" si="53"/>
        <v/>
      </c>
      <c r="BH156" s="82" t="str">
        <f t="shared" si="53"/>
        <v/>
      </c>
      <c r="BI156" s="82" t="str">
        <f t="shared" si="53"/>
        <v/>
      </c>
      <c r="BJ156" s="82" t="str">
        <f t="shared" si="53"/>
        <v/>
      </c>
      <c r="BK156" s="82" t="str">
        <f t="shared" si="54"/>
        <v/>
      </c>
      <c r="BL156" s="82" t="str">
        <f t="shared" si="54"/>
        <v/>
      </c>
      <c r="BM156" s="82" t="str">
        <f t="shared" si="54"/>
        <v/>
      </c>
      <c r="BN156" s="82" t="str">
        <f t="shared" si="54"/>
        <v/>
      </c>
      <c r="BO156" s="82" t="str">
        <f t="shared" si="54"/>
        <v/>
      </c>
      <c r="BP156" s="82" t="str">
        <f t="shared" si="54"/>
        <v/>
      </c>
      <c r="BQ156" s="82" t="str">
        <f t="shared" si="55"/>
        <v/>
      </c>
      <c r="BR156" s="82" t="str">
        <f t="shared" si="55"/>
        <v/>
      </c>
      <c r="BS156" s="82" t="str">
        <f t="shared" si="55"/>
        <v/>
      </c>
      <c r="BT156" s="82" t="str">
        <f t="shared" si="55"/>
        <v/>
      </c>
      <c r="BU156" s="82" t="str">
        <f t="shared" si="55"/>
        <v/>
      </c>
      <c r="BV156" s="82" t="str">
        <f t="shared" si="55"/>
        <v/>
      </c>
      <c r="BW156" s="82" t="str">
        <f t="shared" si="56"/>
        <v/>
      </c>
      <c r="BX156" s="82" t="str">
        <f t="shared" si="56"/>
        <v/>
      </c>
      <c r="BY156" s="82" t="str">
        <f t="shared" si="56"/>
        <v/>
      </c>
      <c r="BZ156" s="82" t="str">
        <f t="shared" si="56"/>
        <v/>
      </c>
      <c r="CA156" s="82" t="str">
        <f t="shared" si="56"/>
        <v/>
      </c>
      <c r="CB156" s="82" t="str">
        <f t="shared" si="56"/>
        <v/>
      </c>
      <c r="CC156" s="82" t="str">
        <f t="shared" si="57"/>
        <v/>
      </c>
      <c r="CD156" s="82" t="str">
        <f t="shared" si="57"/>
        <v/>
      </c>
      <c r="CE156" s="82" t="str">
        <f t="shared" si="57"/>
        <v/>
      </c>
      <c r="CF156" s="82" t="str">
        <f t="shared" si="57"/>
        <v/>
      </c>
      <c r="CG156" s="82" t="str">
        <f t="shared" si="57"/>
        <v/>
      </c>
      <c r="CH156" s="82" t="str">
        <f t="shared" si="57"/>
        <v/>
      </c>
      <c r="CI156" s="82" t="str">
        <f t="shared" si="58"/>
        <v/>
      </c>
      <c r="CJ156" s="82" t="str">
        <f t="shared" si="58"/>
        <v/>
      </c>
      <c r="CK156" s="82" t="str">
        <f t="shared" si="58"/>
        <v/>
      </c>
      <c r="CL156" s="82" t="str">
        <f t="shared" si="58"/>
        <v/>
      </c>
      <c r="CM156" s="82" t="str">
        <f t="shared" si="58"/>
        <v/>
      </c>
      <c r="CN156" s="82" t="str">
        <f t="shared" si="58"/>
        <v/>
      </c>
      <c r="CO156" s="82" t="str">
        <f t="shared" si="59"/>
        <v/>
      </c>
      <c r="CP156" s="82" t="str">
        <f t="shared" si="59"/>
        <v/>
      </c>
      <c r="CQ156" s="82" t="str">
        <f t="shared" si="59"/>
        <v/>
      </c>
      <c r="CR156" s="82" t="str">
        <f t="shared" si="59"/>
        <v/>
      </c>
      <c r="CS156" s="82" t="str">
        <f t="shared" si="59"/>
        <v/>
      </c>
      <c r="CT156" s="82" t="str">
        <f t="shared" si="59"/>
        <v/>
      </c>
      <c r="CU156" s="82" t="str">
        <f t="shared" si="60"/>
        <v/>
      </c>
      <c r="CV156" s="82" t="str">
        <f t="shared" si="60"/>
        <v/>
      </c>
      <c r="CW156" s="82" t="str">
        <f t="shared" si="60"/>
        <v/>
      </c>
      <c r="CX156" s="82" t="str">
        <f t="shared" si="60"/>
        <v/>
      </c>
      <c r="CY156" s="82" t="str">
        <f t="shared" si="60"/>
        <v/>
      </c>
      <c r="CZ156" s="82" t="str">
        <f t="shared" si="60"/>
        <v/>
      </c>
      <c r="DA156" s="82" t="str">
        <f t="shared" si="61"/>
        <v/>
      </c>
      <c r="DB156" s="82" t="str">
        <f t="shared" si="61"/>
        <v/>
      </c>
      <c r="DC156" s="82" t="str">
        <f t="shared" si="61"/>
        <v/>
      </c>
      <c r="DD156" s="82" t="str">
        <f t="shared" si="61"/>
        <v/>
      </c>
      <c r="DE156" s="82" t="str">
        <f t="shared" si="61"/>
        <v/>
      </c>
      <c r="DF156" s="82" t="str">
        <f t="shared" si="61"/>
        <v/>
      </c>
      <c r="DG156" s="82" t="str">
        <f t="shared" si="62"/>
        <v/>
      </c>
      <c r="DH156" s="82" t="str">
        <f t="shared" si="62"/>
        <v/>
      </c>
      <c r="DI156" s="82" t="str">
        <f t="shared" si="62"/>
        <v/>
      </c>
      <c r="DJ156" s="82" t="str">
        <f t="shared" si="62"/>
        <v/>
      </c>
      <c r="DK156" s="82" t="str">
        <f t="shared" si="62"/>
        <v/>
      </c>
      <c r="DL156" s="82" t="str">
        <f t="shared" si="62"/>
        <v/>
      </c>
      <c r="DM156" s="82" t="str">
        <f t="shared" si="63"/>
        <v/>
      </c>
      <c r="DN156" s="82" t="str">
        <f t="shared" si="63"/>
        <v/>
      </c>
      <c r="DO156" s="82" t="str">
        <f t="shared" si="63"/>
        <v/>
      </c>
      <c r="DP156" s="82" t="str">
        <f t="shared" si="63"/>
        <v/>
      </c>
      <c r="DQ156" s="82" t="str">
        <f t="shared" si="63"/>
        <v/>
      </c>
      <c r="DR156" s="82" t="str">
        <f t="shared" si="63"/>
        <v/>
      </c>
      <c r="DS156" s="82" t="str">
        <f t="shared" si="64"/>
        <v/>
      </c>
      <c r="DT156" s="82" t="str">
        <f t="shared" si="64"/>
        <v/>
      </c>
      <c r="DU156" s="82" t="str">
        <f t="shared" si="64"/>
        <v/>
      </c>
      <c r="DV156" s="82" t="str">
        <f t="shared" si="64"/>
        <v/>
      </c>
      <c r="DW156" s="82" t="str">
        <f t="shared" si="64"/>
        <v/>
      </c>
      <c r="DX156" s="82" t="str">
        <f t="shared" si="64"/>
        <v/>
      </c>
      <c r="DY156" s="82" t="str">
        <f t="shared" si="65"/>
        <v/>
      </c>
      <c r="DZ156" s="82" t="str">
        <f t="shared" si="65"/>
        <v/>
      </c>
      <c r="EA156" s="82" t="str">
        <f t="shared" si="65"/>
        <v/>
      </c>
      <c r="EB156" s="82" t="str">
        <f t="shared" si="65"/>
        <v/>
      </c>
      <c r="EC156" s="82" t="str">
        <f t="shared" si="65"/>
        <v/>
      </c>
      <c r="ED156" s="82" t="str">
        <f t="shared" si="65"/>
        <v/>
      </c>
      <c r="EE156" s="82" t="str">
        <f t="shared" si="66"/>
        <v/>
      </c>
      <c r="EF156" s="82" t="str">
        <f t="shared" si="66"/>
        <v/>
      </c>
      <c r="EG156" s="82" t="str">
        <f t="shared" si="66"/>
        <v/>
      </c>
      <c r="EH156" s="82" t="str">
        <f t="shared" si="66"/>
        <v/>
      </c>
      <c r="EI156" s="82" t="str">
        <f t="shared" si="66"/>
        <v/>
      </c>
      <c r="EJ156" s="82" t="str">
        <f t="shared" si="66"/>
        <v/>
      </c>
      <c r="EK156" s="82" t="str">
        <f t="shared" si="67"/>
        <v/>
      </c>
      <c r="EL156" s="82" t="str">
        <f t="shared" si="67"/>
        <v/>
      </c>
      <c r="EM156" s="82" t="str">
        <f t="shared" si="67"/>
        <v/>
      </c>
      <c r="EN156" s="82" t="str">
        <f t="shared" si="67"/>
        <v/>
      </c>
      <c r="EO156" s="82" t="str">
        <f t="shared" si="67"/>
        <v/>
      </c>
      <c r="EP156" s="82" t="str">
        <f t="shared" si="67"/>
        <v/>
      </c>
      <c r="EQ156" s="82" t="str">
        <f t="shared" si="68"/>
        <v/>
      </c>
      <c r="ER156" s="82" t="str">
        <f t="shared" si="68"/>
        <v/>
      </c>
      <c r="ES156" s="82" t="str">
        <f t="shared" si="68"/>
        <v/>
      </c>
      <c r="ET156" s="82" t="str">
        <f t="shared" si="68"/>
        <v/>
      </c>
      <c r="EU156" s="82" t="str">
        <f t="shared" si="68"/>
        <v/>
      </c>
      <c r="EV156" s="82" t="str">
        <f t="shared" si="68"/>
        <v/>
      </c>
      <c r="EW156" s="82" t="str">
        <f t="shared" si="69"/>
        <v/>
      </c>
      <c r="EX156" s="82" t="str">
        <f t="shared" si="69"/>
        <v/>
      </c>
      <c r="EY156" s="82" t="str">
        <f t="shared" si="69"/>
        <v/>
      </c>
      <c r="EZ156" s="82" t="str">
        <f t="shared" si="69"/>
        <v/>
      </c>
      <c r="FA156" s="82" t="str">
        <f t="shared" si="69"/>
        <v/>
      </c>
      <c r="FB156" s="82" t="str">
        <f t="shared" si="69"/>
        <v/>
      </c>
      <c r="FC156" s="82" t="str">
        <f t="shared" si="70"/>
        <v/>
      </c>
      <c r="FD156" s="82" t="str">
        <f t="shared" si="70"/>
        <v/>
      </c>
      <c r="FE156" s="82" t="str">
        <f t="shared" si="70"/>
        <v/>
      </c>
      <c r="FF156" s="82" t="str">
        <f t="shared" si="70"/>
        <v/>
      </c>
      <c r="FG156" s="82" t="str">
        <f t="shared" si="70"/>
        <v/>
      </c>
      <c r="FH156" s="82" t="str">
        <f t="shared" si="70"/>
        <v/>
      </c>
      <c r="FI156" s="82" t="str">
        <f t="shared" si="71"/>
        <v/>
      </c>
      <c r="FJ156" s="82" t="str">
        <f t="shared" si="71"/>
        <v/>
      </c>
      <c r="FK156" s="82" t="str">
        <f t="shared" si="71"/>
        <v/>
      </c>
      <c r="FL156" s="82" t="str">
        <f t="shared" si="71"/>
        <v/>
      </c>
      <c r="FM156" s="82" t="str">
        <f t="shared" si="71"/>
        <v/>
      </c>
      <c r="FN156" s="82" t="str">
        <f t="shared" si="71"/>
        <v/>
      </c>
      <c r="FO156" s="82" t="str">
        <f t="shared" si="72"/>
        <v>info@uniquer.co.jp</v>
      </c>
      <c r="FP156" s="82" t="str">
        <f t="shared" si="72"/>
        <v/>
      </c>
      <c r="FQ156" s="82" t="str">
        <f t="shared" si="72"/>
        <v/>
      </c>
      <c r="FR156" s="82" t="str">
        <f t="shared" si="72"/>
        <v/>
      </c>
      <c r="FS156" s="82" t="str">
        <f t="shared" si="72"/>
        <v/>
      </c>
      <c r="FT156" s="82" t="str">
        <f t="shared" si="72"/>
        <v/>
      </c>
      <c r="FU156" s="82" t="str">
        <f t="shared" si="73"/>
        <v>info@uniquer.co.jp</v>
      </c>
      <c r="FV156" s="82" t="str">
        <f t="shared" si="73"/>
        <v/>
      </c>
      <c r="FW156" s="82" t="str">
        <f t="shared" si="73"/>
        <v/>
      </c>
      <c r="FX156" s="82" t="str">
        <f t="shared" si="73"/>
        <v/>
      </c>
      <c r="FY156" s="82" t="str">
        <f t="shared" si="73"/>
        <v/>
      </c>
      <c r="FZ156" s="82" t="str">
        <f t="shared" si="73"/>
        <v/>
      </c>
      <c r="GA156" s="82" t="str">
        <f t="shared" si="74"/>
        <v/>
      </c>
      <c r="GB156" s="82" t="str">
        <f t="shared" si="74"/>
        <v/>
      </c>
      <c r="GC156" s="82" t="str">
        <f t="shared" si="74"/>
        <v/>
      </c>
      <c r="GD156" s="82" t="str">
        <f t="shared" si="74"/>
        <v/>
      </c>
      <c r="GE156" s="82" t="str">
        <f t="shared" si="74"/>
        <v/>
      </c>
      <c r="GF156" s="82" t="str">
        <f t="shared" si="74"/>
        <v/>
      </c>
    </row>
    <row r="157" spans="1:188" ht="25.5" customHeight="1">
      <c r="A157" s="2" t="s">
        <v>4549</v>
      </c>
      <c r="B157" s="2">
        <f>COUNTIF($H$4:H157,H157)</f>
        <v>1</v>
      </c>
      <c r="C157" s="2">
        <f>COUNTIF($J$4:J157,J157)</f>
        <v>1</v>
      </c>
      <c r="D157" s="2">
        <f>COUNTIF($K$4:K157,K157)</f>
        <v>1</v>
      </c>
      <c r="E157" s="89">
        <f t="shared" si="50"/>
        <v>154</v>
      </c>
      <c r="F157" s="89" t="s">
        <v>2532</v>
      </c>
      <c r="G157" s="79" t="s">
        <v>4390</v>
      </c>
      <c r="H157" s="97" t="s">
        <v>2920</v>
      </c>
      <c r="I157" s="79" t="s">
        <v>1620</v>
      </c>
      <c r="J157" s="79" t="s">
        <v>4398</v>
      </c>
      <c r="K157" s="89" t="s">
        <v>1996</v>
      </c>
      <c r="L157" s="89" t="s">
        <v>1996</v>
      </c>
      <c r="M157" s="108" t="s">
        <v>3731</v>
      </c>
      <c r="N157" s="108"/>
      <c r="O157" s="108"/>
      <c r="P157" s="108"/>
      <c r="Q157" s="108"/>
      <c r="R157" s="108"/>
      <c r="S157" s="89"/>
      <c r="T157" s="89"/>
      <c r="U157" s="89"/>
      <c r="V157" s="89"/>
      <c r="W157" s="89"/>
      <c r="X157" s="89"/>
      <c r="Y157" s="89"/>
      <c r="Z157" s="89"/>
      <c r="AA157" s="89"/>
      <c r="AB157" s="89"/>
      <c r="AC157" s="89"/>
      <c r="AD157" s="89"/>
      <c r="AE157" s="89"/>
      <c r="AF157" s="89"/>
      <c r="AG157" s="89"/>
      <c r="AH157" s="89"/>
      <c r="AI157" s="89"/>
      <c r="AJ157" s="89"/>
      <c r="AK157" s="89"/>
      <c r="AL157" s="89"/>
      <c r="AM157" s="89"/>
      <c r="AN157" s="89">
        <v>2</v>
      </c>
      <c r="AO157" s="89">
        <v>2</v>
      </c>
      <c r="AP157" s="89"/>
      <c r="AQ157" s="111"/>
      <c r="AR157" s="118"/>
      <c r="AS157" s="2" t="str">
        <f t="shared" si="51"/>
        <v/>
      </c>
      <c r="AT157" s="2" t="str">
        <f t="shared" si="51"/>
        <v/>
      </c>
      <c r="AU157" s="2" t="str">
        <f t="shared" si="51"/>
        <v/>
      </c>
      <c r="AV157" s="2" t="str">
        <f t="shared" si="51"/>
        <v/>
      </c>
      <c r="AW157" s="2" t="str">
        <f t="shared" si="51"/>
        <v/>
      </c>
      <c r="AX157" s="2" t="str">
        <f t="shared" si="51"/>
        <v/>
      </c>
      <c r="AY157" s="121" t="str">
        <f t="shared" si="52"/>
        <v/>
      </c>
      <c r="AZ157" s="121" t="str">
        <f t="shared" si="52"/>
        <v/>
      </c>
      <c r="BA157" s="121" t="str">
        <f t="shared" si="52"/>
        <v/>
      </c>
      <c r="BB157" s="121" t="str">
        <f t="shared" si="52"/>
        <v/>
      </c>
      <c r="BC157" s="121" t="str">
        <f t="shared" si="52"/>
        <v/>
      </c>
      <c r="BD157" s="121" t="str">
        <f t="shared" si="52"/>
        <v/>
      </c>
      <c r="BE157" s="82" t="str">
        <f t="shared" si="53"/>
        <v/>
      </c>
      <c r="BF157" s="82" t="str">
        <f t="shared" si="53"/>
        <v/>
      </c>
      <c r="BG157" s="82" t="str">
        <f t="shared" si="53"/>
        <v/>
      </c>
      <c r="BH157" s="82" t="str">
        <f t="shared" si="53"/>
        <v/>
      </c>
      <c r="BI157" s="82" t="str">
        <f t="shared" si="53"/>
        <v/>
      </c>
      <c r="BJ157" s="82" t="str">
        <f t="shared" si="53"/>
        <v/>
      </c>
      <c r="BK157" s="82" t="str">
        <f t="shared" si="54"/>
        <v/>
      </c>
      <c r="BL157" s="82" t="str">
        <f t="shared" si="54"/>
        <v/>
      </c>
      <c r="BM157" s="82" t="str">
        <f t="shared" si="54"/>
        <v/>
      </c>
      <c r="BN157" s="82" t="str">
        <f t="shared" si="54"/>
        <v/>
      </c>
      <c r="BO157" s="82" t="str">
        <f t="shared" si="54"/>
        <v/>
      </c>
      <c r="BP157" s="82" t="str">
        <f t="shared" si="54"/>
        <v/>
      </c>
      <c r="BQ157" s="82" t="str">
        <f t="shared" si="55"/>
        <v/>
      </c>
      <c r="BR157" s="82" t="str">
        <f t="shared" si="55"/>
        <v/>
      </c>
      <c r="BS157" s="82" t="str">
        <f t="shared" si="55"/>
        <v/>
      </c>
      <c r="BT157" s="82" t="str">
        <f t="shared" si="55"/>
        <v/>
      </c>
      <c r="BU157" s="82" t="str">
        <f t="shared" si="55"/>
        <v/>
      </c>
      <c r="BV157" s="82" t="str">
        <f t="shared" si="55"/>
        <v/>
      </c>
      <c r="BW157" s="82" t="str">
        <f t="shared" si="56"/>
        <v/>
      </c>
      <c r="BX157" s="82" t="str">
        <f t="shared" si="56"/>
        <v/>
      </c>
      <c r="BY157" s="82" t="str">
        <f t="shared" si="56"/>
        <v/>
      </c>
      <c r="BZ157" s="82" t="str">
        <f t="shared" si="56"/>
        <v/>
      </c>
      <c r="CA157" s="82" t="str">
        <f t="shared" si="56"/>
        <v/>
      </c>
      <c r="CB157" s="82" t="str">
        <f t="shared" si="56"/>
        <v/>
      </c>
      <c r="CC157" s="82" t="str">
        <f t="shared" si="57"/>
        <v/>
      </c>
      <c r="CD157" s="82" t="str">
        <f t="shared" si="57"/>
        <v/>
      </c>
      <c r="CE157" s="82" t="str">
        <f t="shared" si="57"/>
        <v/>
      </c>
      <c r="CF157" s="82" t="str">
        <f t="shared" si="57"/>
        <v/>
      </c>
      <c r="CG157" s="82" t="str">
        <f t="shared" si="57"/>
        <v/>
      </c>
      <c r="CH157" s="82" t="str">
        <f t="shared" si="57"/>
        <v/>
      </c>
      <c r="CI157" s="82" t="str">
        <f t="shared" si="58"/>
        <v/>
      </c>
      <c r="CJ157" s="82" t="str">
        <f t="shared" si="58"/>
        <v/>
      </c>
      <c r="CK157" s="82" t="str">
        <f t="shared" si="58"/>
        <v/>
      </c>
      <c r="CL157" s="82" t="str">
        <f t="shared" si="58"/>
        <v/>
      </c>
      <c r="CM157" s="82" t="str">
        <f t="shared" si="58"/>
        <v/>
      </c>
      <c r="CN157" s="82" t="str">
        <f t="shared" si="58"/>
        <v/>
      </c>
      <c r="CO157" s="82" t="str">
        <f t="shared" si="59"/>
        <v/>
      </c>
      <c r="CP157" s="82" t="str">
        <f t="shared" si="59"/>
        <v/>
      </c>
      <c r="CQ157" s="82" t="str">
        <f t="shared" si="59"/>
        <v/>
      </c>
      <c r="CR157" s="82" t="str">
        <f t="shared" si="59"/>
        <v/>
      </c>
      <c r="CS157" s="82" t="str">
        <f t="shared" si="59"/>
        <v/>
      </c>
      <c r="CT157" s="82" t="str">
        <f t="shared" si="59"/>
        <v/>
      </c>
      <c r="CU157" s="82" t="str">
        <f t="shared" si="60"/>
        <v/>
      </c>
      <c r="CV157" s="82" t="str">
        <f t="shared" si="60"/>
        <v/>
      </c>
      <c r="CW157" s="82" t="str">
        <f t="shared" si="60"/>
        <v/>
      </c>
      <c r="CX157" s="82" t="str">
        <f t="shared" si="60"/>
        <v/>
      </c>
      <c r="CY157" s="82" t="str">
        <f t="shared" si="60"/>
        <v/>
      </c>
      <c r="CZ157" s="82" t="str">
        <f t="shared" si="60"/>
        <v/>
      </c>
      <c r="DA157" s="82" t="str">
        <f t="shared" si="61"/>
        <v/>
      </c>
      <c r="DB157" s="82" t="str">
        <f t="shared" si="61"/>
        <v/>
      </c>
      <c r="DC157" s="82" t="str">
        <f t="shared" si="61"/>
        <v/>
      </c>
      <c r="DD157" s="82" t="str">
        <f t="shared" si="61"/>
        <v/>
      </c>
      <c r="DE157" s="82" t="str">
        <f t="shared" si="61"/>
        <v/>
      </c>
      <c r="DF157" s="82" t="str">
        <f t="shared" si="61"/>
        <v/>
      </c>
      <c r="DG157" s="82" t="str">
        <f t="shared" si="62"/>
        <v/>
      </c>
      <c r="DH157" s="82" t="str">
        <f t="shared" si="62"/>
        <v/>
      </c>
      <c r="DI157" s="82" t="str">
        <f t="shared" si="62"/>
        <v/>
      </c>
      <c r="DJ157" s="82" t="str">
        <f t="shared" si="62"/>
        <v/>
      </c>
      <c r="DK157" s="82" t="str">
        <f t="shared" si="62"/>
        <v/>
      </c>
      <c r="DL157" s="82" t="str">
        <f t="shared" si="62"/>
        <v/>
      </c>
      <c r="DM157" s="82" t="str">
        <f t="shared" si="63"/>
        <v/>
      </c>
      <c r="DN157" s="82" t="str">
        <f t="shared" si="63"/>
        <v/>
      </c>
      <c r="DO157" s="82" t="str">
        <f t="shared" si="63"/>
        <v/>
      </c>
      <c r="DP157" s="82" t="str">
        <f t="shared" si="63"/>
        <v/>
      </c>
      <c r="DQ157" s="82" t="str">
        <f t="shared" si="63"/>
        <v/>
      </c>
      <c r="DR157" s="82" t="str">
        <f t="shared" si="63"/>
        <v/>
      </c>
      <c r="DS157" s="82" t="str">
        <f t="shared" si="64"/>
        <v/>
      </c>
      <c r="DT157" s="82" t="str">
        <f t="shared" si="64"/>
        <v/>
      </c>
      <c r="DU157" s="82" t="str">
        <f t="shared" si="64"/>
        <v/>
      </c>
      <c r="DV157" s="82" t="str">
        <f t="shared" si="64"/>
        <v/>
      </c>
      <c r="DW157" s="82" t="str">
        <f t="shared" si="64"/>
        <v/>
      </c>
      <c r="DX157" s="82" t="str">
        <f t="shared" si="64"/>
        <v/>
      </c>
      <c r="DY157" s="82" t="str">
        <f t="shared" si="65"/>
        <v/>
      </c>
      <c r="DZ157" s="82" t="str">
        <f t="shared" si="65"/>
        <v/>
      </c>
      <c r="EA157" s="82" t="str">
        <f t="shared" si="65"/>
        <v/>
      </c>
      <c r="EB157" s="82" t="str">
        <f t="shared" si="65"/>
        <v/>
      </c>
      <c r="EC157" s="82" t="str">
        <f t="shared" si="65"/>
        <v/>
      </c>
      <c r="ED157" s="82" t="str">
        <f t="shared" si="65"/>
        <v/>
      </c>
      <c r="EE157" s="82" t="str">
        <f t="shared" si="66"/>
        <v/>
      </c>
      <c r="EF157" s="82" t="str">
        <f t="shared" si="66"/>
        <v/>
      </c>
      <c r="EG157" s="82" t="str">
        <f t="shared" si="66"/>
        <v/>
      </c>
      <c r="EH157" s="82" t="str">
        <f t="shared" si="66"/>
        <v/>
      </c>
      <c r="EI157" s="82" t="str">
        <f t="shared" si="66"/>
        <v/>
      </c>
      <c r="EJ157" s="82" t="str">
        <f t="shared" si="66"/>
        <v/>
      </c>
      <c r="EK157" s="82" t="str">
        <f t="shared" si="67"/>
        <v/>
      </c>
      <c r="EL157" s="82" t="str">
        <f t="shared" si="67"/>
        <v/>
      </c>
      <c r="EM157" s="82" t="str">
        <f t="shared" si="67"/>
        <v/>
      </c>
      <c r="EN157" s="82" t="str">
        <f t="shared" si="67"/>
        <v/>
      </c>
      <c r="EO157" s="82" t="str">
        <f t="shared" si="67"/>
        <v/>
      </c>
      <c r="EP157" s="82" t="str">
        <f t="shared" si="67"/>
        <v/>
      </c>
      <c r="EQ157" s="82" t="str">
        <f t="shared" si="68"/>
        <v/>
      </c>
      <c r="ER157" s="82" t="str">
        <f t="shared" si="68"/>
        <v/>
      </c>
      <c r="ES157" s="82" t="str">
        <f t="shared" si="68"/>
        <v/>
      </c>
      <c r="ET157" s="82" t="str">
        <f t="shared" si="68"/>
        <v/>
      </c>
      <c r="EU157" s="82" t="str">
        <f t="shared" si="68"/>
        <v/>
      </c>
      <c r="EV157" s="82" t="str">
        <f t="shared" si="68"/>
        <v/>
      </c>
      <c r="EW157" s="82" t="str">
        <f t="shared" si="69"/>
        <v/>
      </c>
      <c r="EX157" s="82" t="str">
        <f t="shared" si="69"/>
        <v/>
      </c>
      <c r="EY157" s="82" t="str">
        <f t="shared" si="69"/>
        <v/>
      </c>
      <c r="EZ157" s="82" t="str">
        <f t="shared" si="69"/>
        <v/>
      </c>
      <c r="FA157" s="82" t="str">
        <f t="shared" si="69"/>
        <v/>
      </c>
      <c r="FB157" s="82" t="str">
        <f t="shared" si="69"/>
        <v/>
      </c>
      <c r="FC157" s="82" t="str">
        <f t="shared" si="70"/>
        <v/>
      </c>
      <c r="FD157" s="82" t="str">
        <f t="shared" si="70"/>
        <v/>
      </c>
      <c r="FE157" s="82" t="str">
        <f t="shared" si="70"/>
        <v/>
      </c>
      <c r="FF157" s="82" t="str">
        <f t="shared" si="70"/>
        <v/>
      </c>
      <c r="FG157" s="82" t="str">
        <f t="shared" si="70"/>
        <v/>
      </c>
      <c r="FH157" s="82" t="str">
        <f t="shared" si="70"/>
        <v/>
      </c>
      <c r="FI157" s="82" t="str">
        <f t="shared" si="71"/>
        <v/>
      </c>
      <c r="FJ157" s="82" t="str">
        <f t="shared" si="71"/>
        <v/>
      </c>
      <c r="FK157" s="82" t="str">
        <f t="shared" si="71"/>
        <v/>
      </c>
      <c r="FL157" s="82" t="str">
        <f t="shared" si="71"/>
        <v/>
      </c>
      <c r="FM157" s="82" t="str">
        <f t="shared" si="71"/>
        <v/>
      </c>
      <c r="FN157" s="82" t="str">
        <f t="shared" si="71"/>
        <v/>
      </c>
      <c r="FO157" s="82" t="str">
        <f t="shared" si="72"/>
        <v>tamago@yunity.jp</v>
      </c>
      <c r="FP157" s="82" t="str">
        <f t="shared" si="72"/>
        <v/>
      </c>
      <c r="FQ157" s="82" t="str">
        <f t="shared" si="72"/>
        <v/>
      </c>
      <c r="FR157" s="82" t="str">
        <f t="shared" si="72"/>
        <v/>
      </c>
      <c r="FS157" s="82" t="str">
        <f t="shared" si="72"/>
        <v/>
      </c>
      <c r="FT157" s="82" t="str">
        <f t="shared" si="72"/>
        <v/>
      </c>
      <c r="FU157" s="82" t="str">
        <f t="shared" si="73"/>
        <v>tamago@yunity.jp</v>
      </c>
      <c r="FV157" s="82" t="str">
        <f t="shared" si="73"/>
        <v/>
      </c>
      <c r="FW157" s="82" t="str">
        <f t="shared" si="73"/>
        <v/>
      </c>
      <c r="FX157" s="82" t="str">
        <f t="shared" si="73"/>
        <v/>
      </c>
      <c r="FY157" s="82" t="str">
        <f t="shared" si="73"/>
        <v/>
      </c>
      <c r="FZ157" s="82" t="str">
        <f t="shared" si="73"/>
        <v/>
      </c>
      <c r="GA157" s="82" t="str">
        <f t="shared" si="74"/>
        <v/>
      </c>
      <c r="GB157" s="82" t="str">
        <f t="shared" si="74"/>
        <v/>
      </c>
      <c r="GC157" s="82" t="str">
        <f t="shared" si="74"/>
        <v/>
      </c>
      <c r="GD157" s="82" t="str">
        <f t="shared" si="74"/>
        <v/>
      </c>
      <c r="GE157" s="82" t="str">
        <f t="shared" si="74"/>
        <v/>
      </c>
      <c r="GF157" s="82" t="str">
        <f t="shared" si="74"/>
        <v/>
      </c>
    </row>
    <row r="158" spans="1:188" ht="25.5" customHeight="1">
      <c r="A158" s="2" t="s">
        <v>4722</v>
      </c>
      <c r="B158" s="2">
        <f>COUNTIF($H$4:H158,H158)</f>
        <v>1</v>
      </c>
      <c r="C158" s="2">
        <f>COUNTIF($J$4:J158,J158)</f>
        <v>1</v>
      </c>
      <c r="D158" s="2">
        <f>COUNTIF($K$4:K158,K158)</f>
        <v>1</v>
      </c>
      <c r="E158" s="89">
        <f t="shared" si="50"/>
        <v>155</v>
      </c>
      <c r="F158" s="89" t="s">
        <v>2532</v>
      </c>
      <c r="G158" s="79" t="s">
        <v>4390</v>
      </c>
      <c r="H158" s="97" t="s">
        <v>573</v>
      </c>
      <c r="I158" s="79" t="s">
        <v>1591</v>
      </c>
      <c r="J158" s="79" t="s">
        <v>4400</v>
      </c>
      <c r="K158" s="89" t="s">
        <v>125</v>
      </c>
      <c r="L158" s="89" t="s">
        <v>4401</v>
      </c>
      <c r="M158" s="108" t="s">
        <v>3131</v>
      </c>
      <c r="N158" s="108" t="s">
        <v>3028</v>
      </c>
      <c r="O158" s="108" t="s">
        <v>3931</v>
      </c>
      <c r="P158" s="108"/>
      <c r="Q158" s="108"/>
      <c r="R158" s="108"/>
      <c r="S158" s="89"/>
      <c r="T158" s="89"/>
      <c r="U158" s="89"/>
      <c r="V158" s="89"/>
      <c r="W158" s="89"/>
      <c r="X158" s="89">
        <v>1</v>
      </c>
      <c r="Y158" s="89"/>
      <c r="Z158" s="89"/>
      <c r="AA158" s="89"/>
      <c r="AB158" s="89"/>
      <c r="AC158" s="89"/>
      <c r="AD158" s="89"/>
      <c r="AE158" s="89"/>
      <c r="AF158" s="89"/>
      <c r="AG158" s="89"/>
      <c r="AH158" s="89"/>
      <c r="AI158" s="89"/>
      <c r="AJ158" s="89"/>
      <c r="AK158" s="89">
        <v>1</v>
      </c>
      <c r="AL158" s="89"/>
      <c r="AM158" s="89">
        <v>2</v>
      </c>
      <c r="AN158" s="89"/>
      <c r="AO158" s="89">
        <v>2</v>
      </c>
      <c r="AP158" s="89"/>
      <c r="AQ158" s="111"/>
      <c r="AR158" s="118"/>
      <c r="AS158" s="2" t="str">
        <f t="shared" si="51"/>
        <v/>
      </c>
      <c r="AT158" s="2" t="str">
        <f t="shared" si="51"/>
        <v/>
      </c>
      <c r="AU158" s="2" t="str">
        <f t="shared" si="51"/>
        <v/>
      </c>
      <c r="AV158" s="2" t="str">
        <f t="shared" si="51"/>
        <v/>
      </c>
      <c r="AW158" s="2" t="str">
        <f t="shared" si="51"/>
        <v/>
      </c>
      <c r="AX158" s="2" t="str">
        <f t="shared" si="51"/>
        <v/>
      </c>
      <c r="AY158" s="121" t="str">
        <f t="shared" si="52"/>
        <v/>
      </c>
      <c r="AZ158" s="121" t="str">
        <f t="shared" si="52"/>
        <v/>
      </c>
      <c r="BA158" s="121" t="str">
        <f t="shared" si="52"/>
        <v/>
      </c>
      <c r="BB158" s="121" t="str">
        <f t="shared" si="52"/>
        <v/>
      </c>
      <c r="BC158" s="121" t="str">
        <f t="shared" si="52"/>
        <v/>
      </c>
      <c r="BD158" s="121" t="str">
        <f t="shared" si="52"/>
        <v/>
      </c>
      <c r="BE158" s="82" t="str">
        <f t="shared" si="53"/>
        <v/>
      </c>
      <c r="BF158" s="82" t="str">
        <f t="shared" si="53"/>
        <v/>
      </c>
      <c r="BG158" s="82" t="str">
        <f t="shared" si="53"/>
        <v/>
      </c>
      <c r="BH158" s="82" t="str">
        <f t="shared" si="53"/>
        <v/>
      </c>
      <c r="BI158" s="82" t="str">
        <f t="shared" si="53"/>
        <v/>
      </c>
      <c r="BJ158" s="82" t="str">
        <f t="shared" si="53"/>
        <v/>
      </c>
      <c r="BK158" s="82" t="str">
        <f t="shared" si="54"/>
        <v/>
      </c>
      <c r="BL158" s="82" t="str">
        <f t="shared" si="54"/>
        <v/>
      </c>
      <c r="BM158" s="82" t="str">
        <f t="shared" si="54"/>
        <v/>
      </c>
      <c r="BN158" s="82" t="str">
        <f t="shared" si="54"/>
        <v/>
      </c>
      <c r="BO158" s="82" t="str">
        <f t="shared" si="54"/>
        <v/>
      </c>
      <c r="BP158" s="82" t="str">
        <f t="shared" si="54"/>
        <v/>
      </c>
      <c r="BQ158" s="82" t="str">
        <f t="shared" si="55"/>
        <v/>
      </c>
      <c r="BR158" s="82" t="str">
        <f t="shared" si="55"/>
        <v/>
      </c>
      <c r="BS158" s="82" t="str">
        <f t="shared" si="55"/>
        <v/>
      </c>
      <c r="BT158" s="82" t="str">
        <f t="shared" si="55"/>
        <v/>
      </c>
      <c r="BU158" s="82" t="str">
        <f t="shared" si="55"/>
        <v/>
      </c>
      <c r="BV158" s="82" t="str">
        <f t="shared" si="55"/>
        <v/>
      </c>
      <c r="BW158" s="82" t="str">
        <f t="shared" si="56"/>
        <v>aikimiyo3114@gmail.com</v>
      </c>
      <c r="BX158" s="82" t="str">
        <f t="shared" si="56"/>
        <v>aityannkimiyo@yahoo.co.jp</v>
      </c>
      <c r="BY158" s="82" t="str">
        <f t="shared" si="56"/>
        <v>daisaku@ainoie.info</v>
      </c>
      <c r="BZ158" s="82" t="str">
        <f t="shared" si="56"/>
        <v/>
      </c>
      <c r="CA158" s="82" t="str">
        <f t="shared" si="56"/>
        <v/>
      </c>
      <c r="CB158" s="82" t="str">
        <f t="shared" si="56"/>
        <v/>
      </c>
      <c r="CC158" s="82" t="str">
        <f t="shared" si="57"/>
        <v/>
      </c>
      <c r="CD158" s="82" t="str">
        <f t="shared" si="57"/>
        <v/>
      </c>
      <c r="CE158" s="82" t="str">
        <f t="shared" si="57"/>
        <v/>
      </c>
      <c r="CF158" s="82" t="str">
        <f t="shared" si="57"/>
        <v/>
      </c>
      <c r="CG158" s="82" t="str">
        <f t="shared" si="57"/>
        <v/>
      </c>
      <c r="CH158" s="82" t="str">
        <f t="shared" si="57"/>
        <v/>
      </c>
      <c r="CI158" s="82" t="str">
        <f t="shared" si="58"/>
        <v/>
      </c>
      <c r="CJ158" s="82" t="str">
        <f t="shared" si="58"/>
        <v/>
      </c>
      <c r="CK158" s="82" t="str">
        <f t="shared" si="58"/>
        <v/>
      </c>
      <c r="CL158" s="82" t="str">
        <f t="shared" si="58"/>
        <v/>
      </c>
      <c r="CM158" s="82" t="str">
        <f t="shared" si="58"/>
        <v/>
      </c>
      <c r="CN158" s="82" t="str">
        <f t="shared" si="58"/>
        <v/>
      </c>
      <c r="CO158" s="82" t="str">
        <f t="shared" si="59"/>
        <v/>
      </c>
      <c r="CP158" s="82" t="str">
        <f t="shared" si="59"/>
        <v/>
      </c>
      <c r="CQ158" s="82" t="str">
        <f t="shared" si="59"/>
        <v/>
      </c>
      <c r="CR158" s="82" t="str">
        <f t="shared" si="59"/>
        <v/>
      </c>
      <c r="CS158" s="82" t="str">
        <f t="shared" si="59"/>
        <v/>
      </c>
      <c r="CT158" s="82" t="str">
        <f t="shared" si="59"/>
        <v/>
      </c>
      <c r="CU158" s="82" t="str">
        <f t="shared" si="60"/>
        <v/>
      </c>
      <c r="CV158" s="82" t="str">
        <f t="shared" si="60"/>
        <v/>
      </c>
      <c r="CW158" s="82" t="str">
        <f t="shared" si="60"/>
        <v/>
      </c>
      <c r="CX158" s="82" t="str">
        <f t="shared" si="60"/>
        <v/>
      </c>
      <c r="CY158" s="82" t="str">
        <f t="shared" si="60"/>
        <v/>
      </c>
      <c r="CZ158" s="82" t="str">
        <f t="shared" si="60"/>
        <v/>
      </c>
      <c r="DA158" s="82" t="str">
        <f t="shared" si="61"/>
        <v/>
      </c>
      <c r="DB158" s="82" t="str">
        <f t="shared" si="61"/>
        <v/>
      </c>
      <c r="DC158" s="82" t="str">
        <f t="shared" si="61"/>
        <v/>
      </c>
      <c r="DD158" s="82" t="str">
        <f t="shared" si="61"/>
        <v/>
      </c>
      <c r="DE158" s="82" t="str">
        <f t="shared" si="61"/>
        <v/>
      </c>
      <c r="DF158" s="82" t="str">
        <f t="shared" si="61"/>
        <v/>
      </c>
      <c r="DG158" s="82" t="str">
        <f t="shared" si="62"/>
        <v/>
      </c>
      <c r="DH158" s="82" t="str">
        <f t="shared" si="62"/>
        <v/>
      </c>
      <c r="DI158" s="82" t="str">
        <f t="shared" si="62"/>
        <v/>
      </c>
      <c r="DJ158" s="82" t="str">
        <f t="shared" si="62"/>
        <v/>
      </c>
      <c r="DK158" s="82" t="str">
        <f t="shared" si="62"/>
        <v/>
      </c>
      <c r="DL158" s="82" t="str">
        <f t="shared" si="62"/>
        <v/>
      </c>
      <c r="DM158" s="82" t="str">
        <f t="shared" si="63"/>
        <v/>
      </c>
      <c r="DN158" s="82" t="str">
        <f t="shared" si="63"/>
        <v/>
      </c>
      <c r="DO158" s="82" t="str">
        <f t="shared" si="63"/>
        <v/>
      </c>
      <c r="DP158" s="82" t="str">
        <f t="shared" si="63"/>
        <v/>
      </c>
      <c r="DQ158" s="82" t="str">
        <f t="shared" si="63"/>
        <v/>
      </c>
      <c r="DR158" s="82" t="str">
        <f t="shared" si="63"/>
        <v/>
      </c>
      <c r="DS158" s="82" t="str">
        <f t="shared" si="64"/>
        <v/>
      </c>
      <c r="DT158" s="82" t="str">
        <f t="shared" si="64"/>
        <v/>
      </c>
      <c r="DU158" s="82" t="str">
        <f t="shared" si="64"/>
        <v/>
      </c>
      <c r="DV158" s="82" t="str">
        <f t="shared" si="64"/>
        <v/>
      </c>
      <c r="DW158" s="82" t="str">
        <f t="shared" si="64"/>
        <v/>
      </c>
      <c r="DX158" s="82" t="str">
        <f t="shared" si="64"/>
        <v/>
      </c>
      <c r="DY158" s="82" t="str">
        <f t="shared" si="65"/>
        <v/>
      </c>
      <c r="DZ158" s="82" t="str">
        <f t="shared" si="65"/>
        <v/>
      </c>
      <c r="EA158" s="82" t="str">
        <f t="shared" si="65"/>
        <v/>
      </c>
      <c r="EB158" s="82" t="str">
        <f t="shared" si="65"/>
        <v/>
      </c>
      <c r="EC158" s="82" t="str">
        <f t="shared" si="65"/>
        <v/>
      </c>
      <c r="ED158" s="82" t="str">
        <f t="shared" si="65"/>
        <v/>
      </c>
      <c r="EE158" s="82" t="str">
        <f t="shared" si="66"/>
        <v/>
      </c>
      <c r="EF158" s="82" t="str">
        <f t="shared" si="66"/>
        <v/>
      </c>
      <c r="EG158" s="82" t="str">
        <f t="shared" si="66"/>
        <v/>
      </c>
      <c r="EH158" s="82" t="str">
        <f t="shared" si="66"/>
        <v/>
      </c>
      <c r="EI158" s="82" t="str">
        <f t="shared" si="66"/>
        <v/>
      </c>
      <c r="EJ158" s="82" t="str">
        <f t="shared" si="66"/>
        <v/>
      </c>
      <c r="EK158" s="82" t="str">
        <f t="shared" si="67"/>
        <v/>
      </c>
      <c r="EL158" s="82" t="str">
        <f t="shared" si="67"/>
        <v/>
      </c>
      <c r="EM158" s="82" t="str">
        <f t="shared" si="67"/>
        <v/>
      </c>
      <c r="EN158" s="82" t="str">
        <f t="shared" si="67"/>
        <v/>
      </c>
      <c r="EO158" s="82" t="str">
        <f t="shared" si="67"/>
        <v/>
      </c>
      <c r="EP158" s="82" t="str">
        <f t="shared" si="67"/>
        <v/>
      </c>
      <c r="EQ158" s="82" t="str">
        <f t="shared" si="68"/>
        <v/>
      </c>
      <c r="ER158" s="82" t="str">
        <f t="shared" si="68"/>
        <v/>
      </c>
      <c r="ES158" s="82" t="str">
        <f t="shared" si="68"/>
        <v/>
      </c>
      <c r="ET158" s="82" t="str">
        <f t="shared" si="68"/>
        <v/>
      </c>
      <c r="EU158" s="82" t="str">
        <f t="shared" si="68"/>
        <v/>
      </c>
      <c r="EV158" s="82" t="str">
        <f t="shared" si="68"/>
        <v/>
      </c>
      <c r="EW158" s="82" t="str">
        <f t="shared" si="69"/>
        <v>aikimiyo3114@gmail.com</v>
      </c>
      <c r="EX158" s="82" t="str">
        <f t="shared" si="69"/>
        <v>aityannkimiyo@yahoo.co.jp</v>
      </c>
      <c r="EY158" s="82" t="str">
        <f t="shared" si="69"/>
        <v>daisaku@ainoie.info</v>
      </c>
      <c r="EZ158" s="82" t="str">
        <f t="shared" si="69"/>
        <v/>
      </c>
      <c r="FA158" s="82" t="str">
        <f t="shared" si="69"/>
        <v/>
      </c>
      <c r="FB158" s="82" t="str">
        <f t="shared" si="69"/>
        <v/>
      </c>
      <c r="FC158" s="82" t="str">
        <f t="shared" si="70"/>
        <v/>
      </c>
      <c r="FD158" s="82" t="str">
        <f t="shared" si="70"/>
        <v/>
      </c>
      <c r="FE158" s="82" t="str">
        <f t="shared" si="70"/>
        <v/>
      </c>
      <c r="FF158" s="82" t="str">
        <f t="shared" si="70"/>
        <v/>
      </c>
      <c r="FG158" s="82" t="str">
        <f t="shared" si="70"/>
        <v/>
      </c>
      <c r="FH158" s="82" t="str">
        <f t="shared" si="70"/>
        <v/>
      </c>
      <c r="FI158" s="82" t="str">
        <f t="shared" si="71"/>
        <v>aikimiyo3114@gmail.com</v>
      </c>
      <c r="FJ158" s="82" t="str">
        <f t="shared" si="71"/>
        <v>aityannkimiyo@yahoo.co.jp</v>
      </c>
      <c r="FK158" s="82" t="str">
        <f t="shared" si="71"/>
        <v>daisaku@ainoie.info</v>
      </c>
      <c r="FL158" s="82" t="str">
        <f t="shared" si="71"/>
        <v/>
      </c>
      <c r="FM158" s="82" t="str">
        <f t="shared" si="71"/>
        <v/>
      </c>
      <c r="FN158" s="82" t="str">
        <f t="shared" si="71"/>
        <v/>
      </c>
      <c r="FO158" s="82" t="str">
        <f t="shared" si="72"/>
        <v/>
      </c>
      <c r="FP158" s="82" t="str">
        <f t="shared" si="72"/>
        <v/>
      </c>
      <c r="FQ158" s="82" t="str">
        <f t="shared" si="72"/>
        <v/>
      </c>
      <c r="FR158" s="82" t="str">
        <f t="shared" si="72"/>
        <v/>
      </c>
      <c r="FS158" s="82" t="str">
        <f t="shared" si="72"/>
        <v/>
      </c>
      <c r="FT158" s="82" t="str">
        <f t="shared" si="72"/>
        <v/>
      </c>
      <c r="FU158" s="82" t="str">
        <f t="shared" si="73"/>
        <v>aikimiyo3114@gmail.com</v>
      </c>
      <c r="FV158" s="82" t="str">
        <f t="shared" si="73"/>
        <v>aityannkimiyo@yahoo.co.jp</v>
      </c>
      <c r="FW158" s="82" t="str">
        <f t="shared" si="73"/>
        <v>daisaku@ainoie.info</v>
      </c>
      <c r="FX158" s="82" t="str">
        <f t="shared" si="73"/>
        <v/>
      </c>
      <c r="FY158" s="82" t="str">
        <f t="shared" si="73"/>
        <v/>
      </c>
      <c r="FZ158" s="82" t="str">
        <f t="shared" si="73"/>
        <v/>
      </c>
      <c r="GA158" s="82" t="str">
        <f t="shared" si="74"/>
        <v/>
      </c>
      <c r="GB158" s="82" t="str">
        <f t="shared" si="74"/>
        <v/>
      </c>
      <c r="GC158" s="82" t="str">
        <f t="shared" si="74"/>
        <v/>
      </c>
      <c r="GD158" s="82" t="str">
        <f t="shared" si="74"/>
        <v/>
      </c>
      <c r="GE158" s="82" t="str">
        <f t="shared" si="74"/>
        <v/>
      </c>
      <c r="GF158" s="82" t="str">
        <f t="shared" si="74"/>
        <v/>
      </c>
    </row>
    <row r="159" spans="1:188" ht="25.5" customHeight="1">
      <c r="A159" s="2" t="s">
        <v>4727</v>
      </c>
      <c r="B159" s="2">
        <f>COUNTIF($H$4:H159,H159)</f>
        <v>1</v>
      </c>
      <c r="C159" s="2">
        <f>COUNTIF($J$4:J159,J159)</f>
        <v>1</v>
      </c>
      <c r="D159" s="2">
        <f>COUNTIF($K$4:K159,K159)</f>
        <v>1</v>
      </c>
      <c r="E159" s="89">
        <f t="shared" si="50"/>
        <v>156</v>
      </c>
      <c r="F159" s="89" t="s">
        <v>2532</v>
      </c>
      <c r="G159" s="79" t="s">
        <v>4390</v>
      </c>
      <c r="H159" s="97" t="s">
        <v>2925</v>
      </c>
      <c r="I159" s="79" t="s">
        <v>1930</v>
      </c>
      <c r="J159" s="79" t="s">
        <v>1887</v>
      </c>
      <c r="K159" s="89" t="s">
        <v>2194</v>
      </c>
      <c r="L159" s="89" t="s">
        <v>4402</v>
      </c>
      <c r="M159" s="108" t="s">
        <v>4109</v>
      </c>
      <c r="N159" s="108"/>
      <c r="O159" s="108"/>
      <c r="P159" s="108"/>
      <c r="Q159" s="108"/>
      <c r="R159" s="108"/>
      <c r="S159" s="89"/>
      <c r="T159" s="89"/>
      <c r="U159" s="89"/>
      <c r="V159" s="89"/>
      <c r="W159" s="89"/>
      <c r="X159" s="89"/>
      <c r="Y159" s="89"/>
      <c r="Z159" s="89"/>
      <c r="AA159" s="89"/>
      <c r="AB159" s="89"/>
      <c r="AC159" s="89"/>
      <c r="AD159" s="89"/>
      <c r="AE159" s="89"/>
      <c r="AF159" s="89"/>
      <c r="AG159" s="89"/>
      <c r="AH159" s="89"/>
      <c r="AI159" s="89"/>
      <c r="AJ159" s="89"/>
      <c r="AK159" s="89"/>
      <c r="AL159" s="89"/>
      <c r="AM159" s="89"/>
      <c r="AN159" s="89">
        <v>1</v>
      </c>
      <c r="AO159" s="89">
        <v>1</v>
      </c>
      <c r="AP159" s="89"/>
      <c r="AQ159" s="111"/>
      <c r="AR159" s="118"/>
      <c r="AS159" s="2" t="str">
        <f t="shared" si="51"/>
        <v/>
      </c>
      <c r="AT159" s="2" t="str">
        <f t="shared" si="51"/>
        <v/>
      </c>
      <c r="AU159" s="2" t="str">
        <f t="shared" si="51"/>
        <v/>
      </c>
      <c r="AV159" s="2" t="str">
        <f t="shared" si="51"/>
        <v/>
      </c>
      <c r="AW159" s="2" t="str">
        <f t="shared" si="51"/>
        <v/>
      </c>
      <c r="AX159" s="2" t="str">
        <f t="shared" si="51"/>
        <v/>
      </c>
      <c r="AY159" s="121" t="str">
        <f t="shared" si="52"/>
        <v/>
      </c>
      <c r="AZ159" s="121" t="str">
        <f t="shared" si="52"/>
        <v/>
      </c>
      <c r="BA159" s="121" t="str">
        <f t="shared" si="52"/>
        <v/>
      </c>
      <c r="BB159" s="121" t="str">
        <f t="shared" si="52"/>
        <v/>
      </c>
      <c r="BC159" s="121" t="str">
        <f t="shared" si="52"/>
        <v/>
      </c>
      <c r="BD159" s="121" t="str">
        <f t="shared" si="52"/>
        <v/>
      </c>
      <c r="BE159" s="82" t="str">
        <f t="shared" si="53"/>
        <v/>
      </c>
      <c r="BF159" s="82" t="str">
        <f t="shared" si="53"/>
        <v/>
      </c>
      <c r="BG159" s="82" t="str">
        <f t="shared" si="53"/>
        <v/>
      </c>
      <c r="BH159" s="82" t="str">
        <f t="shared" si="53"/>
        <v/>
      </c>
      <c r="BI159" s="82" t="str">
        <f t="shared" si="53"/>
        <v/>
      </c>
      <c r="BJ159" s="82" t="str">
        <f t="shared" si="53"/>
        <v/>
      </c>
      <c r="BK159" s="82" t="str">
        <f t="shared" si="54"/>
        <v/>
      </c>
      <c r="BL159" s="82" t="str">
        <f t="shared" si="54"/>
        <v/>
      </c>
      <c r="BM159" s="82" t="str">
        <f t="shared" si="54"/>
        <v/>
      </c>
      <c r="BN159" s="82" t="str">
        <f t="shared" si="54"/>
        <v/>
      </c>
      <c r="BO159" s="82" t="str">
        <f t="shared" si="54"/>
        <v/>
      </c>
      <c r="BP159" s="82" t="str">
        <f t="shared" si="54"/>
        <v/>
      </c>
      <c r="BQ159" s="82" t="str">
        <f t="shared" si="55"/>
        <v/>
      </c>
      <c r="BR159" s="82" t="str">
        <f t="shared" si="55"/>
        <v/>
      </c>
      <c r="BS159" s="82" t="str">
        <f t="shared" si="55"/>
        <v/>
      </c>
      <c r="BT159" s="82" t="str">
        <f t="shared" si="55"/>
        <v/>
      </c>
      <c r="BU159" s="82" t="str">
        <f t="shared" si="55"/>
        <v/>
      </c>
      <c r="BV159" s="82" t="str">
        <f t="shared" si="55"/>
        <v/>
      </c>
      <c r="BW159" s="82" t="str">
        <f t="shared" si="56"/>
        <v/>
      </c>
      <c r="BX159" s="82" t="str">
        <f t="shared" si="56"/>
        <v/>
      </c>
      <c r="BY159" s="82" t="str">
        <f t="shared" si="56"/>
        <v/>
      </c>
      <c r="BZ159" s="82" t="str">
        <f t="shared" si="56"/>
        <v/>
      </c>
      <c r="CA159" s="82" t="str">
        <f t="shared" si="56"/>
        <v/>
      </c>
      <c r="CB159" s="82" t="str">
        <f t="shared" si="56"/>
        <v/>
      </c>
      <c r="CC159" s="82" t="str">
        <f t="shared" si="57"/>
        <v/>
      </c>
      <c r="CD159" s="82" t="str">
        <f t="shared" si="57"/>
        <v/>
      </c>
      <c r="CE159" s="82" t="str">
        <f t="shared" si="57"/>
        <v/>
      </c>
      <c r="CF159" s="82" t="str">
        <f t="shared" si="57"/>
        <v/>
      </c>
      <c r="CG159" s="82" t="str">
        <f t="shared" si="57"/>
        <v/>
      </c>
      <c r="CH159" s="82" t="str">
        <f t="shared" si="57"/>
        <v/>
      </c>
      <c r="CI159" s="82" t="str">
        <f t="shared" si="58"/>
        <v/>
      </c>
      <c r="CJ159" s="82" t="str">
        <f t="shared" si="58"/>
        <v/>
      </c>
      <c r="CK159" s="82" t="str">
        <f t="shared" si="58"/>
        <v/>
      </c>
      <c r="CL159" s="82" t="str">
        <f t="shared" si="58"/>
        <v/>
      </c>
      <c r="CM159" s="82" t="str">
        <f t="shared" si="58"/>
        <v/>
      </c>
      <c r="CN159" s="82" t="str">
        <f t="shared" si="58"/>
        <v/>
      </c>
      <c r="CO159" s="82" t="str">
        <f t="shared" si="59"/>
        <v/>
      </c>
      <c r="CP159" s="82" t="str">
        <f t="shared" si="59"/>
        <v/>
      </c>
      <c r="CQ159" s="82" t="str">
        <f t="shared" si="59"/>
        <v/>
      </c>
      <c r="CR159" s="82" t="str">
        <f t="shared" si="59"/>
        <v/>
      </c>
      <c r="CS159" s="82" t="str">
        <f t="shared" si="59"/>
        <v/>
      </c>
      <c r="CT159" s="82" t="str">
        <f t="shared" si="59"/>
        <v/>
      </c>
      <c r="CU159" s="82" t="str">
        <f t="shared" si="60"/>
        <v/>
      </c>
      <c r="CV159" s="82" t="str">
        <f t="shared" si="60"/>
        <v/>
      </c>
      <c r="CW159" s="82" t="str">
        <f t="shared" si="60"/>
        <v/>
      </c>
      <c r="CX159" s="82" t="str">
        <f t="shared" si="60"/>
        <v/>
      </c>
      <c r="CY159" s="82" t="str">
        <f t="shared" si="60"/>
        <v/>
      </c>
      <c r="CZ159" s="82" t="str">
        <f t="shared" si="60"/>
        <v/>
      </c>
      <c r="DA159" s="82" t="str">
        <f t="shared" si="61"/>
        <v/>
      </c>
      <c r="DB159" s="82" t="str">
        <f t="shared" si="61"/>
        <v/>
      </c>
      <c r="DC159" s="82" t="str">
        <f t="shared" si="61"/>
        <v/>
      </c>
      <c r="DD159" s="82" t="str">
        <f t="shared" si="61"/>
        <v/>
      </c>
      <c r="DE159" s="82" t="str">
        <f t="shared" si="61"/>
        <v/>
      </c>
      <c r="DF159" s="82" t="str">
        <f t="shared" si="61"/>
        <v/>
      </c>
      <c r="DG159" s="82" t="str">
        <f t="shared" si="62"/>
        <v/>
      </c>
      <c r="DH159" s="82" t="str">
        <f t="shared" si="62"/>
        <v/>
      </c>
      <c r="DI159" s="82" t="str">
        <f t="shared" si="62"/>
        <v/>
      </c>
      <c r="DJ159" s="82" t="str">
        <f t="shared" si="62"/>
        <v/>
      </c>
      <c r="DK159" s="82" t="str">
        <f t="shared" si="62"/>
        <v/>
      </c>
      <c r="DL159" s="82" t="str">
        <f t="shared" si="62"/>
        <v/>
      </c>
      <c r="DM159" s="82" t="str">
        <f t="shared" si="63"/>
        <v/>
      </c>
      <c r="DN159" s="82" t="str">
        <f t="shared" si="63"/>
        <v/>
      </c>
      <c r="DO159" s="82" t="str">
        <f t="shared" si="63"/>
        <v/>
      </c>
      <c r="DP159" s="82" t="str">
        <f t="shared" si="63"/>
        <v/>
      </c>
      <c r="DQ159" s="82" t="str">
        <f t="shared" si="63"/>
        <v/>
      </c>
      <c r="DR159" s="82" t="str">
        <f t="shared" si="63"/>
        <v/>
      </c>
      <c r="DS159" s="82" t="str">
        <f t="shared" si="64"/>
        <v/>
      </c>
      <c r="DT159" s="82" t="str">
        <f t="shared" si="64"/>
        <v/>
      </c>
      <c r="DU159" s="82" t="str">
        <f t="shared" si="64"/>
        <v/>
      </c>
      <c r="DV159" s="82" t="str">
        <f t="shared" si="64"/>
        <v/>
      </c>
      <c r="DW159" s="82" t="str">
        <f t="shared" si="64"/>
        <v/>
      </c>
      <c r="DX159" s="82" t="str">
        <f t="shared" si="64"/>
        <v/>
      </c>
      <c r="DY159" s="82" t="str">
        <f t="shared" si="65"/>
        <v/>
      </c>
      <c r="DZ159" s="82" t="str">
        <f t="shared" si="65"/>
        <v/>
      </c>
      <c r="EA159" s="82" t="str">
        <f t="shared" si="65"/>
        <v/>
      </c>
      <c r="EB159" s="82" t="str">
        <f t="shared" si="65"/>
        <v/>
      </c>
      <c r="EC159" s="82" t="str">
        <f t="shared" si="65"/>
        <v/>
      </c>
      <c r="ED159" s="82" t="str">
        <f t="shared" si="65"/>
        <v/>
      </c>
      <c r="EE159" s="82" t="str">
        <f t="shared" si="66"/>
        <v/>
      </c>
      <c r="EF159" s="82" t="str">
        <f t="shared" si="66"/>
        <v/>
      </c>
      <c r="EG159" s="82" t="str">
        <f t="shared" si="66"/>
        <v/>
      </c>
      <c r="EH159" s="82" t="str">
        <f t="shared" si="66"/>
        <v/>
      </c>
      <c r="EI159" s="82" t="str">
        <f t="shared" si="66"/>
        <v/>
      </c>
      <c r="EJ159" s="82" t="str">
        <f t="shared" si="66"/>
        <v/>
      </c>
      <c r="EK159" s="82" t="str">
        <f t="shared" si="67"/>
        <v/>
      </c>
      <c r="EL159" s="82" t="str">
        <f t="shared" si="67"/>
        <v/>
      </c>
      <c r="EM159" s="82" t="str">
        <f t="shared" si="67"/>
        <v/>
      </c>
      <c r="EN159" s="82" t="str">
        <f t="shared" si="67"/>
        <v/>
      </c>
      <c r="EO159" s="82" t="str">
        <f t="shared" si="67"/>
        <v/>
      </c>
      <c r="EP159" s="82" t="str">
        <f t="shared" si="67"/>
        <v/>
      </c>
      <c r="EQ159" s="82" t="str">
        <f t="shared" si="68"/>
        <v/>
      </c>
      <c r="ER159" s="82" t="str">
        <f t="shared" si="68"/>
        <v/>
      </c>
      <c r="ES159" s="82" t="str">
        <f t="shared" si="68"/>
        <v/>
      </c>
      <c r="ET159" s="82" t="str">
        <f t="shared" si="68"/>
        <v/>
      </c>
      <c r="EU159" s="82" t="str">
        <f t="shared" si="68"/>
        <v/>
      </c>
      <c r="EV159" s="82" t="str">
        <f t="shared" si="68"/>
        <v/>
      </c>
      <c r="EW159" s="82" t="str">
        <f t="shared" si="69"/>
        <v/>
      </c>
      <c r="EX159" s="82" t="str">
        <f t="shared" si="69"/>
        <v/>
      </c>
      <c r="EY159" s="82" t="str">
        <f t="shared" si="69"/>
        <v/>
      </c>
      <c r="EZ159" s="82" t="str">
        <f t="shared" si="69"/>
        <v/>
      </c>
      <c r="FA159" s="82" t="str">
        <f t="shared" si="69"/>
        <v/>
      </c>
      <c r="FB159" s="82" t="str">
        <f t="shared" si="69"/>
        <v/>
      </c>
      <c r="FC159" s="82" t="str">
        <f t="shared" si="70"/>
        <v/>
      </c>
      <c r="FD159" s="82" t="str">
        <f t="shared" si="70"/>
        <v/>
      </c>
      <c r="FE159" s="82" t="str">
        <f t="shared" si="70"/>
        <v/>
      </c>
      <c r="FF159" s="82" t="str">
        <f t="shared" si="70"/>
        <v/>
      </c>
      <c r="FG159" s="82" t="str">
        <f t="shared" si="70"/>
        <v/>
      </c>
      <c r="FH159" s="82" t="str">
        <f t="shared" si="70"/>
        <v/>
      </c>
      <c r="FI159" s="82" t="str">
        <f t="shared" si="71"/>
        <v/>
      </c>
      <c r="FJ159" s="82" t="str">
        <f t="shared" si="71"/>
        <v/>
      </c>
      <c r="FK159" s="82" t="str">
        <f t="shared" si="71"/>
        <v/>
      </c>
      <c r="FL159" s="82" t="str">
        <f t="shared" si="71"/>
        <v/>
      </c>
      <c r="FM159" s="82" t="str">
        <f t="shared" si="71"/>
        <v/>
      </c>
      <c r="FN159" s="82" t="str">
        <f t="shared" si="71"/>
        <v/>
      </c>
      <c r="FO159" s="82" t="str">
        <f t="shared" si="72"/>
        <v>fi_rukaigo@yahoo.co.jp</v>
      </c>
      <c r="FP159" s="82" t="str">
        <f t="shared" si="72"/>
        <v/>
      </c>
      <c r="FQ159" s="82" t="str">
        <f t="shared" si="72"/>
        <v/>
      </c>
      <c r="FR159" s="82" t="str">
        <f t="shared" si="72"/>
        <v/>
      </c>
      <c r="FS159" s="82" t="str">
        <f t="shared" si="72"/>
        <v/>
      </c>
      <c r="FT159" s="82" t="str">
        <f t="shared" si="72"/>
        <v/>
      </c>
      <c r="FU159" s="82" t="str">
        <f t="shared" si="73"/>
        <v>fi_rukaigo@yahoo.co.jp</v>
      </c>
      <c r="FV159" s="82" t="str">
        <f t="shared" si="73"/>
        <v/>
      </c>
      <c r="FW159" s="82" t="str">
        <f t="shared" si="73"/>
        <v/>
      </c>
      <c r="FX159" s="82" t="str">
        <f t="shared" si="73"/>
        <v/>
      </c>
      <c r="FY159" s="82" t="str">
        <f t="shared" si="73"/>
        <v/>
      </c>
      <c r="FZ159" s="82" t="str">
        <f t="shared" si="73"/>
        <v/>
      </c>
      <c r="GA159" s="82" t="str">
        <f t="shared" si="74"/>
        <v/>
      </c>
      <c r="GB159" s="82" t="str">
        <f t="shared" si="74"/>
        <v/>
      </c>
      <c r="GC159" s="82" t="str">
        <f t="shared" si="74"/>
        <v/>
      </c>
      <c r="GD159" s="82" t="str">
        <f t="shared" si="74"/>
        <v/>
      </c>
      <c r="GE159" s="82" t="str">
        <f t="shared" si="74"/>
        <v/>
      </c>
      <c r="GF159" s="82" t="str">
        <f t="shared" si="74"/>
        <v/>
      </c>
    </row>
    <row r="160" spans="1:188" ht="25.5" customHeight="1">
      <c r="A160" s="2" t="s">
        <v>1480</v>
      </c>
      <c r="B160" s="2">
        <f>COUNTIF($H$4:H160,H160)</f>
        <v>1</v>
      </c>
      <c r="C160" s="2">
        <f>COUNTIF($J$4:J160,J160)</f>
        <v>1</v>
      </c>
      <c r="D160" s="2">
        <f>COUNTIF($K$4:K160,K160)</f>
        <v>1</v>
      </c>
      <c r="E160" s="89">
        <f t="shared" si="50"/>
        <v>157</v>
      </c>
      <c r="F160" s="89" t="s">
        <v>2532</v>
      </c>
      <c r="G160" s="79" t="s">
        <v>4404</v>
      </c>
      <c r="H160" s="97" t="s">
        <v>2931</v>
      </c>
      <c r="I160" s="79" t="s">
        <v>259</v>
      </c>
      <c r="J160" s="79" t="s">
        <v>4406</v>
      </c>
      <c r="K160" s="89" t="s">
        <v>1949</v>
      </c>
      <c r="L160" s="89" t="s">
        <v>1949</v>
      </c>
      <c r="M160" s="108" t="s">
        <v>4165</v>
      </c>
      <c r="N160" s="108"/>
      <c r="O160" s="108"/>
      <c r="P160" s="108"/>
      <c r="Q160" s="108"/>
      <c r="R160" s="108"/>
      <c r="S160" s="89"/>
      <c r="T160" s="89"/>
      <c r="U160" s="89"/>
      <c r="V160" s="89"/>
      <c r="W160" s="89"/>
      <c r="X160" s="89"/>
      <c r="Y160" s="89"/>
      <c r="Z160" s="89"/>
      <c r="AA160" s="89"/>
      <c r="AB160" s="89"/>
      <c r="AC160" s="89"/>
      <c r="AD160" s="89"/>
      <c r="AE160" s="89"/>
      <c r="AF160" s="89"/>
      <c r="AG160" s="89"/>
      <c r="AH160" s="89"/>
      <c r="AI160" s="89"/>
      <c r="AJ160" s="89"/>
      <c r="AK160" s="89"/>
      <c r="AL160" s="89"/>
      <c r="AM160" s="89"/>
      <c r="AN160" s="89"/>
      <c r="AO160" s="89">
        <v>1</v>
      </c>
      <c r="AP160" s="89"/>
      <c r="AQ160" s="111"/>
      <c r="AR160" s="118"/>
      <c r="AS160" s="2" t="str">
        <f t="shared" si="51"/>
        <v/>
      </c>
      <c r="AT160" s="2" t="str">
        <f t="shared" si="51"/>
        <v/>
      </c>
      <c r="AU160" s="2" t="str">
        <f t="shared" si="51"/>
        <v/>
      </c>
      <c r="AV160" s="2" t="str">
        <f t="shared" si="51"/>
        <v/>
      </c>
      <c r="AW160" s="2" t="str">
        <f t="shared" si="51"/>
        <v/>
      </c>
      <c r="AX160" s="2" t="str">
        <f t="shared" si="51"/>
        <v/>
      </c>
      <c r="AY160" s="121" t="str">
        <f t="shared" si="52"/>
        <v/>
      </c>
      <c r="AZ160" s="121" t="str">
        <f t="shared" si="52"/>
        <v/>
      </c>
      <c r="BA160" s="121" t="str">
        <f t="shared" si="52"/>
        <v/>
      </c>
      <c r="BB160" s="121" t="str">
        <f t="shared" si="52"/>
        <v/>
      </c>
      <c r="BC160" s="121" t="str">
        <f t="shared" si="52"/>
        <v/>
      </c>
      <c r="BD160" s="121" t="str">
        <f t="shared" si="52"/>
        <v/>
      </c>
      <c r="BE160" s="82" t="str">
        <f t="shared" si="53"/>
        <v/>
      </c>
      <c r="BF160" s="82" t="str">
        <f t="shared" si="53"/>
        <v/>
      </c>
      <c r="BG160" s="82" t="str">
        <f t="shared" si="53"/>
        <v/>
      </c>
      <c r="BH160" s="82" t="str">
        <f t="shared" si="53"/>
        <v/>
      </c>
      <c r="BI160" s="82" t="str">
        <f t="shared" si="53"/>
        <v/>
      </c>
      <c r="BJ160" s="82" t="str">
        <f t="shared" si="53"/>
        <v/>
      </c>
      <c r="BK160" s="82" t="str">
        <f t="shared" si="54"/>
        <v/>
      </c>
      <c r="BL160" s="82" t="str">
        <f t="shared" si="54"/>
        <v/>
      </c>
      <c r="BM160" s="82" t="str">
        <f t="shared" si="54"/>
        <v/>
      </c>
      <c r="BN160" s="82" t="str">
        <f t="shared" si="54"/>
        <v/>
      </c>
      <c r="BO160" s="82" t="str">
        <f t="shared" si="54"/>
        <v/>
      </c>
      <c r="BP160" s="82" t="str">
        <f t="shared" si="54"/>
        <v/>
      </c>
      <c r="BQ160" s="82" t="str">
        <f t="shared" si="55"/>
        <v/>
      </c>
      <c r="BR160" s="82" t="str">
        <f t="shared" si="55"/>
        <v/>
      </c>
      <c r="BS160" s="82" t="str">
        <f t="shared" si="55"/>
        <v/>
      </c>
      <c r="BT160" s="82" t="str">
        <f t="shared" si="55"/>
        <v/>
      </c>
      <c r="BU160" s="82" t="str">
        <f t="shared" si="55"/>
        <v/>
      </c>
      <c r="BV160" s="82" t="str">
        <f t="shared" si="55"/>
        <v/>
      </c>
      <c r="BW160" s="82" t="str">
        <f t="shared" si="56"/>
        <v/>
      </c>
      <c r="BX160" s="82" t="str">
        <f t="shared" si="56"/>
        <v/>
      </c>
      <c r="BY160" s="82" t="str">
        <f t="shared" si="56"/>
        <v/>
      </c>
      <c r="BZ160" s="82" t="str">
        <f t="shared" si="56"/>
        <v/>
      </c>
      <c r="CA160" s="82" t="str">
        <f t="shared" si="56"/>
        <v/>
      </c>
      <c r="CB160" s="82" t="str">
        <f t="shared" si="56"/>
        <v/>
      </c>
      <c r="CC160" s="82" t="str">
        <f t="shared" si="57"/>
        <v/>
      </c>
      <c r="CD160" s="82" t="str">
        <f t="shared" si="57"/>
        <v/>
      </c>
      <c r="CE160" s="82" t="str">
        <f t="shared" si="57"/>
        <v/>
      </c>
      <c r="CF160" s="82" t="str">
        <f t="shared" si="57"/>
        <v/>
      </c>
      <c r="CG160" s="82" t="str">
        <f t="shared" si="57"/>
        <v/>
      </c>
      <c r="CH160" s="82" t="str">
        <f t="shared" si="57"/>
        <v/>
      </c>
      <c r="CI160" s="82" t="str">
        <f t="shared" si="58"/>
        <v/>
      </c>
      <c r="CJ160" s="82" t="str">
        <f t="shared" si="58"/>
        <v/>
      </c>
      <c r="CK160" s="82" t="str">
        <f t="shared" si="58"/>
        <v/>
      </c>
      <c r="CL160" s="82" t="str">
        <f t="shared" si="58"/>
        <v/>
      </c>
      <c r="CM160" s="82" t="str">
        <f t="shared" si="58"/>
        <v/>
      </c>
      <c r="CN160" s="82" t="str">
        <f t="shared" si="58"/>
        <v/>
      </c>
      <c r="CO160" s="82" t="str">
        <f t="shared" si="59"/>
        <v/>
      </c>
      <c r="CP160" s="82" t="str">
        <f t="shared" si="59"/>
        <v/>
      </c>
      <c r="CQ160" s="82" t="str">
        <f t="shared" si="59"/>
        <v/>
      </c>
      <c r="CR160" s="82" t="str">
        <f t="shared" si="59"/>
        <v/>
      </c>
      <c r="CS160" s="82" t="str">
        <f t="shared" si="59"/>
        <v/>
      </c>
      <c r="CT160" s="82" t="str">
        <f t="shared" si="59"/>
        <v/>
      </c>
      <c r="CU160" s="82" t="str">
        <f t="shared" si="60"/>
        <v/>
      </c>
      <c r="CV160" s="82" t="str">
        <f t="shared" si="60"/>
        <v/>
      </c>
      <c r="CW160" s="82" t="str">
        <f t="shared" si="60"/>
        <v/>
      </c>
      <c r="CX160" s="82" t="str">
        <f t="shared" si="60"/>
        <v/>
      </c>
      <c r="CY160" s="82" t="str">
        <f t="shared" si="60"/>
        <v/>
      </c>
      <c r="CZ160" s="82" t="str">
        <f t="shared" si="60"/>
        <v/>
      </c>
      <c r="DA160" s="82" t="str">
        <f t="shared" si="61"/>
        <v/>
      </c>
      <c r="DB160" s="82" t="str">
        <f t="shared" si="61"/>
        <v/>
      </c>
      <c r="DC160" s="82" t="str">
        <f t="shared" si="61"/>
        <v/>
      </c>
      <c r="DD160" s="82" t="str">
        <f t="shared" si="61"/>
        <v/>
      </c>
      <c r="DE160" s="82" t="str">
        <f t="shared" si="61"/>
        <v/>
      </c>
      <c r="DF160" s="82" t="str">
        <f t="shared" si="61"/>
        <v/>
      </c>
      <c r="DG160" s="82" t="str">
        <f t="shared" si="62"/>
        <v/>
      </c>
      <c r="DH160" s="82" t="str">
        <f t="shared" si="62"/>
        <v/>
      </c>
      <c r="DI160" s="82" t="str">
        <f t="shared" si="62"/>
        <v/>
      </c>
      <c r="DJ160" s="82" t="str">
        <f t="shared" si="62"/>
        <v/>
      </c>
      <c r="DK160" s="82" t="str">
        <f t="shared" si="62"/>
        <v/>
      </c>
      <c r="DL160" s="82" t="str">
        <f t="shared" si="62"/>
        <v/>
      </c>
      <c r="DM160" s="82" t="str">
        <f t="shared" si="63"/>
        <v/>
      </c>
      <c r="DN160" s="82" t="str">
        <f t="shared" si="63"/>
        <v/>
      </c>
      <c r="DO160" s="82" t="str">
        <f t="shared" si="63"/>
        <v/>
      </c>
      <c r="DP160" s="82" t="str">
        <f t="shared" si="63"/>
        <v/>
      </c>
      <c r="DQ160" s="82" t="str">
        <f t="shared" si="63"/>
        <v/>
      </c>
      <c r="DR160" s="82" t="str">
        <f t="shared" si="63"/>
        <v/>
      </c>
      <c r="DS160" s="82" t="str">
        <f t="shared" si="64"/>
        <v/>
      </c>
      <c r="DT160" s="82" t="str">
        <f t="shared" si="64"/>
        <v/>
      </c>
      <c r="DU160" s="82" t="str">
        <f t="shared" si="64"/>
        <v/>
      </c>
      <c r="DV160" s="82" t="str">
        <f t="shared" si="64"/>
        <v/>
      </c>
      <c r="DW160" s="82" t="str">
        <f t="shared" si="64"/>
        <v/>
      </c>
      <c r="DX160" s="82" t="str">
        <f t="shared" si="64"/>
        <v/>
      </c>
      <c r="DY160" s="82" t="str">
        <f t="shared" si="65"/>
        <v/>
      </c>
      <c r="DZ160" s="82" t="str">
        <f t="shared" si="65"/>
        <v/>
      </c>
      <c r="EA160" s="82" t="str">
        <f t="shared" si="65"/>
        <v/>
      </c>
      <c r="EB160" s="82" t="str">
        <f t="shared" si="65"/>
        <v/>
      </c>
      <c r="EC160" s="82" t="str">
        <f t="shared" si="65"/>
        <v/>
      </c>
      <c r="ED160" s="82" t="str">
        <f t="shared" si="65"/>
        <v/>
      </c>
      <c r="EE160" s="82" t="str">
        <f t="shared" si="66"/>
        <v/>
      </c>
      <c r="EF160" s="82" t="str">
        <f t="shared" si="66"/>
        <v/>
      </c>
      <c r="EG160" s="82" t="str">
        <f t="shared" si="66"/>
        <v/>
      </c>
      <c r="EH160" s="82" t="str">
        <f t="shared" si="66"/>
        <v/>
      </c>
      <c r="EI160" s="82" t="str">
        <f t="shared" si="66"/>
        <v/>
      </c>
      <c r="EJ160" s="82" t="str">
        <f t="shared" si="66"/>
        <v/>
      </c>
      <c r="EK160" s="82" t="str">
        <f t="shared" si="67"/>
        <v/>
      </c>
      <c r="EL160" s="82" t="str">
        <f t="shared" si="67"/>
        <v/>
      </c>
      <c r="EM160" s="82" t="str">
        <f t="shared" si="67"/>
        <v/>
      </c>
      <c r="EN160" s="82" t="str">
        <f t="shared" si="67"/>
        <v/>
      </c>
      <c r="EO160" s="82" t="str">
        <f t="shared" si="67"/>
        <v/>
      </c>
      <c r="EP160" s="82" t="str">
        <f t="shared" si="67"/>
        <v/>
      </c>
      <c r="EQ160" s="82" t="str">
        <f t="shared" si="68"/>
        <v/>
      </c>
      <c r="ER160" s="82" t="str">
        <f t="shared" si="68"/>
        <v/>
      </c>
      <c r="ES160" s="82" t="str">
        <f t="shared" si="68"/>
        <v/>
      </c>
      <c r="ET160" s="82" t="str">
        <f t="shared" si="68"/>
        <v/>
      </c>
      <c r="EU160" s="82" t="str">
        <f t="shared" si="68"/>
        <v/>
      </c>
      <c r="EV160" s="82" t="str">
        <f t="shared" si="68"/>
        <v/>
      </c>
      <c r="EW160" s="82" t="str">
        <f t="shared" si="69"/>
        <v/>
      </c>
      <c r="EX160" s="82" t="str">
        <f t="shared" si="69"/>
        <v/>
      </c>
      <c r="EY160" s="82" t="str">
        <f t="shared" si="69"/>
        <v/>
      </c>
      <c r="EZ160" s="82" t="str">
        <f t="shared" si="69"/>
        <v/>
      </c>
      <c r="FA160" s="82" t="str">
        <f t="shared" si="69"/>
        <v/>
      </c>
      <c r="FB160" s="82" t="str">
        <f t="shared" si="69"/>
        <v/>
      </c>
      <c r="FC160" s="82" t="str">
        <f t="shared" si="70"/>
        <v/>
      </c>
      <c r="FD160" s="82" t="str">
        <f t="shared" si="70"/>
        <v/>
      </c>
      <c r="FE160" s="82" t="str">
        <f t="shared" si="70"/>
        <v/>
      </c>
      <c r="FF160" s="82" t="str">
        <f t="shared" si="70"/>
        <v/>
      </c>
      <c r="FG160" s="82" t="str">
        <f t="shared" si="70"/>
        <v/>
      </c>
      <c r="FH160" s="82" t="str">
        <f t="shared" si="70"/>
        <v/>
      </c>
      <c r="FI160" s="82" t="str">
        <f t="shared" si="71"/>
        <v/>
      </c>
      <c r="FJ160" s="82" t="str">
        <f t="shared" si="71"/>
        <v/>
      </c>
      <c r="FK160" s="82" t="str">
        <f t="shared" si="71"/>
        <v/>
      </c>
      <c r="FL160" s="82" t="str">
        <f t="shared" si="71"/>
        <v/>
      </c>
      <c r="FM160" s="82" t="str">
        <f t="shared" si="71"/>
        <v/>
      </c>
      <c r="FN160" s="82" t="str">
        <f t="shared" si="71"/>
        <v/>
      </c>
      <c r="FO160" s="82" t="str">
        <f t="shared" si="72"/>
        <v/>
      </c>
      <c r="FP160" s="82" t="str">
        <f t="shared" si="72"/>
        <v/>
      </c>
      <c r="FQ160" s="82" t="str">
        <f t="shared" si="72"/>
        <v/>
      </c>
      <c r="FR160" s="82" t="str">
        <f t="shared" si="72"/>
        <v/>
      </c>
      <c r="FS160" s="82" t="str">
        <f t="shared" si="72"/>
        <v/>
      </c>
      <c r="FT160" s="82" t="str">
        <f t="shared" si="72"/>
        <v/>
      </c>
      <c r="FU160" s="82" t="str">
        <f t="shared" si="73"/>
        <v>machi-pokke@bd5.so-net.ne.jp</v>
      </c>
      <c r="FV160" s="82" t="str">
        <f t="shared" si="73"/>
        <v/>
      </c>
      <c r="FW160" s="82" t="str">
        <f t="shared" si="73"/>
        <v/>
      </c>
      <c r="FX160" s="82" t="str">
        <f t="shared" si="73"/>
        <v/>
      </c>
      <c r="FY160" s="82" t="str">
        <f t="shared" si="73"/>
        <v/>
      </c>
      <c r="FZ160" s="82" t="str">
        <f t="shared" si="73"/>
        <v/>
      </c>
      <c r="GA160" s="82" t="str">
        <f t="shared" si="74"/>
        <v/>
      </c>
      <c r="GB160" s="82" t="str">
        <f t="shared" si="74"/>
        <v/>
      </c>
      <c r="GC160" s="82" t="str">
        <f t="shared" si="74"/>
        <v/>
      </c>
      <c r="GD160" s="82" t="str">
        <f t="shared" si="74"/>
        <v/>
      </c>
      <c r="GE160" s="82" t="str">
        <f t="shared" si="74"/>
        <v/>
      </c>
      <c r="GF160" s="82" t="str">
        <f t="shared" si="74"/>
        <v/>
      </c>
    </row>
    <row r="161" spans="1:236" ht="25.5" customHeight="1">
      <c r="A161" s="2" t="s">
        <v>4729</v>
      </c>
      <c r="B161" s="2">
        <f>COUNTIF($H$4:H161,H161)</f>
        <v>1</v>
      </c>
      <c r="C161" s="2">
        <f>COUNTIF($J$4:J161,J161)</f>
        <v>1</v>
      </c>
      <c r="D161" s="2">
        <f>COUNTIF($K$4:K161,K161)</f>
        <v>1</v>
      </c>
      <c r="E161" s="89">
        <f t="shared" si="50"/>
        <v>158</v>
      </c>
      <c r="F161" s="89" t="s">
        <v>2532</v>
      </c>
      <c r="G161" s="79" t="s">
        <v>4408</v>
      </c>
      <c r="H161" s="97" t="s">
        <v>508</v>
      </c>
      <c r="I161" s="79" t="s">
        <v>2613</v>
      </c>
      <c r="J161" s="79" t="s">
        <v>2431</v>
      </c>
      <c r="K161" s="89" t="s">
        <v>2419</v>
      </c>
      <c r="L161" s="89" t="s">
        <v>760</v>
      </c>
      <c r="M161" s="108" t="s">
        <v>4409</v>
      </c>
      <c r="N161" s="108"/>
      <c r="O161" s="108"/>
      <c r="P161" s="108"/>
      <c r="Q161" s="108"/>
      <c r="R161" s="108"/>
      <c r="S161" s="89"/>
      <c r="T161" s="89"/>
      <c r="U161" s="89"/>
      <c r="V161" s="89"/>
      <c r="W161" s="89"/>
      <c r="X161" s="89">
        <v>1</v>
      </c>
      <c r="Y161" s="89"/>
      <c r="Z161" s="89">
        <v>1</v>
      </c>
      <c r="AA161" s="89">
        <v>1</v>
      </c>
      <c r="AB161" s="89"/>
      <c r="AC161" s="89"/>
      <c r="AD161" s="89"/>
      <c r="AE161" s="89"/>
      <c r="AF161" s="89"/>
      <c r="AG161" s="89"/>
      <c r="AH161" s="89"/>
      <c r="AI161" s="89"/>
      <c r="AJ161" s="89"/>
      <c r="AK161" s="89"/>
      <c r="AL161" s="89"/>
      <c r="AM161" s="89">
        <v>4</v>
      </c>
      <c r="AN161" s="89">
        <v>1</v>
      </c>
      <c r="AO161" s="89">
        <v>1</v>
      </c>
      <c r="AP161" s="89"/>
      <c r="AQ161" s="111"/>
      <c r="AR161" s="118"/>
      <c r="AS161" s="2" t="str">
        <f t="shared" si="51"/>
        <v/>
      </c>
      <c r="AT161" s="2" t="str">
        <f t="shared" si="51"/>
        <v/>
      </c>
      <c r="AU161" s="2" t="str">
        <f t="shared" si="51"/>
        <v/>
      </c>
      <c r="AV161" s="2" t="str">
        <f t="shared" si="51"/>
        <v/>
      </c>
      <c r="AW161" s="2" t="str">
        <f t="shared" si="51"/>
        <v/>
      </c>
      <c r="AX161" s="2" t="str">
        <f t="shared" si="51"/>
        <v/>
      </c>
      <c r="AY161" s="121" t="str">
        <f t="shared" si="52"/>
        <v/>
      </c>
      <c r="AZ161" s="121" t="str">
        <f t="shared" si="52"/>
        <v/>
      </c>
      <c r="BA161" s="121" t="str">
        <f t="shared" si="52"/>
        <v/>
      </c>
      <c r="BB161" s="121" t="str">
        <f t="shared" si="52"/>
        <v/>
      </c>
      <c r="BC161" s="121" t="str">
        <f t="shared" si="52"/>
        <v/>
      </c>
      <c r="BD161" s="121" t="str">
        <f t="shared" si="52"/>
        <v/>
      </c>
      <c r="BE161" s="82" t="str">
        <f t="shared" si="53"/>
        <v/>
      </c>
      <c r="BF161" s="82" t="str">
        <f t="shared" si="53"/>
        <v/>
      </c>
      <c r="BG161" s="82" t="str">
        <f t="shared" si="53"/>
        <v/>
      </c>
      <c r="BH161" s="82" t="str">
        <f t="shared" si="53"/>
        <v/>
      </c>
      <c r="BI161" s="82" t="str">
        <f t="shared" si="53"/>
        <v/>
      </c>
      <c r="BJ161" s="82" t="str">
        <f t="shared" si="53"/>
        <v/>
      </c>
      <c r="BK161" s="82" t="str">
        <f t="shared" si="54"/>
        <v/>
      </c>
      <c r="BL161" s="82" t="str">
        <f t="shared" si="54"/>
        <v/>
      </c>
      <c r="BM161" s="82" t="str">
        <f t="shared" si="54"/>
        <v/>
      </c>
      <c r="BN161" s="82" t="str">
        <f t="shared" si="54"/>
        <v/>
      </c>
      <c r="BO161" s="82" t="str">
        <f t="shared" si="54"/>
        <v/>
      </c>
      <c r="BP161" s="82" t="str">
        <f t="shared" si="54"/>
        <v/>
      </c>
      <c r="BQ161" s="82" t="str">
        <f t="shared" si="55"/>
        <v/>
      </c>
      <c r="BR161" s="82" t="str">
        <f t="shared" si="55"/>
        <v/>
      </c>
      <c r="BS161" s="82" t="str">
        <f t="shared" si="55"/>
        <v/>
      </c>
      <c r="BT161" s="82" t="str">
        <f t="shared" si="55"/>
        <v/>
      </c>
      <c r="BU161" s="82" t="str">
        <f t="shared" si="55"/>
        <v/>
      </c>
      <c r="BV161" s="82" t="str">
        <f t="shared" si="55"/>
        <v/>
      </c>
      <c r="BW161" s="82" t="str">
        <f t="shared" si="56"/>
        <v>tymfjpp@roukyou.gr.jp</v>
      </c>
      <c r="BX161" s="82" t="str">
        <f t="shared" si="56"/>
        <v/>
      </c>
      <c r="BY161" s="82" t="str">
        <f t="shared" si="56"/>
        <v/>
      </c>
      <c r="BZ161" s="82" t="str">
        <f t="shared" si="56"/>
        <v/>
      </c>
      <c r="CA161" s="82" t="str">
        <f t="shared" si="56"/>
        <v/>
      </c>
      <c r="CB161" s="82" t="str">
        <f t="shared" si="56"/>
        <v/>
      </c>
      <c r="CC161" s="82" t="str">
        <f t="shared" si="57"/>
        <v/>
      </c>
      <c r="CD161" s="82" t="str">
        <f t="shared" si="57"/>
        <v/>
      </c>
      <c r="CE161" s="82" t="str">
        <f t="shared" si="57"/>
        <v/>
      </c>
      <c r="CF161" s="82" t="str">
        <f t="shared" si="57"/>
        <v/>
      </c>
      <c r="CG161" s="82" t="str">
        <f t="shared" si="57"/>
        <v/>
      </c>
      <c r="CH161" s="82" t="str">
        <f t="shared" si="57"/>
        <v/>
      </c>
      <c r="CI161" s="82" t="str">
        <f t="shared" si="58"/>
        <v>tymfjpp@roukyou.gr.jp</v>
      </c>
      <c r="CJ161" s="82" t="str">
        <f t="shared" si="58"/>
        <v/>
      </c>
      <c r="CK161" s="82" t="str">
        <f t="shared" si="58"/>
        <v/>
      </c>
      <c r="CL161" s="82" t="str">
        <f t="shared" si="58"/>
        <v/>
      </c>
      <c r="CM161" s="82" t="str">
        <f t="shared" si="58"/>
        <v/>
      </c>
      <c r="CN161" s="82" t="str">
        <f t="shared" si="58"/>
        <v/>
      </c>
      <c r="CO161" s="82" t="str">
        <f t="shared" si="59"/>
        <v>tymfjpp@roukyou.gr.jp</v>
      </c>
      <c r="CP161" s="82" t="str">
        <f t="shared" si="59"/>
        <v/>
      </c>
      <c r="CQ161" s="82" t="str">
        <f t="shared" si="59"/>
        <v/>
      </c>
      <c r="CR161" s="82" t="str">
        <f t="shared" si="59"/>
        <v/>
      </c>
      <c r="CS161" s="82" t="str">
        <f t="shared" si="59"/>
        <v/>
      </c>
      <c r="CT161" s="82" t="str">
        <f t="shared" si="59"/>
        <v/>
      </c>
      <c r="CU161" s="82" t="str">
        <f t="shared" si="60"/>
        <v/>
      </c>
      <c r="CV161" s="82" t="str">
        <f t="shared" si="60"/>
        <v/>
      </c>
      <c r="CW161" s="82" t="str">
        <f t="shared" si="60"/>
        <v/>
      </c>
      <c r="CX161" s="82" t="str">
        <f t="shared" si="60"/>
        <v/>
      </c>
      <c r="CY161" s="82" t="str">
        <f t="shared" si="60"/>
        <v/>
      </c>
      <c r="CZ161" s="82" t="str">
        <f t="shared" si="60"/>
        <v/>
      </c>
      <c r="DA161" s="82" t="str">
        <f t="shared" si="61"/>
        <v/>
      </c>
      <c r="DB161" s="82" t="str">
        <f t="shared" si="61"/>
        <v/>
      </c>
      <c r="DC161" s="82" t="str">
        <f t="shared" si="61"/>
        <v/>
      </c>
      <c r="DD161" s="82" t="str">
        <f t="shared" si="61"/>
        <v/>
      </c>
      <c r="DE161" s="82" t="str">
        <f t="shared" si="61"/>
        <v/>
      </c>
      <c r="DF161" s="82" t="str">
        <f t="shared" si="61"/>
        <v/>
      </c>
      <c r="DG161" s="82" t="str">
        <f t="shared" si="62"/>
        <v/>
      </c>
      <c r="DH161" s="82" t="str">
        <f t="shared" si="62"/>
        <v/>
      </c>
      <c r="DI161" s="82" t="str">
        <f t="shared" si="62"/>
        <v/>
      </c>
      <c r="DJ161" s="82" t="str">
        <f t="shared" si="62"/>
        <v/>
      </c>
      <c r="DK161" s="82" t="str">
        <f t="shared" si="62"/>
        <v/>
      </c>
      <c r="DL161" s="82" t="str">
        <f t="shared" si="62"/>
        <v/>
      </c>
      <c r="DM161" s="82" t="str">
        <f t="shared" si="63"/>
        <v/>
      </c>
      <c r="DN161" s="82" t="str">
        <f t="shared" si="63"/>
        <v/>
      </c>
      <c r="DO161" s="82" t="str">
        <f t="shared" si="63"/>
        <v/>
      </c>
      <c r="DP161" s="82" t="str">
        <f t="shared" si="63"/>
        <v/>
      </c>
      <c r="DQ161" s="82" t="str">
        <f t="shared" si="63"/>
        <v/>
      </c>
      <c r="DR161" s="82" t="str">
        <f t="shared" si="63"/>
        <v/>
      </c>
      <c r="DS161" s="82" t="str">
        <f t="shared" si="64"/>
        <v/>
      </c>
      <c r="DT161" s="82" t="str">
        <f t="shared" si="64"/>
        <v/>
      </c>
      <c r="DU161" s="82" t="str">
        <f t="shared" si="64"/>
        <v/>
      </c>
      <c r="DV161" s="82" t="str">
        <f t="shared" si="64"/>
        <v/>
      </c>
      <c r="DW161" s="82" t="str">
        <f t="shared" si="64"/>
        <v/>
      </c>
      <c r="DX161" s="82" t="str">
        <f t="shared" si="64"/>
        <v/>
      </c>
      <c r="DY161" s="82" t="str">
        <f t="shared" si="65"/>
        <v/>
      </c>
      <c r="DZ161" s="82" t="str">
        <f t="shared" si="65"/>
        <v/>
      </c>
      <c r="EA161" s="82" t="str">
        <f t="shared" si="65"/>
        <v/>
      </c>
      <c r="EB161" s="82" t="str">
        <f t="shared" si="65"/>
        <v/>
      </c>
      <c r="EC161" s="82" t="str">
        <f t="shared" si="65"/>
        <v/>
      </c>
      <c r="ED161" s="82" t="str">
        <f t="shared" si="65"/>
        <v/>
      </c>
      <c r="EE161" s="82" t="str">
        <f t="shared" si="66"/>
        <v/>
      </c>
      <c r="EF161" s="82" t="str">
        <f t="shared" si="66"/>
        <v/>
      </c>
      <c r="EG161" s="82" t="str">
        <f t="shared" si="66"/>
        <v/>
      </c>
      <c r="EH161" s="82" t="str">
        <f t="shared" si="66"/>
        <v/>
      </c>
      <c r="EI161" s="82" t="str">
        <f t="shared" si="66"/>
        <v/>
      </c>
      <c r="EJ161" s="82" t="str">
        <f t="shared" si="66"/>
        <v/>
      </c>
      <c r="EK161" s="82" t="str">
        <f t="shared" si="67"/>
        <v/>
      </c>
      <c r="EL161" s="82" t="str">
        <f t="shared" si="67"/>
        <v/>
      </c>
      <c r="EM161" s="82" t="str">
        <f t="shared" si="67"/>
        <v/>
      </c>
      <c r="EN161" s="82" t="str">
        <f t="shared" si="67"/>
        <v/>
      </c>
      <c r="EO161" s="82" t="str">
        <f t="shared" si="67"/>
        <v/>
      </c>
      <c r="EP161" s="82" t="str">
        <f t="shared" si="67"/>
        <v/>
      </c>
      <c r="EQ161" s="82" t="str">
        <f t="shared" si="68"/>
        <v/>
      </c>
      <c r="ER161" s="82" t="str">
        <f t="shared" si="68"/>
        <v/>
      </c>
      <c r="ES161" s="82" t="str">
        <f t="shared" si="68"/>
        <v/>
      </c>
      <c r="ET161" s="82" t="str">
        <f t="shared" si="68"/>
        <v/>
      </c>
      <c r="EU161" s="82" t="str">
        <f t="shared" si="68"/>
        <v/>
      </c>
      <c r="EV161" s="82" t="str">
        <f t="shared" si="68"/>
        <v/>
      </c>
      <c r="EW161" s="82" t="str">
        <f t="shared" si="69"/>
        <v/>
      </c>
      <c r="EX161" s="82" t="str">
        <f t="shared" si="69"/>
        <v/>
      </c>
      <c r="EY161" s="82" t="str">
        <f t="shared" si="69"/>
        <v/>
      </c>
      <c r="EZ161" s="82" t="str">
        <f t="shared" si="69"/>
        <v/>
      </c>
      <c r="FA161" s="82" t="str">
        <f t="shared" si="69"/>
        <v/>
      </c>
      <c r="FB161" s="82" t="str">
        <f t="shared" si="69"/>
        <v/>
      </c>
      <c r="FC161" s="82" t="str">
        <f t="shared" si="70"/>
        <v/>
      </c>
      <c r="FD161" s="82" t="str">
        <f t="shared" si="70"/>
        <v/>
      </c>
      <c r="FE161" s="82" t="str">
        <f t="shared" si="70"/>
        <v/>
      </c>
      <c r="FF161" s="82" t="str">
        <f t="shared" si="70"/>
        <v/>
      </c>
      <c r="FG161" s="82" t="str">
        <f t="shared" si="70"/>
        <v/>
      </c>
      <c r="FH161" s="82" t="str">
        <f t="shared" si="70"/>
        <v/>
      </c>
      <c r="FI161" s="82" t="str">
        <f t="shared" si="71"/>
        <v>tymfjpp@roukyou.gr.jp</v>
      </c>
      <c r="FJ161" s="82" t="str">
        <f t="shared" si="71"/>
        <v/>
      </c>
      <c r="FK161" s="82" t="str">
        <f t="shared" si="71"/>
        <v/>
      </c>
      <c r="FL161" s="82" t="str">
        <f t="shared" si="71"/>
        <v/>
      </c>
      <c r="FM161" s="82" t="str">
        <f t="shared" si="71"/>
        <v/>
      </c>
      <c r="FN161" s="82" t="str">
        <f t="shared" si="71"/>
        <v/>
      </c>
      <c r="FO161" s="82" t="str">
        <f t="shared" si="72"/>
        <v>tymfjpp@roukyou.gr.jp</v>
      </c>
      <c r="FP161" s="82" t="str">
        <f t="shared" si="72"/>
        <v/>
      </c>
      <c r="FQ161" s="82" t="str">
        <f t="shared" si="72"/>
        <v/>
      </c>
      <c r="FR161" s="82" t="str">
        <f t="shared" si="72"/>
        <v/>
      </c>
      <c r="FS161" s="82" t="str">
        <f t="shared" si="72"/>
        <v/>
      </c>
      <c r="FT161" s="82" t="str">
        <f t="shared" si="72"/>
        <v/>
      </c>
      <c r="FU161" s="82" t="str">
        <f t="shared" si="73"/>
        <v>tymfjpp@roukyou.gr.jp</v>
      </c>
      <c r="FV161" s="82" t="str">
        <f t="shared" si="73"/>
        <v/>
      </c>
      <c r="FW161" s="82" t="str">
        <f t="shared" si="73"/>
        <v/>
      </c>
      <c r="FX161" s="82" t="str">
        <f t="shared" si="73"/>
        <v/>
      </c>
      <c r="FY161" s="82" t="str">
        <f t="shared" si="73"/>
        <v/>
      </c>
      <c r="FZ161" s="82" t="str">
        <f t="shared" si="73"/>
        <v/>
      </c>
      <c r="GA161" s="82" t="str">
        <f t="shared" si="74"/>
        <v/>
      </c>
      <c r="GB161" s="82" t="str">
        <f t="shared" si="74"/>
        <v/>
      </c>
      <c r="GC161" s="82" t="str">
        <f t="shared" si="74"/>
        <v/>
      </c>
      <c r="GD161" s="82" t="str">
        <f t="shared" si="74"/>
        <v/>
      </c>
      <c r="GE161" s="82" t="str">
        <f t="shared" si="74"/>
        <v/>
      </c>
      <c r="GF161" s="82" t="str">
        <f t="shared" si="74"/>
        <v/>
      </c>
    </row>
    <row r="162" spans="1:236" ht="25.5" customHeight="1">
      <c r="A162" s="2" t="s">
        <v>4730</v>
      </c>
      <c r="B162" s="2">
        <f>COUNTIF($H$4:H162,H162)</f>
        <v>1</v>
      </c>
      <c r="C162" s="2">
        <f>COUNTIF($J$4:J162,J162)</f>
        <v>1</v>
      </c>
      <c r="D162" s="2">
        <f>COUNTIF($K$4:K162,K162)</f>
        <v>1</v>
      </c>
      <c r="E162" s="89">
        <f t="shared" si="50"/>
        <v>159</v>
      </c>
      <c r="F162" s="89" t="s">
        <v>2532</v>
      </c>
      <c r="G162" s="79" t="s">
        <v>4153</v>
      </c>
      <c r="H162" s="97" t="s">
        <v>2913</v>
      </c>
      <c r="I162" s="79" t="s">
        <v>2995</v>
      </c>
      <c r="J162" s="79" t="s">
        <v>4410</v>
      </c>
      <c r="K162" s="89" t="s">
        <v>2138</v>
      </c>
      <c r="L162" s="89" t="s">
        <v>2188</v>
      </c>
      <c r="M162" s="108" t="s">
        <v>4412</v>
      </c>
      <c r="N162" s="108"/>
      <c r="O162" s="108"/>
      <c r="P162" s="108"/>
      <c r="Q162" s="108"/>
      <c r="R162" s="108"/>
      <c r="S162" s="89">
        <v>1</v>
      </c>
      <c r="T162" s="89">
        <v>1</v>
      </c>
      <c r="U162" s="89">
        <v>1</v>
      </c>
      <c r="V162" s="89">
        <v>1</v>
      </c>
      <c r="W162" s="89"/>
      <c r="X162" s="89"/>
      <c r="Y162" s="89"/>
      <c r="Z162" s="89"/>
      <c r="AA162" s="89"/>
      <c r="AB162" s="89"/>
      <c r="AC162" s="89"/>
      <c r="AD162" s="89"/>
      <c r="AE162" s="89"/>
      <c r="AF162" s="89"/>
      <c r="AG162" s="89"/>
      <c r="AH162" s="89"/>
      <c r="AI162" s="89"/>
      <c r="AJ162" s="89"/>
      <c r="AK162" s="89"/>
      <c r="AL162" s="89"/>
      <c r="AM162" s="89"/>
      <c r="AN162" s="89"/>
      <c r="AO162" s="89"/>
      <c r="AP162" s="89"/>
      <c r="AQ162" s="111"/>
      <c r="AR162" s="118"/>
      <c r="AS162" s="2" t="str">
        <f t="shared" si="51"/>
        <v>ankiya1002@gmail.com</v>
      </c>
      <c r="AT162" s="2" t="str">
        <f t="shared" si="51"/>
        <v/>
      </c>
      <c r="AU162" s="2" t="str">
        <f t="shared" si="51"/>
        <v/>
      </c>
      <c r="AV162" s="2" t="str">
        <f t="shared" si="51"/>
        <v/>
      </c>
      <c r="AW162" s="2" t="str">
        <f t="shared" si="51"/>
        <v/>
      </c>
      <c r="AX162" s="2" t="str">
        <f t="shared" si="51"/>
        <v/>
      </c>
      <c r="AY162" s="121" t="str">
        <f t="shared" si="52"/>
        <v>ankiya1002@gmail.com</v>
      </c>
      <c r="AZ162" s="121" t="str">
        <f t="shared" si="52"/>
        <v/>
      </c>
      <c r="BA162" s="121" t="str">
        <f t="shared" si="52"/>
        <v/>
      </c>
      <c r="BB162" s="121" t="str">
        <f t="shared" si="52"/>
        <v/>
      </c>
      <c r="BC162" s="121" t="str">
        <f t="shared" si="52"/>
        <v/>
      </c>
      <c r="BD162" s="121" t="str">
        <f t="shared" si="52"/>
        <v/>
      </c>
      <c r="BE162" s="82" t="str">
        <f t="shared" si="53"/>
        <v>ankiya1002@gmail.com</v>
      </c>
      <c r="BF162" s="82" t="str">
        <f t="shared" si="53"/>
        <v/>
      </c>
      <c r="BG162" s="82" t="str">
        <f t="shared" si="53"/>
        <v/>
      </c>
      <c r="BH162" s="82" t="str">
        <f t="shared" si="53"/>
        <v/>
      </c>
      <c r="BI162" s="82" t="str">
        <f t="shared" si="53"/>
        <v/>
      </c>
      <c r="BJ162" s="82" t="str">
        <f t="shared" si="53"/>
        <v/>
      </c>
      <c r="BK162" s="82" t="str">
        <f t="shared" si="54"/>
        <v>ankiya1002@gmail.com</v>
      </c>
      <c r="BL162" s="82" t="str">
        <f t="shared" si="54"/>
        <v/>
      </c>
      <c r="BM162" s="82" t="str">
        <f t="shared" si="54"/>
        <v/>
      </c>
      <c r="BN162" s="82" t="str">
        <f t="shared" si="54"/>
        <v/>
      </c>
      <c r="BO162" s="82" t="str">
        <f t="shared" si="54"/>
        <v/>
      </c>
      <c r="BP162" s="82" t="str">
        <f t="shared" si="54"/>
        <v/>
      </c>
      <c r="BQ162" s="82" t="str">
        <f t="shared" si="55"/>
        <v/>
      </c>
      <c r="BR162" s="82" t="str">
        <f t="shared" si="55"/>
        <v/>
      </c>
      <c r="BS162" s="82" t="str">
        <f t="shared" si="55"/>
        <v/>
      </c>
      <c r="BT162" s="82" t="str">
        <f t="shared" si="55"/>
        <v/>
      </c>
      <c r="BU162" s="82" t="str">
        <f t="shared" si="55"/>
        <v/>
      </c>
      <c r="BV162" s="82" t="str">
        <f t="shared" si="55"/>
        <v/>
      </c>
      <c r="BW162" s="82" t="str">
        <f t="shared" si="56"/>
        <v/>
      </c>
      <c r="BX162" s="82" t="str">
        <f t="shared" si="56"/>
        <v/>
      </c>
      <c r="BY162" s="82" t="str">
        <f t="shared" si="56"/>
        <v/>
      </c>
      <c r="BZ162" s="82" t="str">
        <f t="shared" si="56"/>
        <v/>
      </c>
      <c r="CA162" s="82" t="str">
        <f t="shared" si="56"/>
        <v/>
      </c>
      <c r="CB162" s="82" t="str">
        <f t="shared" si="56"/>
        <v/>
      </c>
      <c r="CC162" s="82" t="str">
        <f t="shared" si="57"/>
        <v/>
      </c>
      <c r="CD162" s="82" t="str">
        <f t="shared" si="57"/>
        <v/>
      </c>
      <c r="CE162" s="82" t="str">
        <f t="shared" si="57"/>
        <v/>
      </c>
      <c r="CF162" s="82" t="str">
        <f t="shared" si="57"/>
        <v/>
      </c>
      <c r="CG162" s="82" t="str">
        <f t="shared" si="57"/>
        <v/>
      </c>
      <c r="CH162" s="82" t="str">
        <f t="shared" si="57"/>
        <v/>
      </c>
      <c r="CI162" s="82" t="str">
        <f t="shared" si="58"/>
        <v/>
      </c>
      <c r="CJ162" s="82" t="str">
        <f t="shared" si="58"/>
        <v/>
      </c>
      <c r="CK162" s="82" t="str">
        <f t="shared" si="58"/>
        <v/>
      </c>
      <c r="CL162" s="82" t="str">
        <f t="shared" si="58"/>
        <v/>
      </c>
      <c r="CM162" s="82" t="str">
        <f t="shared" si="58"/>
        <v/>
      </c>
      <c r="CN162" s="82" t="str">
        <f t="shared" si="58"/>
        <v/>
      </c>
      <c r="CO162" s="82" t="str">
        <f t="shared" si="59"/>
        <v/>
      </c>
      <c r="CP162" s="82" t="str">
        <f t="shared" si="59"/>
        <v/>
      </c>
      <c r="CQ162" s="82" t="str">
        <f t="shared" si="59"/>
        <v/>
      </c>
      <c r="CR162" s="82" t="str">
        <f t="shared" si="59"/>
        <v/>
      </c>
      <c r="CS162" s="82" t="str">
        <f t="shared" si="59"/>
        <v/>
      </c>
      <c r="CT162" s="82" t="str">
        <f t="shared" si="59"/>
        <v/>
      </c>
      <c r="CU162" s="82" t="str">
        <f t="shared" si="60"/>
        <v/>
      </c>
      <c r="CV162" s="82" t="str">
        <f t="shared" si="60"/>
        <v/>
      </c>
      <c r="CW162" s="82" t="str">
        <f t="shared" si="60"/>
        <v/>
      </c>
      <c r="CX162" s="82" t="str">
        <f t="shared" si="60"/>
        <v/>
      </c>
      <c r="CY162" s="82" t="str">
        <f t="shared" si="60"/>
        <v/>
      </c>
      <c r="CZ162" s="82" t="str">
        <f t="shared" si="60"/>
        <v/>
      </c>
      <c r="DA162" s="82" t="str">
        <f t="shared" si="61"/>
        <v/>
      </c>
      <c r="DB162" s="82" t="str">
        <f t="shared" si="61"/>
        <v/>
      </c>
      <c r="DC162" s="82" t="str">
        <f t="shared" si="61"/>
        <v/>
      </c>
      <c r="DD162" s="82" t="str">
        <f t="shared" si="61"/>
        <v/>
      </c>
      <c r="DE162" s="82" t="str">
        <f t="shared" si="61"/>
        <v/>
      </c>
      <c r="DF162" s="82" t="str">
        <f t="shared" si="61"/>
        <v/>
      </c>
      <c r="DG162" s="82" t="str">
        <f t="shared" si="62"/>
        <v/>
      </c>
      <c r="DH162" s="82" t="str">
        <f t="shared" si="62"/>
        <v/>
      </c>
      <c r="DI162" s="82" t="str">
        <f t="shared" si="62"/>
        <v/>
      </c>
      <c r="DJ162" s="82" t="str">
        <f t="shared" si="62"/>
        <v/>
      </c>
      <c r="DK162" s="82" t="str">
        <f t="shared" si="62"/>
        <v/>
      </c>
      <c r="DL162" s="82" t="str">
        <f t="shared" si="62"/>
        <v/>
      </c>
      <c r="DM162" s="82" t="str">
        <f t="shared" si="63"/>
        <v/>
      </c>
      <c r="DN162" s="82" t="str">
        <f t="shared" si="63"/>
        <v/>
      </c>
      <c r="DO162" s="82" t="str">
        <f t="shared" si="63"/>
        <v/>
      </c>
      <c r="DP162" s="82" t="str">
        <f t="shared" si="63"/>
        <v/>
      </c>
      <c r="DQ162" s="82" t="str">
        <f t="shared" si="63"/>
        <v/>
      </c>
      <c r="DR162" s="82" t="str">
        <f t="shared" si="63"/>
        <v/>
      </c>
      <c r="DS162" s="82" t="str">
        <f t="shared" si="64"/>
        <v/>
      </c>
      <c r="DT162" s="82" t="str">
        <f t="shared" si="64"/>
        <v/>
      </c>
      <c r="DU162" s="82" t="str">
        <f t="shared" si="64"/>
        <v/>
      </c>
      <c r="DV162" s="82" t="str">
        <f t="shared" si="64"/>
        <v/>
      </c>
      <c r="DW162" s="82" t="str">
        <f t="shared" si="64"/>
        <v/>
      </c>
      <c r="DX162" s="82" t="str">
        <f t="shared" si="64"/>
        <v/>
      </c>
      <c r="DY162" s="82" t="str">
        <f t="shared" si="65"/>
        <v/>
      </c>
      <c r="DZ162" s="82" t="str">
        <f t="shared" si="65"/>
        <v/>
      </c>
      <c r="EA162" s="82" t="str">
        <f t="shared" si="65"/>
        <v/>
      </c>
      <c r="EB162" s="82" t="str">
        <f t="shared" si="65"/>
        <v/>
      </c>
      <c r="EC162" s="82" t="str">
        <f t="shared" si="65"/>
        <v/>
      </c>
      <c r="ED162" s="82" t="str">
        <f t="shared" si="65"/>
        <v/>
      </c>
      <c r="EE162" s="82" t="str">
        <f t="shared" si="66"/>
        <v/>
      </c>
      <c r="EF162" s="82" t="str">
        <f t="shared" si="66"/>
        <v/>
      </c>
      <c r="EG162" s="82" t="str">
        <f t="shared" si="66"/>
        <v/>
      </c>
      <c r="EH162" s="82" t="str">
        <f t="shared" si="66"/>
        <v/>
      </c>
      <c r="EI162" s="82" t="str">
        <f t="shared" si="66"/>
        <v/>
      </c>
      <c r="EJ162" s="82" t="str">
        <f t="shared" si="66"/>
        <v/>
      </c>
      <c r="EK162" s="82" t="str">
        <f t="shared" si="67"/>
        <v/>
      </c>
      <c r="EL162" s="82" t="str">
        <f t="shared" si="67"/>
        <v/>
      </c>
      <c r="EM162" s="82" t="str">
        <f t="shared" si="67"/>
        <v/>
      </c>
      <c r="EN162" s="82" t="str">
        <f t="shared" si="67"/>
        <v/>
      </c>
      <c r="EO162" s="82" t="str">
        <f t="shared" si="67"/>
        <v/>
      </c>
      <c r="EP162" s="82" t="str">
        <f t="shared" si="67"/>
        <v/>
      </c>
      <c r="EQ162" s="82" t="str">
        <f t="shared" si="68"/>
        <v/>
      </c>
      <c r="ER162" s="82" t="str">
        <f t="shared" si="68"/>
        <v/>
      </c>
      <c r="ES162" s="82" t="str">
        <f t="shared" si="68"/>
        <v/>
      </c>
      <c r="ET162" s="82" t="str">
        <f t="shared" si="68"/>
        <v/>
      </c>
      <c r="EU162" s="82" t="str">
        <f t="shared" si="68"/>
        <v/>
      </c>
      <c r="EV162" s="82" t="str">
        <f t="shared" si="68"/>
        <v/>
      </c>
      <c r="EW162" s="82" t="str">
        <f t="shared" si="69"/>
        <v/>
      </c>
      <c r="EX162" s="82" t="str">
        <f t="shared" si="69"/>
        <v/>
      </c>
      <c r="EY162" s="82" t="str">
        <f t="shared" si="69"/>
        <v/>
      </c>
      <c r="EZ162" s="82" t="str">
        <f t="shared" si="69"/>
        <v/>
      </c>
      <c r="FA162" s="82" t="str">
        <f t="shared" si="69"/>
        <v/>
      </c>
      <c r="FB162" s="82" t="str">
        <f t="shared" si="69"/>
        <v/>
      </c>
      <c r="FC162" s="82" t="str">
        <f t="shared" si="70"/>
        <v/>
      </c>
      <c r="FD162" s="82" t="str">
        <f t="shared" si="70"/>
        <v/>
      </c>
      <c r="FE162" s="82" t="str">
        <f t="shared" si="70"/>
        <v/>
      </c>
      <c r="FF162" s="82" t="str">
        <f t="shared" si="70"/>
        <v/>
      </c>
      <c r="FG162" s="82" t="str">
        <f t="shared" si="70"/>
        <v/>
      </c>
      <c r="FH162" s="82" t="str">
        <f t="shared" si="70"/>
        <v/>
      </c>
      <c r="FI162" s="82" t="str">
        <f t="shared" si="71"/>
        <v/>
      </c>
      <c r="FJ162" s="82" t="str">
        <f t="shared" si="71"/>
        <v/>
      </c>
      <c r="FK162" s="82" t="str">
        <f t="shared" si="71"/>
        <v/>
      </c>
      <c r="FL162" s="82" t="str">
        <f t="shared" si="71"/>
        <v/>
      </c>
      <c r="FM162" s="82" t="str">
        <f t="shared" si="71"/>
        <v/>
      </c>
      <c r="FN162" s="82" t="str">
        <f t="shared" si="71"/>
        <v/>
      </c>
      <c r="FO162" s="82" t="str">
        <f t="shared" si="72"/>
        <v/>
      </c>
      <c r="FP162" s="82" t="str">
        <f t="shared" si="72"/>
        <v/>
      </c>
      <c r="FQ162" s="82" t="str">
        <f t="shared" si="72"/>
        <v/>
      </c>
      <c r="FR162" s="82" t="str">
        <f t="shared" si="72"/>
        <v/>
      </c>
      <c r="FS162" s="82" t="str">
        <f t="shared" si="72"/>
        <v/>
      </c>
      <c r="FT162" s="82" t="str">
        <f t="shared" si="72"/>
        <v/>
      </c>
      <c r="FU162" s="82" t="str">
        <f t="shared" si="73"/>
        <v/>
      </c>
      <c r="FV162" s="82" t="str">
        <f t="shared" si="73"/>
        <v/>
      </c>
      <c r="FW162" s="82" t="str">
        <f t="shared" si="73"/>
        <v/>
      </c>
      <c r="FX162" s="82" t="str">
        <f t="shared" si="73"/>
        <v/>
      </c>
      <c r="FY162" s="82" t="str">
        <f t="shared" si="73"/>
        <v/>
      </c>
      <c r="FZ162" s="82" t="str">
        <f t="shared" si="73"/>
        <v/>
      </c>
      <c r="GA162" s="82" t="str">
        <f t="shared" si="74"/>
        <v/>
      </c>
      <c r="GB162" s="82" t="str">
        <f t="shared" si="74"/>
        <v/>
      </c>
      <c r="GC162" s="82" t="str">
        <f t="shared" si="74"/>
        <v/>
      </c>
      <c r="GD162" s="82" t="str">
        <f t="shared" si="74"/>
        <v/>
      </c>
      <c r="GE162" s="82" t="str">
        <f t="shared" si="74"/>
        <v/>
      </c>
      <c r="GF162" s="82" t="str">
        <f t="shared" si="74"/>
        <v/>
      </c>
    </row>
    <row r="163" spans="1:236" ht="25.5" customHeight="1">
      <c r="A163" s="2" t="s">
        <v>1517</v>
      </c>
      <c r="B163" s="2">
        <f>COUNTIF($H$4:H163,H163)</f>
        <v>1</v>
      </c>
      <c r="C163" s="2">
        <f>COUNTIF($J$4:J163,J163)</f>
        <v>1</v>
      </c>
      <c r="D163" s="2">
        <f>COUNTIF($K$4:K163,K163)</f>
        <v>1</v>
      </c>
      <c r="E163" s="89">
        <f t="shared" si="50"/>
        <v>160</v>
      </c>
      <c r="F163" s="89" t="s">
        <v>2532</v>
      </c>
      <c r="G163" s="79" t="s">
        <v>4390</v>
      </c>
      <c r="H163" s="97" t="s">
        <v>2947</v>
      </c>
      <c r="I163" s="79" t="s">
        <v>2990</v>
      </c>
      <c r="J163" s="79" t="s">
        <v>4413</v>
      </c>
      <c r="K163" s="89" t="s">
        <v>2090</v>
      </c>
      <c r="L163" s="89" t="s">
        <v>2092</v>
      </c>
      <c r="M163" s="108" t="s">
        <v>4414</v>
      </c>
      <c r="N163" s="108"/>
      <c r="O163" s="108"/>
      <c r="P163" s="108"/>
      <c r="Q163" s="108"/>
      <c r="R163" s="108"/>
      <c r="S163" s="89"/>
      <c r="T163" s="89"/>
      <c r="U163" s="89"/>
      <c r="V163" s="89"/>
      <c r="W163" s="89"/>
      <c r="X163" s="89"/>
      <c r="Y163" s="89"/>
      <c r="Z163" s="89"/>
      <c r="AA163" s="89"/>
      <c r="AB163" s="89"/>
      <c r="AC163" s="89"/>
      <c r="AD163" s="89"/>
      <c r="AE163" s="89"/>
      <c r="AF163" s="89"/>
      <c r="AG163" s="89"/>
      <c r="AH163" s="89"/>
      <c r="AI163" s="89"/>
      <c r="AJ163" s="89"/>
      <c r="AK163" s="89"/>
      <c r="AL163" s="89">
        <v>1</v>
      </c>
      <c r="AM163" s="89"/>
      <c r="AN163" s="89"/>
      <c r="AO163" s="89"/>
      <c r="AP163" s="89"/>
      <c r="AQ163" s="111"/>
      <c r="AR163" s="118"/>
      <c r="AS163" s="2" t="str">
        <f t="shared" si="51"/>
        <v/>
      </c>
      <c r="AT163" s="2" t="str">
        <f t="shared" si="51"/>
        <v/>
      </c>
      <c r="AU163" s="2" t="str">
        <f t="shared" si="51"/>
        <v/>
      </c>
      <c r="AV163" s="2" t="str">
        <f t="shared" si="51"/>
        <v/>
      </c>
      <c r="AW163" s="2" t="str">
        <f t="shared" si="51"/>
        <v/>
      </c>
      <c r="AX163" s="2" t="str">
        <f t="shared" si="51"/>
        <v/>
      </c>
      <c r="AY163" s="121" t="str">
        <f t="shared" si="52"/>
        <v/>
      </c>
      <c r="AZ163" s="121" t="str">
        <f t="shared" si="52"/>
        <v/>
      </c>
      <c r="BA163" s="121" t="str">
        <f t="shared" si="52"/>
        <v/>
      </c>
      <c r="BB163" s="121" t="str">
        <f t="shared" si="52"/>
        <v/>
      </c>
      <c r="BC163" s="121" t="str">
        <f t="shared" si="52"/>
        <v/>
      </c>
      <c r="BD163" s="121" t="str">
        <f t="shared" si="52"/>
        <v/>
      </c>
      <c r="BE163" s="82" t="str">
        <f t="shared" si="53"/>
        <v/>
      </c>
      <c r="BF163" s="82" t="str">
        <f t="shared" si="53"/>
        <v/>
      </c>
      <c r="BG163" s="82" t="str">
        <f t="shared" si="53"/>
        <v/>
      </c>
      <c r="BH163" s="82" t="str">
        <f t="shared" si="53"/>
        <v/>
      </c>
      <c r="BI163" s="82" t="str">
        <f t="shared" si="53"/>
        <v/>
      </c>
      <c r="BJ163" s="82" t="str">
        <f t="shared" si="53"/>
        <v/>
      </c>
      <c r="BK163" s="82" t="str">
        <f t="shared" si="54"/>
        <v/>
      </c>
      <c r="BL163" s="82" t="str">
        <f t="shared" si="54"/>
        <v/>
      </c>
      <c r="BM163" s="82" t="str">
        <f t="shared" si="54"/>
        <v/>
      </c>
      <c r="BN163" s="82" t="str">
        <f t="shared" si="54"/>
        <v/>
      </c>
      <c r="BO163" s="82" t="str">
        <f t="shared" si="54"/>
        <v/>
      </c>
      <c r="BP163" s="82" t="str">
        <f t="shared" si="54"/>
        <v/>
      </c>
      <c r="BQ163" s="82" t="str">
        <f t="shared" si="55"/>
        <v/>
      </c>
      <c r="BR163" s="82" t="str">
        <f t="shared" si="55"/>
        <v/>
      </c>
      <c r="BS163" s="82" t="str">
        <f t="shared" si="55"/>
        <v/>
      </c>
      <c r="BT163" s="82" t="str">
        <f t="shared" si="55"/>
        <v/>
      </c>
      <c r="BU163" s="82" t="str">
        <f t="shared" si="55"/>
        <v/>
      </c>
      <c r="BV163" s="82" t="str">
        <f t="shared" si="55"/>
        <v/>
      </c>
      <c r="BW163" s="82" t="str">
        <f t="shared" si="56"/>
        <v/>
      </c>
      <c r="BX163" s="82" t="str">
        <f t="shared" si="56"/>
        <v/>
      </c>
      <c r="BY163" s="82" t="str">
        <f t="shared" si="56"/>
        <v/>
      </c>
      <c r="BZ163" s="82" t="str">
        <f t="shared" si="56"/>
        <v/>
      </c>
      <c r="CA163" s="82" t="str">
        <f t="shared" si="56"/>
        <v/>
      </c>
      <c r="CB163" s="82" t="str">
        <f t="shared" si="56"/>
        <v/>
      </c>
      <c r="CC163" s="82" t="str">
        <f t="shared" si="57"/>
        <v/>
      </c>
      <c r="CD163" s="82" t="str">
        <f t="shared" si="57"/>
        <v/>
      </c>
      <c r="CE163" s="82" t="str">
        <f t="shared" si="57"/>
        <v/>
      </c>
      <c r="CF163" s="82" t="str">
        <f t="shared" si="57"/>
        <v/>
      </c>
      <c r="CG163" s="82" t="str">
        <f t="shared" si="57"/>
        <v/>
      </c>
      <c r="CH163" s="82" t="str">
        <f t="shared" si="57"/>
        <v/>
      </c>
      <c r="CI163" s="82" t="str">
        <f t="shared" si="58"/>
        <v/>
      </c>
      <c r="CJ163" s="82" t="str">
        <f t="shared" si="58"/>
        <v/>
      </c>
      <c r="CK163" s="82" t="str">
        <f t="shared" si="58"/>
        <v/>
      </c>
      <c r="CL163" s="82" t="str">
        <f t="shared" si="58"/>
        <v/>
      </c>
      <c r="CM163" s="82" t="str">
        <f t="shared" si="58"/>
        <v/>
      </c>
      <c r="CN163" s="82" t="str">
        <f t="shared" si="58"/>
        <v/>
      </c>
      <c r="CO163" s="82" t="str">
        <f t="shared" si="59"/>
        <v/>
      </c>
      <c r="CP163" s="82" t="str">
        <f t="shared" si="59"/>
        <v/>
      </c>
      <c r="CQ163" s="82" t="str">
        <f t="shared" si="59"/>
        <v/>
      </c>
      <c r="CR163" s="82" t="str">
        <f t="shared" si="59"/>
        <v/>
      </c>
      <c r="CS163" s="82" t="str">
        <f t="shared" si="59"/>
        <v/>
      </c>
      <c r="CT163" s="82" t="str">
        <f t="shared" si="59"/>
        <v/>
      </c>
      <c r="CU163" s="82" t="str">
        <f t="shared" si="60"/>
        <v/>
      </c>
      <c r="CV163" s="82" t="str">
        <f t="shared" si="60"/>
        <v/>
      </c>
      <c r="CW163" s="82" t="str">
        <f t="shared" si="60"/>
        <v/>
      </c>
      <c r="CX163" s="82" t="str">
        <f t="shared" si="60"/>
        <v/>
      </c>
      <c r="CY163" s="82" t="str">
        <f t="shared" si="60"/>
        <v/>
      </c>
      <c r="CZ163" s="82" t="str">
        <f t="shared" si="60"/>
        <v/>
      </c>
      <c r="DA163" s="82" t="str">
        <f t="shared" si="61"/>
        <v/>
      </c>
      <c r="DB163" s="82" t="str">
        <f t="shared" si="61"/>
        <v/>
      </c>
      <c r="DC163" s="82" t="str">
        <f t="shared" si="61"/>
        <v/>
      </c>
      <c r="DD163" s="82" t="str">
        <f t="shared" si="61"/>
        <v/>
      </c>
      <c r="DE163" s="82" t="str">
        <f t="shared" si="61"/>
        <v/>
      </c>
      <c r="DF163" s="82" t="str">
        <f t="shared" si="61"/>
        <v/>
      </c>
      <c r="DG163" s="82" t="str">
        <f t="shared" si="62"/>
        <v/>
      </c>
      <c r="DH163" s="82" t="str">
        <f t="shared" si="62"/>
        <v/>
      </c>
      <c r="DI163" s="82" t="str">
        <f t="shared" si="62"/>
        <v/>
      </c>
      <c r="DJ163" s="82" t="str">
        <f t="shared" si="62"/>
        <v/>
      </c>
      <c r="DK163" s="82" t="str">
        <f t="shared" si="62"/>
        <v/>
      </c>
      <c r="DL163" s="82" t="str">
        <f t="shared" si="62"/>
        <v/>
      </c>
      <c r="DM163" s="82" t="str">
        <f t="shared" si="63"/>
        <v/>
      </c>
      <c r="DN163" s="82" t="str">
        <f t="shared" si="63"/>
        <v/>
      </c>
      <c r="DO163" s="82" t="str">
        <f t="shared" si="63"/>
        <v/>
      </c>
      <c r="DP163" s="82" t="str">
        <f t="shared" si="63"/>
        <v/>
      </c>
      <c r="DQ163" s="82" t="str">
        <f t="shared" si="63"/>
        <v/>
      </c>
      <c r="DR163" s="82" t="str">
        <f t="shared" si="63"/>
        <v/>
      </c>
      <c r="DS163" s="82" t="str">
        <f t="shared" si="64"/>
        <v/>
      </c>
      <c r="DT163" s="82" t="str">
        <f t="shared" si="64"/>
        <v/>
      </c>
      <c r="DU163" s="82" t="str">
        <f t="shared" si="64"/>
        <v/>
      </c>
      <c r="DV163" s="82" t="str">
        <f t="shared" si="64"/>
        <v/>
      </c>
      <c r="DW163" s="82" t="str">
        <f t="shared" si="64"/>
        <v/>
      </c>
      <c r="DX163" s="82" t="str">
        <f t="shared" si="64"/>
        <v/>
      </c>
      <c r="DY163" s="82" t="str">
        <f t="shared" si="65"/>
        <v/>
      </c>
      <c r="DZ163" s="82" t="str">
        <f t="shared" si="65"/>
        <v/>
      </c>
      <c r="EA163" s="82" t="str">
        <f t="shared" si="65"/>
        <v/>
      </c>
      <c r="EB163" s="82" t="str">
        <f t="shared" si="65"/>
        <v/>
      </c>
      <c r="EC163" s="82" t="str">
        <f t="shared" si="65"/>
        <v/>
      </c>
      <c r="ED163" s="82" t="str">
        <f t="shared" si="65"/>
        <v/>
      </c>
      <c r="EE163" s="82" t="str">
        <f t="shared" si="66"/>
        <v/>
      </c>
      <c r="EF163" s="82" t="str">
        <f t="shared" si="66"/>
        <v/>
      </c>
      <c r="EG163" s="82" t="str">
        <f t="shared" si="66"/>
        <v/>
      </c>
      <c r="EH163" s="82" t="str">
        <f t="shared" si="66"/>
        <v/>
      </c>
      <c r="EI163" s="82" t="str">
        <f t="shared" si="66"/>
        <v/>
      </c>
      <c r="EJ163" s="82" t="str">
        <f t="shared" si="66"/>
        <v/>
      </c>
      <c r="EK163" s="82" t="str">
        <f t="shared" si="67"/>
        <v/>
      </c>
      <c r="EL163" s="82" t="str">
        <f t="shared" si="67"/>
        <v/>
      </c>
      <c r="EM163" s="82" t="str">
        <f t="shared" si="67"/>
        <v/>
      </c>
      <c r="EN163" s="82" t="str">
        <f t="shared" si="67"/>
        <v/>
      </c>
      <c r="EO163" s="82" t="str">
        <f t="shared" si="67"/>
        <v/>
      </c>
      <c r="EP163" s="82" t="str">
        <f t="shared" si="67"/>
        <v/>
      </c>
      <c r="EQ163" s="82" t="str">
        <f t="shared" si="68"/>
        <v/>
      </c>
      <c r="ER163" s="82" t="str">
        <f t="shared" si="68"/>
        <v/>
      </c>
      <c r="ES163" s="82" t="str">
        <f t="shared" si="68"/>
        <v/>
      </c>
      <c r="ET163" s="82" t="str">
        <f t="shared" si="68"/>
        <v/>
      </c>
      <c r="EU163" s="82" t="str">
        <f t="shared" si="68"/>
        <v/>
      </c>
      <c r="EV163" s="82" t="str">
        <f t="shared" si="68"/>
        <v/>
      </c>
      <c r="EW163" s="82" t="str">
        <f t="shared" si="69"/>
        <v/>
      </c>
      <c r="EX163" s="82" t="str">
        <f t="shared" si="69"/>
        <v/>
      </c>
      <c r="EY163" s="82" t="str">
        <f t="shared" si="69"/>
        <v/>
      </c>
      <c r="EZ163" s="82" t="str">
        <f t="shared" si="69"/>
        <v/>
      </c>
      <c r="FA163" s="82" t="str">
        <f t="shared" si="69"/>
        <v/>
      </c>
      <c r="FB163" s="82" t="str">
        <f t="shared" si="69"/>
        <v/>
      </c>
      <c r="FC163" s="82" t="str">
        <f t="shared" si="70"/>
        <v>akatonbo@joy.ocn.ne.jp</v>
      </c>
      <c r="FD163" s="82" t="str">
        <f t="shared" si="70"/>
        <v/>
      </c>
      <c r="FE163" s="82" t="str">
        <f t="shared" si="70"/>
        <v/>
      </c>
      <c r="FF163" s="82" t="str">
        <f t="shared" si="70"/>
        <v/>
      </c>
      <c r="FG163" s="82" t="str">
        <f t="shared" si="70"/>
        <v/>
      </c>
      <c r="FH163" s="82" t="str">
        <f t="shared" si="70"/>
        <v/>
      </c>
      <c r="FI163" s="82" t="str">
        <f t="shared" si="71"/>
        <v/>
      </c>
      <c r="FJ163" s="82" t="str">
        <f t="shared" si="71"/>
        <v/>
      </c>
      <c r="FK163" s="82" t="str">
        <f t="shared" si="71"/>
        <v/>
      </c>
      <c r="FL163" s="82" t="str">
        <f t="shared" si="71"/>
        <v/>
      </c>
      <c r="FM163" s="82" t="str">
        <f t="shared" si="71"/>
        <v/>
      </c>
      <c r="FN163" s="82" t="str">
        <f t="shared" si="71"/>
        <v/>
      </c>
      <c r="FO163" s="82" t="str">
        <f t="shared" si="72"/>
        <v/>
      </c>
      <c r="FP163" s="82" t="str">
        <f t="shared" si="72"/>
        <v/>
      </c>
      <c r="FQ163" s="82" t="str">
        <f t="shared" si="72"/>
        <v/>
      </c>
      <c r="FR163" s="82" t="str">
        <f t="shared" si="72"/>
        <v/>
      </c>
      <c r="FS163" s="82" t="str">
        <f t="shared" si="72"/>
        <v/>
      </c>
      <c r="FT163" s="82" t="str">
        <f t="shared" si="72"/>
        <v/>
      </c>
      <c r="FU163" s="82" t="str">
        <f t="shared" si="73"/>
        <v/>
      </c>
      <c r="FV163" s="82" t="str">
        <f t="shared" si="73"/>
        <v/>
      </c>
      <c r="FW163" s="82" t="str">
        <f t="shared" si="73"/>
        <v/>
      </c>
      <c r="FX163" s="82" t="str">
        <f t="shared" si="73"/>
        <v/>
      </c>
      <c r="FY163" s="82" t="str">
        <f t="shared" si="73"/>
        <v/>
      </c>
      <c r="FZ163" s="82" t="str">
        <f t="shared" si="73"/>
        <v/>
      </c>
      <c r="GA163" s="82" t="str">
        <f t="shared" si="74"/>
        <v/>
      </c>
      <c r="GB163" s="82" t="str">
        <f t="shared" si="74"/>
        <v/>
      </c>
      <c r="GC163" s="82" t="str">
        <f t="shared" si="74"/>
        <v/>
      </c>
      <c r="GD163" s="82" t="str">
        <f t="shared" si="74"/>
        <v/>
      </c>
      <c r="GE163" s="82" t="str">
        <f t="shared" si="74"/>
        <v/>
      </c>
      <c r="GF163" s="82" t="str">
        <f t="shared" si="74"/>
        <v/>
      </c>
    </row>
    <row r="164" spans="1:236" ht="25.5" customHeight="1">
      <c r="A164" s="2" t="s">
        <v>4731</v>
      </c>
      <c r="B164" s="2">
        <f>COUNTIF($H$4:H164,H164)</f>
        <v>1</v>
      </c>
      <c r="C164" s="2">
        <f>COUNTIF($J$4:J164,J164)</f>
        <v>1</v>
      </c>
      <c r="D164" s="2">
        <f>COUNTIF($K$4:K164,K164)</f>
        <v>1</v>
      </c>
      <c r="E164" s="89">
        <f t="shared" si="50"/>
        <v>161</v>
      </c>
      <c r="F164" s="89" t="s">
        <v>2532</v>
      </c>
      <c r="G164" s="79" t="s">
        <v>3928</v>
      </c>
      <c r="H164" s="97" t="s">
        <v>3995</v>
      </c>
      <c r="I164" s="79" t="s">
        <v>879</v>
      </c>
      <c r="J164" s="79" t="s">
        <v>2937</v>
      </c>
      <c r="K164" s="89" t="s">
        <v>2917</v>
      </c>
      <c r="L164" s="89" t="s">
        <v>4415</v>
      </c>
      <c r="M164" s="108" t="s">
        <v>4416</v>
      </c>
      <c r="N164" s="108"/>
      <c r="O164" s="108"/>
      <c r="P164" s="108"/>
      <c r="Q164" s="108"/>
      <c r="R164" s="108"/>
      <c r="S164" s="89"/>
      <c r="T164" s="89"/>
      <c r="U164" s="89"/>
      <c r="V164" s="89"/>
      <c r="W164" s="89"/>
      <c r="X164" s="89"/>
      <c r="Y164" s="89"/>
      <c r="Z164" s="89"/>
      <c r="AA164" s="89"/>
      <c r="AB164" s="89"/>
      <c r="AC164" s="89"/>
      <c r="AD164" s="89"/>
      <c r="AE164" s="89"/>
      <c r="AF164" s="89"/>
      <c r="AG164" s="89"/>
      <c r="AH164" s="89"/>
      <c r="AI164" s="89"/>
      <c r="AJ164" s="89"/>
      <c r="AK164" s="89"/>
      <c r="AL164" s="89">
        <v>1</v>
      </c>
      <c r="AM164" s="89"/>
      <c r="AN164" s="89"/>
      <c r="AO164" s="89"/>
      <c r="AP164" s="89"/>
      <c r="AQ164" s="111"/>
      <c r="AR164" s="118"/>
      <c r="AS164" s="2" t="str">
        <f t="shared" si="51"/>
        <v/>
      </c>
      <c r="AT164" s="2" t="str">
        <f t="shared" si="51"/>
        <v/>
      </c>
      <c r="AU164" s="2" t="str">
        <f t="shared" si="51"/>
        <v/>
      </c>
      <c r="AV164" s="2" t="str">
        <f t="shared" si="51"/>
        <v/>
      </c>
      <c r="AW164" s="2" t="str">
        <f t="shared" si="51"/>
        <v/>
      </c>
      <c r="AX164" s="2" t="str">
        <f t="shared" si="51"/>
        <v/>
      </c>
      <c r="AY164" s="121" t="str">
        <f t="shared" si="52"/>
        <v/>
      </c>
      <c r="AZ164" s="121" t="str">
        <f t="shared" si="52"/>
        <v/>
      </c>
      <c r="BA164" s="121" t="str">
        <f t="shared" si="52"/>
        <v/>
      </c>
      <c r="BB164" s="121" t="str">
        <f t="shared" si="52"/>
        <v/>
      </c>
      <c r="BC164" s="121" t="str">
        <f t="shared" si="52"/>
        <v/>
      </c>
      <c r="BD164" s="121" t="str">
        <f t="shared" si="52"/>
        <v/>
      </c>
      <c r="BE164" s="82" t="str">
        <f t="shared" si="53"/>
        <v/>
      </c>
      <c r="BF164" s="82" t="str">
        <f t="shared" si="53"/>
        <v/>
      </c>
      <c r="BG164" s="82" t="str">
        <f t="shared" si="53"/>
        <v/>
      </c>
      <c r="BH164" s="82" t="str">
        <f t="shared" si="53"/>
        <v/>
      </c>
      <c r="BI164" s="82" t="str">
        <f t="shared" si="53"/>
        <v/>
      </c>
      <c r="BJ164" s="82" t="str">
        <f t="shared" si="53"/>
        <v/>
      </c>
      <c r="BK164" s="82" t="str">
        <f t="shared" si="54"/>
        <v/>
      </c>
      <c r="BL164" s="82" t="str">
        <f t="shared" si="54"/>
        <v/>
      </c>
      <c r="BM164" s="82" t="str">
        <f t="shared" si="54"/>
        <v/>
      </c>
      <c r="BN164" s="82" t="str">
        <f t="shared" si="54"/>
        <v/>
      </c>
      <c r="BO164" s="82" t="str">
        <f t="shared" si="54"/>
        <v/>
      </c>
      <c r="BP164" s="82" t="str">
        <f t="shared" si="54"/>
        <v/>
      </c>
      <c r="BQ164" s="82" t="str">
        <f t="shared" si="55"/>
        <v/>
      </c>
      <c r="BR164" s="82" t="str">
        <f t="shared" si="55"/>
        <v/>
      </c>
      <c r="BS164" s="82" t="str">
        <f t="shared" si="55"/>
        <v/>
      </c>
      <c r="BT164" s="82" t="str">
        <f t="shared" si="55"/>
        <v/>
      </c>
      <c r="BU164" s="82" t="str">
        <f t="shared" si="55"/>
        <v/>
      </c>
      <c r="BV164" s="82" t="str">
        <f t="shared" si="55"/>
        <v/>
      </c>
      <c r="BW164" s="82" t="str">
        <f t="shared" si="56"/>
        <v/>
      </c>
      <c r="BX164" s="82" t="str">
        <f t="shared" si="56"/>
        <v/>
      </c>
      <c r="BY164" s="82" t="str">
        <f t="shared" si="56"/>
        <v/>
      </c>
      <c r="BZ164" s="82" t="str">
        <f t="shared" si="56"/>
        <v/>
      </c>
      <c r="CA164" s="82" t="str">
        <f t="shared" si="56"/>
        <v/>
      </c>
      <c r="CB164" s="82" t="str">
        <f t="shared" si="56"/>
        <v/>
      </c>
      <c r="CC164" s="82" t="str">
        <f t="shared" si="57"/>
        <v/>
      </c>
      <c r="CD164" s="82" t="str">
        <f t="shared" si="57"/>
        <v/>
      </c>
      <c r="CE164" s="82" t="str">
        <f t="shared" si="57"/>
        <v/>
      </c>
      <c r="CF164" s="82" t="str">
        <f t="shared" si="57"/>
        <v/>
      </c>
      <c r="CG164" s="82" t="str">
        <f t="shared" si="57"/>
        <v/>
      </c>
      <c r="CH164" s="82" t="str">
        <f t="shared" si="57"/>
        <v/>
      </c>
      <c r="CI164" s="82" t="str">
        <f t="shared" si="58"/>
        <v/>
      </c>
      <c r="CJ164" s="82" t="str">
        <f t="shared" si="58"/>
        <v/>
      </c>
      <c r="CK164" s="82" t="str">
        <f t="shared" si="58"/>
        <v/>
      </c>
      <c r="CL164" s="82" t="str">
        <f t="shared" si="58"/>
        <v/>
      </c>
      <c r="CM164" s="82" t="str">
        <f t="shared" si="58"/>
        <v/>
      </c>
      <c r="CN164" s="82" t="str">
        <f t="shared" si="58"/>
        <v/>
      </c>
      <c r="CO164" s="82" t="str">
        <f t="shared" si="59"/>
        <v/>
      </c>
      <c r="CP164" s="82" t="str">
        <f t="shared" si="59"/>
        <v/>
      </c>
      <c r="CQ164" s="82" t="str">
        <f t="shared" si="59"/>
        <v/>
      </c>
      <c r="CR164" s="82" t="str">
        <f t="shared" si="59"/>
        <v/>
      </c>
      <c r="CS164" s="82" t="str">
        <f t="shared" si="59"/>
        <v/>
      </c>
      <c r="CT164" s="82" t="str">
        <f t="shared" si="59"/>
        <v/>
      </c>
      <c r="CU164" s="82" t="str">
        <f t="shared" si="60"/>
        <v/>
      </c>
      <c r="CV164" s="82" t="str">
        <f t="shared" si="60"/>
        <v/>
      </c>
      <c r="CW164" s="82" t="str">
        <f t="shared" si="60"/>
        <v/>
      </c>
      <c r="CX164" s="82" t="str">
        <f t="shared" si="60"/>
        <v/>
      </c>
      <c r="CY164" s="82" t="str">
        <f t="shared" si="60"/>
        <v/>
      </c>
      <c r="CZ164" s="82" t="str">
        <f t="shared" si="60"/>
        <v/>
      </c>
      <c r="DA164" s="82" t="str">
        <f t="shared" si="61"/>
        <v/>
      </c>
      <c r="DB164" s="82" t="str">
        <f t="shared" si="61"/>
        <v/>
      </c>
      <c r="DC164" s="82" t="str">
        <f t="shared" si="61"/>
        <v/>
      </c>
      <c r="DD164" s="82" t="str">
        <f t="shared" si="61"/>
        <v/>
      </c>
      <c r="DE164" s="82" t="str">
        <f t="shared" si="61"/>
        <v/>
      </c>
      <c r="DF164" s="82" t="str">
        <f t="shared" si="61"/>
        <v/>
      </c>
      <c r="DG164" s="82" t="str">
        <f t="shared" si="62"/>
        <v/>
      </c>
      <c r="DH164" s="82" t="str">
        <f t="shared" si="62"/>
        <v/>
      </c>
      <c r="DI164" s="82" t="str">
        <f t="shared" si="62"/>
        <v/>
      </c>
      <c r="DJ164" s="82" t="str">
        <f t="shared" si="62"/>
        <v/>
      </c>
      <c r="DK164" s="82" t="str">
        <f t="shared" si="62"/>
        <v/>
      </c>
      <c r="DL164" s="82" t="str">
        <f t="shared" si="62"/>
        <v/>
      </c>
      <c r="DM164" s="82" t="str">
        <f t="shared" si="63"/>
        <v/>
      </c>
      <c r="DN164" s="82" t="str">
        <f t="shared" si="63"/>
        <v/>
      </c>
      <c r="DO164" s="82" t="str">
        <f t="shared" si="63"/>
        <v/>
      </c>
      <c r="DP164" s="82" t="str">
        <f t="shared" si="63"/>
        <v/>
      </c>
      <c r="DQ164" s="82" t="str">
        <f t="shared" si="63"/>
        <v/>
      </c>
      <c r="DR164" s="82" t="str">
        <f t="shared" si="63"/>
        <v/>
      </c>
      <c r="DS164" s="82" t="str">
        <f t="shared" si="64"/>
        <v/>
      </c>
      <c r="DT164" s="82" t="str">
        <f t="shared" si="64"/>
        <v/>
      </c>
      <c r="DU164" s="82" t="str">
        <f t="shared" si="64"/>
        <v/>
      </c>
      <c r="DV164" s="82" t="str">
        <f t="shared" si="64"/>
        <v/>
      </c>
      <c r="DW164" s="82" t="str">
        <f t="shared" si="64"/>
        <v/>
      </c>
      <c r="DX164" s="82" t="str">
        <f t="shared" si="64"/>
        <v/>
      </c>
      <c r="DY164" s="82" t="str">
        <f t="shared" si="65"/>
        <v/>
      </c>
      <c r="DZ164" s="82" t="str">
        <f t="shared" si="65"/>
        <v/>
      </c>
      <c r="EA164" s="82" t="str">
        <f t="shared" si="65"/>
        <v/>
      </c>
      <c r="EB164" s="82" t="str">
        <f t="shared" si="65"/>
        <v/>
      </c>
      <c r="EC164" s="82" t="str">
        <f t="shared" si="65"/>
        <v/>
      </c>
      <c r="ED164" s="82" t="str">
        <f t="shared" si="65"/>
        <v/>
      </c>
      <c r="EE164" s="82" t="str">
        <f t="shared" si="66"/>
        <v/>
      </c>
      <c r="EF164" s="82" t="str">
        <f t="shared" si="66"/>
        <v/>
      </c>
      <c r="EG164" s="82" t="str">
        <f t="shared" si="66"/>
        <v/>
      </c>
      <c r="EH164" s="82" t="str">
        <f t="shared" si="66"/>
        <v/>
      </c>
      <c r="EI164" s="82" t="str">
        <f t="shared" si="66"/>
        <v/>
      </c>
      <c r="EJ164" s="82" t="str">
        <f t="shared" si="66"/>
        <v/>
      </c>
      <c r="EK164" s="82" t="str">
        <f t="shared" si="67"/>
        <v/>
      </c>
      <c r="EL164" s="82" t="str">
        <f t="shared" si="67"/>
        <v/>
      </c>
      <c r="EM164" s="82" t="str">
        <f t="shared" si="67"/>
        <v/>
      </c>
      <c r="EN164" s="82" t="str">
        <f t="shared" si="67"/>
        <v/>
      </c>
      <c r="EO164" s="82" t="str">
        <f t="shared" si="67"/>
        <v/>
      </c>
      <c r="EP164" s="82" t="str">
        <f t="shared" si="67"/>
        <v/>
      </c>
      <c r="EQ164" s="82" t="str">
        <f t="shared" si="68"/>
        <v/>
      </c>
      <c r="ER164" s="82" t="str">
        <f t="shared" si="68"/>
        <v/>
      </c>
      <c r="ES164" s="82" t="str">
        <f t="shared" si="68"/>
        <v/>
      </c>
      <c r="ET164" s="82" t="str">
        <f t="shared" si="68"/>
        <v/>
      </c>
      <c r="EU164" s="82" t="str">
        <f t="shared" si="68"/>
        <v/>
      </c>
      <c r="EV164" s="82" t="str">
        <f t="shared" si="68"/>
        <v/>
      </c>
      <c r="EW164" s="82" t="str">
        <f t="shared" si="69"/>
        <v/>
      </c>
      <c r="EX164" s="82" t="str">
        <f t="shared" si="69"/>
        <v/>
      </c>
      <c r="EY164" s="82" t="str">
        <f t="shared" si="69"/>
        <v/>
      </c>
      <c r="EZ164" s="82" t="str">
        <f t="shared" si="69"/>
        <v/>
      </c>
      <c r="FA164" s="82" t="str">
        <f t="shared" si="69"/>
        <v/>
      </c>
      <c r="FB164" s="82" t="str">
        <f t="shared" si="69"/>
        <v/>
      </c>
      <c r="FC164" s="82" t="str">
        <f t="shared" si="70"/>
        <v>shouwa.417@crux.ocn.ne.jp</v>
      </c>
      <c r="FD164" s="82" t="str">
        <f t="shared" si="70"/>
        <v/>
      </c>
      <c r="FE164" s="82" t="str">
        <f t="shared" si="70"/>
        <v/>
      </c>
      <c r="FF164" s="82" t="str">
        <f t="shared" si="70"/>
        <v/>
      </c>
      <c r="FG164" s="82" t="str">
        <f t="shared" si="70"/>
        <v/>
      </c>
      <c r="FH164" s="82" t="str">
        <f t="shared" si="70"/>
        <v/>
      </c>
      <c r="FI164" s="82" t="str">
        <f t="shared" si="71"/>
        <v/>
      </c>
      <c r="FJ164" s="82" t="str">
        <f t="shared" si="71"/>
        <v/>
      </c>
      <c r="FK164" s="82" t="str">
        <f t="shared" si="71"/>
        <v/>
      </c>
      <c r="FL164" s="82" t="str">
        <f t="shared" si="71"/>
        <v/>
      </c>
      <c r="FM164" s="82" t="str">
        <f t="shared" si="71"/>
        <v/>
      </c>
      <c r="FN164" s="82" t="str">
        <f t="shared" si="71"/>
        <v/>
      </c>
      <c r="FO164" s="82" t="str">
        <f t="shared" si="72"/>
        <v/>
      </c>
      <c r="FP164" s="82" t="str">
        <f t="shared" si="72"/>
        <v/>
      </c>
      <c r="FQ164" s="82" t="str">
        <f t="shared" si="72"/>
        <v/>
      </c>
      <c r="FR164" s="82" t="str">
        <f t="shared" si="72"/>
        <v/>
      </c>
      <c r="FS164" s="82" t="str">
        <f t="shared" si="72"/>
        <v/>
      </c>
      <c r="FT164" s="82" t="str">
        <f t="shared" si="72"/>
        <v/>
      </c>
      <c r="FU164" s="82" t="str">
        <f t="shared" si="73"/>
        <v/>
      </c>
      <c r="FV164" s="82" t="str">
        <f t="shared" si="73"/>
        <v/>
      </c>
      <c r="FW164" s="82" t="str">
        <f t="shared" si="73"/>
        <v/>
      </c>
      <c r="FX164" s="82" t="str">
        <f t="shared" si="73"/>
        <v/>
      </c>
      <c r="FY164" s="82" t="str">
        <f t="shared" si="73"/>
        <v/>
      </c>
      <c r="FZ164" s="82" t="str">
        <f t="shared" si="73"/>
        <v/>
      </c>
      <c r="GA164" s="82" t="str">
        <f t="shared" si="74"/>
        <v/>
      </c>
      <c r="GB164" s="82" t="str">
        <f t="shared" si="74"/>
        <v/>
      </c>
      <c r="GC164" s="82" t="str">
        <f t="shared" si="74"/>
        <v/>
      </c>
      <c r="GD164" s="82" t="str">
        <f t="shared" si="74"/>
        <v/>
      </c>
      <c r="GE164" s="82" t="str">
        <f t="shared" si="74"/>
        <v/>
      </c>
      <c r="GF164" s="82" t="str">
        <f t="shared" si="74"/>
        <v/>
      </c>
    </row>
    <row r="165" spans="1:236" ht="25.5" customHeight="1">
      <c r="A165" s="2" t="s">
        <v>4732</v>
      </c>
      <c r="B165" s="2">
        <f>COUNTIF($H$4:H165,H165)</f>
        <v>1</v>
      </c>
      <c r="C165" s="2">
        <f>COUNTIF($J$4:J165,J165)</f>
        <v>1</v>
      </c>
      <c r="D165" s="2">
        <f>COUNTIF($K$4:K165,K165)</f>
        <v>1</v>
      </c>
      <c r="E165" s="89">
        <f t="shared" si="50"/>
        <v>162</v>
      </c>
      <c r="F165" s="89" t="s">
        <v>2532</v>
      </c>
      <c r="G165" s="79" t="s">
        <v>4390</v>
      </c>
      <c r="H165" s="97" t="s">
        <v>602</v>
      </c>
      <c r="I165" s="79" t="s">
        <v>2432</v>
      </c>
      <c r="J165" s="79" t="s">
        <v>3034</v>
      </c>
      <c r="K165" s="89" t="s">
        <v>3693</v>
      </c>
      <c r="L165" s="89" t="s">
        <v>2975</v>
      </c>
      <c r="M165" s="108" t="s">
        <v>4418</v>
      </c>
      <c r="N165" s="108"/>
      <c r="O165" s="108"/>
      <c r="P165" s="108"/>
      <c r="Q165" s="108"/>
      <c r="R165" s="108"/>
      <c r="S165" s="89"/>
      <c r="T165" s="89"/>
      <c r="U165" s="89"/>
      <c r="V165" s="89"/>
      <c r="W165" s="89"/>
      <c r="X165" s="89"/>
      <c r="Y165" s="89"/>
      <c r="Z165" s="89"/>
      <c r="AA165" s="89"/>
      <c r="AB165" s="89"/>
      <c r="AC165" s="89"/>
      <c r="AD165" s="89"/>
      <c r="AE165" s="89"/>
      <c r="AF165" s="89"/>
      <c r="AG165" s="89"/>
      <c r="AH165" s="89"/>
      <c r="AI165" s="89"/>
      <c r="AJ165" s="89"/>
      <c r="AK165" s="89"/>
      <c r="AL165" s="89"/>
      <c r="AM165" s="89"/>
      <c r="AN165" s="89"/>
      <c r="AO165" s="89"/>
      <c r="AP165" s="89"/>
      <c r="AQ165" s="111" t="s">
        <v>4420</v>
      </c>
      <c r="AR165" s="118"/>
      <c r="AS165" s="2" t="str">
        <f t="shared" si="51"/>
        <v/>
      </c>
      <c r="AT165" s="2" t="str">
        <f t="shared" si="51"/>
        <v/>
      </c>
      <c r="AU165" s="2" t="str">
        <f t="shared" si="51"/>
        <v/>
      </c>
      <c r="AV165" s="2" t="str">
        <f t="shared" si="51"/>
        <v/>
      </c>
      <c r="AW165" s="2" t="str">
        <f t="shared" si="51"/>
        <v/>
      </c>
      <c r="AX165" s="2" t="str">
        <f t="shared" si="51"/>
        <v/>
      </c>
      <c r="AY165" s="121" t="str">
        <f t="shared" si="52"/>
        <v/>
      </c>
      <c r="AZ165" s="121" t="str">
        <f t="shared" si="52"/>
        <v/>
      </c>
      <c r="BA165" s="121" t="str">
        <f t="shared" si="52"/>
        <v/>
      </c>
      <c r="BB165" s="121" t="str">
        <f t="shared" si="52"/>
        <v/>
      </c>
      <c r="BC165" s="121" t="str">
        <f t="shared" si="52"/>
        <v/>
      </c>
      <c r="BD165" s="121" t="str">
        <f t="shared" si="52"/>
        <v/>
      </c>
      <c r="BE165" s="82" t="str">
        <f t="shared" si="53"/>
        <v/>
      </c>
      <c r="BF165" s="82" t="str">
        <f t="shared" si="53"/>
        <v/>
      </c>
      <c r="BG165" s="82" t="str">
        <f t="shared" si="53"/>
        <v/>
      </c>
      <c r="BH165" s="82" t="str">
        <f t="shared" si="53"/>
        <v/>
      </c>
      <c r="BI165" s="82" t="str">
        <f t="shared" si="53"/>
        <v/>
      </c>
      <c r="BJ165" s="82" t="str">
        <f t="shared" si="53"/>
        <v/>
      </c>
      <c r="BK165" s="82" t="str">
        <f t="shared" si="54"/>
        <v/>
      </c>
      <c r="BL165" s="82" t="str">
        <f t="shared" si="54"/>
        <v/>
      </c>
      <c r="BM165" s="82" t="str">
        <f t="shared" si="54"/>
        <v/>
      </c>
      <c r="BN165" s="82" t="str">
        <f t="shared" si="54"/>
        <v/>
      </c>
      <c r="BO165" s="82" t="str">
        <f t="shared" si="54"/>
        <v/>
      </c>
      <c r="BP165" s="82" t="str">
        <f t="shared" si="54"/>
        <v/>
      </c>
      <c r="BQ165" s="82" t="str">
        <f t="shared" si="55"/>
        <v/>
      </c>
      <c r="BR165" s="82" t="str">
        <f t="shared" si="55"/>
        <v/>
      </c>
      <c r="BS165" s="82" t="str">
        <f t="shared" si="55"/>
        <v/>
      </c>
      <c r="BT165" s="82" t="str">
        <f t="shared" si="55"/>
        <v/>
      </c>
      <c r="BU165" s="82" t="str">
        <f t="shared" si="55"/>
        <v/>
      </c>
      <c r="BV165" s="82" t="str">
        <f t="shared" si="55"/>
        <v/>
      </c>
      <c r="BW165" s="82" t="str">
        <f t="shared" si="56"/>
        <v/>
      </c>
      <c r="BX165" s="82" t="str">
        <f t="shared" si="56"/>
        <v/>
      </c>
      <c r="BY165" s="82" t="str">
        <f t="shared" si="56"/>
        <v/>
      </c>
      <c r="BZ165" s="82" t="str">
        <f t="shared" si="56"/>
        <v/>
      </c>
      <c r="CA165" s="82" t="str">
        <f t="shared" si="56"/>
        <v/>
      </c>
      <c r="CB165" s="82" t="str">
        <f t="shared" si="56"/>
        <v/>
      </c>
      <c r="CC165" s="82" t="str">
        <f t="shared" si="57"/>
        <v/>
      </c>
      <c r="CD165" s="82" t="str">
        <f t="shared" si="57"/>
        <v/>
      </c>
      <c r="CE165" s="82" t="str">
        <f t="shared" si="57"/>
        <v/>
      </c>
      <c r="CF165" s="82" t="str">
        <f t="shared" si="57"/>
        <v/>
      </c>
      <c r="CG165" s="82" t="str">
        <f t="shared" si="57"/>
        <v/>
      </c>
      <c r="CH165" s="82" t="str">
        <f t="shared" si="57"/>
        <v/>
      </c>
      <c r="CI165" s="82" t="str">
        <f t="shared" si="58"/>
        <v/>
      </c>
      <c r="CJ165" s="82" t="str">
        <f t="shared" si="58"/>
        <v/>
      </c>
      <c r="CK165" s="82" t="str">
        <f t="shared" si="58"/>
        <v/>
      </c>
      <c r="CL165" s="82" t="str">
        <f t="shared" si="58"/>
        <v/>
      </c>
      <c r="CM165" s="82" t="str">
        <f t="shared" si="58"/>
        <v/>
      </c>
      <c r="CN165" s="82" t="str">
        <f t="shared" si="58"/>
        <v/>
      </c>
      <c r="CO165" s="82" t="str">
        <f t="shared" si="59"/>
        <v/>
      </c>
      <c r="CP165" s="82" t="str">
        <f t="shared" si="59"/>
        <v/>
      </c>
      <c r="CQ165" s="82" t="str">
        <f t="shared" si="59"/>
        <v/>
      </c>
      <c r="CR165" s="82" t="str">
        <f t="shared" si="59"/>
        <v/>
      </c>
      <c r="CS165" s="82" t="str">
        <f t="shared" si="59"/>
        <v/>
      </c>
      <c r="CT165" s="82" t="str">
        <f t="shared" si="59"/>
        <v/>
      </c>
      <c r="CU165" s="82" t="str">
        <f t="shared" si="60"/>
        <v/>
      </c>
      <c r="CV165" s="82" t="str">
        <f t="shared" si="60"/>
        <v/>
      </c>
      <c r="CW165" s="82" t="str">
        <f t="shared" si="60"/>
        <v/>
      </c>
      <c r="CX165" s="82" t="str">
        <f t="shared" si="60"/>
        <v/>
      </c>
      <c r="CY165" s="82" t="str">
        <f t="shared" si="60"/>
        <v/>
      </c>
      <c r="CZ165" s="82" t="str">
        <f t="shared" si="60"/>
        <v/>
      </c>
      <c r="DA165" s="82" t="str">
        <f t="shared" si="61"/>
        <v/>
      </c>
      <c r="DB165" s="82" t="str">
        <f t="shared" si="61"/>
        <v/>
      </c>
      <c r="DC165" s="82" t="str">
        <f t="shared" si="61"/>
        <v/>
      </c>
      <c r="DD165" s="82" t="str">
        <f t="shared" si="61"/>
        <v/>
      </c>
      <c r="DE165" s="82" t="str">
        <f t="shared" si="61"/>
        <v/>
      </c>
      <c r="DF165" s="82" t="str">
        <f t="shared" si="61"/>
        <v/>
      </c>
      <c r="DG165" s="82" t="str">
        <f t="shared" si="62"/>
        <v/>
      </c>
      <c r="DH165" s="82" t="str">
        <f t="shared" si="62"/>
        <v/>
      </c>
      <c r="DI165" s="82" t="str">
        <f t="shared" si="62"/>
        <v/>
      </c>
      <c r="DJ165" s="82" t="str">
        <f t="shared" si="62"/>
        <v/>
      </c>
      <c r="DK165" s="82" t="str">
        <f t="shared" si="62"/>
        <v/>
      </c>
      <c r="DL165" s="82" t="str">
        <f t="shared" si="62"/>
        <v/>
      </c>
      <c r="DM165" s="82" t="str">
        <f t="shared" si="63"/>
        <v/>
      </c>
      <c r="DN165" s="82" t="str">
        <f t="shared" si="63"/>
        <v/>
      </c>
      <c r="DO165" s="82" t="str">
        <f t="shared" si="63"/>
        <v/>
      </c>
      <c r="DP165" s="82" t="str">
        <f t="shared" si="63"/>
        <v/>
      </c>
      <c r="DQ165" s="82" t="str">
        <f t="shared" si="63"/>
        <v/>
      </c>
      <c r="DR165" s="82" t="str">
        <f t="shared" si="63"/>
        <v/>
      </c>
      <c r="DS165" s="82" t="str">
        <f t="shared" si="64"/>
        <v/>
      </c>
      <c r="DT165" s="82" t="str">
        <f t="shared" si="64"/>
        <v/>
      </c>
      <c r="DU165" s="82" t="str">
        <f t="shared" si="64"/>
        <v/>
      </c>
      <c r="DV165" s="82" t="str">
        <f t="shared" si="64"/>
        <v/>
      </c>
      <c r="DW165" s="82" t="str">
        <f t="shared" si="64"/>
        <v/>
      </c>
      <c r="DX165" s="82" t="str">
        <f t="shared" si="64"/>
        <v/>
      </c>
      <c r="DY165" s="82" t="str">
        <f t="shared" si="65"/>
        <v/>
      </c>
      <c r="DZ165" s="82" t="str">
        <f t="shared" si="65"/>
        <v/>
      </c>
      <c r="EA165" s="82" t="str">
        <f t="shared" si="65"/>
        <v/>
      </c>
      <c r="EB165" s="82" t="str">
        <f t="shared" si="65"/>
        <v/>
      </c>
      <c r="EC165" s="82" t="str">
        <f t="shared" si="65"/>
        <v/>
      </c>
      <c r="ED165" s="82" t="str">
        <f t="shared" si="65"/>
        <v/>
      </c>
      <c r="EE165" s="82" t="str">
        <f t="shared" si="66"/>
        <v/>
      </c>
      <c r="EF165" s="82" t="str">
        <f t="shared" si="66"/>
        <v/>
      </c>
      <c r="EG165" s="82" t="str">
        <f t="shared" si="66"/>
        <v/>
      </c>
      <c r="EH165" s="82" t="str">
        <f t="shared" si="66"/>
        <v/>
      </c>
      <c r="EI165" s="82" t="str">
        <f t="shared" si="66"/>
        <v/>
      </c>
      <c r="EJ165" s="82" t="str">
        <f t="shared" si="66"/>
        <v/>
      </c>
      <c r="EK165" s="82" t="str">
        <f t="shared" si="67"/>
        <v/>
      </c>
      <c r="EL165" s="82" t="str">
        <f t="shared" si="67"/>
        <v/>
      </c>
      <c r="EM165" s="82" t="str">
        <f t="shared" si="67"/>
        <v/>
      </c>
      <c r="EN165" s="82" t="str">
        <f t="shared" si="67"/>
        <v/>
      </c>
      <c r="EO165" s="82" t="str">
        <f t="shared" si="67"/>
        <v/>
      </c>
      <c r="EP165" s="82" t="str">
        <f t="shared" si="67"/>
        <v/>
      </c>
      <c r="EQ165" s="82" t="str">
        <f t="shared" si="68"/>
        <v/>
      </c>
      <c r="ER165" s="82" t="str">
        <f t="shared" si="68"/>
        <v/>
      </c>
      <c r="ES165" s="82" t="str">
        <f t="shared" si="68"/>
        <v/>
      </c>
      <c r="ET165" s="82" t="str">
        <f t="shared" si="68"/>
        <v/>
      </c>
      <c r="EU165" s="82" t="str">
        <f t="shared" si="68"/>
        <v/>
      </c>
      <c r="EV165" s="82" t="str">
        <f t="shared" si="68"/>
        <v/>
      </c>
      <c r="EW165" s="82" t="str">
        <f t="shared" si="69"/>
        <v/>
      </c>
      <c r="EX165" s="82" t="str">
        <f t="shared" si="69"/>
        <v/>
      </c>
      <c r="EY165" s="82" t="str">
        <f t="shared" si="69"/>
        <v/>
      </c>
      <c r="EZ165" s="82" t="str">
        <f t="shared" si="69"/>
        <v/>
      </c>
      <c r="FA165" s="82" t="str">
        <f t="shared" si="69"/>
        <v/>
      </c>
      <c r="FB165" s="82" t="str">
        <f t="shared" si="69"/>
        <v/>
      </c>
      <c r="FC165" s="82" t="str">
        <f t="shared" si="70"/>
        <v/>
      </c>
      <c r="FD165" s="82" t="str">
        <f t="shared" si="70"/>
        <v/>
      </c>
      <c r="FE165" s="82" t="str">
        <f t="shared" si="70"/>
        <v/>
      </c>
      <c r="FF165" s="82" t="str">
        <f t="shared" si="70"/>
        <v/>
      </c>
      <c r="FG165" s="82" t="str">
        <f t="shared" si="70"/>
        <v/>
      </c>
      <c r="FH165" s="82" t="str">
        <f t="shared" si="70"/>
        <v/>
      </c>
      <c r="FI165" s="82" t="str">
        <f t="shared" si="71"/>
        <v/>
      </c>
      <c r="FJ165" s="82" t="str">
        <f t="shared" si="71"/>
        <v/>
      </c>
      <c r="FK165" s="82" t="str">
        <f t="shared" si="71"/>
        <v/>
      </c>
      <c r="FL165" s="82" t="str">
        <f t="shared" si="71"/>
        <v/>
      </c>
      <c r="FM165" s="82" t="str">
        <f t="shared" si="71"/>
        <v/>
      </c>
      <c r="FN165" s="82" t="str">
        <f t="shared" si="71"/>
        <v/>
      </c>
      <c r="FO165" s="82" t="str">
        <f t="shared" si="72"/>
        <v/>
      </c>
      <c r="FP165" s="82" t="str">
        <f t="shared" si="72"/>
        <v/>
      </c>
      <c r="FQ165" s="82" t="str">
        <f t="shared" si="72"/>
        <v/>
      </c>
      <c r="FR165" s="82" t="str">
        <f t="shared" si="72"/>
        <v/>
      </c>
      <c r="FS165" s="82" t="str">
        <f t="shared" si="72"/>
        <v/>
      </c>
      <c r="FT165" s="82" t="str">
        <f t="shared" si="72"/>
        <v/>
      </c>
      <c r="FU165" s="82" t="str">
        <f t="shared" si="73"/>
        <v/>
      </c>
      <c r="FV165" s="82" t="str">
        <f t="shared" si="73"/>
        <v/>
      </c>
      <c r="FW165" s="82" t="str">
        <f t="shared" si="73"/>
        <v/>
      </c>
      <c r="FX165" s="82" t="str">
        <f t="shared" si="73"/>
        <v/>
      </c>
      <c r="FY165" s="82" t="str">
        <f t="shared" si="73"/>
        <v/>
      </c>
      <c r="FZ165" s="82" t="str">
        <f t="shared" si="73"/>
        <v/>
      </c>
      <c r="GA165" s="82" t="str">
        <f t="shared" si="74"/>
        <v/>
      </c>
      <c r="GB165" s="82" t="str">
        <f t="shared" si="74"/>
        <v/>
      </c>
      <c r="GC165" s="82" t="str">
        <f t="shared" si="74"/>
        <v/>
      </c>
      <c r="GD165" s="82" t="str">
        <f t="shared" si="74"/>
        <v/>
      </c>
      <c r="GE165" s="82" t="str">
        <f t="shared" si="74"/>
        <v/>
      </c>
      <c r="GF165" s="82" t="str">
        <f t="shared" si="74"/>
        <v/>
      </c>
    </row>
    <row r="166" spans="1:236" ht="25.5" customHeight="1">
      <c r="A166" s="2" t="s">
        <v>1712</v>
      </c>
      <c r="B166" s="2">
        <f>COUNTIF($H$4:H166,H166)</f>
        <v>1</v>
      </c>
      <c r="C166" s="2">
        <f>COUNTIF($J$4:J166,J166)</f>
        <v>1</v>
      </c>
      <c r="D166" s="2">
        <f>COUNTIF($K$4:K166,K166)</f>
        <v>1</v>
      </c>
      <c r="E166" s="89">
        <f t="shared" si="50"/>
        <v>163</v>
      </c>
      <c r="F166" s="89" t="s">
        <v>2532</v>
      </c>
      <c r="G166" s="79" t="s">
        <v>4390</v>
      </c>
      <c r="H166" s="97" t="s">
        <v>2951</v>
      </c>
      <c r="I166" s="79" t="s">
        <v>54</v>
      </c>
      <c r="J166" s="79" t="s">
        <v>4201</v>
      </c>
      <c r="K166" s="89" t="s">
        <v>1843</v>
      </c>
      <c r="L166" s="89" t="s">
        <v>1780</v>
      </c>
      <c r="M166" s="108" t="s">
        <v>4421</v>
      </c>
      <c r="N166" s="108"/>
      <c r="O166" s="108"/>
      <c r="P166" s="108"/>
      <c r="Q166" s="108"/>
      <c r="R166" s="108"/>
      <c r="S166" s="89"/>
      <c r="T166" s="89"/>
      <c r="U166" s="89"/>
      <c r="V166" s="89"/>
      <c r="W166" s="89"/>
      <c r="X166" s="89"/>
      <c r="Y166" s="89"/>
      <c r="Z166" s="89"/>
      <c r="AA166" s="89"/>
      <c r="AB166" s="89"/>
      <c r="AC166" s="89"/>
      <c r="AD166" s="89"/>
      <c r="AE166" s="89"/>
      <c r="AF166" s="89"/>
      <c r="AG166" s="89"/>
      <c r="AH166" s="89"/>
      <c r="AI166" s="89"/>
      <c r="AJ166" s="89"/>
      <c r="AK166" s="89"/>
      <c r="AL166" s="89">
        <v>1</v>
      </c>
      <c r="AM166" s="89"/>
      <c r="AN166" s="89"/>
      <c r="AO166" s="89"/>
      <c r="AP166" s="89"/>
      <c r="AQ166" s="111" t="s">
        <v>4328</v>
      </c>
      <c r="AR166" s="118"/>
      <c r="AS166" s="2" t="str">
        <f t="shared" si="51"/>
        <v/>
      </c>
      <c r="AT166" s="2" t="str">
        <f t="shared" si="51"/>
        <v/>
      </c>
      <c r="AU166" s="2" t="str">
        <f t="shared" si="51"/>
        <v/>
      </c>
      <c r="AV166" s="2" t="str">
        <f t="shared" si="51"/>
        <v/>
      </c>
      <c r="AW166" s="2" t="str">
        <f t="shared" si="51"/>
        <v/>
      </c>
      <c r="AX166" s="2" t="str">
        <f t="shared" si="51"/>
        <v/>
      </c>
      <c r="AY166" s="121" t="str">
        <f t="shared" si="52"/>
        <v/>
      </c>
      <c r="AZ166" s="121" t="str">
        <f t="shared" si="52"/>
        <v/>
      </c>
      <c r="BA166" s="121" t="str">
        <f t="shared" si="52"/>
        <v/>
      </c>
      <c r="BB166" s="121" t="str">
        <f t="shared" si="52"/>
        <v/>
      </c>
      <c r="BC166" s="121" t="str">
        <f t="shared" si="52"/>
        <v/>
      </c>
      <c r="BD166" s="121" t="str">
        <f t="shared" si="52"/>
        <v/>
      </c>
      <c r="BE166" s="82" t="str">
        <f t="shared" si="53"/>
        <v/>
      </c>
      <c r="BF166" s="82" t="str">
        <f t="shared" si="53"/>
        <v/>
      </c>
      <c r="BG166" s="82" t="str">
        <f t="shared" si="53"/>
        <v/>
      </c>
      <c r="BH166" s="82" t="str">
        <f t="shared" si="53"/>
        <v/>
      </c>
      <c r="BI166" s="82" t="str">
        <f t="shared" si="53"/>
        <v/>
      </c>
      <c r="BJ166" s="82" t="str">
        <f t="shared" si="53"/>
        <v/>
      </c>
      <c r="BK166" s="82" t="str">
        <f t="shared" si="54"/>
        <v/>
      </c>
      <c r="BL166" s="82" t="str">
        <f t="shared" si="54"/>
        <v/>
      </c>
      <c r="BM166" s="82" t="str">
        <f t="shared" si="54"/>
        <v/>
      </c>
      <c r="BN166" s="82" t="str">
        <f t="shared" si="54"/>
        <v/>
      </c>
      <c r="BO166" s="82" t="str">
        <f t="shared" si="54"/>
        <v/>
      </c>
      <c r="BP166" s="82" t="str">
        <f t="shared" si="54"/>
        <v/>
      </c>
      <c r="BQ166" s="82" t="str">
        <f t="shared" si="55"/>
        <v/>
      </c>
      <c r="BR166" s="82" t="str">
        <f t="shared" si="55"/>
        <v/>
      </c>
      <c r="BS166" s="82" t="str">
        <f t="shared" si="55"/>
        <v/>
      </c>
      <c r="BT166" s="82" t="str">
        <f t="shared" si="55"/>
        <v/>
      </c>
      <c r="BU166" s="82" t="str">
        <f t="shared" si="55"/>
        <v/>
      </c>
      <c r="BV166" s="82" t="str">
        <f t="shared" si="55"/>
        <v/>
      </c>
      <c r="BW166" s="82" t="str">
        <f t="shared" si="56"/>
        <v/>
      </c>
      <c r="BX166" s="82" t="str">
        <f t="shared" si="56"/>
        <v/>
      </c>
      <c r="BY166" s="82" t="str">
        <f t="shared" si="56"/>
        <v/>
      </c>
      <c r="BZ166" s="82" t="str">
        <f t="shared" si="56"/>
        <v/>
      </c>
      <c r="CA166" s="82" t="str">
        <f t="shared" si="56"/>
        <v/>
      </c>
      <c r="CB166" s="82" t="str">
        <f t="shared" si="56"/>
        <v/>
      </c>
      <c r="CC166" s="82" t="str">
        <f t="shared" si="57"/>
        <v/>
      </c>
      <c r="CD166" s="82" t="str">
        <f t="shared" si="57"/>
        <v/>
      </c>
      <c r="CE166" s="82" t="str">
        <f t="shared" si="57"/>
        <v/>
      </c>
      <c r="CF166" s="82" t="str">
        <f t="shared" si="57"/>
        <v/>
      </c>
      <c r="CG166" s="82" t="str">
        <f t="shared" si="57"/>
        <v/>
      </c>
      <c r="CH166" s="82" t="str">
        <f t="shared" si="57"/>
        <v/>
      </c>
      <c r="CI166" s="82" t="str">
        <f t="shared" si="58"/>
        <v/>
      </c>
      <c r="CJ166" s="82" t="str">
        <f t="shared" si="58"/>
        <v/>
      </c>
      <c r="CK166" s="82" t="str">
        <f t="shared" si="58"/>
        <v/>
      </c>
      <c r="CL166" s="82" t="str">
        <f t="shared" si="58"/>
        <v/>
      </c>
      <c r="CM166" s="82" t="str">
        <f t="shared" si="58"/>
        <v/>
      </c>
      <c r="CN166" s="82" t="str">
        <f t="shared" si="58"/>
        <v/>
      </c>
      <c r="CO166" s="82" t="str">
        <f t="shared" si="59"/>
        <v/>
      </c>
      <c r="CP166" s="82" t="str">
        <f t="shared" si="59"/>
        <v/>
      </c>
      <c r="CQ166" s="82" t="str">
        <f t="shared" si="59"/>
        <v/>
      </c>
      <c r="CR166" s="82" t="str">
        <f t="shared" si="59"/>
        <v/>
      </c>
      <c r="CS166" s="82" t="str">
        <f t="shared" si="59"/>
        <v/>
      </c>
      <c r="CT166" s="82" t="str">
        <f t="shared" si="59"/>
        <v/>
      </c>
      <c r="CU166" s="82" t="str">
        <f t="shared" si="60"/>
        <v/>
      </c>
      <c r="CV166" s="82" t="str">
        <f t="shared" si="60"/>
        <v/>
      </c>
      <c r="CW166" s="82" t="str">
        <f t="shared" si="60"/>
        <v/>
      </c>
      <c r="CX166" s="82" t="str">
        <f t="shared" si="60"/>
        <v/>
      </c>
      <c r="CY166" s="82" t="str">
        <f t="shared" si="60"/>
        <v/>
      </c>
      <c r="CZ166" s="82" t="str">
        <f t="shared" si="60"/>
        <v/>
      </c>
      <c r="DA166" s="82" t="str">
        <f t="shared" si="61"/>
        <v/>
      </c>
      <c r="DB166" s="82" t="str">
        <f t="shared" si="61"/>
        <v/>
      </c>
      <c r="DC166" s="82" t="str">
        <f t="shared" si="61"/>
        <v/>
      </c>
      <c r="DD166" s="82" t="str">
        <f t="shared" si="61"/>
        <v/>
      </c>
      <c r="DE166" s="82" t="str">
        <f t="shared" si="61"/>
        <v/>
      </c>
      <c r="DF166" s="82" t="str">
        <f t="shared" si="61"/>
        <v/>
      </c>
      <c r="DG166" s="82" t="str">
        <f t="shared" si="62"/>
        <v/>
      </c>
      <c r="DH166" s="82" t="str">
        <f t="shared" si="62"/>
        <v/>
      </c>
      <c r="DI166" s="82" t="str">
        <f t="shared" si="62"/>
        <v/>
      </c>
      <c r="DJ166" s="82" t="str">
        <f t="shared" si="62"/>
        <v/>
      </c>
      <c r="DK166" s="82" t="str">
        <f t="shared" si="62"/>
        <v/>
      </c>
      <c r="DL166" s="82" t="str">
        <f t="shared" si="62"/>
        <v/>
      </c>
      <c r="DM166" s="82" t="str">
        <f t="shared" si="63"/>
        <v/>
      </c>
      <c r="DN166" s="82" t="str">
        <f t="shared" si="63"/>
        <v/>
      </c>
      <c r="DO166" s="82" t="str">
        <f t="shared" si="63"/>
        <v/>
      </c>
      <c r="DP166" s="82" t="str">
        <f t="shared" si="63"/>
        <v/>
      </c>
      <c r="DQ166" s="82" t="str">
        <f t="shared" si="63"/>
        <v/>
      </c>
      <c r="DR166" s="82" t="str">
        <f t="shared" si="63"/>
        <v/>
      </c>
      <c r="DS166" s="82" t="str">
        <f t="shared" si="64"/>
        <v/>
      </c>
      <c r="DT166" s="82" t="str">
        <f t="shared" si="64"/>
        <v/>
      </c>
      <c r="DU166" s="82" t="str">
        <f t="shared" si="64"/>
        <v/>
      </c>
      <c r="DV166" s="82" t="str">
        <f t="shared" si="64"/>
        <v/>
      </c>
      <c r="DW166" s="82" t="str">
        <f t="shared" si="64"/>
        <v/>
      </c>
      <c r="DX166" s="82" t="str">
        <f t="shared" si="64"/>
        <v/>
      </c>
      <c r="DY166" s="82" t="str">
        <f t="shared" si="65"/>
        <v/>
      </c>
      <c r="DZ166" s="82" t="str">
        <f t="shared" si="65"/>
        <v/>
      </c>
      <c r="EA166" s="82" t="str">
        <f t="shared" si="65"/>
        <v/>
      </c>
      <c r="EB166" s="82" t="str">
        <f t="shared" si="65"/>
        <v/>
      </c>
      <c r="EC166" s="82" t="str">
        <f t="shared" si="65"/>
        <v/>
      </c>
      <c r="ED166" s="82" t="str">
        <f t="shared" si="65"/>
        <v/>
      </c>
      <c r="EE166" s="82" t="str">
        <f t="shared" si="66"/>
        <v/>
      </c>
      <c r="EF166" s="82" t="str">
        <f t="shared" si="66"/>
        <v/>
      </c>
      <c r="EG166" s="82" t="str">
        <f t="shared" si="66"/>
        <v/>
      </c>
      <c r="EH166" s="82" t="str">
        <f t="shared" si="66"/>
        <v/>
      </c>
      <c r="EI166" s="82" t="str">
        <f t="shared" si="66"/>
        <v/>
      </c>
      <c r="EJ166" s="82" t="str">
        <f t="shared" si="66"/>
        <v/>
      </c>
      <c r="EK166" s="82" t="str">
        <f t="shared" si="67"/>
        <v/>
      </c>
      <c r="EL166" s="82" t="str">
        <f t="shared" si="67"/>
        <v/>
      </c>
      <c r="EM166" s="82" t="str">
        <f t="shared" si="67"/>
        <v/>
      </c>
      <c r="EN166" s="82" t="str">
        <f t="shared" si="67"/>
        <v/>
      </c>
      <c r="EO166" s="82" t="str">
        <f t="shared" si="67"/>
        <v/>
      </c>
      <c r="EP166" s="82" t="str">
        <f t="shared" si="67"/>
        <v/>
      </c>
      <c r="EQ166" s="82" t="str">
        <f t="shared" si="68"/>
        <v/>
      </c>
      <c r="ER166" s="82" t="str">
        <f t="shared" si="68"/>
        <v/>
      </c>
      <c r="ES166" s="82" t="str">
        <f t="shared" si="68"/>
        <v/>
      </c>
      <c r="ET166" s="82" t="str">
        <f t="shared" si="68"/>
        <v/>
      </c>
      <c r="EU166" s="82" t="str">
        <f t="shared" si="68"/>
        <v/>
      </c>
      <c r="EV166" s="82" t="str">
        <f t="shared" si="68"/>
        <v/>
      </c>
      <c r="EW166" s="82" t="str">
        <f t="shared" si="69"/>
        <v/>
      </c>
      <c r="EX166" s="82" t="str">
        <f t="shared" si="69"/>
        <v/>
      </c>
      <c r="EY166" s="82" t="str">
        <f t="shared" si="69"/>
        <v/>
      </c>
      <c r="EZ166" s="82" t="str">
        <f t="shared" si="69"/>
        <v/>
      </c>
      <c r="FA166" s="82" t="str">
        <f t="shared" si="69"/>
        <v/>
      </c>
      <c r="FB166" s="82" t="str">
        <f t="shared" si="69"/>
        <v/>
      </c>
      <c r="FC166" s="82" t="str">
        <f t="shared" si="70"/>
        <v>tikyuunoko.day@gmail.com</v>
      </c>
      <c r="FD166" s="82" t="str">
        <f t="shared" si="70"/>
        <v/>
      </c>
      <c r="FE166" s="82" t="str">
        <f t="shared" si="70"/>
        <v/>
      </c>
      <c r="FF166" s="82" t="str">
        <f t="shared" si="70"/>
        <v/>
      </c>
      <c r="FG166" s="82" t="str">
        <f t="shared" si="70"/>
        <v/>
      </c>
      <c r="FH166" s="82" t="str">
        <f t="shared" si="70"/>
        <v/>
      </c>
      <c r="FI166" s="82" t="str">
        <f t="shared" si="71"/>
        <v/>
      </c>
      <c r="FJ166" s="82" t="str">
        <f t="shared" si="71"/>
        <v/>
      </c>
      <c r="FK166" s="82" t="str">
        <f t="shared" si="71"/>
        <v/>
      </c>
      <c r="FL166" s="82" t="str">
        <f t="shared" si="71"/>
        <v/>
      </c>
      <c r="FM166" s="82" t="str">
        <f t="shared" si="71"/>
        <v/>
      </c>
      <c r="FN166" s="82" t="str">
        <f t="shared" si="71"/>
        <v/>
      </c>
      <c r="FO166" s="82" t="str">
        <f t="shared" si="72"/>
        <v/>
      </c>
      <c r="FP166" s="82" t="str">
        <f t="shared" si="72"/>
        <v/>
      </c>
      <c r="FQ166" s="82" t="str">
        <f t="shared" si="72"/>
        <v/>
      </c>
      <c r="FR166" s="82" t="str">
        <f t="shared" si="72"/>
        <v/>
      </c>
      <c r="FS166" s="82" t="str">
        <f t="shared" si="72"/>
        <v/>
      </c>
      <c r="FT166" s="82" t="str">
        <f t="shared" si="72"/>
        <v/>
      </c>
      <c r="FU166" s="82" t="str">
        <f t="shared" si="73"/>
        <v/>
      </c>
      <c r="FV166" s="82" t="str">
        <f t="shared" si="73"/>
        <v/>
      </c>
      <c r="FW166" s="82" t="str">
        <f t="shared" si="73"/>
        <v/>
      </c>
      <c r="FX166" s="82" t="str">
        <f t="shared" si="73"/>
        <v/>
      </c>
      <c r="FY166" s="82" t="str">
        <f t="shared" si="73"/>
        <v/>
      </c>
      <c r="FZ166" s="82" t="str">
        <f t="shared" si="73"/>
        <v/>
      </c>
      <c r="GA166" s="82" t="str">
        <f t="shared" si="74"/>
        <v/>
      </c>
      <c r="GB166" s="82" t="str">
        <f t="shared" si="74"/>
        <v/>
      </c>
      <c r="GC166" s="82" t="str">
        <f t="shared" si="74"/>
        <v/>
      </c>
      <c r="GD166" s="82" t="str">
        <f t="shared" si="74"/>
        <v/>
      </c>
      <c r="GE166" s="82" t="str">
        <f t="shared" si="74"/>
        <v/>
      </c>
      <c r="GF166" s="82" t="str">
        <f t="shared" si="74"/>
        <v/>
      </c>
    </row>
    <row r="167" spans="1:236" ht="25.5" customHeight="1">
      <c r="A167" s="2" t="s">
        <v>1638</v>
      </c>
      <c r="B167" s="2">
        <f>COUNTIF($H$4:H167,H167)</f>
        <v>1</v>
      </c>
      <c r="C167" s="2">
        <f>COUNTIF($J$4:J167,J167)</f>
        <v>1</v>
      </c>
      <c r="D167" s="2">
        <f>COUNTIF($K$4:K167,K167)</f>
        <v>1</v>
      </c>
      <c r="E167" s="89">
        <f t="shared" si="50"/>
        <v>164</v>
      </c>
      <c r="F167" s="89" t="s">
        <v>2532</v>
      </c>
      <c r="G167" s="79" t="s">
        <v>4390</v>
      </c>
      <c r="H167" s="97" t="s">
        <v>4425</v>
      </c>
      <c r="I167" s="79" t="s">
        <v>777</v>
      </c>
      <c r="J167" s="79" t="s">
        <v>1235</v>
      </c>
      <c r="K167" s="89" t="s">
        <v>4426</v>
      </c>
      <c r="L167" s="89" t="s">
        <v>4428</v>
      </c>
      <c r="M167" s="108" t="s">
        <v>4432</v>
      </c>
      <c r="N167" s="108"/>
      <c r="O167" s="108"/>
      <c r="P167" s="108"/>
      <c r="Q167" s="108"/>
      <c r="R167" s="108"/>
      <c r="S167" s="89"/>
      <c r="T167" s="89"/>
      <c r="U167" s="89"/>
      <c r="V167" s="89"/>
      <c r="W167" s="89"/>
      <c r="X167" s="89"/>
      <c r="Y167" s="89"/>
      <c r="Z167" s="89"/>
      <c r="AA167" s="89"/>
      <c r="AB167" s="89"/>
      <c r="AC167" s="89"/>
      <c r="AD167" s="89"/>
      <c r="AE167" s="89"/>
      <c r="AF167" s="89"/>
      <c r="AG167" s="89"/>
      <c r="AH167" s="89"/>
      <c r="AI167" s="89"/>
      <c r="AJ167" s="89"/>
      <c r="AK167" s="89"/>
      <c r="AL167" s="89">
        <v>1</v>
      </c>
      <c r="AM167" s="89"/>
      <c r="AN167" s="89"/>
      <c r="AO167" s="89"/>
      <c r="AP167" s="89"/>
      <c r="AQ167" s="111" t="s">
        <v>4434</v>
      </c>
      <c r="AR167" s="118"/>
      <c r="AS167" s="2" t="str">
        <f t="shared" si="51"/>
        <v/>
      </c>
      <c r="AT167" s="2" t="str">
        <f t="shared" si="51"/>
        <v/>
      </c>
      <c r="AU167" s="2" t="str">
        <f t="shared" si="51"/>
        <v/>
      </c>
      <c r="AV167" s="2" t="str">
        <f t="shared" si="51"/>
        <v/>
      </c>
      <c r="AW167" s="2" t="str">
        <f t="shared" si="51"/>
        <v/>
      </c>
      <c r="AX167" s="2" t="str">
        <f t="shared" si="51"/>
        <v/>
      </c>
      <c r="AY167" s="121" t="str">
        <f t="shared" si="52"/>
        <v/>
      </c>
      <c r="AZ167" s="121" t="str">
        <f t="shared" si="52"/>
        <v/>
      </c>
      <c r="BA167" s="121" t="str">
        <f t="shared" si="52"/>
        <v/>
      </c>
      <c r="BB167" s="121" t="str">
        <f t="shared" si="52"/>
        <v/>
      </c>
      <c r="BC167" s="121" t="str">
        <f t="shared" si="52"/>
        <v/>
      </c>
      <c r="BD167" s="121" t="str">
        <f t="shared" si="52"/>
        <v/>
      </c>
      <c r="BE167" s="82" t="str">
        <f t="shared" si="53"/>
        <v/>
      </c>
      <c r="BF167" s="82" t="str">
        <f t="shared" si="53"/>
        <v/>
      </c>
      <c r="BG167" s="82" t="str">
        <f t="shared" si="53"/>
        <v/>
      </c>
      <c r="BH167" s="82" t="str">
        <f t="shared" si="53"/>
        <v/>
      </c>
      <c r="BI167" s="82" t="str">
        <f t="shared" si="53"/>
        <v/>
      </c>
      <c r="BJ167" s="82" t="str">
        <f t="shared" si="53"/>
        <v/>
      </c>
      <c r="BK167" s="82" t="str">
        <f t="shared" si="54"/>
        <v/>
      </c>
      <c r="BL167" s="82" t="str">
        <f t="shared" si="54"/>
        <v/>
      </c>
      <c r="BM167" s="82" t="str">
        <f t="shared" si="54"/>
        <v/>
      </c>
      <c r="BN167" s="82" t="str">
        <f t="shared" si="54"/>
        <v/>
      </c>
      <c r="BO167" s="82" t="str">
        <f t="shared" si="54"/>
        <v/>
      </c>
      <c r="BP167" s="82" t="str">
        <f t="shared" si="54"/>
        <v/>
      </c>
      <c r="BQ167" s="82" t="str">
        <f t="shared" si="55"/>
        <v/>
      </c>
      <c r="BR167" s="82" t="str">
        <f t="shared" si="55"/>
        <v/>
      </c>
      <c r="BS167" s="82" t="str">
        <f t="shared" si="55"/>
        <v/>
      </c>
      <c r="BT167" s="82" t="str">
        <f t="shared" si="55"/>
        <v/>
      </c>
      <c r="BU167" s="82" t="str">
        <f t="shared" si="55"/>
        <v/>
      </c>
      <c r="BV167" s="82" t="str">
        <f t="shared" si="55"/>
        <v/>
      </c>
      <c r="BW167" s="82" t="str">
        <f t="shared" si="56"/>
        <v/>
      </c>
      <c r="BX167" s="82" t="str">
        <f t="shared" si="56"/>
        <v/>
      </c>
      <c r="BY167" s="82" t="str">
        <f t="shared" si="56"/>
        <v/>
      </c>
      <c r="BZ167" s="82" t="str">
        <f t="shared" si="56"/>
        <v/>
      </c>
      <c r="CA167" s="82" t="str">
        <f t="shared" si="56"/>
        <v/>
      </c>
      <c r="CB167" s="82" t="str">
        <f t="shared" si="56"/>
        <v/>
      </c>
      <c r="CC167" s="82" t="str">
        <f t="shared" si="57"/>
        <v/>
      </c>
      <c r="CD167" s="82" t="str">
        <f t="shared" si="57"/>
        <v/>
      </c>
      <c r="CE167" s="82" t="str">
        <f t="shared" si="57"/>
        <v/>
      </c>
      <c r="CF167" s="82" t="str">
        <f t="shared" si="57"/>
        <v/>
      </c>
      <c r="CG167" s="82" t="str">
        <f t="shared" si="57"/>
        <v/>
      </c>
      <c r="CH167" s="82" t="str">
        <f t="shared" si="57"/>
        <v/>
      </c>
      <c r="CI167" s="82" t="str">
        <f t="shared" si="58"/>
        <v/>
      </c>
      <c r="CJ167" s="82" t="str">
        <f t="shared" si="58"/>
        <v/>
      </c>
      <c r="CK167" s="82" t="str">
        <f t="shared" si="58"/>
        <v/>
      </c>
      <c r="CL167" s="82" t="str">
        <f t="shared" si="58"/>
        <v/>
      </c>
      <c r="CM167" s="82" t="str">
        <f t="shared" si="58"/>
        <v/>
      </c>
      <c r="CN167" s="82" t="str">
        <f t="shared" si="58"/>
        <v/>
      </c>
      <c r="CO167" s="82" t="str">
        <f t="shared" si="59"/>
        <v/>
      </c>
      <c r="CP167" s="82" t="str">
        <f t="shared" si="59"/>
        <v/>
      </c>
      <c r="CQ167" s="82" t="str">
        <f t="shared" si="59"/>
        <v/>
      </c>
      <c r="CR167" s="82" t="str">
        <f t="shared" si="59"/>
        <v/>
      </c>
      <c r="CS167" s="82" t="str">
        <f t="shared" si="59"/>
        <v/>
      </c>
      <c r="CT167" s="82" t="str">
        <f t="shared" si="59"/>
        <v/>
      </c>
      <c r="CU167" s="82" t="str">
        <f t="shared" si="60"/>
        <v/>
      </c>
      <c r="CV167" s="82" t="str">
        <f t="shared" si="60"/>
        <v/>
      </c>
      <c r="CW167" s="82" t="str">
        <f t="shared" si="60"/>
        <v/>
      </c>
      <c r="CX167" s="82" t="str">
        <f t="shared" si="60"/>
        <v/>
      </c>
      <c r="CY167" s="82" t="str">
        <f t="shared" si="60"/>
        <v/>
      </c>
      <c r="CZ167" s="82" t="str">
        <f t="shared" si="60"/>
        <v/>
      </c>
      <c r="DA167" s="82" t="str">
        <f t="shared" si="61"/>
        <v/>
      </c>
      <c r="DB167" s="82" t="str">
        <f t="shared" si="61"/>
        <v/>
      </c>
      <c r="DC167" s="82" t="str">
        <f t="shared" si="61"/>
        <v/>
      </c>
      <c r="DD167" s="82" t="str">
        <f t="shared" si="61"/>
        <v/>
      </c>
      <c r="DE167" s="82" t="str">
        <f t="shared" si="61"/>
        <v/>
      </c>
      <c r="DF167" s="82" t="str">
        <f t="shared" si="61"/>
        <v/>
      </c>
      <c r="DG167" s="82" t="str">
        <f t="shared" si="62"/>
        <v/>
      </c>
      <c r="DH167" s="82" t="str">
        <f t="shared" si="62"/>
        <v/>
      </c>
      <c r="DI167" s="82" t="str">
        <f t="shared" si="62"/>
        <v/>
      </c>
      <c r="DJ167" s="82" t="str">
        <f t="shared" si="62"/>
        <v/>
      </c>
      <c r="DK167" s="82" t="str">
        <f t="shared" si="62"/>
        <v/>
      </c>
      <c r="DL167" s="82" t="str">
        <f t="shared" si="62"/>
        <v/>
      </c>
      <c r="DM167" s="82" t="str">
        <f t="shared" si="63"/>
        <v/>
      </c>
      <c r="DN167" s="82" t="str">
        <f t="shared" si="63"/>
        <v/>
      </c>
      <c r="DO167" s="82" t="str">
        <f t="shared" si="63"/>
        <v/>
      </c>
      <c r="DP167" s="82" t="str">
        <f t="shared" si="63"/>
        <v/>
      </c>
      <c r="DQ167" s="82" t="str">
        <f t="shared" si="63"/>
        <v/>
      </c>
      <c r="DR167" s="82" t="str">
        <f t="shared" si="63"/>
        <v/>
      </c>
      <c r="DS167" s="82" t="str">
        <f t="shared" si="64"/>
        <v/>
      </c>
      <c r="DT167" s="82" t="str">
        <f t="shared" si="64"/>
        <v/>
      </c>
      <c r="DU167" s="82" t="str">
        <f t="shared" si="64"/>
        <v/>
      </c>
      <c r="DV167" s="82" t="str">
        <f t="shared" si="64"/>
        <v/>
      </c>
      <c r="DW167" s="82" t="str">
        <f t="shared" si="64"/>
        <v/>
      </c>
      <c r="DX167" s="82" t="str">
        <f t="shared" si="64"/>
        <v/>
      </c>
      <c r="DY167" s="82" t="str">
        <f t="shared" si="65"/>
        <v/>
      </c>
      <c r="DZ167" s="82" t="str">
        <f t="shared" si="65"/>
        <v/>
      </c>
      <c r="EA167" s="82" t="str">
        <f t="shared" si="65"/>
        <v/>
      </c>
      <c r="EB167" s="82" t="str">
        <f t="shared" si="65"/>
        <v/>
      </c>
      <c r="EC167" s="82" t="str">
        <f t="shared" si="65"/>
        <v/>
      </c>
      <c r="ED167" s="82" t="str">
        <f t="shared" si="65"/>
        <v/>
      </c>
      <c r="EE167" s="82" t="str">
        <f t="shared" si="66"/>
        <v/>
      </c>
      <c r="EF167" s="82" t="str">
        <f t="shared" si="66"/>
        <v/>
      </c>
      <c r="EG167" s="82" t="str">
        <f t="shared" si="66"/>
        <v/>
      </c>
      <c r="EH167" s="82" t="str">
        <f t="shared" si="66"/>
        <v/>
      </c>
      <c r="EI167" s="82" t="str">
        <f t="shared" si="66"/>
        <v/>
      </c>
      <c r="EJ167" s="82" t="str">
        <f t="shared" si="66"/>
        <v/>
      </c>
      <c r="EK167" s="82" t="str">
        <f t="shared" si="67"/>
        <v/>
      </c>
      <c r="EL167" s="82" t="str">
        <f t="shared" si="67"/>
        <v/>
      </c>
      <c r="EM167" s="82" t="str">
        <f t="shared" si="67"/>
        <v/>
      </c>
      <c r="EN167" s="82" t="str">
        <f t="shared" si="67"/>
        <v/>
      </c>
      <c r="EO167" s="82" t="str">
        <f t="shared" si="67"/>
        <v/>
      </c>
      <c r="EP167" s="82" t="str">
        <f t="shared" si="67"/>
        <v/>
      </c>
      <c r="EQ167" s="82" t="str">
        <f t="shared" si="68"/>
        <v/>
      </c>
      <c r="ER167" s="82" t="str">
        <f t="shared" si="68"/>
        <v/>
      </c>
      <c r="ES167" s="82" t="str">
        <f t="shared" si="68"/>
        <v/>
      </c>
      <c r="ET167" s="82" t="str">
        <f t="shared" si="68"/>
        <v/>
      </c>
      <c r="EU167" s="82" t="str">
        <f t="shared" si="68"/>
        <v/>
      </c>
      <c r="EV167" s="82" t="str">
        <f t="shared" si="68"/>
        <v/>
      </c>
      <c r="EW167" s="82" t="str">
        <f t="shared" si="69"/>
        <v/>
      </c>
      <c r="EX167" s="82" t="str">
        <f t="shared" si="69"/>
        <v/>
      </c>
      <c r="EY167" s="82" t="str">
        <f t="shared" si="69"/>
        <v/>
      </c>
      <c r="EZ167" s="82" t="str">
        <f t="shared" si="69"/>
        <v/>
      </c>
      <c r="FA167" s="82" t="str">
        <f t="shared" si="69"/>
        <v/>
      </c>
      <c r="FB167" s="82" t="str">
        <f t="shared" si="69"/>
        <v/>
      </c>
      <c r="FC167" s="82" t="str">
        <f t="shared" si="70"/>
        <v>anju@shirt.ocn.ne.jp</v>
      </c>
      <c r="FD167" s="82" t="str">
        <f t="shared" si="70"/>
        <v/>
      </c>
      <c r="FE167" s="82" t="str">
        <f t="shared" si="70"/>
        <v/>
      </c>
      <c r="FF167" s="82" t="str">
        <f t="shared" si="70"/>
        <v/>
      </c>
      <c r="FG167" s="82" t="str">
        <f t="shared" si="70"/>
        <v/>
      </c>
      <c r="FH167" s="82" t="str">
        <f t="shared" si="70"/>
        <v/>
      </c>
      <c r="FI167" s="82" t="str">
        <f t="shared" si="71"/>
        <v/>
      </c>
      <c r="FJ167" s="82" t="str">
        <f t="shared" si="71"/>
        <v/>
      </c>
      <c r="FK167" s="82" t="str">
        <f t="shared" si="71"/>
        <v/>
      </c>
      <c r="FL167" s="82" t="str">
        <f t="shared" si="71"/>
        <v/>
      </c>
      <c r="FM167" s="82" t="str">
        <f t="shared" si="71"/>
        <v/>
      </c>
      <c r="FN167" s="82" t="str">
        <f t="shared" si="71"/>
        <v/>
      </c>
      <c r="FO167" s="82" t="str">
        <f t="shared" si="72"/>
        <v/>
      </c>
      <c r="FP167" s="82" t="str">
        <f t="shared" si="72"/>
        <v/>
      </c>
      <c r="FQ167" s="82" t="str">
        <f t="shared" si="72"/>
        <v/>
      </c>
      <c r="FR167" s="82" t="str">
        <f t="shared" si="72"/>
        <v/>
      </c>
      <c r="FS167" s="82" t="str">
        <f t="shared" si="72"/>
        <v/>
      </c>
      <c r="FT167" s="82" t="str">
        <f t="shared" si="72"/>
        <v/>
      </c>
      <c r="FU167" s="82" t="str">
        <f t="shared" si="73"/>
        <v/>
      </c>
      <c r="FV167" s="82" t="str">
        <f t="shared" si="73"/>
        <v/>
      </c>
      <c r="FW167" s="82" t="str">
        <f t="shared" si="73"/>
        <v/>
      </c>
      <c r="FX167" s="82" t="str">
        <f t="shared" si="73"/>
        <v/>
      </c>
      <c r="FY167" s="82" t="str">
        <f t="shared" si="73"/>
        <v/>
      </c>
      <c r="FZ167" s="82" t="str">
        <f t="shared" si="73"/>
        <v/>
      </c>
      <c r="GA167" s="82" t="str">
        <f t="shared" si="74"/>
        <v/>
      </c>
      <c r="GB167" s="82" t="str">
        <f t="shared" si="74"/>
        <v/>
      </c>
      <c r="GC167" s="82" t="str">
        <f t="shared" si="74"/>
        <v/>
      </c>
      <c r="GD167" s="82" t="str">
        <f t="shared" si="74"/>
        <v/>
      </c>
      <c r="GE167" s="82" t="str">
        <f t="shared" si="74"/>
        <v/>
      </c>
      <c r="GF167" s="82" t="str">
        <f t="shared" si="74"/>
        <v/>
      </c>
    </row>
    <row r="168" spans="1:236" ht="25.5" customHeight="1">
      <c r="A168" s="2" t="s">
        <v>1514</v>
      </c>
      <c r="B168" s="2">
        <f>COUNTIF($H$4:H168,H168)</f>
        <v>1</v>
      </c>
      <c r="C168" s="2">
        <f>COUNTIF($J$4:J168,J168)</f>
        <v>1</v>
      </c>
      <c r="D168" s="2">
        <f>COUNTIF($K$4:K168,K168)</f>
        <v>1</v>
      </c>
      <c r="E168" s="89">
        <f t="shared" si="50"/>
        <v>165</v>
      </c>
      <c r="F168" s="89" t="s">
        <v>2532</v>
      </c>
      <c r="G168" s="79" t="s">
        <v>4025</v>
      </c>
      <c r="H168" s="97" t="s">
        <v>2166</v>
      </c>
      <c r="I168" s="79" t="s">
        <v>1816</v>
      </c>
      <c r="J168" s="79" t="s">
        <v>1951</v>
      </c>
      <c r="K168" s="89" t="s">
        <v>1691</v>
      </c>
      <c r="L168" s="89" t="s">
        <v>1839</v>
      </c>
      <c r="M168" s="108" t="s">
        <v>4435</v>
      </c>
      <c r="N168" s="108"/>
      <c r="O168" s="108"/>
      <c r="P168" s="108"/>
      <c r="Q168" s="108"/>
      <c r="R168" s="108"/>
      <c r="S168" s="89"/>
      <c r="T168" s="89"/>
      <c r="U168" s="89"/>
      <c r="V168" s="89"/>
      <c r="W168" s="89"/>
      <c r="X168" s="89"/>
      <c r="Y168" s="89"/>
      <c r="Z168" s="89"/>
      <c r="AA168" s="89"/>
      <c r="AB168" s="89"/>
      <c r="AC168" s="89"/>
      <c r="AD168" s="89"/>
      <c r="AE168" s="89"/>
      <c r="AF168" s="89"/>
      <c r="AG168" s="89"/>
      <c r="AH168" s="89"/>
      <c r="AI168" s="89"/>
      <c r="AJ168" s="89"/>
      <c r="AK168" s="89"/>
      <c r="AL168" s="89">
        <v>1</v>
      </c>
      <c r="AM168" s="89"/>
      <c r="AN168" s="89"/>
      <c r="AO168" s="89"/>
      <c r="AP168" s="89"/>
      <c r="AQ168" s="111"/>
      <c r="AR168" s="118"/>
      <c r="AS168" s="2" t="str">
        <f t="shared" si="51"/>
        <v/>
      </c>
      <c r="AT168" s="2" t="str">
        <f t="shared" si="51"/>
        <v/>
      </c>
      <c r="AU168" s="2" t="str">
        <f t="shared" si="51"/>
        <v/>
      </c>
      <c r="AV168" s="2" t="str">
        <f t="shared" si="51"/>
        <v/>
      </c>
      <c r="AW168" s="2" t="str">
        <f t="shared" si="51"/>
        <v/>
      </c>
      <c r="AX168" s="2" t="str">
        <f t="shared" si="51"/>
        <v/>
      </c>
      <c r="AY168" s="121" t="str">
        <f t="shared" si="52"/>
        <v/>
      </c>
      <c r="AZ168" s="121" t="str">
        <f t="shared" si="52"/>
        <v/>
      </c>
      <c r="BA168" s="121" t="str">
        <f t="shared" si="52"/>
        <v/>
      </c>
      <c r="BB168" s="121" t="str">
        <f t="shared" si="52"/>
        <v/>
      </c>
      <c r="BC168" s="121" t="str">
        <f t="shared" si="52"/>
        <v/>
      </c>
      <c r="BD168" s="121" t="str">
        <f t="shared" si="52"/>
        <v/>
      </c>
      <c r="BE168" s="82" t="str">
        <f t="shared" si="53"/>
        <v/>
      </c>
      <c r="BF168" s="82" t="str">
        <f t="shared" si="53"/>
        <v/>
      </c>
      <c r="BG168" s="82" t="str">
        <f t="shared" si="53"/>
        <v/>
      </c>
      <c r="BH168" s="82" t="str">
        <f t="shared" si="53"/>
        <v/>
      </c>
      <c r="BI168" s="82" t="str">
        <f t="shared" si="53"/>
        <v/>
      </c>
      <c r="BJ168" s="82" t="str">
        <f t="shared" si="53"/>
        <v/>
      </c>
      <c r="BK168" s="82" t="str">
        <f t="shared" si="54"/>
        <v/>
      </c>
      <c r="BL168" s="82" t="str">
        <f t="shared" si="54"/>
        <v/>
      </c>
      <c r="BM168" s="82" t="str">
        <f t="shared" si="54"/>
        <v/>
      </c>
      <c r="BN168" s="82" t="str">
        <f t="shared" si="54"/>
        <v/>
      </c>
      <c r="BO168" s="82" t="str">
        <f t="shared" si="54"/>
        <v/>
      </c>
      <c r="BP168" s="82" t="str">
        <f t="shared" si="54"/>
        <v/>
      </c>
      <c r="BQ168" s="82" t="str">
        <f t="shared" si="55"/>
        <v/>
      </c>
      <c r="BR168" s="82" t="str">
        <f t="shared" si="55"/>
        <v/>
      </c>
      <c r="BS168" s="82" t="str">
        <f t="shared" si="55"/>
        <v/>
      </c>
      <c r="BT168" s="82" t="str">
        <f t="shared" si="55"/>
        <v/>
      </c>
      <c r="BU168" s="82" t="str">
        <f t="shared" si="55"/>
        <v/>
      </c>
      <c r="BV168" s="82" t="str">
        <f t="shared" si="55"/>
        <v/>
      </c>
      <c r="BW168" s="82" t="str">
        <f t="shared" si="56"/>
        <v/>
      </c>
      <c r="BX168" s="82" t="str">
        <f t="shared" si="56"/>
        <v/>
      </c>
      <c r="BY168" s="82" t="str">
        <f t="shared" si="56"/>
        <v/>
      </c>
      <c r="BZ168" s="82" t="str">
        <f t="shared" si="56"/>
        <v/>
      </c>
      <c r="CA168" s="82" t="str">
        <f t="shared" si="56"/>
        <v/>
      </c>
      <c r="CB168" s="82" t="str">
        <f t="shared" si="56"/>
        <v/>
      </c>
      <c r="CC168" s="82" t="str">
        <f t="shared" si="57"/>
        <v/>
      </c>
      <c r="CD168" s="82" t="str">
        <f t="shared" si="57"/>
        <v/>
      </c>
      <c r="CE168" s="82" t="str">
        <f t="shared" si="57"/>
        <v/>
      </c>
      <c r="CF168" s="82" t="str">
        <f t="shared" si="57"/>
        <v/>
      </c>
      <c r="CG168" s="82" t="str">
        <f t="shared" si="57"/>
        <v/>
      </c>
      <c r="CH168" s="82" t="str">
        <f t="shared" si="57"/>
        <v/>
      </c>
      <c r="CI168" s="82" t="str">
        <f t="shared" si="58"/>
        <v/>
      </c>
      <c r="CJ168" s="82" t="str">
        <f t="shared" si="58"/>
        <v/>
      </c>
      <c r="CK168" s="82" t="str">
        <f t="shared" si="58"/>
        <v/>
      </c>
      <c r="CL168" s="82" t="str">
        <f t="shared" si="58"/>
        <v/>
      </c>
      <c r="CM168" s="82" t="str">
        <f t="shared" si="58"/>
        <v/>
      </c>
      <c r="CN168" s="82" t="str">
        <f t="shared" si="58"/>
        <v/>
      </c>
      <c r="CO168" s="82" t="str">
        <f t="shared" si="59"/>
        <v/>
      </c>
      <c r="CP168" s="82" t="str">
        <f t="shared" si="59"/>
        <v/>
      </c>
      <c r="CQ168" s="82" t="str">
        <f t="shared" si="59"/>
        <v/>
      </c>
      <c r="CR168" s="82" t="str">
        <f t="shared" si="59"/>
        <v/>
      </c>
      <c r="CS168" s="82" t="str">
        <f t="shared" si="59"/>
        <v/>
      </c>
      <c r="CT168" s="82" t="str">
        <f t="shared" si="59"/>
        <v/>
      </c>
      <c r="CU168" s="82" t="str">
        <f t="shared" si="60"/>
        <v/>
      </c>
      <c r="CV168" s="82" t="str">
        <f t="shared" si="60"/>
        <v/>
      </c>
      <c r="CW168" s="82" t="str">
        <f t="shared" si="60"/>
        <v/>
      </c>
      <c r="CX168" s="82" t="str">
        <f t="shared" si="60"/>
        <v/>
      </c>
      <c r="CY168" s="82" t="str">
        <f t="shared" si="60"/>
        <v/>
      </c>
      <c r="CZ168" s="82" t="str">
        <f t="shared" si="60"/>
        <v/>
      </c>
      <c r="DA168" s="82" t="str">
        <f t="shared" si="61"/>
        <v/>
      </c>
      <c r="DB168" s="82" t="str">
        <f t="shared" si="61"/>
        <v/>
      </c>
      <c r="DC168" s="82" t="str">
        <f t="shared" si="61"/>
        <v/>
      </c>
      <c r="DD168" s="82" t="str">
        <f t="shared" si="61"/>
        <v/>
      </c>
      <c r="DE168" s="82" t="str">
        <f t="shared" si="61"/>
        <v/>
      </c>
      <c r="DF168" s="82" t="str">
        <f t="shared" si="61"/>
        <v/>
      </c>
      <c r="DG168" s="82" t="str">
        <f t="shared" si="62"/>
        <v/>
      </c>
      <c r="DH168" s="82" t="str">
        <f t="shared" si="62"/>
        <v/>
      </c>
      <c r="DI168" s="82" t="str">
        <f t="shared" si="62"/>
        <v/>
      </c>
      <c r="DJ168" s="82" t="str">
        <f t="shared" si="62"/>
        <v/>
      </c>
      <c r="DK168" s="82" t="str">
        <f t="shared" si="62"/>
        <v/>
      </c>
      <c r="DL168" s="82" t="str">
        <f t="shared" si="62"/>
        <v/>
      </c>
      <c r="DM168" s="82" t="str">
        <f t="shared" si="63"/>
        <v/>
      </c>
      <c r="DN168" s="82" t="str">
        <f t="shared" si="63"/>
        <v/>
      </c>
      <c r="DO168" s="82" t="str">
        <f t="shared" si="63"/>
        <v/>
      </c>
      <c r="DP168" s="82" t="str">
        <f t="shared" si="63"/>
        <v/>
      </c>
      <c r="DQ168" s="82" t="str">
        <f t="shared" si="63"/>
        <v/>
      </c>
      <c r="DR168" s="82" t="str">
        <f t="shared" si="63"/>
        <v/>
      </c>
      <c r="DS168" s="82" t="str">
        <f t="shared" si="64"/>
        <v/>
      </c>
      <c r="DT168" s="82" t="str">
        <f t="shared" si="64"/>
        <v/>
      </c>
      <c r="DU168" s="82" t="str">
        <f t="shared" si="64"/>
        <v/>
      </c>
      <c r="DV168" s="82" t="str">
        <f t="shared" si="64"/>
        <v/>
      </c>
      <c r="DW168" s="82" t="str">
        <f t="shared" si="64"/>
        <v/>
      </c>
      <c r="DX168" s="82" t="str">
        <f t="shared" si="64"/>
        <v/>
      </c>
      <c r="DY168" s="82" t="str">
        <f t="shared" si="65"/>
        <v/>
      </c>
      <c r="DZ168" s="82" t="str">
        <f t="shared" si="65"/>
        <v/>
      </c>
      <c r="EA168" s="82" t="str">
        <f t="shared" si="65"/>
        <v/>
      </c>
      <c r="EB168" s="82" t="str">
        <f t="shared" si="65"/>
        <v/>
      </c>
      <c r="EC168" s="82" t="str">
        <f t="shared" si="65"/>
        <v/>
      </c>
      <c r="ED168" s="82" t="str">
        <f t="shared" si="65"/>
        <v/>
      </c>
      <c r="EE168" s="82" t="str">
        <f t="shared" si="66"/>
        <v/>
      </c>
      <c r="EF168" s="82" t="str">
        <f t="shared" si="66"/>
        <v/>
      </c>
      <c r="EG168" s="82" t="str">
        <f t="shared" si="66"/>
        <v/>
      </c>
      <c r="EH168" s="82" t="str">
        <f t="shared" si="66"/>
        <v/>
      </c>
      <c r="EI168" s="82" t="str">
        <f t="shared" si="66"/>
        <v/>
      </c>
      <c r="EJ168" s="82" t="str">
        <f t="shared" si="66"/>
        <v/>
      </c>
      <c r="EK168" s="82" t="str">
        <f t="shared" si="67"/>
        <v/>
      </c>
      <c r="EL168" s="82" t="str">
        <f t="shared" si="67"/>
        <v/>
      </c>
      <c r="EM168" s="82" t="str">
        <f t="shared" si="67"/>
        <v/>
      </c>
      <c r="EN168" s="82" t="str">
        <f t="shared" si="67"/>
        <v/>
      </c>
      <c r="EO168" s="82" t="str">
        <f t="shared" si="67"/>
        <v/>
      </c>
      <c r="EP168" s="82" t="str">
        <f t="shared" si="67"/>
        <v/>
      </c>
      <c r="EQ168" s="82" t="str">
        <f t="shared" si="68"/>
        <v/>
      </c>
      <c r="ER168" s="82" t="str">
        <f t="shared" si="68"/>
        <v/>
      </c>
      <c r="ES168" s="82" t="str">
        <f t="shared" si="68"/>
        <v/>
      </c>
      <c r="ET168" s="82" t="str">
        <f t="shared" si="68"/>
        <v/>
      </c>
      <c r="EU168" s="82" t="str">
        <f t="shared" si="68"/>
        <v/>
      </c>
      <c r="EV168" s="82" t="str">
        <f t="shared" si="68"/>
        <v/>
      </c>
      <c r="EW168" s="82" t="str">
        <f t="shared" si="69"/>
        <v/>
      </c>
      <c r="EX168" s="82" t="str">
        <f t="shared" si="69"/>
        <v/>
      </c>
      <c r="EY168" s="82" t="str">
        <f t="shared" si="69"/>
        <v/>
      </c>
      <c r="EZ168" s="82" t="str">
        <f t="shared" si="69"/>
        <v/>
      </c>
      <c r="FA168" s="82" t="str">
        <f t="shared" si="69"/>
        <v/>
      </c>
      <c r="FB168" s="82" t="str">
        <f t="shared" si="69"/>
        <v/>
      </c>
      <c r="FC168" s="82" t="str">
        <f t="shared" si="70"/>
        <v>egaodenei@wine.plala.or.jp</v>
      </c>
      <c r="FD168" s="82" t="str">
        <f t="shared" si="70"/>
        <v/>
      </c>
      <c r="FE168" s="82" t="str">
        <f t="shared" si="70"/>
        <v/>
      </c>
      <c r="FF168" s="82" t="str">
        <f t="shared" si="70"/>
        <v/>
      </c>
      <c r="FG168" s="82" t="str">
        <f t="shared" si="70"/>
        <v/>
      </c>
      <c r="FH168" s="82" t="str">
        <f t="shared" si="70"/>
        <v/>
      </c>
      <c r="FI168" s="82" t="str">
        <f t="shared" si="71"/>
        <v/>
      </c>
      <c r="FJ168" s="82" t="str">
        <f t="shared" si="71"/>
        <v/>
      </c>
      <c r="FK168" s="82" t="str">
        <f t="shared" si="71"/>
        <v/>
      </c>
      <c r="FL168" s="82" t="str">
        <f t="shared" si="71"/>
        <v/>
      </c>
      <c r="FM168" s="82" t="str">
        <f t="shared" si="71"/>
        <v/>
      </c>
      <c r="FN168" s="82" t="str">
        <f t="shared" si="71"/>
        <v/>
      </c>
      <c r="FO168" s="82" t="str">
        <f t="shared" si="72"/>
        <v/>
      </c>
      <c r="FP168" s="82" t="str">
        <f t="shared" si="72"/>
        <v/>
      </c>
      <c r="FQ168" s="82" t="str">
        <f t="shared" si="72"/>
        <v/>
      </c>
      <c r="FR168" s="82" t="str">
        <f t="shared" si="72"/>
        <v/>
      </c>
      <c r="FS168" s="82" t="str">
        <f t="shared" si="72"/>
        <v/>
      </c>
      <c r="FT168" s="82" t="str">
        <f t="shared" si="72"/>
        <v/>
      </c>
      <c r="FU168" s="82" t="str">
        <f t="shared" si="73"/>
        <v/>
      </c>
      <c r="FV168" s="82" t="str">
        <f t="shared" si="73"/>
        <v/>
      </c>
      <c r="FW168" s="82" t="str">
        <f t="shared" si="73"/>
        <v/>
      </c>
      <c r="FX168" s="82" t="str">
        <f t="shared" si="73"/>
        <v/>
      </c>
      <c r="FY168" s="82" t="str">
        <f t="shared" si="73"/>
        <v/>
      </c>
      <c r="FZ168" s="82" t="str">
        <f t="shared" si="73"/>
        <v/>
      </c>
      <c r="GA168" s="82" t="str">
        <f t="shared" si="74"/>
        <v/>
      </c>
      <c r="GB168" s="82" t="str">
        <f t="shared" si="74"/>
        <v/>
      </c>
      <c r="GC168" s="82" t="str">
        <f t="shared" si="74"/>
        <v/>
      </c>
      <c r="GD168" s="82" t="str">
        <f t="shared" si="74"/>
        <v/>
      </c>
      <c r="GE168" s="82" t="str">
        <f t="shared" si="74"/>
        <v/>
      </c>
      <c r="GF168" s="82" t="str">
        <f t="shared" si="74"/>
        <v/>
      </c>
    </row>
    <row r="169" spans="1:236" ht="25.5" customHeight="1">
      <c r="A169" s="2" t="s">
        <v>4571</v>
      </c>
      <c r="B169" s="2">
        <f>COUNTIF($H$4:H169,H169)</f>
        <v>1</v>
      </c>
      <c r="C169" s="2">
        <f>COUNTIF($J$4:J169,J169)</f>
        <v>1</v>
      </c>
      <c r="D169" s="2">
        <f>COUNTIF($K$4:K169,K169)</f>
        <v>1</v>
      </c>
      <c r="E169" s="89">
        <f t="shared" si="50"/>
        <v>166</v>
      </c>
      <c r="F169" s="89" t="s">
        <v>2532</v>
      </c>
      <c r="G169" s="79" t="s">
        <v>4025</v>
      </c>
      <c r="H169" s="97" t="s">
        <v>1893</v>
      </c>
      <c r="I169" s="79" t="s">
        <v>4258</v>
      </c>
      <c r="J169" s="79" t="s">
        <v>1170</v>
      </c>
      <c r="K169" s="89" t="s">
        <v>4437</v>
      </c>
      <c r="L169" s="89" t="s">
        <v>1346</v>
      </c>
      <c r="M169" s="108" t="s">
        <v>4439</v>
      </c>
      <c r="N169" s="108"/>
      <c r="O169" s="108"/>
      <c r="P169" s="108"/>
      <c r="Q169" s="108"/>
      <c r="R169" s="108"/>
      <c r="S169" s="89"/>
      <c r="T169" s="89"/>
      <c r="U169" s="89"/>
      <c r="V169" s="89"/>
      <c r="W169" s="89"/>
      <c r="X169" s="89"/>
      <c r="Y169" s="89"/>
      <c r="Z169" s="89"/>
      <c r="AA169" s="89">
        <v>1</v>
      </c>
      <c r="AB169" s="89"/>
      <c r="AC169" s="89"/>
      <c r="AD169" s="89">
        <v>1</v>
      </c>
      <c r="AE169" s="89"/>
      <c r="AF169" s="89"/>
      <c r="AG169" s="89"/>
      <c r="AH169" s="89"/>
      <c r="AI169" s="89"/>
      <c r="AJ169" s="89"/>
      <c r="AK169" s="89"/>
      <c r="AL169" s="89"/>
      <c r="AM169" s="89"/>
      <c r="AN169" s="89"/>
      <c r="AO169" s="89"/>
      <c r="AP169" s="89"/>
      <c r="AQ169" s="111"/>
      <c r="AR169" s="118"/>
      <c r="AS169" s="2" t="str">
        <f t="shared" si="51"/>
        <v/>
      </c>
      <c r="AT169" s="2" t="str">
        <f t="shared" si="51"/>
        <v/>
      </c>
      <c r="AU169" s="2" t="str">
        <f t="shared" si="51"/>
        <v/>
      </c>
      <c r="AV169" s="2" t="str">
        <f t="shared" si="51"/>
        <v/>
      </c>
      <c r="AW169" s="2" t="str">
        <f t="shared" si="51"/>
        <v/>
      </c>
      <c r="AX169" s="2" t="str">
        <f t="shared" si="51"/>
        <v/>
      </c>
      <c r="AY169" s="121" t="str">
        <f t="shared" si="52"/>
        <v/>
      </c>
      <c r="AZ169" s="121" t="str">
        <f t="shared" si="52"/>
        <v/>
      </c>
      <c r="BA169" s="121" t="str">
        <f t="shared" si="52"/>
        <v/>
      </c>
      <c r="BB169" s="121" t="str">
        <f t="shared" si="52"/>
        <v/>
      </c>
      <c r="BC169" s="121" t="str">
        <f t="shared" si="52"/>
        <v/>
      </c>
      <c r="BD169" s="121" t="str">
        <f t="shared" si="52"/>
        <v/>
      </c>
      <c r="BE169" s="82" t="str">
        <f t="shared" si="53"/>
        <v/>
      </c>
      <c r="BF169" s="82" t="str">
        <f t="shared" si="53"/>
        <v/>
      </c>
      <c r="BG169" s="82" t="str">
        <f t="shared" si="53"/>
        <v/>
      </c>
      <c r="BH169" s="82" t="str">
        <f t="shared" si="53"/>
        <v/>
      </c>
      <c r="BI169" s="82" t="str">
        <f t="shared" si="53"/>
        <v/>
      </c>
      <c r="BJ169" s="82" t="str">
        <f t="shared" si="53"/>
        <v/>
      </c>
      <c r="BK169" s="82" t="str">
        <f t="shared" si="54"/>
        <v/>
      </c>
      <c r="BL169" s="82" t="str">
        <f t="shared" si="54"/>
        <v/>
      </c>
      <c r="BM169" s="82" t="str">
        <f t="shared" si="54"/>
        <v/>
      </c>
      <c r="BN169" s="82" t="str">
        <f t="shared" si="54"/>
        <v/>
      </c>
      <c r="BO169" s="82" t="str">
        <f t="shared" si="54"/>
        <v/>
      </c>
      <c r="BP169" s="82" t="str">
        <f t="shared" si="54"/>
        <v/>
      </c>
      <c r="BQ169" s="82" t="str">
        <f t="shared" si="55"/>
        <v/>
      </c>
      <c r="BR169" s="82" t="str">
        <f t="shared" si="55"/>
        <v/>
      </c>
      <c r="BS169" s="82" t="str">
        <f t="shared" si="55"/>
        <v/>
      </c>
      <c r="BT169" s="82" t="str">
        <f t="shared" si="55"/>
        <v/>
      </c>
      <c r="BU169" s="82" t="str">
        <f t="shared" si="55"/>
        <v/>
      </c>
      <c r="BV169" s="82" t="str">
        <f t="shared" si="55"/>
        <v/>
      </c>
      <c r="BW169" s="82" t="str">
        <f t="shared" si="56"/>
        <v/>
      </c>
      <c r="BX169" s="82" t="str">
        <f t="shared" si="56"/>
        <v/>
      </c>
      <c r="BY169" s="82" t="str">
        <f t="shared" si="56"/>
        <v/>
      </c>
      <c r="BZ169" s="82" t="str">
        <f t="shared" si="56"/>
        <v/>
      </c>
      <c r="CA169" s="82" t="str">
        <f t="shared" si="56"/>
        <v/>
      </c>
      <c r="CB169" s="82" t="str">
        <f t="shared" si="56"/>
        <v/>
      </c>
      <c r="CC169" s="82" t="str">
        <f t="shared" si="57"/>
        <v/>
      </c>
      <c r="CD169" s="82" t="str">
        <f t="shared" si="57"/>
        <v/>
      </c>
      <c r="CE169" s="82" t="str">
        <f t="shared" si="57"/>
        <v/>
      </c>
      <c r="CF169" s="82" t="str">
        <f t="shared" si="57"/>
        <v/>
      </c>
      <c r="CG169" s="82" t="str">
        <f t="shared" si="57"/>
        <v/>
      </c>
      <c r="CH169" s="82" t="str">
        <f t="shared" si="57"/>
        <v/>
      </c>
      <c r="CI169" s="82" t="str">
        <f t="shared" si="58"/>
        <v/>
      </c>
      <c r="CJ169" s="82" t="str">
        <f t="shared" si="58"/>
        <v/>
      </c>
      <c r="CK169" s="82" t="str">
        <f t="shared" si="58"/>
        <v/>
      </c>
      <c r="CL169" s="82" t="str">
        <f t="shared" si="58"/>
        <v/>
      </c>
      <c r="CM169" s="82" t="str">
        <f t="shared" si="58"/>
        <v/>
      </c>
      <c r="CN169" s="82" t="str">
        <f t="shared" si="58"/>
        <v/>
      </c>
      <c r="CO169" s="82" t="str">
        <f t="shared" si="59"/>
        <v>kirari-info@royal.ocn.ne.jp</v>
      </c>
      <c r="CP169" s="82" t="str">
        <f t="shared" si="59"/>
        <v/>
      </c>
      <c r="CQ169" s="82" t="str">
        <f t="shared" si="59"/>
        <v/>
      </c>
      <c r="CR169" s="82" t="str">
        <f t="shared" si="59"/>
        <v/>
      </c>
      <c r="CS169" s="82" t="str">
        <f t="shared" si="59"/>
        <v/>
      </c>
      <c r="CT169" s="82" t="str">
        <f t="shared" si="59"/>
        <v/>
      </c>
      <c r="CU169" s="82" t="str">
        <f t="shared" si="60"/>
        <v/>
      </c>
      <c r="CV169" s="82" t="str">
        <f t="shared" si="60"/>
        <v/>
      </c>
      <c r="CW169" s="82" t="str">
        <f t="shared" si="60"/>
        <v/>
      </c>
      <c r="CX169" s="82" t="str">
        <f t="shared" si="60"/>
        <v/>
      </c>
      <c r="CY169" s="82" t="str">
        <f t="shared" si="60"/>
        <v/>
      </c>
      <c r="CZ169" s="82" t="str">
        <f t="shared" si="60"/>
        <v/>
      </c>
      <c r="DA169" s="82" t="str">
        <f t="shared" si="61"/>
        <v/>
      </c>
      <c r="DB169" s="82" t="str">
        <f t="shared" si="61"/>
        <v/>
      </c>
      <c r="DC169" s="82" t="str">
        <f t="shared" si="61"/>
        <v/>
      </c>
      <c r="DD169" s="82" t="str">
        <f t="shared" si="61"/>
        <v/>
      </c>
      <c r="DE169" s="82" t="str">
        <f t="shared" si="61"/>
        <v/>
      </c>
      <c r="DF169" s="82" t="str">
        <f t="shared" si="61"/>
        <v/>
      </c>
      <c r="DG169" s="82" t="str">
        <f t="shared" si="62"/>
        <v>kirari-info@royal.ocn.ne.jp</v>
      </c>
      <c r="DH169" s="82" t="str">
        <f t="shared" si="62"/>
        <v/>
      </c>
      <c r="DI169" s="82" t="str">
        <f t="shared" si="62"/>
        <v/>
      </c>
      <c r="DJ169" s="82" t="str">
        <f t="shared" si="62"/>
        <v/>
      </c>
      <c r="DK169" s="82" t="str">
        <f t="shared" si="62"/>
        <v/>
      </c>
      <c r="DL169" s="82" t="str">
        <f t="shared" si="62"/>
        <v/>
      </c>
      <c r="DM169" s="82" t="str">
        <f t="shared" si="63"/>
        <v/>
      </c>
      <c r="DN169" s="82" t="str">
        <f t="shared" si="63"/>
        <v/>
      </c>
      <c r="DO169" s="82" t="str">
        <f t="shared" si="63"/>
        <v/>
      </c>
      <c r="DP169" s="82" t="str">
        <f t="shared" si="63"/>
        <v/>
      </c>
      <c r="DQ169" s="82" t="str">
        <f t="shared" si="63"/>
        <v/>
      </c>
      <c r="DR169" s="82" t="str">
        <f t="shared" si="63"/>
        <v/>
      </c>
      <c r="DS169" s="82" t="str">
        <f t="shared" si="64"/>
        <v/>
      </c>
      <c r="DT169" s="82" t="str">
        <f t="shared" si="64"/>
        <v/>
      </c>
      <c r="DU169" s="82" t="str">
        <f t="shared" si="64"/>
        <v/>
      </c>
      <c r="DV169" s="82" t="str">
        <f t="shared" si="64"/>
        <v/>
      </c>
      <c r="DW169" s="82" t="str">
        <f t="shared" si="64"/>
        <v/>
      </c>
      <c r="DX169" s="82" t="str">
        <f t="shared" si="64"/>
        <v/>
      </c>
      <c r="DY169" s="82" t="str">
        <f t="shared" si="65"/>
        <v/>
      </c>
      <c r="DZ169" s="82" t="str">
        <f t="shared" si="65"/>
        <v/>
      </c>
      <c r="EA169" s="82" t="str">
        <f t="shared" si="65"/>
        <v/>
      </c>
      <c r="EB169" s="82" t="str">
        <f t="shared" si="65"/>
        <v/>
      </c>
      <c r="EC169" s="82" t="str">
        <f t="shared" si="65"/>
        <v/>
      </c>
      <c r="ED169" s="82" t="str">
        <f t="shared" si="65"/>
        <v/>
      </c>
      <c r="EE169" s="82" t="str">
        <f t="shared" si="66"/>
        <v/>
      </c>
      <c r="EF169" s="82" t="str">
        <f t="shared" si="66"/>
        <v/>
      </c>
      <c r="EG169" s="82" t="str">
        <f t="shared" si="66"/>
        <v/>
      </c>
      <c r="EH169" s="82" t="str">
        <f t="shared" si="66"/>
        <v/>
      </c>
      <c r="EI169" s="82" t="str">
        <f t="shared" si="66"/>
        <v/>
      </c>
      <c r="EJ169" s="82" t="str">
        <f t="shared" si="66"/>
        <v/>
      </c>
      <c r="EK169" s="82" t="str">
        <f t="shared" si="67"/>
        <v/>
      </c>
      <c r="EL169" s="82" t="str">
        <f t="shared" si="67"/>
        <v/>
      </c>
      <c r="EM169" s="82" t="str">
        <f t="shared" si="67"/>
        <v/>
      </c>
      <c r="EN169" s="82" t="str">
        <f t="shared" si="67"/>
        <v/>
      </c>
      <c r="EO169" s="82" t="str">
        <f t="shared" si="67"/>
        <v/>
      </c>
      <c r="EP169" s="82" t="str">
        <f t="shared" si="67"/>
        <v/>
      </c>
      <c r="EQ169" s="82" t="str">
        <f t="shared" si="68"/>
        <v/>
      </c>
      <c r="ER169" s="82" t="str">
        <f t="shared" si="68"/>
        <v/>
      </c>
      <c r="ES169" s="82" t="str">
        <f t="shared" si="68"/>
        <v/>
      </c>
      <c r="ET169" s="82" t="str">
        <f t="shared" si="68"/>
        <v/>
      </c>
      <c r="EU169" s="82" t="str">
        <f t="shared" si="68"/>
        <v/>
      </c>
      <c r="EV169" s="82" t="str">
        <f t="shared" si="68"/>
        <v/>
      </c>
      <c r="EW169" s="82" t="str">
        <f t="shared" si="69"/>
        <v/>
      </c>
      <c r="EX169" s="82" t="str">
        <f t="shared" si="69"/>
        <v/>
      </c>
      <c r="EY169" s="82" t="str">
        <f t="shared" si="69"/>
        <v/>
      </c>
      <c r="EZ169" s="82" t="str">
        <f t="shared" si="69"/>
        <v/>
      </c>
      <c r="FA169" s="82" t="str">
        <f t="shared" si="69"/>
        <v/>
      </c>
      <c r="FB169" s="82" t="str">
        <f t="shared" si="69"/>
        <v/>
      </c>
      <c r="FC169" s="82" t="str">
        <f t="shared" si="70"/>
        <v/>
      </c>
      <c r="FD169" s="82" t="str">
        <f t="shared" si="70"/>
        <v/>
      </c>
      <c r="FE169" s="82" t="str">
        <f t="shared" si="70"/>
        <v/>
      </c>
      <c r="FF169" s="82" t="str">
        <f t="shared" si="70"/>
        <v/>
      </c>
      <c r="FG169" s="82" t="str">
        <f t="shared" si="70"/>
        <v/>
      </c>
      <c r="FH169" s="82" t="str">
        <f t="shared" si="70"/>
        <v/>
      </c>
      <c r="FI169" s="82" t="str">
        <f t="shared" si="71"/>
        <v/>
      </c>
      <c r="FJ169" s="82" t="str">
        <f t="shared" si="71"/>
        <v/>
      </c>
      <c r="FK169" s="82" t="str">
        <f t="shared" si="71"/>
        <v/>
      </c>
      <c r="FL169" s="82" t="str">
        <f t="shared" si="71"/>
        <v/>
      </c>
      <c r="FM169" s="82" t="str">
        <f t="shared" si="71"/>
        <v/>
      </c>
      <c r="FN169" s="82" t="str">
        <f t="shared" si="71"/>
        <v/>
      </c>
      <c r="FO169" s="82" t="str">
        <f t="shared" si="72"/>
        <v/>
      </c>
      <c r="FP169" s="82" t="str">
        <f t="shared" si="72"/>
        <v/>
      </c>
      <c r="FQ169" s="82" t="str">
        <f t="shared" si="72"/>
        <v/>
      </c>
      <c r="FR169" s="82" t="str">
        <f t="shared" si="72"/>
        <v/>
      </c>
      <c r="FS169" s="82" t="str">
        <f t="shared" si="72"/>
        <v/>
      </c>
      <c r="FT169" s="82" t="str">
        <f t="shared" si="72"/>
        <v/>
      </c>
      <c r="FU169" s="82" t="str">
        <f t="shared" si="73"/>
        <v/>
      </c>
      <c r="FV169" s="82" t="str">
        <f t="shared" si="73"/>
        <v/>
      </c>
      <c r="FW169" s="82" t="str">
        <f t="shared" si="73"/>
        <v/>
      </c>
      <c r="FX169" s="82" t="str">
        <f t="shared" si="73"/>
        <v/>
      </c>
      <c r="FY169" s="82" t="str">
        <f t="shared" si="73"/>
        <v/>
      </c>
      <c r="FZ169" s="82" t="str">
        <f t="shared" si="73"/>
        <v/>
      </c>
      <c r="GA169" s="82" t="str">
        <f t="shared" si="74"/>
        <v/>
      </c>
      <c r="GB169" s="82" t="str">
        <f t="shared" si="74"/>
        <v/>
      </c>
      <c r="GC169" s="82" t="str">
        <f t="shared" si="74"/>
        <v/>
      </c>
      <c r="GD169" s="82" t="str">
        <f t="shared" si="74"/>
        <v/>
      </c>
      <c r="GE169" s="82" t="str">
        <f t="shared" si="74"/>
        <v/>
      </c>
      <c r="GF169" s="82" t="str">
        <f t="shared" si="74"/>
        <v/>
      </c>
    </row>
    <row r="170" spans="1:236" ht="25.5" customHeight="1">
      <c r="A170" s="2" t="s">
        <v>2852</v>
      </c>
      <c r="B170" s="2">
        <f>COUNTIF($H$4:H170,H170)</f>
        <v>1</v>
      </c>
      <c r="C170" s="2">
        <f>COUNTIF($J$4:J170,J170)</f>
        <v>1</v>
      </c>
      <c r="D170" s="2">
        <f>COUNTIF($K$4:K170,K170)</f>
        <v>1</v>
      </c>
      <c r="E170" s="89">
        <f t="shared" si="50"/>
        <v>167</v>
      </c>
      <c r="F170" s="89" t="s">
        <v>2532</v>
      </c>
      <c r="G170" s="79" t="s">
        <v>4390</v>
      </c>
      <c r="H170" s="97" t="s">
        <v>272</v>
      </c>
      <c r="I170" s="79" t="s">
        <v>44</v>
      </c>
      <c r="J170" s="79" t="s">
        <v>335</v>
      </c>
      <c r="K170" s="89" t="s">
        <v>4442</v>
      </c>
      <c r="L170" s="89" t="s">
        <v>3256</v>
      </c>
      <c r="M170" s="108" t="s">
        <v>4443</v>
      </c>
      <c r="N170" s="108"/>
      <c r="O170" s="108"/>
      <c r="P170" s="108"/>
      <c r="Q170" s="108"/>
      <c r="R170" s="108"/>
      <c r="S170" s="89"/>
      <c r="T170" s="89"/>
      <c r="U170" s="89"/>
      <c r="V170" s="89"/>
      <c r="W170" s="89"/>
      <c r="X170" s="89"/>
      <c r="Y170" s="89"/>
      <c r="Z170" s="89"/>
      <c r="AA170" s="89"/>
      <c r="AB170" s="89"/>
      <c r="AC170" s="89">
        <v>1</v>
      </c>
      <c r="AD170" s="89"/>
      <c r="AE170" s="89"/>
      <c r="AF170" s="89"/>
      <c r="AG170" s="89"/>
      <c r="AH170" s="89"/>
      <c r="AI170" s="89"/>
      <c r="AJ170" s="89"/>
      <c r="AK170" s="89"/>
      <c r="AL170" s="89"/>
      <c r="AM170" s="89"/>
      <c r="AN170" s="89"/>
      <c r="AO170" s="89"/>
      <c r="AP170" s="89"/>
      <c r="AQ170" s="111"/>
      <c r="AR170" s="118"/>
      <c r="AS170" s="2" t="str">
        <f t="shared" si="51"/>
        <v/>
      </c>
      <c r="AT170" s="2" t="str">
        <f t="shared" si="51"/>
        <v/>
      </c>
      <c r="AU170" s="2" t="str">
        <f t="shared" si="51"/>
        <v/>
      </c>
      <c r="AV170" s="2" t="str">
        <f t="shared" si="51"/>
        <v/>
      </c>
      <c r="AW170" s="2" t="str">
        <f t="shared" si="51"/>
        <v/>
      </c>
      <c r="AX170" s="2" t="str">
        <f t="shared" si="51"/>
        <v/>
      </c>
      <c r="AY170" s="121" t="str">
        <f t="shared" si="52"/>
        <v/>
      </c>
      <c r="AZ170" s="121" t="str">
        <f t="shared" si="52"/>
        <v/>
      </c>
      <c r="BA170" s="121" t="str">
        <f t="shared" si="52"/>
        <v/>
      </c>
      <c r="BB170" s="121" t="str">
        <f t="shared" si="52"/>
        <v/>
      </c>
      <c r="BC170" s="121" t="str">
        <f t="shared" si="52"/>
        <v/>
      </c>
      <c r="BD170" s="121" t="str">
        <f t="shared" si="52"/>
        <v/>
      </c>
      <c r="BE170" s="82" t="str">
        <f t="shared" si="53"/>
        <v/>
      </c>
      <c r="BF170" s="82" t="str">
        <f t="shared" si="53"/>
        <v/>
      </c>
      <c r="BG170" s="82" t="str">
        <f t="shared" si="53"/>
        <v/>
      </c>
      <c r="BH170" s="82" t="str">
        <f t="shared" si="53"/>
        <v/>
      </c>
      <c r="BI170" s="82" t="str">
        <f t="shared" si="53"/>
        <v/>
      </c>
      <c r="BJ170" s="82" t="str">
        <f t="shared" si="53"/>
        <v/>
      </c>
      <c r="BK170" s="82" t="str">
        <f t="shared" si="54"/>
        <v/>
      </c>
      <c r="BL170" s="82" t="str">
        <f t="shared" si="54"/>
        <v/>
      </c>
      <c r="BM170" s="82" t="str">
        <f t="shared" si="54"/>
        <v/>
      </c>
      <c r="BN170" s="82" t="str">
        <f t="shared" si="54"/>
        <v/>
      </c>
      <c r="BO170" s="82" t="str">
        <f t="shared" si="54"/>
        <v/>
      </c>
      <c r="BP170" s="82" t="str">
        <f t="shared" si="54"/>
        <v/>
      </c>
      <c r="BQ170" s="82" t="str">
        <f t="shared" si="55"/>
        <v/>
      </c>
      <c r="BR170" s="82" t="str">
        <f t="shared" si="55"/>
        <v/>
      </c>
      <c r="BS170" s="82" t="str">
        <f t="shared" si="55"/>
        <v/>
      </c>
      <c r="BT170" s="82" t="str">
        <f t="shared" si="55"/>
        <v/>
      </c>
      <c r="BU170" s="82" t="str">
        <f t="shared" si="55"/>
        <v/>
      </c>
      <c r="BV170" s="82" t="str">
        <f t="shared" si="55"/>
        <v/>
      </c>
      <c r="BW170" s="82" t="str">
        <f t="shared" si="56"/>
        <v/>
      </c>
      <c r="BX170" s="82" t="str">
        <f t="shared" si="56"/>
        <v/>
      </c>
      <c r="BY170" s="82" t="str">
        <f t="shared" si="56"/>
        <v/>
      </c>
      <c r="BZ170" s="82" t="str">
        <f t="shared" si="56"/>
        <v/>
      </c>
      <c r="CA170" s="82" t="str">
        <f t="shared" si="56"/>
        <v/>
      </c>
      <c r="CB170" s="82" t="str">
        <f t="shared" si="56"/>
        <v/>
      </c>
      <c r="CC170" s="82" t="str">
        <f t="shared" si="57"/>
        <v/>
      </c>
      <c r="CD170" s="82" t="str">
        <f t="shared" si="57"/>
        <v/>
      </c>
      <c r="CE170" s="82" t="str">
        <f t="shared" si="57"/>
        <v/>
      </c>
      <c r="CF170" s="82" t="str">
        <f t="shared" si="57"/>
        <v/>
      </c>
      <c r="CG170" s="82" t="str">
        <f t="shared" si="57"/>
        <v/>
      </c>
      <c r="CH170" s="82" t="str">
        <f t="shared" si="57"/>
        <v/>
      </c>
      <c r="CI170" s="82" t="str">
        <f t="shared" si="58"/>
        <v/>
      </c>
      <c r="CJ170" s="82" t="str">
        <f t="shared" si="58"/>
        <v/>
      </c>
      <c r="CK170" s="82" t="str">
        <f t="shared" si="58"/>
        <v/>
      </c>
      <c r="CL170" s="82" t="str">
        <f t="shared" si="58"/>
        <v/>
      </c>
      <c r="CM170" s="82" t="str">
        <f t="shared" si="58"/>
        <v/>
      </c>
      <c r="CN170" s="82" t="str">
        <f t="shared" si="58"/>
        <v/>
      </c>
      <c r="CO170" s="82" t="str">
        <f t="shared" si="59"/>
        <v/>
      </c>
      <c r="CP170" s="82" t="str">
        <f t="shared" si="59"/>
        <v/>
      </c>
      <c r="CQ170" s="82" t="str">
        <f t="shared" si="59"/>
        <v/>
      </c>
      <c r="CR170" s="82" t="str">
        <f t="shared" si="59"/>
        <v/>
      </c>
      <c r="CS170" s="82" t="str">
        <f t="shared" si="59"/>
        <v/>
      </c>
      <c r="CT170" s="82" t="str">
        <f t="shared" si="59"/>
        <v/>
      </c>
      <c r="CU170" s="82" t="str">
        <f t="shared" si="60"/>
        <v/>
      </c>
      <c r="CV170" s="82" t="str">
        <f t="shared" si="60"/>
        <v/>
      </c>
      <c r="CW170" s="82" t="str">
        <f t="shared" si="60"/>
        <v/>
      </c>
      <c r="CX170" s="82" t="str">
        <f t="shared" si="60"/>
        <v/>
      </c>
      <c r="CY170" s="82" t="str">
        <f t="shared" si="60"/>
        <v/>
      </c>
      <c r="CZ170" s="82" t="str">
        <f t="shared" si="60"/>
        <v/>
      </c>
      <c r="DA170" s="82" t="str">
        <f t="shared" si="61"/>
        <v>info_kyoudou@homarenoie-group.com</v>
      </c>
      <c r="DB170" s="82" t="str">
        <f t="shared" si="61"/>
        <v/>
      </c>
      <c r="DC170" s="82" t="str">
        <f t="shared" si="61"/>
        <v/>
      </c>
      <c r="DD170" s="82" t="str">
        <f t="shared" si="61"/>
        <v/>
      </c>
      <c r="DE170" s="82" t="str">
        <f t="shared" si="61"/>
        <v/>
      </c>
      <c r="DF170" s="82" t="str">
        <f t="shared" si="61"/>
        <v/>
      </c>
      <c r="DG170" s="82" t="str">
        <f t="shared" si="62"/>
        <v/>
      </c>
      <c r="DH170" s="82" t="str">
        <f t="shared" si="62"/>
        <v/>
      </c>
      <c r="DI170" s="82" t="str">
        <f t="shared" si="62"/>
        <v/>
      </c>
      <c r="DJ170" s="82" t="str">
        <f t="shared" si="62"/>
        <v/>
      </c>
      <c r="DK170" s="82" t="str">
        <f t="shared" si="62"/>
        <v/>
      </c>
      <c r="DL170" s="82" t="str">
        <f t="shared" si="62"/>
        <v/>
      </c>
      <c r="DM170" s="82" t="str">
        <f t="shared" si="63"/>
        <v/>
      </c>
      <c r="DN170" s="82" t="str">
        <f t="shared" si="63"/>
        <v/>
      </c>
      <c r="DO170" s="82" t="str">
        <f t="shared" si="63"/>
        <v/>
      </c>
      <c r="DP170" s="82" t="str">
        <f t="shared" si="63"/>
        <v/>
      </c>
      <c r="DQ170" s="82" t="str">
        <f t="shared" si="63"/>
        <v/>
      </c>
      <c r="DR170" s="82" t="str">
        <f t="shared" si="63"/>
        <v/>
      </c>
      <c r="DS170" s="82" t="str">
        <f t="shared" si="64"/>
        <v/>
      </c>
      <c r="DT170" s="82" t="str">
        <f t="shared" si="64"/>
        <v/>
      </c>
      <c r="DU170" s="82" t="str">
        <f t="shared" si="64"/>
        <v/>
      </c>
      <c r="DV170" s="82" t="str">
        <f t="shared" si="64"/>
        <v/>
      </c>
      <c r="DW170" s="82" t="str">
        <f t="shared" si="64"/>
        <v/>
      </c>
      <c r="DX170" s="82" t="str">
        <f t="shared" si="64"/>
        <v/>
      </c>
      <c r="DY170" s="82" t="str">
        <f t="shared" si="65"/>
        <v/>
      </c>
      <c r="DZ170" s="82" t="str">
        <f t="shared" si="65"/>
        <v/>
      </c>
      <c r="EA170" s="82" t="str">
        <f t="shared" si="65"/>
        <v/>
      </c>
      <c r="EB170" s="82" t="str">
        <f t="shared" si="65"/>
        <v/>
      </c>
      <c r="EC170" s="82" t="str">
        <f t="shared" si="65"/>
        <v/>
      </c>
      <c r="ED170" s="82" t="str">
        <f t="shared" si="65"/>
        <v/>
      </c>
      <c r="EE170" s="82" t="str">
        <f t="shared" si="66"/>
        <v/>
      </c>
      <c r="EF170" s="82" t="str">
        <f t="shared" si="66"/>
        <v/>
      </c>
      <c r="EG170" s="82" t="str">
        <f t="shared" si="66"/>
        <v/>
      </c>
      <c r="EH170" s="82" t="str">
        <f t="shared" si="66"/>
        <v/>
      </c>
      <c r="EI170" s="82" t="str">
        <f t="shared" si="66"/>
        <v/>
      </c>
      <c r="EJ170" s="82" t="str">
        <f t="shared" si="66"/>
        <v/>
      </c>
      <c r="EK170" s="82" t="str">
        <f t="shared" si="67"/>
        <v/>
      </c>
      <c r="EL170" s="82" t="str">
        <f t="shared" si="67"/>
        <v/>
      </c>
      <c r="EM170" s="82" t="str">
        <f t="shared" si="67"/>
        <v/>
      </c>
      <c r="EN170" s="82" t="str">
        <f t="shared" si="67"/>
        <v/>
      </c>
      <c r="EO170" s="82" t="str">
        <f t="shared" si="67"/>
        <v/>
      </c>
      <c r="EP170" s="82" t="str">
        <f t="shared" si="67"/>
        <v/>
      </c>
      <c r="EQ170" s="82" t="str">
        <f t="shared" si="68"/>
        <v/>
      </c>
      <c r="ER170" s="82" t="str">
        <f t="shared" si="68"/>
        <v/>
      </c>
      <c r="ES170" s="82" t="str">
        <f t="shared" si="68"/>
        <v/>
      </c>
      <c r="ET170" s="82" t="str">
        <f t="shared" si="68"/>
        <v/>
      </c>
      <c r="EU170" s="82" t="str">
        <f t="shared" si="68"/>
        <v/>
      </c>
      <c r="EV170" s="82" t="str">
        <f t="shared" si="68"/>
        <v/>
      </c>
      <c r="EW170" s="82" t="str">
        <f t="shared" si="69"/>
        <v/>
      </c>
      <c r="EX170" s="82" t="str">
        <f t="shared" si="69"/>
        <v/>
      </c>
      <c r="EY170" s="82" t="str">
        <f t="shared" si="69"/>
        <v/>
      </c>
      <c r="EZ170" s="82" t="str">
        <f t="shared" si="69"/>
        <v/>
      </c>
      <c r="FA170" s="82" t="str">
        <f t="shared" si="69"/>
        <v/>
      </c>
      <c r="FB170" s="82" t="str">
        <f t="shared" si="69"/>
        <v/>
      </c>
      <c r="FC170" s="82" t="str">
        <f t="shared" si="70"/>
        <v/>
      </c>
      <c r="FD170" s="82" t="str">
        <f t="shared" si="70"/>
        <v/>
      </c>
      <c r="FE170" s="82" t="str">
        <f t="shared" si="70"/>
        <v/>
      </c>
      <c r="FF170" s="82" t="str">
        <f t="shared" si="70"/>
        <v/>
      </c>
      <c r="FG170" s="82" t="str">
        <f t="shared" si="70"/>
        <v/>
      </c>
      <c r="FH170" s="82" t="str">
        <f t="shared" si="70"/>
        <v/>
      </c>
      <c r="FI170" s="82" t="str">
        <f t="shared" si="71"/>
        <v/>
      </c>
      <c r="FJ170" s="82" t="str">
        <f t="shared" si="71"/>
        <v/>
      </c>
      <c r="FK170" s="82" t="str">
        <f t="shared" si="71"/>
        <v/>
      </c>
      <c r="FL170" s="82" t="str">
        <f t="shared" si="71"/>
        <v/>
      </c>
      <c r="FM170" s="82" t="str">
        <f t="shared" si="71"/>
        <v/>
      </c>
      <c r="FN170" s="82" t="str">
        <f t="shared" si="71"/>
        <v/>
      </c>
      <c r="FO170" s="82" t="str">
        <f t="shared" si="72"/>
        <v/>
      </c>
      <c r="FP170" s="82" t="str">
        <f t="shared" si="72"/>
        <v/>
      </c>
      <c r="FQ170" s="82" t="str">
        <f t="shared" si="72"/>
        <v/>
      </c>
      <c r="FR170" s="82" t="str">
        <f t="shared" si="72"/>
        <v/>
      </c>
      <c r="FS170" s="82" t="str">
        <f t="shared" si="72"/>
        <v/>
      </c>
      <c r="FT170" s="82" t="str">
        <f t="shared" si="72"/>
        <v/>
      </c>
      <c r="FU170" s="82" t="str">
        <f t="shared" si="73"/>
        <v/>
      </c>
      <c r="FV170" s="82" t="str">
        <f t="shared" si="73"/>
        <v/>
      </c>
      <c r="FW170" s="82" t="str">
        <f t="shared" si="73"/>
        <v/>
      </c>
      <c r="FX170" s="82" t="str">
        <f t="shared" si="73"/>
        <v/>
      </c>
      <c r="FY170" s="82" t="str">
        <f t="shared" si="73"/>
        <v/>
      </c>
      <c r="FZ170" s="82" t="str">
        <f t="shared" si="73"/>
        <v/>
      </c>
      <c r="GA170" s="82" t="str">
        <f t="shared" si="74"/>
        <v/>
      </c>
      <c r="GB170" s="82" t="str">
        <f t="shared" si="74"/>
        <v/>
      </c>
      <c r="GC170" s="82" t="str">
        <f t="shared" si="74"/>
        <v/>
      </c>
      <c r="GD170" s="82" t="str">
        <f t="shared" si="74"/>
        <v/>
      </c>
      <c r="GE170" s="82" t="str">
        <f t="shared" si="74"/>
        <v/>
      </c>
      <c r="GF170" s="82" t="str">
        <f t="shared" si="74"/>
        <v/>
      </c>
    </row>
    <row r="171" spans="1:236" ht="25.5" customHeight="1">
      <c r="A171" s="2" t="s">
        <v>128</v>
      </c>
      <c r="B171" s="2">
        <f>COUNTIF($H$4:H171,H171)</f>
        <v>1</v>
      </c>
      <c r="C171" s="2">
        <f>COUNTIF($J$4:J171,J171)</f>
        <v>1</v>
      </c>
      <c r="D171" s="2">
        <f>COUNTIF($K$4:K171,K171)</f>
        <v>1</v>
      </c>
      <c r="E171" s="89">
        <f t="shared" si="50"/>
        <v>168</v>
      </c>
      <c r="F171" s="89" t="s">
        <v>2532</v>
      </c>
      <c r="G171" s="79" t="s">
        <v>4153</v>
      </c>
      <c r="H171" s="97" t="s">
        <v>1947</v>
      </c>
      <c r="I171" s="79" t="s">
        <v>4444</v>
      </c>
      <c r="J171" s="79" t="s">
        <v>3337</v>
      </c>
      <c r="K171" s="89" t="s">
        <v>2019</v>
      </c>
      <c r="L171" s="89"/>
      <c r="M171" s="108" t="s">
        <v>4446</v>
      </c>
      <c r="N171" s="108" t="s">
        <v>3385</v>
      </c>
      <c r="O171" s="108"/>
      <c r="P171" s="108"/>
      <c r="Q171" s="108"/>
      <c r="R171" s="108"/>
      <c r="S171" s="89"/>
      <c r="T171" s="89"/>
      <c r="U171" s="89"/>
      <c r="V171" s="89"/>
      <c r="W171" s="89"/>
      <c r="X171" s="89"/>
      <c r="Y171" s="89"/>
      <c r="Z171" s="89"/>
      <c r="AA171" s="89"/>
      <c r="AB171" s="89"/>
      <c r="AC171" s="89"/>
      <c r="AD171" s="89"/>
      <c r="AE171" s="89"/>
      <c r="AF171" s="89"/>
      <c r="AG171" s="89"/>
      <c r="AH171" s="89"/>
      <c r="AI171" s="89"/>
      <c r="AJ171" s="89"/>
      <c r="AK171" s="89"/>
      <c r="AL171" s="89"/>
      <c r="AM171" s="89"/>
      <c r="AN171" s="89">
        <v>2</v>
      </c>
      <c r="AO171" s="89">
        <v>2</v>
      </c>
      <c r="AP171" s="89">
        <v>2</v>
      </c>
      <c r="AQ171" s="111"/>
      <c r="AR171" s="118"/>
      <c r="AS171" s="2" t="str">
        <f t="shared" si="51"/>
        <v/>
      </c>
      <c r="AT171" s="2" t="str">
        <f t="shared" si="51"/>
        <v/>
      </c>
      <c r="AU171" s="2" t="str">
        <f t="shared" si="51"/>
        <v/>
      </c>
      <c r="AV171" s="2" t="str">
        <f t="shared" si="51"/>
        <v/>
      </c>
      <c r="AW171" s="2" t="str">
        <f t="shared" si="51"/>
        <v/>
      </c>
      <c r="AX171" s="2" t="str">
        <f t="shared" si="51"/>
        <v/>
      </c>
      <c r="AY171" s="121" t="str">
        <f t="shared" si="52"/>
        <v/>
      </c>
      <c r="AZ171" s="121" t="str">
        <f t="shared" si="52"/>
        <v/>
      </c>
      <c r="BA171" s="121" t="str">
        <f t="shared" si="52"/>
        <v/>
      </c>
      <c r="BB171" s="121" t="str">
        <f t="shared" si="52"/>
        <v/>
      </c>
      <c r="BC171" s="121" t="str">
        <f t="shared" si="52"/>
        <v/>
      </c>
      <c r="BD171" s="121" t="str">
        <f t="shared" si="52"/>
        <v/>
      </c>
      <c r="BE171" s="82" t="str">
        <f t="shared" si="53"/>
        <v/>
      </c>
      <c r="BF171" s="82" t="str">
        <f t="shared" si="53"/>
        <v/>
      </c>
      <c r="BG171" s="82" t="str">
        <f t="shared" si="53"/>
        <v/>
      </c>
      <c r="BH171" s="82" t="str">
        <f t="shared" si="53"/>
        <v/>
      </c>
      <c r="BI171" s="82" t="str">
        <f t="shared" si="53"/>
        <v/>
      </c>
      <c r="BJ171" s="82" t="str">
        <f t="shared" si="53"/>
        <v/>
      </c>
      <c r="BK171" s="82" t="str">
        <f t="shared" si="54"/>
        <v/>
      </c>
      <c r="BL171" s="82" t="str">
        <f t="shared" si="54"/>
        <v/>
      </c>
      <c r="BM171" s="82" t="str">
        <f t="shared" si="54"/>
        <v/>
      </c>
      <c r="BN171" s="82" t="str">
        <f t="shared" si="54"/>
        <v/>
      </c>
      <c r="BO171" s="82" t="str">
        <f t="shared" si="54"/>
        <v/>
      </c>
      <c r="BP171" s="82" t="str">
        <f t="shared" si="54"/>
        <v/>
      </c>
      <c r="BQ171" s="82" t="str">
        <f t="shared" si="55"/>
        <v/>
      </c>
      <c r="BR171" s="82" t="str">
        <f t="shared" si="55"/>
        <v/>
      </c>
      <c r="BS171" s="82" t="str">
        <f t="shared" si="55"/>
        <v/>
      </c>
      <c r="BT171" s="82" t="str">
        <f t="shared" si="55"/>
        <v/>
      </c>
      <c r="BU171" s="82" t="str">
        <f t="shared" si="55"/>
        <v/>
      </c>
      <c r="BV171" s="82" t="str">
        <f t="shared" si="55"/>
        <v/>
      </c>
      <c r="BW171" s="82" t="str">
        <f t="shared" si="56"/>
        <v/>
      </c>
      <c r="BX171" s="82" t="str">
        <f t="shared" si="56"/>
        <v/>
      </c>
      <c r="BY171" s="82" t="str">
        <f t="shared" si="56"/>
        <v/>
      </c>
      <c r="BZ171" s="82" t="str">
        <f t="shared" si="56"/>
        <v/>
      </c>
      <c r="CA171" s="82" t="str">
        <f t="shared" si="56"/>
        <v/>
      </c>
      <c r="CB171" s="82" t="str">
        <f t="shared" si="56"/>
        <v/>
      </c>
      <c r="CC171" s="82" t="str">
        <f t="shared" si="57"/>
        <v/>
      </c>
      <c r="CD171" s="82" t="str">
        <f t="shared" si="57"/>
        <v/>
      </c>
      <c r="CE171" s="82" t="str">
        <f t="shared" si="57"/>
        <v/>
      </c>
      <c r="CF171" s="82" t="str">
        <f t="shared" si="57"/>
        <v/>
      </c>
      <c r="CG171" s="82" t="str">
        <f t="shared" si="57"/>
        <v/>
      </c>
      <c r="CH171" s="82" t="str">
        <f t="shared" si="57"/>
        <v/>
      </c>
      <c r="CI171" s="82" t="str">
        <f t="shared" si="58"/>
        <v/>
      </c>
      <c r="CJ171" s="82" t="str">
        <f t="shared" si="58"/>
        <v/>
      </c>
      <c r="CK171" s="82" t="str">
        <f t="shared" si="58"/>
        <v/>
      </c>
      <c r="CL171" s="82" t="str">
        <f t="shared" si="58"/>
        <v/>
      </c>
      <c r="CM171" s="82" t="str">
        <f t="shared" si="58"/>
        <v/>
      </c>
      <c r="CN171" s="82" t="str">
        <f t="shared" si="58"/>
        <v/>
      </c>
      <c r="CO171" s="82" t="str">
        <f t="shared" si="59"/>
        <v/>
      </c>
      <c r="CP171" s="82" t="str">
        <f t="shared" si="59"/>
        <v/>
      </c>
      <c r="CQ171" s="82" t="str">
        <f t="shared" si="59"/>
        <v/>
      </c>
      <c r="CR171" s="82" t="str">
        <f t="shared" si="59"/>
        <v/>
      </c>
      <c r="CS171" s="82" t="str">
        <f t="shared" si="59"/>
        <v/>
      </c>
      <c r="CT171" s="82" t="str">
        <f t="shared" si="59"/>
        <v/>
      </c>
      <c r="CU171" s="82" t="str">
        <f t="shared" si="60"/>
        <v/>
      </c>
      <c r="CV171" s="82" t="str">
        <f t="shared" si="60"/>
        <v/>
      </c>
      <c r="CW171" s="82" t="str">
        <f t="shared" si="60"/>
        <v/>
      </c>
      <c r="CX171" s="82" t="str">
        <f t="shared" si="60"/>
        <v/>
      </c>
      <c r="CY171" s="82" t="str">
        <f t="shared" si="60"/>
        <v/>
      </c>
      <c r="CZ171" s="82" t="str">
        <f t="shared" si="60"/>
        <v/>
      </c>
      <c r="DA171" s="82" t="str">
        <f t="shared" si="61"/>
        <v/>
      </c>
      <c r="DB171" s="82" t="str">
        <f t="shared" si="61"/>
        <v/>
      </c>
      <c r="DC171" s="82" t="str">
        <f t="shared" si="61"/>
        <v/>
      </c>
      <c r="DD171" s="82" t="str">
        <f t="shared" si="61"/>
        <v/>
      </c>
      <c r="DE171" s="82" t="str">
        <f t="shared" si="61"/>
        <v/>
      </c>
      <c r="DF171" s="82" t="str">
        <f t="shared" si="61"/>
        <v/>
      </c>
      <c r="DG171" s="82" t="str">
        <f t="shared" si="62"/>
        <v/>
      </c>
      <c r="DH171" s="82" t="str">
        <f t="shared" si="62"/>
        <v/>
      </c>
      <c r="DI171" s="82" t="str">
        <f t="shared" si="62"/>
        <v/>
      </c>
      <c r="DJ171" s="82" t="str">
        <f t="shared" si="62"/>
        <v/>
      </c>
      <c r="DK171" s="82" t="str">
        <f t="shared" si="62"/>
        <v/>
      </c>
      <c r="DL171" s="82" t="str">
        <f t="shared" si="62"/>
        <v/>
      </c>
      <c r="DM171" s="82" t="str">
        <f t="shared" si="63"/>
        <v/>
      </c>
      <c r="DN171" s="82" t="str">
        <f t="shared" si="63"/>
        <v/>
      </c>
      <c r="DO171" s="82" t="str">
        <f t="shared" si="63"/>
        <v/>
      </c>
      <c r="DP171" s="82" t="str">
        <f t="shared" si="63"/>
        <v/>
      </c>
      <c r="DQ171" s="82" t="str">
        <f t="shared" si="63"/>
        <v/>
      </c>
      <c r="DR171" s="82" t="str">
        <f t="shared" si="63"/>
        <v/>
      </c>
      <c r="DS171" s="82" t="str">
        <f t="shared" si="64"/>
        <v/>
      </c>
      <c r="DT171" s="82" t="str">
        <f t="shared" si="64"/>
        <v/>
      </c>
      <c r="DU171" s="82" t="str">
        <f t="shared" si="64"/>
        <v/>
      </c>
      <c r="DV171" s="82" t="str">
        <f t="shared" si="64"/>
        <v/>
      </c>
      <c r="DW171" s="82" t="str">
        <f t="shared" si="64"/>
        <v/>
      </c>
      <c r="DX171" s="82" t="str">
        <f t="shared" si="64"/>
        <v/>
      </c>
      <c r="DY171" s="82" t="str">
        <f t="shared" si="65"/>
        <v/>
      </c>
      <c r="DZ171" s="82" t="str">
        <f t="shared" si="65"/>
        <v/>
      </c>
      <c r="EA171" s="82" t="str">
        <f t="shared" si="65"/>
        <v/>
      </c>
      <c r="EB171" s="82" t="str">
        <f t="shared" si="65"/>
        <v/>
      </c>
      <c r="EC171" s="82" t="str">
        <f t="shared" si="65"/>
        <v/>
      </c>
      <c r="ED171" s="82" t="str">
        <f t="shared" si="65"/>
        <v/>
      </c>
      <c r="EE171" s="82" t="str">
        <f t="shared" si="66"/>
        <v/>
      </c>
      <c r="EF171" s="82" t="str">
        <f t="shared" si="66"/>
        <v/>
      </c>
      <c r="EG171" s="82" t="str">
        <f t="shared" si="66"/>
        <v/>
      </c>
      <c r="EH171" s="82" t="str">
        <f t="shared" si="66"/>
        <v/>
      </c>
      <c r="EI171" s="82" t="str">
        <f t="shared" si="66"/>
        <v/>
      </c>
      <c r="EJ171" s="82" t="str">
        <f t="shared" si="66"/>
        <v/>
      </c>
      <c r="EK171" s="82" t="str">
        <f t="shared" si="67"/>
        <v/>
      </c>
      <c r="EL171" s="82" t="str">
        <f t="shared" si="67"/>
        <v/>
      </c>
      <c r="EM171" s="82" t="str">
        <f t="shared" si="67"/>
        <v/>
      </c>
      <c r="EN171" s="82" t="str">
        <f t="shared" si="67"/>
        <v/>
      </c>
      <c r="EO171" s="82" t="str">
        <f t="shared" si="67"/>
        <v/>
      </c>
      <c r="EP171" s="82" t="str">
        <f t="shared" si="67"/>
        <v/>
      </c>
      <c r="EQ171" s="82" t="str">
        <f t="shared" si="68"/>
        <v/>
      </c>
      <c r="ER171" s="82" t="str">
        <f t="shared" si="68"/>
        <v/>
      </c>
      <c r="ES171" s="82" t="str">
        <f t="shared" si="68"/>
        <v/>
      </c>
      <c r="ET171" s="82" t="str">
        <f t="shared" si="68"/>
        <v/>
      </c>
      <c r="EU171" s="82" t="str">
        <f t="shared" si="68"/>
        <v/>
      </c>
      <c r="EV171" s="82" t="str">
        <f t="shared" si="68"/>
        <v/>
      </c>
      <c r="EW171" s="82" t="str">
        <f t="shared" si="69"/>
        <v/>
      </c>
      <c r="EX171" s="82" t="str">
        <f t="shared" si="69"/>
        <v/>
      </c>
      <c r="EY171" s="82" t="str">
        <f t="shared" si="69"/>
        <v/>
      </c>
      <c r="EZ171" s="82" t="str">
        <f t="shared" si="69"/>
        <v/>
      </c>
      <c r="FA171" s="82" t="str">
        <f t="shared" si="69"/>
        <v/>
      </c>
      <c r="FB171" s="82" t="str">
        <f t="shared" si="69"/>
        <v/>
      </c>
      <c r="FC171" s="82" t="str">
        <f t="shared" si="70"/>
        <v/>
      </c>
      <c r="FD171" s="82" t="str">
        <f t="shared" si="70"/>
        <v/>
      </c>
      <c r="FE171" s="82" t="str">
        <f t="shared" si="70"/>
        <v/>
      </c>
      <c r="FF171" s="82" t="str">
        <f t="shared" si="70"/>
        <v/>
      </c>
      <c r="FG171" s="82" t="str">
        <f t="shared" si="70"/>
        <v/>
      </c>
      <c r="FH171" s="82" t="str">
        <f t="shared" si="70"/>
        <v/>
      </c>
      <c r="FI171" s="82" t="str">
        <f t="shared" si="71"/>
        <v/>
      </c>
      <c r="FJ171" s="82" t="str">
        <f t="shared" si="71"/>
        <v/>
      </c>
      <c r="FK171" s="82" t="str">
        <f t="shared" si="71"/>
        <v/>
      </c>
      <c r="FL171" s="82" t="str">
        <f t="shared" si="71"/>
        <v/>
      </c>
      <c r="FM171" s="82" t="str">
        <f t="shared" si="71"/>
        <v/>
      </c>
      <c r="FN171" s="82" t="str">
        <f t="shared" si="71"/>
        <v/>
      </c>
      <c r="FO171" s="82" t="str">
        <f t="shared" si="72"/>
        <v>polaris.toyama@gmail.com</v>
      </c>
      <c r="FP171" s="82" t="str">
        <f t="shared" si="72"/>
        <v>kuziragumo.toyama@gmail.com</v>
      </c>
      <c r="FQ171" s="82" t="str">
        <f t="shared" si="72"/>
        <v/>
      </c>
      <c r="FR171" s="82" t="str">
        <f t="shared" si="72"/>
        <v/>
      </c>
      <c r="FS171" s="82" t="str">
        <f t="shared" si="72"/>
        <v/>
      </c>
      <c r="FT171" s="82" t="str">
        <f t="shared" si="72"/>
        <v/>
      </c>
      <c r="FU171" s="82" t="str">
        <f t="shared" si="73"/>
        <v>polaris.toyama@gmail.com</v>
      </c>
      <c r="FV171" s="82" t="str">
        <f t="shared" si="73"/>
        <v>kuziragumo.toyama@gmail.com</v>
      </c>
      <c r="FW171" s="82" t="str">
        <f t="shared" si="73"/>
        <v/>
      </c>
      <c r="FX171" s="82" t="str">
        <f t="shared" si="73"/>
        <v/>
      </c>
      <c r="FY171" s="82" t="str">
        <f t="shared" si="73"/>
        <v/>
      </c>
      <c r="FZ171" s="82" t="str">
        <f t="shared" si="73"/>
        <v/>
      </c>
      <c r="GA171" s="82" t="str">
        <f t="shared" si="74"/>
        <v>polaris.toyama@gmail.com</v>
      </c>
      <c r="GB171" s="82" t="str">
        <f t="shared" si="74"/>
        <v>kuziragumo.toyama@gmail.com</v>
      </c>
      <c r="GC171" s="82" t="str">
        <f t="shared" si="74"/>
        <v/>
      </c>
      <c r="GD171" s="82" t="str">
        <f t="shared" si="74"/>
        <v/>
      </c>
      <c r="GE171" s="82" t="str">
        <f t="shared" si="74"/>
        <v/>
      </c>
      <c r="GF171" s="82" t="str">
        <f t="shared" si="74"/>
        <v/>
      </c>
    </row>
    <row r="172" spans="1:236" ht="25.5" customHeight="1">
      <c r="A172" s="2" t="s">
        <v>2022</v>
      </c>
      <c r="B172" s="2">
        <f>COUNTIF($H$4:H172,H172)</f>
        <v>1</v>
      </c>
      <c r="C172" s="2">
        <f>COUNTIF($J$4:J172,J172)</f>
        <v>1</v>
      </c>
      <c r="D172" s="2">
        <f>COUNTIF($K$4:K172,K172)</f>
        <v>1</v>
      </c>
      <c r="E172" s="89">
        <f t="shared" si="50"/>
        <v>169</v>
      </c>
      <c r="F172" s="89" t="s">
        <v>2532</v>
      </c>
      <c r="G172" s="79" t="s">
        <v>3917</v>
      </c>
      <c r="H172" s="97" t="s">
        <v>20</v>
      </c>
      <c r="I172" s="79" t="s">
        <v>1008</v>
      </c>
      <c r="J172" s="79" t="s">
        <v>4447</v>
      </c>
      <c r="K172" s="89" t="s">
        <v>4449</v>
      </c>
      <c r="L172" s="89" t="s">
        <v>545</v>
      </c>
      <c r="M172" s="108" t="s">
        <v>98</v>
      </c>
      <c r="N172" s="108" t="s">
        <v>720</v>
      </c>
      <c r="O172" s="108"/>
      <c r="P172" s="108"/>
      <c r="Q172" s="108"/>
      <c r="R172" s="108"/>
      <c r="S172" s="89"/>
      <c r="T172" s="89"/>
      <c r="U172" s="89"/>
      <c r="V172" s="89"/>
      <c r="W172" s="89"/>
      <c r="X172" s="89"/>
      <c r="Y172" s="89"/>
      <c r="Z172" s="89"/>
      <c r="AA172" s="89"/>
      <c r="AB172" s="89"/>
      <c r="AC172" s="89"/>
      <c r="AD172" s="89"/>
      <c r="AE172" s="89"/>
      <c r="AF172" s="89"/>
      <c r="AG172" s="89"/>
      <c r="AH172" s="89"/>
      <c r="AI172" s="89"/>
      <c r="AJ172" s="89"/>
      <c r="AK172" s="89"/>
      <c r="AL172" s="89"/>
      <c r="AM172" s="89"/>
      <c r="AN172" s="89">
        <v>2</v>
      </c>
      <c r="AO172" s="89">
        <v>1</v>
      </c>
      <c r="AP172" s="89">
        <v>1</v>
      </c>
      <c r="AQ172" s="111"/>
      <c r="AR172" s="118"/>
      <c r="AS172" s="2" t="str">
        <f t="shared" si="51"/>
        <v/>
      </c>
      <c r="AT172" s="2" t="str">
        <f t="shared" si="51"/>
        <v/>
      </c>
      <c r="AU172" s="2" t="str">
        <f t="shared" si="51"/>
        <v/>
      </c>
      <c r="AV172" s="2" t="str">
        <f t="shared" si="51"/>
        <v/>
      </c>
      <c r="AW172" s="2" t="str">
        <f t="shared" si="51"/>
        <v/>
      </c>
      <c r="AX172" s="2" t="str">
        <f t="shared" si="51"/>
        <v/>
      </c>
      <c r="AY172" s="121" t="str">
        <f t="shared" si="52"/>
        <v/>
      </c>
      <c r="AZ172" s="121" t="str">
        <f t="shared" si="52"/>
        <v/>
      </c>
      <c r="BA172" s="121" t="str">
        <f t="shared" si="52"/>
        <v/>
      </c>
      <c r="BB172" s="121" t="str">
        <f t="shared" si="52"/>
        <v/>
      </c>
      <c r="BC172" s="121" t="str">
        <f t="shared" si="52"/>
        <v/>
      </c>
      <c r="BD172" s="121" t="str">
        <f t="shared" si="52"/>
        <v/>
      </c>
      <c r="BE172" s="82" t="str">
        <f t="shared" si="53"/>
        <v/>
      </c>
      <c r="BF172" s="82" t="str">
        <f t="shared" si="53"/>
        <v/>
      </c>
      <c r="BG172" s="82" t="str">
        <f t="shared" si="53"/>
        <v/>
      </c>
      <c r="BH172" s="82" t="str">
        <f t="shared" si="53"/>
        <v/>
      </c>
      <c r="BI172" s="82" t="str">
        <f t="shared" si="53"/>
        <v/>
      </c>
      <c r="BJ172" s="82" t="str">
        <f t="shared" si="53"/>
        <v/>
      </c>
      <c r="BK172" s="82" t="str">
        <f t="shared" si="54"/>
        <v/>
      </c>
      <c r="BL172" s="82" t="str">
        <f t="shared" si="54"/>
        <v/>
      </c>
      <c r="BM172" s="82" t="str">
        <f t="shared" si="54"/>
        <v/>
      </c>
      <c r="BN172" s="82" t="str">
        <f t="shared" si="54"/>
        <v/>
      </c>
      <c r="BO172" s="82" t="str">
        <f t="shared" si="54"/>
        <v/>
      </c>
      <c r="BP172" s="82" t="str">
        <f t="shared" si="54"/>
        <v/>
      </c>
      <c r="BQ172" s="82" t="str">
        <f t="shared" si="55"/>
        <v/>
      </c>
      <c r="BR172" s="82" t="str">
        <f t="shared" si="55"/>
        <v/>
      </c>
      <c r="BS172" s="82" t="str">
        <f t="shared" si="55"/>
        <v/>
      </c>
      <c r="BT172" s="82" t="str">
        <f t="shared" si="55"/>
        <v/>
      </c>
      <c r="BU172" s="82" t="str">
        <f t="shared" si="55"/>
        <v/>
      </c>
      <c r="BV172" s="82" t="str">
        <f t="shared" si="55"/>
        <v/>
      </c>
      <c r="BW172" s="82" t="str">
        <f t="shared" si="56"/>
        <v/>
      </c>
      <c r="BX172" s="82" t="str">
        <f t="shared" si="56"/>
        <v/>
      </c>
      <c r="BY172" s="82" t="str">
        <f t="shared" si="56"/>
        <v/>
      </c>
      <c r="BZ172" s="82" t="str">
        <f t="shared" si="56"/>
        <v/>
      </c>
      <c r="CA172" s="82" t="str">
        <f t="shared" si="56"/>
        <v/>
      </c>
      <c r="CB172" s="82" t="str">
        <f t="shared" si="56"/>
        <v/>
      </c>
      <c r="CC172" s="82" t="str">
        <f t="shared" si="57"/>
        <v/>
      </c>
      <c r="CD172" s="82" t="str">
        <f t="shared" si="57"/>
        <v/>
      </c>
      <c r="CE172" s="82" t="str">
        <f t="shared" si="57"/>
        <v/>
      </c>
      <c r="CF172" s="82" t="str">
        <f t="shared" si="57"/>
        <v/>
      </c>
      <c r="CG172" s="82" t="str">
        <f t="shared" si="57"/>
        <v/>
      </c>
      <c r="CH172" s="82" t="str">
        <f t="shared" si="57"/>
        <v/>
      </c>
      <c r="CI172" s="82" t="str">
        <f t="shared" si="58"/>
        <v/>
      </c>
      <c r="CJ172" s="82" t="str">
        <f t="shared" si="58"/>
        <v/>
      </c>
      <c r="CK172" s="82" t="str">
        <f t="shared" si="58"/>
        <v/>
      </c>
      <c r="CL172" s="82" t="str">
        <f t="shared" si="58"/>
        <v/>
      </c>
      <c r="CM172" s="82" t="str">
        <f t="shared" si="58"/>
        <v/>
      </c>
      <c r="CN172" s="82" t="str">
        <f t="shared" si="58"/>
        <v/>
      </c>
      <c r="CO172" s="82" t="str">
        <f t="shared" si="59"/>
        <v/>
      </c>
      <c r="CP172" s="82" t="str">
        <f t="shared" si="59"/>
        <v/>
      </c>
      <c r="CQ172" s="82" t="str">
        <f t="shared" si="59"/>
        <v/>
      </c>
      <c r="CR172" s="82" t="str">
        <f t="shared" si="59"/>
        <v/>
      </c>
      <c r="CS172" s="82" t="str">
        <f t="shared" si="59"/>
        <v/>
      </c>
      <c r="CT172" s="82" t="str">
        <f t="shared" si="59"/>
        <v/>
      </c>
      <c r="CU172" s="82" t="str">
        <f t="shared" si="60"/>
        <v/>
      </c>
      <c r="CV172" s="82" t="str">
        <f t="shared" si="60"/>
        <v/>
      </c>
      <c r="CW172" s="82" t="str">
        <f t="shared" si="60"/>
        <v/>
      </c>
      <c r="CX172" s="82" t="str">
        <f t="shared" si="60"/>
        <v/>
      </c>
      <c r="CY172" s="82" t="str">
        <f t="shared" si="60"/>
        <v/>
      </c>
      <c r="CZ172" s="82" t="str">
        <f t="shared" si="60"/>
        <v/>
      </c>
      <c r="DA172" s="82" t="str">
        <f t="shared" si="61"/>
        <v/>
      </c>
      <c r="DB172" s="82" t="str">
        <f t="shared" si="61"/>
        <v/>
      </c>
      <c r="DC172" s="82" t="str">
        <f t="shared" si="61"/>
        <v/>
      </c>
      <c r="DD172" s="82" t="str">
        <f t="shared" si="61"/>
        <v/>
      </c>
      <c r="DE172" s="82" t="str">
        <f t="shared" si="61"/>
        <v/>
      </c>
      <c r="DF172" s="82" t="str">
        <f t="shared" si="61"/>
        <v/>
      </c>
      <c r="DG172" s="82" t="str">
        <f t="shared" si="62"/>
        <v/>
      </c>
      <c r="DH172" s="82" t="str">
        <f t="shared" si="62"/>
        <v/>
      </c>
      <c r="DI172" s="82" t="str">
        <f t="shared" si="62"/>
        <v/>
      </c>
      <c r="DJ172" s="82" t="str">
        <f t="shared" si="62"/>
        <v/>
      </c>
      <c r="DK172" s="82" t="str">
        <f t="shared" si="62"/>
        <v/>
      </c>
      <c r="DL172" s="82" t="str">
        <f t="shared" si="62"/>
        <v/>
      </c>
      <c r="DM172" s="82" t="str">
        <f t="shared" si="63"/>
        <v/>
      </c>
      <c r="DN172" s="82" t="str">
        <f t="shared" si="63"/>
        <v/>
      </c>
      <c r="DO172" s="82" t="str">
        <f t="shared" si="63"/>
        <v/>
      </c>
      <c r="DP172" s="82" t="str">
        <f t="shared" si="63"/>
        <v/>
      </c>
      <c r="DQ172" s="82" t="str">
        <f t="shared" si="63"/>
        <v/>
      </c>
      <c r="DR172" s="82" t="str">
        <f t="shared" si="63"/>
        <v/>
      </c>
      <c r="DS172" s="82" t="str">
        <f t="shared" si="64"/>
        <v/>
      </c>
      <c r="DT172" s="82" t="str">
        <f t="shared" si="64"/>
        <v/>
      </c>
      <c r="DU172" s="82" t="str">
        <f t="shared" si="64"/>
        <v/>
      </c>
      <c r="DV172" s="82" t="str">
        <f t="shared" si="64"/>
        <v/>
      </c>
      <c r="DW172" s="82" t="str">
        <f t="shared" si="64"/>
        <v/>
      </c>
      <c r="DX172" s="82" t="str">
        <f t="shared" si="64"/>
        <v/>
      </c>
      <c r="DY172" s="82" t="str">
        <f t="shared" si="65"/>
        <v/>
      </c>
      <c r="DZ172" s="82" t="str">
        <f t="shared" si="65"/>
        <v/>
      </c>
      <c r="EA172" s="82" t="str">
        <f t="shared" si="65"/>
        <v/>
      </c>
      <c r="EB172" s="82" t="str">
        <f t="shared" si="65"/>
        <v/>
      </c>
      <c r="EC172" s="82" t="str">
        <f t="shared" si="65"/>
        <v/>
      </c>
      <c r="ED172" s="82" t="str">
        <f t="shared" si="65"/>
        <v/>
      </c>
      <c r="EE172" s="82" t="str">
        <f t="shared" si="66"/>
        <v/>
      </c>
      <c r="EF172" s="82" t="str">
        <f t="shared" si="66"/>
        <v/>
      </c>
      <c r="EG172" s="82" t="str">
        <f t="shared" si="66"/>
        <v/>
      </c>
      <c r="EH172" s="82" t="str">
        <f t="shared" si="66"/>
        <v/>
      </c>
      <c r="EI172" s="82" t="str">
        <f t="shared" si="66"/>
        <v/>
      </c>
      <c r="EJ172" s="82" t="str">
        <f t="shared" si="66"/>
        <v/>
      </c>
      <c r="EK172" s="82" t="str">
        <f t="shared" si="67"/>
        <v/>
      </c>
      <c r="EL172" s="82" t="str">
        <f t="shared" si="67"/>
        <v/>
      </c>
      <c r="EM172" s="82" t="str">
        <f t="shared" si="67"/>
        <v/>
      </c>
      <c r="EN172" s="82" t="str">
        <f t="shared" si="67"/>
        <v/>
      </c>
      <c r="EO172" s="82" t="str">
        <f t="shared" si="67"/>
        <v/>
      </c>
      <c r="EP172" s="82" t="str">
        <f t="shared" si="67"/>
        <v/>
      </c>
      <c r="EQ172" s="82" t="str">
        <f t="shared" si="68"/>
        <v/>
      </c>
      <c r="ER172" s="82" t="str">
        <f t="shared" si="68"/>
        <v/>
      </c>
      <c r="ES172" s="82" t="str">
        <f t="shared" si="68"/>
        <v/>
      </c>
      <c r="ET172" s="82" t="str">
        <f t="shared" si="68"/>
        <v/>
      </c>
      <c r="EU172" s="82" t="str">
        <f t="shared" si="68"/>
        <v/>
      </c>
      <c r="EV172" s="82" t="str">
        <f t="shared" si="68"/>
        <v/>
      </c>
      <c r="EW172" s="82" t="str">
        <f t="shared" si="69"/>
        <v/>
      </c>
      <c r="EX172" s="82" t="str">
        <f t="shared" si="69"/>
        <v/>
      </c>
      <c r="EY172" s="82" t="str">
        <f t="shared" si="69"/>
        <v/>
      </c>
      <c r="EZ172" s="82" t="str">
        <f t="shared" si="69"/>
        <v/>
      </c>
      <c r="FA172" s="82" t="str">
        <f t="shared" si="69"/>
        <v/>
      </c>
      <c r="FB172" s="82" t="str">
        <f t="shared" si="69"/>
        <v/>
      </c>
      <c r="FC172" s="82" t="str">
        <f t="shared" si="70"/>
        <v/>
      </c>
      <c r="FD172" s="82" t="str">
        <f t="shared" si="70"/>
        <v/>
      </c>
      <c r="FE172" s="82" t="str">
        <f t="shared" si="70"/>
        <v/>
      </c>
      <c r="FF172" s="82" t="str">
        <f t="shared" si="70"/>
        <v/>
      </c>
      <c r="FG172" s="82" t="str">
        <f t="shared" si="70"/>
        <v/>
      </c>
      <c r="FH172" s="82" t="str">
        <f t="shared" si="70"/>
        <v/>
      </c>
      <c r="FI172" s="82" t="str">
        <f t="shared" si="71"/>
        <v/>
      </c>
      <c r="FJ172" s="82" t="str">
        <f t="shared" si="71"/>
        <v/>
      </c>
      <c r="FK172" s="82" t="str">
        <f t="shared" si="71"/>
        <v/>
      </c>
      <c r="FL172" s="82" t="str">
        <f t="shared" si="71"/>
        <v/>
      </c>
      <c r="FM172" s="82" t="str">
        <f t="shared" si="71"/>
        <v/>
      </c>
      <c r="FN172" s="82" t="str">
        <f t="shared" si="71"/>
        <v/>
      </c>
      <c r="FO172" s="82" t="str">
        <f t="shared" si="72"/>
        <v>tha@able.ocn.ne.jp</v>
      </c>
      <c r="FP172" s="82" t="str">
        <f t="shared" si="72"/>
        <v>aiue-on@triton.ocn.ne.jp</v>
      </c>
      <c r="FQ172" s="82" t="str">
        <f t="shared" si="72"/>
        <v/>
      </c>
      <c r="FR172" s="82" t="str">
        <f t="shared" si="72"/>
        <v/>
      </c>
      <c r="FS172" s="82" t="str">
        <f t="shared" si="72"/>
        <v/>
      </c>
      <c r="FT172" s="82" t="str">
        <f t="shared" si="72"/>
        <v/>
      </c>
      <c r="FU172" s="82" t="str">
        <f t="shared" si="73"/>
        <v>tha@able.ocn.ne.jp</v>
      </c>
      <c r="FV172" s="82" t="str">
        <f t="shared" si="73"/>
        <v>aiue-on@triton.ocn.ne.jp</v>
      </c>
      <c r="FW172" s="82" t="str">
        <f t="shared" si="73"/>
        <v/>
      </c>
      <c r="FX172" s="82" t="str">
        <f t="shared" si="73"/>
        <v/>
      </c>
      <c r="FY172" s="82" t="str">
        <f t="shared" si="73"/>
        <v/>
      </c>
      <c r="FZ172" s="82" t="str">
        <f t="shared" si="73"/>
        <v/>
      </c>
      <c r="GA172" s="82" t="str">
        <f t="shared" si="74"/>
        <v>tha@able.ocn.ne.jp</v>
      </c>
      <c r="GB172" s="82" t="str">
        <f t="shared" si="74"/>
        <v>aiue-on@triton.ocn.ne.jp</v>
      </c>
      <c r="GC172" s="82" t="str">
        <f t="shared" si="74"/>
        <v/>
      </c>
      <c r="GD172" s="82" t="str">
        <f t="shared" si="74"/>
        <v/>
      </c>
      <c r="GE172" s="82" t="str">
        <f t="shared" si="74"/>
        <v/>
      </c>
      <c r="GF172" s="82" t="str">
        <f t="shared" si="74"/>
        <v/>
      </c>
    </row>
    <row r="173" spans="1:236" ht="25.5" customHeight="1">
      <c r="A173" s="2" t="s">
        <v>4203</v>
      </c>
      <c r="B173" s="2">
        <f>COUNTIF($H$4:H173,H173)</f>
        <v>1</v>
      </c>
      <c r="C173" s="2">
        <f>COUNTIF($J$4:J173,J173)</f>
        <v>1</v>
      </c>
      <c r="D173" s="2">
        <f>COUNTIF($K$4:K173,K173)</f>
        <v>1</v>
      </c>
      <c r="E173" s="89">
        <f t="shared" si="50"/>
        <v>170</v>
      </c>
      <c r="F173" s="89" t="s">
        <v>2532</v>
      </c>
      <c r="G173" s="79" t="s">
        <v>4408</v>
      </c>
      <c r="H173" s="97" t="s">
        <v>4450</v>
      </c>
      <c r="I173" s="79" t="s">
        <v>4451</v>
      </c>
      <c r="J173" s="79" t="s">
        <v>4215</v>
      </c>
      <c r="K173" s="89" t="s">
        <v>3725</v>
      </c>
      <c r="L173" s="89" t="s">
        <v>3725</v>
      </c>
      <c r="M173" s="108" t="s">
        <v>4296</v>
      </c>
      <c r="N173" s="108"/>
      <c r="O173" s="108"/>
      <c r="P173" s="108"/>
      <c r="Q173" s="108"/>
      <c r="R173" s="108"/>
      <c r="S173" s="89"/>
      <c r="T173" s="89"/>
      <c r="U173" s="89"/>
      <c r="V173" s="89"/>
      <c r="W173" s="89"/>
      <c r="X173" s="89"/>
      <c r="Y173" s="89"/>
      <c r="Z173" s="89"/>
      <c r="AA173" s="89"/>
      <c r="AB173" s="89"/>
      <c r="AC173" s="89"/>
      <c r="AD173" s="89"/>
      <c r="AE173" s="89"/>
      <c r="AF173" s="89"/>
      <c r="AG173" s="89"/>
      <c r="AH173" s="89"/>
      <c r="AI173" s="89"/>
      <c r="AJ173" s="89"/>
      <c r="AK173" s="89"/>
      <c r="AL173" s="89"/>
      <c r="AM173" s="89"/>
      <c r="AN173" s="89"/>
      <c r="AO173" s="89"/>
      <c r="AP173" s="89"/>
      <c r="AQ173" s="111"/>
      <c r="AR173" s="118"/>
      <c r="AS173" s="2" t="str">
        <f t="shared" si="51"/>
        <v/>
      </c>
      <c r="AT173" s="2" t="str">
        <f t="shared" si="51"/>
        <v/>
      </c>
      <c r="AU173" s="2" t="str">
        <f t="shared" si="51"/>
        <v/>
      </c>
      <c r="AV173" s="2" t="str">
        <f t="shared" si="51"/>
        <v/>
      </c>
      <c r="AW173" s="2" t="str">
        <f t="shared" si="51"/>
        <v/>
      </c>
      <c r="AX173" s="2" t="str">
        <f t="shared" si="51"/>
        <v/>
      </c>
      <c r="AY173" s="121" t="str">
        <f t="shared" si="52"/>
        <v/>
      </c>
      <c r="AZ173" s="121" t="str">
        <f t="shared" si="52"/>
        <v/>
      </c>
      <c r="BA173" s="121" t="str">
        <f t="shared" si="52"/>
        <v/>
      </c>
      <c r="BB173" s="121" t="str">
        <f t="shared" si="52"/>
        <v/>
      </c>
      <c r="BC173" s="121" t="str">
        <f t="shared" si="52"/>
        <v/>
      </c>
      <c r="BD173" s="121" t="str">
        <f t="shared" si="52"/>
        <v/>
      </c>
      <c r="BE173" s="82" t="str">
        <f t="shared" si="53"/>
        <v/>
      </c>
      <c r="BF173" s="82" t="str">
        <f t="shared" si="53"/>
        <v/>
      </c>
      <c r="BG173" s="82" t="str">
        <f t="shared" si="53"/>
        <v/>
      </c>
      <c r="BH173" s="82" t="str">
        <f t="shared" si="53"/>
        <v/>
      </c>
      <c r="BI173" s="82" t="str">
        <f t="shared" si="53"/>
        <v/>
      </c>
      <c r="BJ173" s="82" t="str">
        <f t="shared" si="53"/>
        <v/>
      </c>
      <c r="BK173" s="82" t="str">
        <f t="shared" si="54"/>
        <v/>
      </c>
      <c r="BL173" s="82" t="str">
        <f t="shared" si="54"/>
        <v/>
      </c>
      <c r="BM173" s="82" t="str">
        <f t="shared" si="54"/>
        <v/>
      </c>
      <c r="BN173" s="82" t="str">
        <f t="shared" si="54"/>
        <v/>
      </c>
      <c r="BO173" s="82" t="str">
        <f t="shared" si="54"/>
        <v/>
      </c>
      <c r="BP173" s="82" t="str">
        <f t="shared" si="54"/>
        <v/>
      </c>
      <c r="BQ173" s="82" t="str">
        <f t="shared" si="55"/>
        <v/>
      </c>
      <c r="BR173" s="82" t="str">
        <f t="shared" si="55"/>
        <v/>
      </c>
      <c r="BS173" s="82" t="str">
        <f t="shared" si="55"/>
        <v/>
      </c>
      <c r="BT173" s="82" t="str">
        <f t="shared" si="55"/>
        <v/>
      </c>
      <c r="BU173" s="82" t="str">
        <f t="shared" si="55"/>
        <v/>
      </c>
      <c r="BV173" s="82" t="str">
        <f t="shared" si="55"/>
        <v/>
      </c>
      <c r="BW173" s="82" t="str">
        <f t="shared" si="56"/>
        <v/>
      </c>
      <c r="BX173" s="82" t="str">
        <f t="shared" si="56"/>
        <v/>
      </c>
      <c r="BY173" s="82" t="str">
        <f t="shared" si="56"/>
        <v/>
      </c>
      <c r="BZ173" s="82" t="str">
        <f t="shared" si="56"/>
        <v/>
      </c>
      <c r="CA173" s="82" t="str">
        <f t="shared" si="56"/>
        <v/>
      </c>
      <c r="CB173" s="82" t="str">
        <f t="shared" si="56"/>
        <v/>
      </c>
      <c r="CC173" s="82" t="str">
        <f t="shared" si="57"/>
        <v/>
      </c>
      <c r="CD173" s="82" t="str">
        <f t="shared" si="57"/>
        <v/>
      </c>
      <c r="CE173" s="82" t="str">
        <f t="shared" si="57"/>
        <v/>
      </c>
      <c r="CF173" s="82" t="str">
        <f t="shared" si="57"/>
        <v/>
      </c>
      <c r="CG173" s="82" t="str">
        <f t="shared" si="57"/>
        <v/>
      </c>
      <c r="CH173" s="82" t="str">
        <f t="shared" si="57"/>
        <v/>
      </c>
      <c r="CI173" s="82" t="str">
        <f t="shared" si="58"/>
        <v/>
      </c>
      <c r="CJ173" s="82" t="str">
        <f t="shared" si="58"/>
        <v/>
      </c>
      <c r="CK173" s="82" t="str">
        <f t="shared" si="58"/>
        <v/>
      </c>
      <c r="CL173" s="82" t="str">
        <f t="shared" si="58"/>
        <v/>
      </c>
      <c r="CM173" s="82" t="str">
        <f t="shared" si="58"/>
        <v/>
      </c>
      <c r="CN173" s="82" t="str">
        <f t="shared" si="58"/>
        <v/>
      </c>
      <c r="CO173" s="82" t="str">
        <f t="shared" si="59"/>
        <v/>
      </c>
      <c r="CP173" s="82" t="str">
        <f t="shared" si="59"/>
        <v/>
      </c>
      <c r="CQ173" s="82" t="str">
        <f t="shared" si="59"/>
        <v/>
      </c>
      <c r="CR173" s="82" t="str">
        <f t="shared" si="59"/>
        <v/>
      </c>
      <c r="CS173" s="82" t="str">
        <f t="shared" si="59"/>
        <v/>
      </c>
      <c r="CT173" s="82" t="str">
        <f t="shared" si="59"/>
        <v/>
      </c>
      <c r="CU173" s="82" t="str">
        <f t="shared" si="60"/>
        <v/>
      </c>
      <c r="CV173" s="82" t="str">
        <f t="shared" si="60"/>
        <v/>
      </c>
      <c r="CW173" s="82" t="str">
        <f t="shared" si="60"/>
        <v/>
      </c>
      <c r="CX173" s="82" t="str">
        <f t="shared" si="60"/>
        <v/>
      </c>
      <c r="CY173" s="82" t="str">
        <f t="shared" si="60"/>
        <v/>
      </c>
      <c r="CZ173" s="82" t="str">
        <f t="shared" si="60"/>
        <v/>
      </c>
      <c r="DA173" s="82" t="str">
        <f t="shared" si="61"/>
        <v/>
      </c>
      <c r="DB173" s="82" t="str">
        <f t="shared" si="61"/>
        <v/>
      </c>
      <c r="DC173" s="82" t="str">
        <f t="shared" si="61"/>
        <v/>
      </c>
      <c r="DD173" s="82" t="str">
        <f t="shared" si="61"/>
        <v/>
      </c>
      <c r="DE173" s="82" t="str">
        <f t="shared" si="61"/>
        <v/>
      </c>
      <c r="DF173" s="82" t="str">
        <f t="shared" si="61"/>
        <v/>
      </c>
      <c r="DG173" s="82" t="str">
        <f t="shared" si="62"/>
        <v/>
      </c>
      <c r="DH173" s="82" t="str">
        <f t="shared" si="62"/>
        <v/>
      </c>
      <c r="DI173" s="82" t="str">
        <f t="shared" si="62"/>
        <v/>
      </c>
      <c r="DJ173" s="82" t="str">
        <f t="shared" si="62"/>
        <v/>
      </c>
      <c r="DK173" s="82" t="str">
        <f t="shared" si="62"/>
        <v/>
      </c>
      <c r="DL173" s="82" t="str">
        <f t="shared" si="62"/>
        <v/>
      </c>
      <c r="DM173" s="82" t="str">
        <f t="shared" si="63"/>
        <v/>
      </c>
      <c r="DN173" s="82" t="str">
        <f t="shared" si="63"/>
        <v/>
      </c>
      <c r="DO173" s="82" t="str">
        <f t="shared" si="63"/>
        <v/>
      </c>
      <c r="DP173" s="82" t="str">
        <f t="shared" si="63"/>
        <v/>
      </c>
      <c r="DQ173" s="82" t="str">
        <f t="shared" si="63"/>
        <v/>
      </c>
      <c r="DR173" s="82" t="str">
        <f t="shared" si="63"/>
        <v/>
      </c>
      <c r="DS173" s="82" t="str">
        <f t="shared" si="64"/>
        <v/>
      </c>
      <c r="DT173" s="82" t="str">
        <f t="shared" si="64"/>
        <v/>
      </c>
      <c r="DU173" s="82" t="str">
        <f t="shared" si="64"/>
        <v/>
      </c>
      <c r="DV173" s="82" t="str">
        <f t="shared" si="64"/>
        <v/>
      </c>
      <c r="DW173" s="82" t="str">
        <f t="shared" si="64"/>
        <v/>
      </c>
      <c r="DX173" s="82" t="str">
        <f t="shared" si="64"/>
        <v/>
      </c>
      <c r="DY173" s="82" t="str">
        <f t="shared" si="65"/>
        <v/>
      </c>
      <c r="DZ173" s="82" t="str">
        <f t="shared" si="65"/>
        <v/>
      </c>
      <c r="EA173" s="82" t="str">
        <f t="shared" si="65"/>
        <v/>
      </c>
      <c r="EB173" s="82" t="str">
        <f t="shared" si="65"/>
        <v/>
      </c>
      <c r="EC173" s="82" t="str">
        <f t="shared" si="65"/>
        <v/>
      </c>
      <c r="ED173" s="82" t="str">
        <f t="shared" si="65"/>
        <v/>
      </c>
      <c r="EE173" s="82" t="str">
        <f t="shared" si="66"/>
        <v/>
      </c>
      <c r="EF173" s="82" t="str">
        <f t="shared" si="66"/>
        <v/>
      </c>
      <c r="EG173" s="82" t="str">
        <f t="shared" si="66"/>
        <v/>
      </c>
      <c r="EH173" s="82" t="str">
        <f t="shared" si="66"/>
        <v/>
      </c>
      <c r="EI173" s="82" t="str">
        <f t="shared" si="66"/>
        <v/>
      </c>
      <c r="EJ173" s="82" t="str">
        <f t="shared" si="66"/>
        <v/>
      </c>
      <c r="EK173" s="82" t="str">
        <f t="shared" si="67"/>
        <v/>
      </c>
      <c r="EL173" s="82" t="str">
        <f t="shared" si="67"/>
        <v/>
      </c>
      <c r="EM173" s="82" t="str">
        <f t="shared" si="67"/>
        <v/>
      </c>
      <c r="EN173" s="82" t="str">
        <f t="shared" si="67"/>
        <v/>
      </c>
      <c r="EO173" s="82" t="str">
        <f t="shared" si="67"/>
        <v/>
      </c>
      <c r="EP173" s="82" t="str">
        <f t="shared" si="67"/>
        <v/>
      </c>
      <c r="EQ173" s="82" t="str">
        <f t="shared" si="68"/>
        <v/>
      </c>
      <c r="ER173" s="82" t="str">
        <f t="shared" si="68"/>
        <v/>
      </c>
      <c r="ES173" s="82" t="str">
        <f t="shared" si="68"/>
        <v/>
      </c>
      <c r="ET173" s="82" t="str">
        <f t="shared" si="68"/>
        <v/>
      </c>
      <c r="EU173" s="82" t="str">
        <f t="shared" si="68"/>
        <v/>
      </c>
      <c r="EV173" s="82" t="str">
        <f t="shared" si="68"/>
        <v/>
      </c>
      <c r="EW173" s="82" t="str">
        <f t="shared" si="69"/>
        <v/>
      </c>
      <c r="EX173" s="82" t="str">
        <f t="shared" si="69"/>
        <v/>
      </c>
      <c r="EY173" s="82" t="str">
        <f t="shared" si="69"/>
        <v/>
      </c>
      <c r="EZ173" s="82" t="str">
        <f t="shared" si="69"/>
        <v/>
      </c>
      <c r="FA173" s="82" t="str">
        <f t="shared" si="69"/>
        <v/>
      </c>
      <c r="FB173" s="82" t="str">
        <f t="shared" si="69"/>
        <v/>
      </c>
      <c r="FC173" s="82" t="str">
        <f t="shared" si="70"/>
        <v/>
      </c>
      <c r="FD173" s="82" t="str">
        <f t="shared" si="70"/>
        <v/>
      </c>
      <c r="FE173" s="82" t="str">
        <f t="shared" si="70"/>
        <v/>
      </c>
      <c r="FF173" s="82" t="str">
        <f t="shared" si="70"/>
        <v/>
      </c>
      <c r="FG173" s="82" t="str">
        <f t="shared" si="70"/>
        <v/>
      </c>
      <c r="FH173" s="82" t="str">
        <f t="shared" si="70"/>
        <v/>
      </c>
      <c r="FI173" s="82" t="str">
        <f t="shared" si="71"/>
        <v/>
      </c>
      <c r="FJ173" s="82" t="str">
        <f t="shared" si="71"/>
        <v/>
      </c>
      <c r="FK173" s="82" t="str">
        <f t="shared" si="71"/>
        <v/>
      </c>
      <c r="FL173" s="82" t="str">
        <f t="shared" si="71"/>
        <v/>
      </c>
      <c r="FM173" s="82" t="str">
        <f t="shared" si="71"/>
        <v/>
      </c>
      <c r="FN173" s="82" t="str">
        <f t="shared" si="71"/>
        <v/>
      </c>
      <c r="FO173" s="82" t="str">
        <f t="shared" si="72"/>
        <v/>
      </c>
      <c r="FP173" s="82" t="str">
        <f t="shared" si="72"/>
        <v/>
      </c>
      <c r="FQ173" s="82" t="str">
        <f t="shared" si="72"/>
        <v/>
      </c>
      <c r="FR173" s="82" t="str">
        <f t="shared" si="72"/>
        <v/>
      </c>
      <c r="FS173" s="82" t="str">
        <f t="shared" si="72"/>
        <v/>
      </c>
      <c r="FT173" s="82" t="str">
        <f t="shared" si="72"/>
        <v/>
      </c>
      <c r="FU173" s="82" t="str">
        <f t="shared" si="73"/>
        <v/>
      </c>
      <c r="FV173" s="82" t="str">
        <f t="shared" si="73"/>
        <v/>
      </c>
      <c r="FW173" s="82" t="str">
        <f t="shared" si="73"/>
        <v/>
      </c>
      <c r="FX173" s="82" t="str">
        <f t="shared" si="73"/>
        <v/>
      </c>
      <c r="FY173" s="82" t="str">
        <f t="shared" si="73"/>
        <v/>
      </c>
      <c r="FZ173" s="82" t="str">
        <f t="shared" si="73"/>
        <v/>
      </c>
      <c r="GA173" s="82" t="str">
        <f t="shared" si="74"/>
        <v/>
      </c>
      <c r="GB173" s="82" t="str">
        <f t="shared" si="74"/>
        <v/>
      </c>
      <c r="GC173" s="82" t="str">
        <f t="shared" si="74"/>
        <v/>
      </c>
      <c r="GD173" s="82" t="str">
        <f t="shared" si="74"/>
        <v/>
      </c>
      <c r="GE173" s="82" t="str">
        <f t="shared" si="74"/>
        <v/>
      </c>
      <c r="GF173" s="82" t="str">
        <f t="shared" si="74"/>
        <v/>
      </c>
    </row>
    <row r="174" spans="1:236" ht="25.5" customHeight="1">
      <c r="A174" s="2" t="s">
        <v>1856</v>
      </c>
      <c r="B174" s="2">
        <f>COUNTIF($H$4:H174,H174)</f>
        <v>1</v>
      </c>
      <c r="C174" s="2">
        <f>COUNTIF($J$4:J174,J174)</f>
        <v>1</v>
      </c>
      <c r="D174" s="2">
        <f>COUNTIF($K$4:K174,K174)</f>
        <v>1</v>
      </c>
      <c r="E174" s="89">
        <f t="shared" si="50"/>
        <v>171</v>
      </c>
      <c r="F174" s="89" t="s">
        <v>2532</v>
      </c>
      <c r="G174" s="79" t="s">
        <v>3917</v>
      </c>
      <c r="H174" s="97" t="s">
        <v>1526</v>
      </c>
      <c r="I174" s="79" t="s">
        <v>565</v>
      </c>
      <c r="J174" s="79" t="s">
        <v>4453</v>
      </c>
      <c r="K174" s="89" t="s">
        <v>3426</v>
      </c>
      <c r="L174" s="89" t="s">
        <v>1128</v>
      </c>
      <c r="M174" s="108" t="s">
        <v>956</v>
      </c>
      <c r="N174" s="108"/>
      <c r="O174" s="108"/>
      <c r="P174" s="108"/>
      <c r="Q174" s="108"/>
      <c r="R174" s="108"/>
      <c r="S174" s="89"/>
      <c r="T174" s="89"/>
      <c r="U174" s="89"/>
      <c r="V174" s="89"/>
      <c r="W174" s="89"/>
      <c r="X174" s="89"/>
      <c r="Y174" s="89"/>
      <c r="Z174" s="89"/>
      <c r="AA174" s="89"/>
      <c r="AB174" s="89">
        <v>1</v>
      </c>
      <c r="AC174" s="89"/>
      <c r="AD174" s="89"/>
      <c r="AE174" s="89"/>
      <c r="AF174" s="89"/>
      <c r="AG174" s="89"/>
      <c r="AH174" s="89"/>
      <c r="AI174" s="89"/>
      <c r="AJ174" s="89"/>
      <c r="AK174" s="89"/>
      <c r="AL174" s="89"/>
      <c r="AM174" s="89"/>
      <c r="AN174" s="89"/>
      <c r="AO174" s="89"/>
      <c r="AP174" s="89"/>
      <c r="AQ174" s="111"/>
      <c r="AR174" s="118"/>
      <c r="AS174" s="2" t="str">
        <f t="shared" si="51"/>
        <v/>
      </c>
      <c r="AT174" s="2" t="str">
        <f t="shared" si="51"/>
        <v/>
      </c>
      <c r="AU174" s="2" t="str">
        <f t="shared" si="51"/>
        <v/>
      </c>
      <c r="AV174" s="2" t="str">
        <f t="shared" si="51"/>
        <v/>
      </c>
      <c r="AW174" s="2" t="str">
        <f t="shared" si="51"/>
        <v/>
      </c>
      <c r="AX174" s="2" t="str">
        <f t="shared" si="51"/>
        <v/>
      </c>
      <c r="AY174" s="121" t="str">
        <f t="shared" si="52"/>
        <v/>
      </c>
      <c r="AZ174" s="121" t="str">
        <f t="shared" si="52"/>
        <v/>
      </c>
      <c r="BA174" s="121" t="str">
        <f t="shared" si="52"/>
        <v/>
      </c>
      <c r="BB174" s="121" t="str">
        <f t="shared" si="52"/>
        <v/>
      </c>
      <c r="BC174" s="121" t="str">
        <f t="shared" si="52"/>
        <v/>
      </c>
      <c r="BD174" s="121" t="str">
        <f t="shared" si="52"/>
        <v/>
      </c>
      <c r="BE174" s="82" t="str">
        <f t="shared" si="53"/>
        <v/>
      </c>
      <c r="BF174" s="82" t="str">
        <f t="shared" si="53"/>
        <v/>
      </c>
      <c r="BG174" s="82" t="str">
        <f t="shared" si="53"/>
        <v/>
      </c>
      <c r="BH174" s="82" t="str">
        <f t="shared" si="53"/>
        <v/>
      </c>
      <c r="BI174" s="82" t="str">
        <f t="shared" si="53"/>
        <v/>
      </c>
      <c r="BJ174" s="82" t="str">
        <f t="shared" si="53"/>
        <v/>
      </c>
      <c r="BK174" s="82" t="str">
        <f t="shared" si="54"/>
        <v/>
      </c>
      <c r="BL174" s="82" t="str">
        <f t="shared" si="54"/>
        <v/>
      </c>
      <c r="BM174" s="82" t="str">
        <f t="shared" si="54"/>
        <v/>
      </c>
      <c r="BN174" s="82" t="str">
        <f t="shared" si="54"/>
        <v/>
      </c>
      <c r="BO174" s="82" t="str">
        <f t="shared" si="54"/>
        <v/>
      </c>
      <c r="BP174" s="82" t="str">
        <f t="shared" si="54"/>
        <v/>
      </c>
      <c r="BQ174" s="82" t="str">
        <f t="shared" si="55"/>
        <v/>
      </c>
      <c r="BR174" s="82" t="str">
        <f t="shared" si="55"/>
        <v/>
      </c>
      <c r="BS174" s="82" t="str">
        <f t="shared" si="55"/>
        <v/>
      </c>
      <c r="BT174" s="82" t="str">
        <f t="shared" si="55"/>
        <v/>
      </c>
      <c r="BU174" s="82" t="str">
        <f t="shared" si="55"/>
        <v/>
      </c>
      <c r="BV174" s="82" t="str">
        <f t="shared" si="55"/>
        <v/>
      </c>
      <c r="BW174" s="82" t="str">
        <f t="shared" si="56"/>
        <v/>
      </c>
      <c r="BX174" s="82" t="str">
        <f t="shared" si="56"/>
        <v/>
      </c>
      <c r="BY174" s="82" t="str">
        <f t="shared" si="56"/>
        <v/>
      </c>
      <c r="BZ174" s="82" t="str">
        <f t="shared" si="56"/>
        <v/>
      </c>
      <c r="CA174" s="82" t="str">
        <f t="shared" si="56"/>
        <v/>
      </c>
      <c r="CB174" s="82" t="str">
        <f t="shared" si="56"/>
        <v/>
      </c>
      <c r="CC174" s="82" t="str">
        <f t="shared" si="57"/>
        <v/>
      </c>
      <c r="CD174" s="82" t="str">
        <f t="shared" si="57"/>
        <v/>
      </c>
      <c r="CE174" s="82" t="str">
        <f t="shared" si="57"/>
        <v/>
      </c>
      <c r="CF174" s="82" t="str">
        <f t="shared" si="57"/>
        <v/>
      </c>
      <c r="CG174" s="82" t="str">
        <f t="shared" si="57"/>
        <v/>
      </c>
      <c r="CH174" s="82" t="str">
        <f t="shared" si="57"/>
        <v/>
      </c>
      <c r="CI174" s="82" t="str">
        <f t="shared" si="58"/>
        <v/>
      </c>
      <c r="CJ174" s="82" t="str">
        <f t="shared" si="58"/>
        <v/>
      </c>
      <c r="CK174" s="82" t="str">
        <f t="shared" si="58"/>
        <v/>
      </c>
      <c r="CL174" s="82" t="str">
        <f t="shared" si="58"/>
        <v/>
      </c>
      <c r="CM174" s="82" t="str">
        <f t="shared" si="58"/>
        <v/>
      </c>
      <c r="CN174" s="82" t="str">
        <f t="shared" si="58"/>
        <v/>
      </c>
      <c r="CO174" s="82" t="str">
        <f t="shared" si="59"/>
        <v/>
      </c>
      <c r="CP174" s="82" t="str">
        <f t="shared" si="59"/>
        <v/>
      </c>
      <c r="CQ174" s="82" t="str">
        <f t="shared" si="59"/>
        <v/>
      </c>
      <c r="CR174" s="82" t="str">
        <f t="shared" si="59"/>
        <v/>
      </c>
      <c r="CS174" s="82" t="str">
        <f t="shared" si="59"/>
        <v/>
      </c>
      <c r="CT174" s="82" t="str">
        <f t="shared" si="59"/>
        <v/>
      </c>
      <c r="CU174" s="82" t="str">
        <f t="shared" si="60"/>
        <v>nakamura_yumi@give-associate.com</v>
      </c>
      <c r="CV174" s="82" t="str">
        <f t="shared" si="60"/>
        <v/>
      </c>
      <c r="CW174" s="82" t="str">
        <f t="shared" si="60"/>
        <v/>
      </c>
      <c r="CX174" s="82" t="str">
        <f t="shared" si="60"/>
        <v/>
      </c>
      <c r="CY174" s="82" t="str">
        <f t="shared" si="60"/>
        <v/>
      </c>
      <c r="CZ174" s="82" t="str">
        <f t="shared" si="60"/>
        <v/>
      </c>
      <c r="DA174" s="82" t="str">
        <f t="shared" si="61"/>
        <v/>
      </c>
      <c r="DB174" s="82" t="str">
        <f t="shared" si="61"/>
        <v/>
      </c>
      <c r="DC174" s="82" t="str">
        <f t="shared" si="61"/>
        <v/>
      </c>
      <c r="DD174" s="82" t="str">
        <f t="shared" si="61"/>
        <v/>
      </c>
      <c r="DE174" s="82" t="str">
        <f t="shared" si="61"/>
        <v/>
      </c>
      <c r="DF174" s="82" t="str">
        <f t="shared" si="61"/>
        <v/>
      </c>
      <c r="DG174" s="82" t="str">
        <f t="shared" si="62"/>
        <v/>
      </c>
      <c r="DH174" s="82" t="str">
        <f t="shared" si="62"/>
        <v/>
      </c>
      <c r="DI174" s="82" t="str">
        <f t="shared" si="62"/>
        <v/>
      </c>
      <c r="DJ174" s="82" t="str">
        <f t="shared" si="62"/>
        <v/>
      </c>
      <c r="DK174" s="82" t="str">
        <f t="shared" si="62"/>
        <v/>
      </c>
      <c r="DL174" s="82" t="str">
        <f t="shared" si="62"/>
        <v/>
      </c>
      <c r="DM174" s="82" t="str">
        <f t="shared" si="63"/>
        <v/>
      </c>
      <c r="DN174" s="82" t="str">
        <f t="shared" si="63"/>
        <v/>
      </c>
      <c r="DO174" s="82" t="str">
        <f t="shared" si="63"/>
        <v/>
      </c>
      <c r="DP174" s="82" t="str">
        <f t="shared" si="63"/>
        <v/>
      </c>
      <c r="DQ174" s="82" t="str">
        <f t="shared" si="63"/>
        <v/>
      </c>
      <c r="DR174" s="82" t="str">
        <f t="shared" si="63"/>
        <v/>
      </c>
      <c r="DS174" s="82" t="str">
        <f t="shared" si="64"/>
        <v/>
      </c>
      <c r="DT174" s="82" t="str">
        <f t="shared" si="64"/>
        <v/>
      </c>
      <c r="DU174" s="82" t="str">
        <f t="shared" si="64"/>
        <v/>
      </c>
      <c r="DV174" s="82" t="str">
        <f t="shared" si="64"/>
        <v/>
      </c>
      <c r="DW174" s="82" t="str">
        <f t="shared" si="64"/>
        <v/>
      </c>
      <c r="DX174" s="82" t="str">
        <f t="shared" si="64"/>
        <v/>
      </c>
      <c r="DY174" s="82" t="str">
        <f t="shared" si="65"/>
        <v/>
      </c>
      <c r="DZ174" s="82" t="str">
        <f t="shared" si="65"/>
        <v/>
      </c>
      <c r="EA174" s="82" t="str">
        <f t="shared" si="65"/>
        <v/>
      </c>
      <c r="EB174" s="82" t="str">
        <f t="shared" si="65"/>
        <v/>
      </c>
      <c r="EC174" s="82" t="str">
        <f t="shared" si="65"/>
        <v/>
      </c>
      <c r="ED174" s="82" t="str">
        <f t="shared" si="65"/>
        <v/>
      </c>
      <c r="EE174" s="82" t="str">
        <f t="shared" si="66"/>
        <v/>
      </c>
      <c r="EF174" s="82" t="str">
        <f t="shared" si="66"/>
        <v/>
      </c>
      <c r="EG174" s="82" t="str">
        <f t="shared" si="66"/>
        <v/>
      </c>
      <c r="EH174" s="82" t="str">
        <f t="shared" si="66"/>
        <v/>
      </c>
      <c r="EI174" s="82" t="str">
        <f t="shared" si="66"/>
        <v/>
      </c>
      <c r="EJ174" s="82" t="str">
        <f t="shared" si="66"/>
        <v/>
      </c>
      <c r="EK174" s="82" t="str">
        <f t="shared" si="67"/>
        <v/>
      </c>
      <c r="EL174" s="82" t="str">
        <f t="shared" si="67"/>
        <v/>
      </c>
      <c r="EM174" s="82" t="str">
        <f t="shared" si="67"/>
        <v/>
      </c>
      <c r="EN174" s="82" t="str">
        <f t="shared" si="67"/>
        <v/>
      </c>
      <c r="EO174" s="82" t="str">
        <f t="shared" si="67"/>
        <v/>
      </c>
      <c r="EP174" s="82" t="str">
        <f t="shared" si="67"/>
        <v/>
      </c>
      <c r="EQ174" s="82" t="str">
        <f t="shared" si="68"/>
        <v/>
      </c>
      <c r="ER174" s="82" t="str">
        <f t="shared" si="68"/>
        <v/>
      </c>
      <c r="ES174" s="82" t="str">
        <f t="shared" si="68"/>
        <v/>
      </c>
      <c r="ET174" s="82" t="str">
        <f t="shared" si="68"/>
        <v/>
      </c>
      <c r="EU174" s="82" t="str">
        <f t="shared" si="68"/>
        <v/>
      </c>
      <c r="EV174" s="82" t="str">
        <f t="shared" si="68"/>
        <v/>
      </c>
      <c r="EW174" s="82" t="str">
        <f t="shared" si="69"/>
        <v/>
      </c>
      <c r="EX174" s="82" t="str">
        <f t="shared" si="69"/>
        <v/>
      </c>
      <c r="EY174" s="82" t="str">
        <f t="shared" si="69"/>
        <v/>
      </c>
      <c r="EZ174" s="82" t="str">
        <f t="shared" si="69"/>
        <v/>
      </c>
      <c r="FA174" s="82" t="str">
        <f t="shared" si="69"/>
        <v/>
      </c>
      <c r="FB174" s="82" t="str">
        <f t="shared" si="69"/>
        <v/>
      </c>
      <c r="FC174" s="82" t="str">
        <f t="shared" si="70"/>
        <v/>
      </c>
      <c r="FD174" s="82" t="str">
        <f t="shared" si="70"/>
        <v/>
      </c>
      <c r="FE174" s="82" t="str">
        <f t="shared" si="70"/>
        <v/>
      </c>
      <c r="FF174" s="82" t="str">
        <f t="shared" si="70"/>
        <v/>
      </c>
      <c r="FG174" s="82" t="str">
        <f t="shared" si="70"/>
        <v/>
      </c>
      <c r="FH174" s="82" t="str">
        <f t="shared" si="70"/>
        <v/>
      </c>
      <c r="FI174" s="82" t="str">
        <f t="shared" si="71"/>
        <v/>
      </c>
      <c r="FJ174" s="82" t="str">
        <f t="shared" si="71"/>
        <v/>
      </c>
      <c r="FK174" s="82" t="str">
        <f t="shared" si="71"/>
        <v/>
      </c>
      <c r="FL174" s="82" t="str">
        <f t="shared" si="71"/>
        <v/>
      </c>
      <c r="FM174" s="82" t="str">
        <f t="shared" si="71"/>
        <v/>
      </c>
      <c r="FN174" s="82" t="str">
        <f t="shared" si="71"/>
        <v/>
      </c>
      <c r="FO174" s="82" t="str">
        <f t="shared" si="72"/>
        <v/>
      </c>
      <c r="FP174" s="82" t="str">
        <f t="shared" si="72"/>
        <v/>
      </c>
      <c r="FQ174" s="82" t="str">
        <f t="shared" si="72"/>
        <v/>
      </c>
      <c r="FR174" s="82" t="str">
        <f t="shared" si="72"/>
        <v/>
      </c>
      <c r="FS174" s="82" t="str">
        <f t="shared" si="72"/>
        <v/>
      </c>
      <c r="FT174" s="82" t="str">
        <f t="shared" si="72"/>
        <v/>
      </c>
      <c r="FU174" s="82" t="str">
        <f t="shared" si="73"/>
        <v/>
      </c>
      <c r="FV174" s="82" t="str">
        <f t="shared" si="73"/>
        <v/>
      </c>
      <c r="FW174" s="82" t="str">
        <f t="shared" si="73"/>
        <v/>
      </c>
      <c r="FX174" s="82" t="str">
        <f t="shared" si="73"/>
        <v/>
      </c>
      <c r="FY174" s="82" t="str">
        <f t="shared" si="73"/>
        <v/>
      </c>
      <c r="FZ174" s="82" t="str">
        <f t="shared" si="73"/>
        <v/>
      </c>
      <c r="GA174" s="82" t="str">
        <f t="shared" si="74"/>
        <v/>
      </c>
      <c r="GB174" s="82" t="str">
        <f t="shared" si="74"/>
        <v/>
      </c>
      <c r="GC174" s="82" t="str">
        <f t="shared" si="74"/>
        <v/>
      </c>
      <c r="GD174" s="82" t="str">
        <f t="shared" si="74"/>
        <v/>
      </c>
      <c r="GE174" s="82" t="str">
        <f t="shared" si="74"/>
        <v/>
      </c>
      <c r="GF174" s="82" t="str">
        <f t="shared" si="74"/>
        <v/>
      </c>
    </row>
    <row r="175" spans="1:236" ht="25.5" customHeight="1">
      <c r="A175" s="2" t="s">
        <v>2170</v>
      </c>
      <c r="B175" s="2">
        <f>COUNTIF($H$4:H175,H175)</f>
        <v>1</v>
      </c>
      <c r="C175" s="2">
        <f>COUNTIF($J$4:J175,J175)</f>
        <v>1</v>
      </c>
      <c r="D175" s="2">
        <f>COUNTIF($K$4:K175,K175)</f>
        <v>1</v>
      </c>
      <c r="E175" s="89">
        <f t="shared" si="50"/>
        <v>172</v>
      </c>
      <c r="F175" s="89" t="s">
        <v>2532</v>
      </c>
      <c r="G175" s="79" t="s">
        <v>1171</v>
      </c>
      <c r="H175" s="97" t="s">
        <v>2944</v>
      </c>
      <c r="I175" s="79" t="s">
        <v>3315</v>
      </c>
      <c r="J175" s="79" t="s">
        <v>4206</v>
      </c>
      <c r="K175" s="89" t="s">
        <v>3911</v>
      </c>
      <c r="L175" s="89" t="s">
        <v>232</v>
      </c>
      <c r="M175" s="108" t="s">
        <v>4455</v>
      </c>
      <c r="N175" s="108"/>
      <c r="O175" s="108"/>
      <c r="P175" s="108"/>
      <c r="Q175" s="108"/>
      <c r="R175" s="108"/>
      <c r="S175" s="89"/>
      <c r="T175" s="89"/>
      <c r="U175" s="89"/>
      <c r="V175" s="89"/>
      <c r="W175" s="89"/>
      <c r="X175" s="89"/>
      <c r="Y175" s="89"/>
      <c r="Z175" s="89"/>
      <c r="AA175" s="89"/>
      <c r="AB175" s="89"/>
      <c r="AC175" s="89"/>
      <c r="AD175" s="89"/>
      <c r="AE175" s="89"/>
      <c r="AF175" s="89"/>
      <c r="AG175" s="89"/>
      <c r="AH175" s="89"/>
      <c r="AI175" s="89"/>
      <c r="AJ175" s="89"/>
      <c r="AK175" s="89"/>
      <c r="AL175" s="89">
        <v>1</v>
      </c>
      <c r="AM175" s="89"/>
      <c r="AN175" s="89"/>
      <c r="AO175" s="89"/>
      <c r="AP175" s="89"/>
      <c r="AQ175" s="111"/>
      <c r="AR175" s="118"/>
      <c r="AS175" s="121" t="str">
        <f t="shared" si="51"/>
        <v/>
      </c>
      <c r="AT175" s="121" t="str">
        <f t="shared" si="51"/>
        <v/>
      </c>
      <c r="AU175" s="121" t="str">
        <f t="shared" si="51"/>
        <v/>
      </c>
      <c r="AV175" s="121" t="str">
        <f t="shared" si="51"/>
        <v/>
      </c>
      <c r="AW175" s="121" t="str">
        <f t="shared" si="51"/>
        <v/>
      </c>
      <c r="AX175" s="121" t="str">
        <f t="shared" si="51"/>
        <v/>
      </c>
      <c r="AY175" s="121" t="str">
        <f t="shared" si="52"/>
        <v/>
      </c>
      <c r="AZ175" s="121" t="str">
        <f t="shared" si="52"/>
        <v/>
      </c>
      <c r="BA175" s="121" t="str">
        <f t="shared" si="52"/>
        <v/>
      </c>
      <c r="BB175" s="121" t="str">
        <f t="shared" si="52"/>
        <v/>
      </c>
      <c r="BC175" s="121" t="str">
        <f t="shared" si="52"/>
        <v/>
      </c>
      <c r="BD175" s="121" t="str">
        <f t="shared" si="52"/>
        <v/>
      </c>
      <c r="BE175" s="82" t="str">
        <f t="shared" si="53"/>
        <v/>
      </c>
      <c r="BF175" s="82" t="str">
        <f t="shared" si="53"/>
        <v/>
      </c>
      <c r="BG175" s="82" t="str">
        <f t="shared" si="53"/>
        <v/>
      </c>
      <c r="BH175" s="82" t="str">
        <f t="shared" si="53"/>
        <v/>
      </c>
      <c r="BI175" s="82" t="str">
        <f t="shared" si="53"/>
        <v/>
      </c>
      <c r="BJ175" s="82" t="str">
        <f t="shared" si="53"/>
        <v/>
      </c>
      <c r="BK175" s="82" t="str">
        <f t="shared" si="54"/>
        <v/>
      </c>
      <c r="BL175" s="82" t="str">
        <f t="shared" si="54"/>
        <v/>
      </c>
      <c r="BM175" s="82" t="str">
        <f t="shared" si="54"/>
        <v/>
      </c>
      <c r="BN175" s="82" t="str">
        <f t="shared" si="54"/>
        <v/>
      </c>
      <c r="BO175" s="82" t="str">
        <f t="shared" si="54"/>
        <v/>
      </c>
      <c r="BP175" s="82" t="str">
        <f t="shared" si="54"/>
        <v/>
      </c>
      <c r="BQ175" s="82" t="str">
        <f t="shared" si="55"/>
        <v/>
      </c>
      <c r="BR175" s="82" t="str">
        <f t="shared" si="55"/>
        <v/>
      </c>
      <c r="BS175" s="82" t="str">
        <f t="shared" si="55"/>
        <v/>
      </c>
      <c r="BT175" s="82" t="str">
        <f t="shared" si="55"/>
        <v/>
      </c>
      <c r="BU175" s="82" t="str">
        <f t="shared" si="55"/>
        <v/>
      </c>
      <c r="BV175" s="82" t="str">
        <f t="shared" si="55"/>
        <v/>
      </c>
      <c r="BW175" s="82" t="str">
        <f t="shared" si="56"/>
        <v/>
      </c>
      <c r="BX175" s="82" t="str">
        <f t="shared" si="56"/>
        <v/>
      </c>
      <c r="BY175" s="82" t="str">
        <f t="shared" si="56"/>
        <v/>
      </c>
      <c r="BZ175" s="82" t="str">
        <f t="shared" si="56"/>
        <v/>
      </c>
      <c r="CA175" s="82" t="str">
        <f t="shared" si="56"/>
        <v/>
      </c>
      <c r="CB175" s="82" t="str">
        <f t="shared" si="56"/>
        <v/>
      </c>
      <c r="CC175" s="82" t="str">
        <f t="shared" si="57"/>
        <v/>
      </c>
      <c r="CD175" s="82" t="str">
        <f t="shared" si="57"/>
        <v/>
      </c>
      <c r="CE175" s="82" t="str">
        <f t="shared" si="57"/>
        <v/>
      </c>
      <c r="CF175" s="82" t="str">
        <f t="shared" si="57"/>
        <v/>
      </c>
      <c r="CG175" s="82" t="str">
        <f t="shared" si="57"/>
        <v/>
      </c>
      <c r="CH175" s="82" t="str">
        <f t="shared" si="57"/>
        <v/>
      </c>
      <c r="CI175" s="82" t="str">
        <f t="shared" si="58"/>
        <v/>
      </c>
      <c r="CJ175" s="82" t="str">
        <f t="shared" si="58"/>
        <v/>
      </c>
      <c r="CK175" s="82" t="str">
        <f t="shared" si="58"/>
        <v/>
      </c>
      <c r="CL175" s="82" t="str">
        <f t="shared" si="58"/>
        <v/>
      </c>
      <c r="CM175" s="82" t="str">
        <f t="shared" si="58"/>
        <v/>
      </c>
      <c r="CN175" s="82" t="str">
        <f t="shared" si="58"/>
        <v/>
      </c>
      <c r="CO175" s="82" t="str">
        <f t="shared" si="59"/>
        <v/>
      </c>
      <c r="CP175" s="82" t="str">
        <f t="shared" si="59"/>
        <v/>
      </c>
      <c r="CQ175" s="82" t="str">
        <f t="shared" si="59"/>
        <v/>
      </c>
      <c r="CR175" s="82" t="str">
        <f t="shared" si="59"/>
        <v/>
      </c>
      <c r="CS175" s="82" t="str">
        <f t="shared" si="59"/>
        <v/>
      </c>
      <c r="CT175" s="82" t="str">
        <f t="shared" si="59"/>
        <v/>
      </c>
      <c r="CU175" s="82" t="str">
        <f t="shared" si="60"/>
        <v/>
      </c>
      <c r="CV175" s="82" t="str">
        <f t="shared" si="60"/>
        <v/>
      </c>
      <c r="CW175" s="82" t="str">
        <f t="shared" si="60"/>
        <v/>
      </c>
      <c r="CX175" s="82" t="str">
        <f t="shared" si="60"/>
        <v/>
      </c>
      <c r="CY175" s="82" t="str">
        <f t="shared" si="60"/>
        <v/>
      </c>
      <c r="CZ175" s="82" t="str">
        <f t="shared" si="60"/>
        <v/>
      </c>
      <c r="DA175" s="82" t="str">
        <f t="shared" si="61"/>
        <v/>
      </c>
      <c r="DB175" s="82" t="str">
        <f t="shared" si="61"/>
        <v/>
      </c>
      <c r="DC175" s="82" t="str">
        <f t="shared" si="61"/>
        <v/>
      </c>
      <c r="DD175" s="82" t="str">
        <f t="shared" si="61"/>
        <v/>
      </c>
      <c r="DE175" s="82" t="str">
        <f t="shared" si="61"/>
        <v/>
      </c>
      <c r="DF175" s="82" t="str">
        <f t="shared" si="61"/>
        <v/>
      </c>
      <c r="DG175" s="82" t="str">
        <f t="shared" si="62"/>
        <v/>
      </c>
      <c r="DH175" s="82" t="str">
        <f t="shared" si="62"/>
        <v/>
      </c>
      <c r="DI175" s="82" t="str">
        <f t="shared" si="62"/>
        <v/>
      </c>
      <c r="DJ175" s="82" t="str">
        <f t="shared" si="62"/>
        <v/>
      </c>
      <c r="DK175" s="82" t="str">
        <f t="shared" si="62"/>
        <v/>
      </c>
      <c r="DL175" s="82" t="str">
        <f t="shared" si="62"/>
        <v/>
      </c>
      <c r="DM175" s="82" t="str">
        <f t="shared" si="63"/>
        <v/>
      </c>
      <c r="DN175" s="82" t="str">
        <f t="shared" si="63"/>
        <v/>
      </c>
      <c r="DO175" s="82" t="str">
        <f t="shared" si="63"/>
        <v/>
      </c>
      <c r="DP175" s="82" t="str">
        <f t="shared" si="63"/>
        <v/>
      </c>
      <c r="DQ175" s="82" t="str">
        <f t="shared" si="63"/>
        <v/>
      </c>
      <c r="DR175" s="82" t="str">
        <f t="shared" si="63"/>
        <v/>
      </c>
      <c r="DS175" s="82" t="str">
        <f t="shared" si="64"/>
        <v/>
      </c>
      <c r="DT175" s="82" t="str">
        <f t="shared" si="64"/>
        <v/>
      </c>
      <c r="DU175" s="82" t="str">
        <f t="shared" si="64"/>
        <v/>
      </c>
      <c r="DV175" s="82" t="str">
        <f t="shared" si="64"/>
        <v/>
      </c>
      <c r="DW175" s="82" t="str">
        <f t="shared" si="64"/>
        <v/>
      </c>
      <c r="DX175" s="82" t="str">
        <f t="shared" si="64"/>
        <v/>
      </c>
      <c r="DY175" s="82" t="str">
        <f t="shared" si="65"/>
        <v/>
      </c>
      <c r="DZ175" s="82" t="str">
        <f t="shared" si="65"/>
        <v/>
      </c>
      <c r="EA175" s="82" t="str">
        <f t="shared" si="65"/>
        <v/>
      </c>
      <c r="EB175" s="82" t="str">
        <f t="shared" si="65"/>
        <v/>
      </c>
      <c r="EC175" s="82" t="str">
        <f t="shared" si="65"/>
        <v/>
      </c>
      <c r="ED175" s="82" t="str">
        <f t="shared" si="65"/>
        <v/>
      </c>
      <c r="EE175" s="82" t="str">
        <f t="shared" si="66"/>
        <v/>
      </c>
      <c r="EF175" s="82" t="str">
        <f t="shared" si="66"/>
        <v/>
      </c>
      <c r="EG175" s="82" t="str">
        <f t="shared" si="66"/>
        <v/>
      </c>
      <c r="EH175" s="82" t="str">
        <f t="shared" si="66"/>
        <v/>
      </c>
      <c r="EI175" s="82" t="str">
        <f t="shared" si="66"/>
        <v/>
      </c>
      <c r="EJ175" s="82" t="str">
        <f t="shared" si="66"/>
        <v/>
      </c>
      <c r="EK175" s="82" t="str">
        <f t="shared" si="67"/>
        <v/>
      </c>
      <c r="EL175" s="82" t="str">
        <f t="shared" si="67"/>
        <v/>
      </c>
      <c r="EM175" s="82" t="str">
        <f t="shared" si="67"/>
        <v/>
      </c>
      <c r="EN175" s="82" t="str">
        <f t="shared" si="67"/>
        <v/>
      </c>
      <c r="EO175" s="82" t="str">
        <f t="shared" si="67"/>
        <v/>
      </c>
      <c r="EP175" s="82" t="str">
        <f t="shared" si="67"/>
        <v/>
      </c>
      <c r="EQ175" s="82" t="str">
        <f t="shared" si="68"/>
        <v/>
      </c>
      <c r="ER175" s="82" t="str">
        <f t="shared" si="68"/>
        <v/>
      </c>
      <c r="ES175" s="82" t="str">
        <f t="shared" si="68"/>
        <v/>
      </c>
      <c r="ET175" s="82" t="str">
        <f t="shared" si="68"/>
        <v/>
      </c>
      <c r="EU175" s="82" t="str">
        <f t="shared" si="68"/>
        <v/>
      </c>
      <c r="EV175" s="82" t="str">
        <f t="shared" si="68"/>
        <v/>
      </c>
      <c r="EW175" s="82" t="str">
        <f t="shared" si="69"/>
        <v/>
      </c>
      <c r="EX175" s="82" t="str">
        <f t="shared" si="69"/>
        <v/>
      </c>
      <c r="EY175" s="82" t="str">
        <f t="shared" si="69"/>
        <v/>
      </c>
      <c r="EZ175" s="82" t="str">
        <f t="shared" si="69"/>
        <v/>
      </c>
      <c r="FA175" s="82" t="str">
        <f t="shared" si="69"/>
        <v/>
      </c>
      <c r="FB175" s="82" t="str">
        <f t="shared" si="69"/>
        <v/>
      </c>
      <c r="FC175" s="82" t="str">
        <f t="shared" si="70"/>
        <v>futyu4@meijukai.com</v>
      </c>
      <c r="FD175" s="82" t="str">
        <f t="shared" si="70"/>
        <v/>
      </c>
      <c r="FE175" s="82" t="str">
        <f t="shared" si="70"/>
        <v/>
      </c>
      <c r="FF175" s="82" t="str">
        <f t="shared" si="70"/>
        <v/>
      </c>
      <c r="FG175" s="82" t="str">
        <f t="shared" si="70"/>
        <v/>
      </c>
      <c r="FH175" s="82" t="str">
        <f t="shared" si="70"/>
        <v/>
      </c>
      <c r="FI175" s="82" t="str">
        <f t="shared" si="71"/>
        <v/>
      </c>
      <c r="FJ175" s="82" t="str">
        <f t="shared" si="71"/>
        <v/>
      </c>
      <c r="FK175" s="82" t="str">
        <f t="shared" si="71"/>
        <v/>
      </c>
      <c r="FL175" s="82" t="str">
        <f t="shared" si="71"/>
        <v/>
      </c>
      <c r="FM175" s="82" t="str">
        <f t="shared" si="71"/>
        <v/>
      </c>
      <c r="FN175" s="82" t="str">
        <f t="shared" si="71"/>
        <v/>
      </c>
      <c r="FO175" s="82" t="str">
        <f t="shared" si="72"/>
        <v/>
      </c>
      <c r="FP175" s="82" t="str">
        <f t="shared" si="72"/>
        <v/>
      </c>
      <c r="FQ175" s="82" t="str">
        <f t="shared" si="72"/>
        <v/>
      </c>
      <c r="FR175" s="82" t="str">
        <f t="shared" si="72"/>
        <v/>
      </c>
      <c r="FS175" s="82" t="str">
        <f t="shared" si="72"/>
        <v/>
      </c>
      <c r="FT175" s="82" t="str">
        <f t="shared" si="72"/>
        <v/>
      </c>
      <c r="FU175" s="82" t="str">
        <f t="shared" si="73"/>
        <v/>
      </c>
      <c r="FV175" s="82" t="str">
        <f t="shared" si="73"/>
        <v/>
      </c>
      <c r="FW175" s="82" t="str">
        <f t="shared" si="73"/>
        <v/>
      </c>
      <c r="FX175" s="82" t="str">
        <f t="shared" si="73"/>
        <v/>
      </c>
      <c r="FY175" s="82" t="str">
        <f t="shared" si="73"/>
        <v/>
      </c>
      <c r="FZ175" s="82" t="str">
        <f t="shared" si="73"/>
        <v/>
      </c>
      <c r="GA175" s="82" t="str">
        <f t="shared" si="74"/>
        <v/>
      </c>
      <c r="GB175" s="82" t="str">
        <f t="shared" si="74"/>
        <v/>
      </c>
      <c r="GC175" s="82" t="str">
        <f t="shared" si="74"/>
        <v/>
      </c>
      <c r="GD175" s="82" t="str">
        <f t="shared" si="74"/>
        <v/>
      </c>
      <c r="GE175" s="82" t="str">
        <f t="shared" si="74"/>
        <v/>
      </c>
      <c r="GF175" s="82" t="str">
        <f t="shared" si="74"/>
        <v/>
      </c>
      <c r="GG175" s="126"/>
      <c r="GH175" s="126"/>
      <c r="GI175" s="126"/>
      <c r="GJ175" s="126"/>
      <c r="GK175" s="126"/>
      <c r="GL175" s="126"/>
      <c r="GM175" s="126"/>
      <c r="GN175" s="126"/>
      <c r="GO175" s="126"/>
      <c r="GP175" s="126"/>
      <c r="GQ175" s="126"/>
      <c r="GR175" s="126"/>
      <c r="GS175" s="126"/>
      <c r="GT175" s="126"/>
      <c r="GU175" s="126"/>
      <c r="GV175" s="126"/>
      <c r="GW175" s="126"/>
      <c r="GX175" s="126"/>
      <c r="GY175" s="126"/>
      <c r="GZ175" s="126"/>
      <c r="HA175" s="126"/>
      <c r="HB175" s="126"/>
      <c r="HC175" s="126"/>
      <c r="HD175" s="126"/>
      <c r="HE175" s="129"/>
      <c r="HF175" s="129"/>
      <c r="HG175" s="129"/>
      <c r="HH175" s="129"/>
      <c r="HI175" s="129"/>
      <c r="HJ175" s="129"/>
      <c r="HK175" s="129"/>
      <c r="HL175" s="129"/>
      <c r="HM175" s="129"/>
      <c r="HN175" s="129"/>
      <c r="HO175" s="129"/>
      <c r="HP175" s="129"/>
      <c r="HQ175" s="129"/>
      <c r="HR175" s="129"/>
      <c r="HS175" s="129"/>
      <c r="HT175" s="129"/>
      <c r="HU175" s="129"/>
      <c r="HV175" s="129"/>
      <c r="HW175" s="129"/>
      <c r="HX175" s="129"/>
      <c r="HY175" s="129"/>
      <c r="HZ175" s="129"/>
      <c r="IA175" s="129"/>
      <c r="IB175" s="129"/>
    </row>
    <row r="176" spans="1:236" ht="25.5" customHeight="1">
      <c r="A176" s="2" t="s">
        <v>4733</v>
      </c>
      <c r="B176" s="2">
        <f>COUNTIF($H$4:H176,H176)</f>
        <v>1</v>
      </c>
      <c r="C176" s="2">
        <f>COUNTIF($J$4:J176,J176)</f>
        <v>1</v>
      </c>
      <c r="D176" s="2">
        <f>COUNTIF($K$4:K176,K176)</f>
        <v>1</v>
      </c>
      <c r="E176" s="89">
        <f t="shared" si="50"/>
        <v>173</v>
      </c>
      <c r="F176" s="89" t="s">
        <v>2532</v>
      </c>
      <c r="G176" s="79" t="s">
        <v>3917</v>
      </c>
      <c r="H176" s="97" t="s">
        <v>944</v>
      </c>
      <c r="I176" s="79" t="s">
        <v>1188</v>
      </c>
      <c r="J176" s="79" t="s">
        <v>3763</v>
      </c>
      <c r="K176" s="89" t="s">
        <v>4457</v>
      </c>
      <c r="L176" s="89" t="s">
        <v>4457</v>
      </c>
      <c r="M176" s="108" t="s">
        <v>4459</v>
      </c>
      <c r="N176" s="108"/>
      <c r="O176" s="108"/>
      <c r="P176" s="108"/>
      <c r="Q176" s="108"/>
      <c r="R176" s="108"/>
      <c r="S176" s="89"/>
      <c r="T176" s="89"/>
      <c r="U176" s="89"/>
      <c r="V176" s="89"/>
      <c r="W176" s="89"/>
      <c r="X176" s="89"/>
      <c r="Y176" s="89"/>
      <c r="Z176" s="89"/>
      <c r="AA176" s="89"/>
      <c r="AB176" s="89"/>
      <c r="AC176" s="89"/>
      <c r="AD176" s="89"/>
      <c r="AE176" s="89"/>
      <c r="AF176" s="89"/>
      <c r="AG176" s="89"/>
      <c r="AH176" s="89"/>
      <c r="AI176" s="89"/>
      <c r="AJ176" s="89"/>
      <c r="AK176" s="89"/>
      <c r="AL176" s="89">
        <v>1</v>
      </c>
      <c r="AM176" s="89"/>
      <c r="AN176" s="89"/>
      <c r="AO176" s="89"/>
      <c r="AP176" s="89"/>
      <c r="AQ176" s="111"/>
      <c r="AR176" s="118"/>
      <c r="AS176" s="121" t="str">
        <f t="shared" si="51"/>
        <v/>
      </c>
      <c r="AT176" s="121" t="str">
        <f t="shared" si="51"/>
        <v/>
      </c>
      <c r="AU176" s="121" t="str">
        <f t="shared" si="51"/>
        <v/>
      </c>
      <c r="AV176" s="121" t="str">
        <f t="shared" si="51"/>
        <v/>
      </c>
      <c r="AW176" s="121" t="str">
        <f t="shared" si="51"/>
        <v/>
      </c>
      <c r="AX176" s="121" t="str">
        <f t="shared" si="51"/>
        <v/>
      </c>
      <c r="AY176" s="121" t="str">
        <f t="shared" si="52"/>
        <v/>
      </c>
      <c r="AZ176" s="121" t="str">
        <f t="shared" si="52"/>
        <v/>
      </c>
      <c r="BA176" s="121" t="str">
        <f t="shared" si="52"/>
        <v/>
      </c>
      <c r="BB176" s="121" t="str">
        <f t="shared" si="52"/>
        <v/>
      </c>
      <c r="BC176" s="121" t="str">
        <f t="shared" si="52"/>
        <v/>
      </c>
      <c r="BD176" s="121" t="str">
        <f t="shared" si="52"/>
        <v/>
      </c>
      <c r="BE176" s="82" t="str">
        <f t="shared" si="53"/>
        <v/>
      </c>
      <c r="BF176" s="82" t="str">
        <f t="shared" si="53"/>
        <v/>
      </c>
      <c r="BG176" s="82" t="str">
        <f t="shared" si="53"/>
        <v/>
      </c>
      <c r="BH176" s="82" t="str">
        <f t="shared" si="53"/>
        <v/>
      </c>
      <c r="BI176" s="82" t="str">
        <f t="shared" si="53"/>
        <v/>
      </c>
      <c r="BJ176" s="82" t="str">
        <f t="shared" si="53"/>
        <v/>
      </c>
      <c r="BK176" s="82" t="str">
        <f t="shared" si="54"/>
        <v/>
      </c>
      <c r="BL176" s="82" t="str">
        <f t="shared" si="54"/>
        <v/>
      </c>
      <c r="BM176" s="82" t="str">
        <f t="shared" si="54"/>
        <v/>
      </c>
      <c r="BN176" s="82" t="str">
        <f t="shared" si="54"/>
        <v/>
      </c>
      <c r="BO176" s="82" t="str">
        <f t="shared" si="54"/>
        <v/>
      </c>
      <c r="BP176" s="82" t="str">
        <f t="shared" si="54"/>
        <v/>
      </c>
      <c r="BQ176" s="82" t="str">
        <f t="shared" si="55"/>
        <v/>
      </c>
      <c r="BR176" s="82" t="str">
        <f t="shared" si="55"/>
        <v/>
      </c>
      <c r="BS176" s="82" t="str">
        <f t="shared" si="55"/>
        <v/>
      </c>
      <c r="BT176" s="82" t="str">
        <f t="shared" si="55"/>
        <v/>
      </c>
      <c r="BU176" s="82" t="str">
        <f t="shared" si="55"/>
        <v/>
      </c>
      <c r="BV176" s="82" t="str">
        <f t="shared" si="55"/>
        <v/>
      </c>
      <c r="BW176" s="82" t="str">
        <f t="shared" si="56"/>
        <v/>
      </c>
      <c r="BX176" s="82" t="str">
        <f t="shared" si="56"/>
        <v/>
      </c>
      <c r="BY176" s="82" t="str">
        <f t="shared" si="56"/>
        <v/>
      </c>
      <c r="BZ176" s="82" t="str">
        <f t="shared" si="56"/>
        <v/>
      </c>
      <c r="CA176" s="82" t="str">
        <f t="shared" si="56"/>
        <v/>
      </c>
      <c r="CB176" s="82" t="str">
        <f t="shared" si="56"/>
        <v/>
      </c>
      <c r="CC176" s="82" t="str">
        <f t="shared" si="57"/>
        <v/>
      </c>
      <c r="CD176" s="82" t="str">
        <f t="shared" si="57"/>
        <v/>
      </c>
      <c r="CE176" s="82" t="str">
        <f t="shared" si="57"/>
        <v/>
      </c>
      <c r="CF176" s="82" t="str">
        <f t="shared" si="57"/>
        <v/>
      </c>
      <c r="CG176" s="82" t="str">
        <f t="shared" si="57"/>
        <v/>
      </c>
      <c r="CH176" s="82" t="str">
        <f t="shared" si="57"/>
        <v/>
      </c>
      <c r="CI176" s="82" t="str">
        <f t="shared" si="58"/>
        <v/>
      </c>
      <c r="CJ176" s="82" t="str">
        <f t="shared" si="58"/>
        <v/>
      </c>
      <c r="CK176" s="82" t="str">
        <f t="shared" si="58"/>
        <v/>
      </c>
      <c r="CL176" s="82" t="str">
        <f t="shared" si="58"/>
        <v/>
      </c>
      <c r="CM176" s="82" t="str">
        <f t="shared" si="58"/>
        <v/>
      </c>
      <c r="CN176" s="82" t="str">
        <f t="shared" si="58"/>
        <v/>
      </c>
      <c r="CO176" s="82" t="str">
        <f t="shared" si="59"/>
        <v/>
      </c>
      <c r="CP176" s="82" t="str">
        <f t="shared" si="59"/>
        <v/>
      </c>
      <c r="CQ176" s="82" t="str">
        <f t="shared" si="59"/>
        <v/>
      </c>
      <c r="CR176" s="82" t="str">
        <f t="shared" si="59"/>
        <v/>
      </c>
      <c r="CS176" s="82" t="str">
        <f t="shared" si="59"/>
        <v/>
      </c>
      <c r="CT176" s="82" t="str">
        <f t="shared" si="59"/>
        <v/>
      </c>
      <c r="CU176" s="82" t="str">
        <f t="shared" si="60"/>
        <v/>
      </c>
      <c r="CV176" s="82" t="str">
        <f t="shared" si="60"/>
        <v/>
      </c>
      <c r="CW176" s="82" t="str">
        <f t="shared" si="60"/>
        <v/>
      </c>
      <c r="CX176" s="82" t="str">
        <f t="shared" si="60"/>
        <v/>
      </c>
      <c r="CY176" s="82" t="str">
        <f t="shared" si="60"/>
        <v/>
      </c>
      <c r="CZ176" s="82" t="str">
        <f t="shared" si="60"/>
        <v/>
      </c>
      <c r="DA176" s="82" t="str">
        <f t="shared" si="61"/>
        <v/>
      </c>
      <c r="DB176" s="82" t="str">
        <f t="shared" si="61"/>
        <v/>
      </c>
      <c r="DC176" s="82" t="str">
        <f t="shared" si="61"/>
        <v/>
      </c>
      <c r="DD176" s="82" t="str">
        <f t="shared" si="61"/>
        <v/>
      </c>
      <c r="DE176" s="82" t="str">
        <f t="shared" si="61"/>
        <v/>
      </c>
      <c r="DF176" s="82" t="str">
        <f t="shared" si="61"/>
        <v/>
      </c>
      <c r="DG176" s="82" t="str">
        <f t="shared" si="62"/>
        <v/>
      </c>
      <c r="DH176" s="82" t="str">
        <f t="shared" si="62"/>
        <v/>
      </c>
      <c r="DI176" s="82" t="str">
        <f t="shared" si="62"/>
        <v/>
      </c>
      <c r="DJ176" s="82" t="str">
        <f t="shared" si="62"/>
        <v/>
      </c>
      <c r="DK176" s="82" t="str">
        <f t="shared" si="62"/>
        <v/>
      </c>
      <c r="DL176" s="82" t="str">
        <f t="shared" si="62"/>
        <v/>
      </c>
      <c r="DM176" s="82" t="str">
        <f t="shared" si="63"/>
        <v/>
      </c>
      <c r="DN176" s="82" t="str">
        <f t="shared" si="63"/>
        <v/>
      </c>
      <c r="DO176" s="82" t="str">
        <f t="shared" si="63"/>
        <v/>
      </c>
      <c r="DP176" s="82" t="str">
        <f t="shared" si="63"/>
        <v/>
      </c>
      <c r="DQ176" s="82" t="str">
        <f t="shared" si="63"/>
        <v/>
      </c>
      <c r="DR176" s="82" t="str">
        <f t="shared" si="63"/>
        <v/>
      </c>
      <c r="DS176" s="82" t="str">
        <f t="shared" si="64"/>
        <v/>
      </c>
      <c r="DT176" s="82" t="str">
        <f t="shared" si="64"/>
        <v/>
      </c>
      <c r="DU176" s="82" t="str">
        <f t="shared" si="64"/>
        <v/>
      </c>
      <c r="DV176" s="82" t="str">
        <f t="shared" si="64"/>
        <v/>
      </c>
      <c r="DW176" s="82" t="str">
        <f t="shared" si="64"/>
        <v/>
      </c>
      <c r="DX176" s="82" t="str">
        <f t="shared" si="64"/>
        <v/>
      </c>
      <c r="DY176" s="82" t="str">
        <f t="shared" si="65"/>
        <v/>
      </c>
      <c r="DZ176" s="82" t="str">
        <f t="shared" si="65"/>
        <v/>
      </c>
      <c r="EA176" s="82" t="str">
        <f t="shared" si="65"/>
        <v/>
      </c>
      <c r="EB176" s="82" t="str">
        <f t="shared" si="65"/>
        <v/>
      </c>
      <c r="EC176" s="82" t="str">
        <f t="shared" si="65"/>
        <v/>
      </c>
      <c r="ED176" s="82" t="str">
        <f t="shared" si="65"/>
        <v/>
      </c>
      <c r="EE176" s="82" t="str">
        <f t="shared" si="66"/>
        <v/>
      </c>
      <c r="EF176" s="82" t="str">
        <f t="shared" si="66"/>
        <v/>
      </c>
      <c r="EG176" s="82" t="str">
        <f t="shared" si="66"/>
        <v/>
      </c>
      <c r="EH176" s="82" t="str">
        <f t="shared" si="66"/>
        <v/>
      </c>
      <c r="EI176" s="82" t="str">
        <f t="shared" si="66"/>
        <v/>
      </c>
      <c r="EJ176" s="82" t="str">
        <f t="shared" si="66"/>
        <v/>
      </c>
      <c r="EK176" s="82" t="str">
        <f t="shared" si="67"/>
        <v/>
      </c>
      <c r="EL176" s="82" t="str">
        <f t="shared" si="67"/>
        <v/>
      </c>
      <c r="EM176" s="82" t="str">
        <f t="shared" si="67"/>
        <v/>
      </c>
      <c r="EN176" s="82" t="str">
        <f t="shared" si="67"/>
        <v/>
      </c>
      <c r="EO176" s="82" t="str">
        <f t="shared" si="67"/>
        <v/>
      </c>
      <c r="EP176" s="82" t="str">
        <f t="shared" si="67"/>
        <v/>
      </c>
      <c r="EQ176" s="82" t="str">
        <f t="shared" si="68"/>
        <v/>
      </c>
      <c r="ER176" s="82" t="str">
        <f t="shared" si="68"/>
        <v/>
      </c>
      <c r="ES176" s="82" t="str">
        <f t="shared" si="68"/>
        <v/>
      </c>
      <c r="ET176" s="82" t="str">
        <f t="shared" si="68"/>
        <v/>
      </c>
      <c r="EU176" s="82" t="str">
        <f t="shared" si="68"/>
        <v/>
      </c>
      <c r="EV176" s="82" t="str">
        <f t="shared" si="68"/>
        <v/>
      </c>
      <c r="EW176" s="82" t="str">
        <f t="shared" si="69"/>
        <v/>
      </c>
      <c r="EX176" s="82" t="str">
        <f t="shared" si="69"/>
        <v/>
      </c>
      <c r="EY176" s="82" t="str">
        <f t="shared" si="69"/>
        <v/>
      </c>
      <c r="EZ176" s="82" t="str">
        <f t="shared" si="69"/>
        <v/>
      </c>
      <c r="FA176" s="82" t="str">
        <f t="shared" si="69"/>
        <v/>
      </c>
      <c r="FB176" s="82" t="str">
        <f t="shared" si="69"/>
        <v/>
      </c>
      <c r="FC176" s="82" t="str">
        <f t="shared" si="70"/>
        <v>k-sugata@pk.ctt.ne.jp</v>
      </c>
      <c r="FD176" s="82" t="str">
        <f t="shared" si="70"/>
        <v/>
      </c>
      <c r="FE176" s="82" t="str">
        <f t="shared" si="70"/>
        <v/>
      </c>
      <c r="FF176" s="82" t="str">
        <f t="shared" si="70"/>
        <v/>
      </c>
      <c r="FG176" s="82" t="str">
        <f t="shared" si="70"/>
        <v/>
      </c>
      <c r="FH176" s="82" t="str">
        <f t="shared" si="70"/>
        <v/>
      </c>
      <c r="FI176" s="82" t="str">
        <f t="shared" si="71"/>
        <v/>
      </c>
      <c r="FJ176" s="82" t="str">
        <f t="shared" si="71"/>
        <v/>
      </c>
      <c r="FK176" s="82" t="str">
        <f t="shared" si="71"/>
        <v/>
      </c>
      <c r="FL176" s="82" t="str">
        <f t="shared" si="71"/>
        <v/>
      </c>
      <c r="FM176" s="82" t="str">
        <f t="shared" si="71"/>
        <v/>
      </c>
      <c r="FN176" s="82" t="str">
        <f t="shared" si="71"/>
        <v/>
      </c>
      <c r="FO176" s="82" t="str">
        <f t="shared" si="72"/>
        <v/>
      </c>
      <c r="FP176" s="82" t="str">
        <f t="shared" si="72"/>
        <v/>
      </c>
      <c r="FQ176" s="82" t="str">
        <f t="shared" si="72"/>
        <v/>
      </c>
      <c r="FR176" s="82" t="str">
        <f t="shared" si="72"/>
        <v/>
      </c>
      <c r="FS176" s="82" t="str">
        <f t="shared" si="72"/>
        <v/>
      </c>
      <c r="FT176" s="82" t="str">
        <f t="shared" si="72"/>
        <v/>
      </c>
      <c r="FU176" s="82" t="str">
        <f t="shared" si="73"/>
        <v/>
      </c>
      <c r="FV176" s="82" t="str">
        <f t="shared" si="73"/>
        <v/>
      </c>
      <c r="FW176" s="82" t="str">
        <f t="shared" si="73"/>
        <v/>
      </c>
      <c r="FX176" s="82" t="str">
        <f t="shared" si="73"/>
        <v/>
      </c>
      <c r="FY176" s="82" t="str">
        <f t="shared" si="73"/>
        <v/>
      </c>
      <c r="FZ176" s="82" t="str">
        <f t="shared" si="73"/>
        <v/>
      </c>
      <c r="GA176" s="82" t="str">
        <f t="shared" si="74"/>
        <v/>
      </c>
      <c r="GB176" s="82" t="str">
        <f t="shared" si="74"/>
        <v/>
      </c>
      <c r="GC176" s="82" t="str">
        <f t="shared" si="74"/>
        <v/>
      </c>
      <c r="GD176" s="82" t="str">
        <f t="shared" si="74"/>
        <v/>
      </c>
      <c r="GE176" s="82" t="str">
        <f t="shared" si="74"/>
        <v/>
      </c>
      <c r="GF176" s="82" t="str">
        <f t="shared" si="74"/>
        <v/>
      </c>
      <c r="GG176" s="126"/>
      <c r="GH176" s="126"/>
      <c r="GI176" s="126"/>
      <c r="GJ176" s="126"/>
      <c r="GK176" s="126"/>
      <c r="GL176" s="126"/>
      <c r="GM176" s="126"/>
      <c r="GN176" s="126"/>
      <c r="GO176" s="126"/>
      <c r="GP176" s="126"/>
      <c r="GQ176" s="126"/>
      <c r="GR176" s="126"/>
      <c r="GS176" s="126"/>
      <c r="GT176" s="126"/>
      <c r="GU176" s="126"/>
      <c r="GV176" s="126"/>
      <c r="GW176" s="126"/>
      <c r="GX176" s="126"/>
      <c r="GY176" s="126"/>
      <c r="GZ176" s="126"/>
      <c r="HA176" s="126"/>
      <c r="HB176" s="126"/>
      <c r="HC176" s="126"/>
      <c r="HD176" s="126"/>
      <c r="HE176" s="129"/>
      <c r="HF176" s="129"/>
      <c r="HG176" s="129"/>
      <c r="HH176" s="129"/>
      <c r="HI176" s="129"/>
      <c r="HJ176" s="129"/>
      <c r="HK176" s="129"/>
      <c r="HL176" s="129"/>
      <c r="HM176" s="129"/>
      <c r="HN176" s="129"/>
      <c r="HO176" s="129"/>
      <c r="HP176" s="129"/>
      <c r="HQ176" s="129"/>
      <c r="HR176" s="129"/>
      <c r="HS176" s="129"/>
      <c r="HT176" s="129"/>
      <c r="HU176" s="129"/>
      <c r="HV176" s="129"/>
      <c r="HW176" s="129"/>
      <c r="HX176" s="129"/>
      <c r="HY176" s="129"/>
      <c r="HZ176" s="129"/>
      <c r="IA176" s="129"/>
      <c r="IB176" s="129"/>
    </row>
    <row r="177" spans="1:236" ht="25.5" customHeight="1">
      <c r="A177" s="2" t="s">
        <v>4735</v>
      </c>
      <c r="B177" s="2">
        <f>COUNTIF($H$4:H177,H177)</f>
        <v>1</v>
      </c>
      <c r="C177" s="2">
        <f>COUNTIF($J$4:J177,J177)</f>
        <v>1</v>
      </c>
      <c r="D177" s="2">
        <f>COUNTIF($K$4:K177,K177)</f>
        <v>1</v>
      </c>
      <c r="E177" s="89">
        <f t="shared" si="50"/>
        <v>174</v>
      </c>
      <c r="F177" s="89" t="s">
        <v>2532</v>
      </c>
      <c r="G177" s="79" t="s">
        <v>4025</v>
      </c>
      <c r="H177" s="97" t="s">
        <v>2632</v>
      </c>
      <c r="I177" s="79" t="s">
        <v>193</v>
      </c>
      <c r="J177" s="79" t="s">
        <v>3333</v>
      </c>
      <c r="K177" s="89" t="s">
        <v>885</v>
      </c>
      <c r="L177" s="89" t="s">
        <v>2085</v>
      </c>
      <c r="M177" s="108" t="s">
        <v>4461</v>
      </c>
      <c r="N177" s="108"/>
      <c r="O177" s="108"/>
      <c r="P177" s="108"/>
      <c r="Q177" s="108"/>
      <c r="R177" s="108"/>
      <c r="S177" s="89"/>
      <c r="T177" s="89"/>
      <c r="U177" s="89"/>
      <c r="V177" s="89"/>
      <c r="W177" s="89"/>
      <c r="X177" s="89"/>
      <c r="Y177" s="89"/>
      <c r="Z177" s="89"/>
      <c r="AA177" s="89"/>
      <c r="AB177" s="89"/>
      <c r="AC177" s="89"/>
      <c r="AD177" s="89"/>
      <c r="AE177" s="89"/>
      <c r="AF177" s="89"/>
      <c r="AG177" s="89"/>
      <c r="AH177" s="89"/>
      <c r="AI177" s="89"/>
      <c r="AJ177" s="89"/>
      <c r="AK177" s="89"/>
      <c r="AL177" s="89">
        <v>1</v>
      </c>
      <c r="AM177" s="89"/>
      <c r="AN177" s="89"/>
      <c r="AO177" s="89"/>
      <c r="AP177" s="89"/>
      <c r="AQ177" s="111"/>
      <c r="AR177" s="118"/>
      <c r="AS177" s="121" t="str">
        <f t="shared" si="51"/>
        <v/>
      </c>
      <c r="AT177" s="121" t="str">
        <f t="shared" si="51"/>
        <v/>
      </c>
      <c r="AU177" s="121" t="str">
        <f t="shared" si="51"/>
        <v/>
      </c>
      <c r="AV177" s="121" t="str">
        <f t="shared" si="51"/>
        <v/>
      </c>
      <c r="AW177" s="121" t="str">
        <f t="shared" si="51"/>
        <v/>
      </c>
      <c r="AX177" s="121" t="str">
        <f t="shared" si="51"/>
        <v/>
      </c>
      <c r="AY177" s="121" t="str">
        <f t="shared" si="52"/>
        <v/>
      </c>
      <c r="AZ177" s="121" t="str">
        <f t="shared" si="52"/>
        <v/>
      </c>
      <c r="BA177" s="121" t="str">
        <f t="shared" si="52"/>
        <v/>
      </c>
      <c r="BB177" s="121" t="str">
        <f t="shared" si="52"/>
        <v/>
      </c>
      <c r="BC177" s="121" t="str">
        <f t="shared" si="52"/>
        <v/>
      </c>
      <c r="BD177" s="121" t="str">
        <f t="shared" si="52"/>
        <v/>
      </c>
      <c r="BE177" s="82" t="str">
        <f t="shared" si="53"/>
        <v/>
      </c>
      <c r="BF177" s="82" t="str">
        <f t="shared" si="53"/>
        <v/>
      </c>
      <c r="BG177" s="82" t="str">
        <f t="shared" si="53"/>
        <v/>
      </c>
      <c r="BH177" s="82" t="str">
        <f t="shared" si="53"/>
        <v/>
      </c>
      <c r="BI177" s="82" t="str">
        <f t="shared" si="53"/>
        <v/>
      </c>
      <c r="BJ177" s="82" t="str">
        <f t="shared" si="53"/>
        <v/>
      </c>
      <c r="BK177" s="82" t="str">
        <f t="shared" si="54"/>
        <v/>
      </c>
      <c r="BL177" s="82" t="str">
        <f t="shared" si="54"/>
        <v/>
      </c>
      <c r="BM177" s="82" t="str">
        <f t="shared" si="54"/>
        <v/>
      </c>
      <c r="BN177" s="82" t="str">
        <f t="shared" si="54"/>
        <v/>
      </c>
      <c r="BO177" s="82" t="str">
        <f t="shared" si="54"/>
        <v/>
      </c>
      <c r="BP177" s="82" t="str">
        <f t="shared" si="54"/>
        <v/>
      </c>
      <c r="BQ177" s="82" t="str">
        <f t="shared" si="55"/>
        <v/>
      </c>
      <c r="BR177" s="82" t="str">
        <f t="shared" si="55"/>
        <v/>
      </c>
      <c r="BS177" s="82" t="str">
        <f t="shared" si="55"/>
        <v/>
      </c>
      <c r="BT177" s="82" t="str">
        <f t="shared" si="55"/>
        <v/>
      </c>
      <c r="BU177" s="82" t="str">
        <f t="shared" si="55"/>
        <v/>
      </c>
      <c r="BV177" s="82" t="str">
        <f t="shared" si="55"/>
        <v/>
      </c>
      <c r="BW177" s="82" t="str">
        <f t="shared" si="56"/>
        <v/>
      </c>
      <c r="BX177" s="82" t="str">
        <f t="shared" si="56"/>
        <v/>
      </c>
      <c r="BY177" s="82" t="str">
        <f t="shared" si="56"/>
        <v/>
      </c>
      <c r="BZ177" s="82" t="str">
        <f t="shared" si="56"/>
        <v/>
      </c>
      <c r="CA177" s="82" t="str">
        <f t="shared" si="56"/>
        <v/>
      </c>
      <c r="CB177" s="82" t="str">
        <f t="shared" si="56"/>
        <v/>
      </c>
      <c r="CC177" s="82" t="str">
        <f t="shared" si="57"/>
        <v/>
      </c>
      <c r="CD177" s="82" t="str">
        <f t="shared" si="57"/>
        <v/>
      </c>
      <c r="CE177" s="82" t="str">
        <f t="shared" si="57"/>
        <v/>
      </c>
      <c r="CF177" s="82" t="str">
        <f t="shared" si="57"/>
        <v/>
      </c>
      <c r="CG177" s="82" t="str">
        <f t="shared" si="57"/>
        <v/>
      </c>
      <c r="CH177" s="82" t="str">
        <f t="shared" si="57"/>
        <v/>
      </c>
      <c r="CI177" s="82" t="str">
        <f t="shared" si="58"/>
        <v/>
      </c>
      <c r="CJ177" s="82" t="str">
        <f t="shared" si="58"/>
        <v/>
      </c>
      <c r="CK177" s="82" t="str">
        <f t="shared" si="58"/>
        <v/>
      </c>
      <c r="CL177" s="82" t="str">
        <f t="shared" si="58"/>
        <v/>
      </c>
      <c r="CM177" s="82" t="str">
        <f t="shared" si="58"/>
        <v/>
      </c>
      <c r="CN177" s="82" t="str">
        <f t="shared" si="58"/>
        <v/>
      </c>
      <c r="CO177" s="82" t="str">
        <f t="shared" si="59"/>
        <v/>
      </c>
      <c r="CP177" s="82" t="str">
        <f t="shared" si="59"/>
        <v/>
      </c>
      <c r="CQ177" s="82" t="str">
        <f t="shared" si="59"/>
        <v/>
      </c>
      <c r="CR177" s="82" t="str">
        <f t="shared" si="59"/>
        <v/>
      </c>
      <c r="CS177" s="82" t="str">
        <f t="shared" si="59"/>
        <v/>
      </c>
      <c r="CT177" s="82" t="str">
        <f t="shared" si="59"/>
        <v/>
      </c>
      <c r="CU177" s="82" t="str">
        <f t="shared" si="60"/>
        <v/>
      </c>
      <c r="CV177" s="82" t="str">
        <f t="shared" si="60"/>
        <v/>
      </c>
      <c r="CW177" s="82" t="str">
        <f t="shared" si="60"/>
        <v/>
      </c>
      <c r="CX177" s="82" t="str">
        <f t="shared" si="60"/>
        <v/>
      </c>
      <c r="CY177" s="82" t="str">
        <f t="shared" si="60"/>
        <v/>
      </c>
      <c r="CZ177" s="82" t="str">
        <f t="shared" si="60"/>
        <v/>
      </c>
      <c r="DA177" s="82" t="str">
        <f t="shared" si="61"/>
        <v/>
      </c>
      <c r="DB177" s="82" t="str">
        <f t="shared" si="61"/>
        <v/>
      </c>
      <c r="DC177" s="82" t="str">
        <f t="shared" si="61"/>
        <v/>
      </c>
      <c r="DD177" s="82" t="str">
        <f t="shared" si="61"/>
        <v/>
      </c>
      <c r="DE177" s="82" t="str">
        <f t="shared" si="61"/>
        <v/>
      </c>
      <c r="DF177" s="82" t="str">
        <f t="shared" si="61"/>
        <v/>
      </c>
      <c r="DG177" s="82" t="str">
        <f t="shared" si="62"/>
        <v/>
      </c>
      <c r="DH177" s="82" t="str">
        <f t="shared" si="62"/>
        <v/>
      </c>
      <c r="DI177" s="82" t="str">
        <f t="shared" si="62"/>
        <v/>
      </c>
      <c r="DJ177" s="82" t="str">
        <f t="shared" si="62"/>
        <v/>
      </c>
      <c r="DK177" s="82" t="str">
        <f t="shared" si="62"/>
        <v/>
      </c>
      <c r="DL177" s="82" t="str">
        <f t="shared" si="62"/>
        <v/>
      </c>
      <c r="DM177" s="82" t="str">
        <f t="shared" si="63"/>
        <v/>
      </c>
      <c r="DN177" s="82" t="str">
        <f t="shared" si="63"/>
        <v/>
      </c>
      <c r="DO177" s="82" t="str">
        <f t="shared" si="63"/>
        <v/>
      </c>
      <c r="DP177" s="82" t="str">
        <f t="shared" si="63"/>
        <v/>
      </c>
      <c r="DQ177" s="82" t="str">
        <f t="shared" si="63"/>
        <v/>
      </c>
      <c r="DR177" s="82" t="str">
        <f t="shared" si="63"/>
        <v/>
      </c>
      <c r="DS177" s="82" t="str">
        <f t="shared" si="64"/>
        <v/>
      </c>
      <c r="DT177" s="82" t="str">
        <f t="shared" si="64"/>
        <v/>
      </c>
      <c r="DU177" s="82" t="str">
        <f t="shared" si="64"/>
        <v/>
      </c>
      <c r="DV177" s="82" t="str">
        <f t="shared" si="64"/>
        <v/>
      </c>
      <c r="DW177" s="82" t="str">
        <f t="shared" si="64"/>
        <v/>
      </c>
      <c r="DX177" s="82" t="str">
        <f t="shared" si="64"/>
        <v/>
      </c>
      <c r="DY177" s="82" t="str">
        <f t="shared" si="65"/>
        <v/>
      </c>
      <c r="DZ177" s="82" t="str">
        <f t="shared" si="65"/>
        <v/>
      </c>
      <c r="EA177" s="82" t="str">
        <f t="shared" si="65"/>
        <v/>
      </c>
      <c r="EB177" s="82" t="str">
        <f t="shared" si="65"/>
        <v/>
      </c>
      <c r="EC177" s="82" t="str">
        <f t="shared" si="65"/>
        <v/>
      </c>
      <c r="ED177" s="82" t="str">
        <f t="shared" si="65"/>
        <v/>
      </c>
      <c r="EE177" s="82" t="str">
        <f t="shared" si="66"/>
        <v/>
      </c>
      <c r="EF177" s="82" t="str">
        <f t="shared" si="66"/>
        <v/>
      </c>
      <c r="EG177" s="82" t="str">
        <f t="shared" si="66"/>
        <v/>
      </c>
      <c r="EH177" s="82" t="str">
        <f t="shared" si="66"/>
        <v/>
      </c>
      <c r="EI177" s="82" t="str">
        <f t="shared" si="66"/>
        <v/>
      </c>
      <c r="EJ177" s="82" t="str">
        <f t="shared" si="66"/>
        <v/>
      </c>
      <c r="EK177" s="82" t="str">
        <f t="shared" si="67"/>
        <v/>
      </c>
      <c r="EL177" s="82" t="str">
        <f t="shared" si="67"/>
        <v/>
      </c>
      <c r="EM177" s="82" t="str">
        <f t="shared" si="67"/>
        <v/>
      </c>
      <c r="EN177" s="82" t="str">
        <f t="shared" si="67"/>
        <v/>
      </c>
      <c r="EO177" s="82" t="str">
        <f t="shared" si="67"/>
        <v/>
      </c>
      <c r="EP177" s="82" t="str">
        <f t="shared" si="67"/>
        <v/>
      </c>
      <c r="EQ177" s="82" t="str">
        <f t="shared" si="68"/>
        <v/>
      </c>
      <c r="ER177" s="82" t="str">
        <f t="shared" si="68"/>
        <v/>
      </c>
      <c r="ES177" s="82" t="str">
        <f t="shared" si="68"/>
        <v/>
      </c>
      <c r="ET177" s="82" t="str">
        <f t="shared" si="68"/>
        <v/>
      </c>
      <c r="EU177" s="82" t="str">
        <f t="shared" si="68"/>
        <v/>
      </c>
      <c r="EV177" s="82" t="str">
        <f t="shared" si="68"/>
        <v/>
      </c>
      <c r="EW177" s="82" t="str">
        <f t="shared" si="69"/>
        <v/>
      </c>
      <c r="EX177" s="82" t="str">
        <f t="shared" si="69"/>
        <v/>
      </c>
      <c r="EY177" s="82" t="str">
        <f t="shared" si="69"/>
        <v/>
      </c>
      <c r="EZ177" s="82" t="str">
        <f t="shared" si="69"/>
        <v/>
      </c>
      <c r="FA177" s="82" t="str">
        <f t="shared" si="69"/>
        <v/>
      </c>
      <c r="FB177" s="82" t="str">
        <f t="shared" si="69"/>
        <v/>
      </c>
      <c r="FC177" s="82" t="str">
        <f t="shared" si="70"/>
        <v>sakura1202@hotmail.co.jp</v>
      </c>
      <c r="FD177" s="82" t="str">
        <f t="shared" si="70"/>
        <v/>
      </c>
      <c r="FE177" s="82" t="str">
        <f t="shared" si="70"/>
        <v/>
      </c>
      <c r="FF177" s="82" t="str">
        <f t="shared" si="70"/>
        <v/>
      </c>
      <c r="FG177" s="82" t="str">
        <f t="shared" si="70"/>
        <v/>
      </c>
      <c r="FH177" s="82" t="str">
        <f t="shared" si="70"/>
        <v/>
      </c>
      <c r="FI177" s="82" t="str">
        <f t="shared" si="71"/>
        <v/>
      </c>
      <c r="FJ177" s="82" t="str">
        <f t="shared" si="71"/>
        <v/>
      </c>
      <c r="FK177" s="82" t="str">
        <f t="shared" si="71"/>
        <v/>
      </c>
      <c r="FL177" s="82" t="str">
        <f t="shared" si="71"/>
        <v/>
      </c>
      <c r="FM177" s="82" t="str">
        <f t="shared" si="71"/>
        <v/>
      </c>
      <c r="FN177" s="82" t="str">
        <f t="shared" si="71"/>
        <v/>
      </c>
      <c r="FO177" s="82" t="str">
        <f t="shared" si="72"/>
        <v/>
      </c>
      <c r="FP177" s="82" t="str">
        <f t="shared" si="72"/>
        <v/>
      </c>
      <c r="FQ177" s="82" t="str">
        <f t="shared" si="72"/>
        <v/>
      </c>
      <c r="FR177" s="82" t="str">
        <f t="shared" si="72"/>
        <v/>
      </c>
      <c r="FS177" s="82" t="str">
        <f t="shared" si="72"/>
        <v/>
      </c>
      <c r="FT177" s="82" t="str">
        <f t="shared" si="72"/>
        <v/>
      </c>
      <c r="FU177" s="82" t="str">
        <f t="shared" si="73"/>
        <v/>
      </c>
      <c r="FV177" s="82" t="str">
        <f t="shared" si="73"/>
        <v/>
      </c>
      <c r="FW177" s="82" t="str">
        <f t="shared" si="73"/>
        <v/>
      </c>
      <c r="FX177" s="82" t="str">
        <f t="shared" si="73"/>
        <v/>
      </c>
      <c r="FY177" s="82" t="str">
        <f t="shared" si="73"/>
        <v/>
      </c>
      <c r="FZ177" s="82" t="str">
        <f t="shared" si="73"/>
        <v/>
      </c>
      <c r="GA177" s="82" t="str">
        <f t="shared" si="74"/>
        <v/>
      </c>
      <c r="GB177" s="82" t="str">
        <f t="shared" si="74"/>
        <v/>
      </c>
      <c r="GC177" s="82" t="str">
        <f t="shared" si="74"/>
        <v/>
      </c>
      <c r="GD177" s="82" t="str">
        <f t="shared" si="74"/>
        <v/>
      </c>
      <c r="GE177" s="82" t="str">
        <f t="shared" si="74"/>
        <v/>
      </c>
      <c r="GF177" s="82" t="str">
        <f t="shared" si="74"/>
        <v/>
      </c>
      <c r="GG177" s="126"/>
      <c r="GH177" s="126"/>
      <c r="GI177" s="126"/>
      <c r="GJ177" s="126"/>
      <c r="GK177" s="126"/>
      <c r="GL177" s="126"/>
      <c r="GM177" s="126"/>
      <c r="GN177" s="126"/>
      <c r="GO177" s="126"/>
      <c r="GP177" s="126"/>
      <c r="GQ177" s="126"/>
      <c r="GR177" s="126"/>
      <c r="GS177" s="126"/>
      <c r="GT177" s="126"/>
      <c r="GU177" s="126"/>
      <c r="GV177" s="126"/>
      <c r="GW177" s="126"/>
      <c r="GX177" s="126"/>
      <c r="GY177" s="126"/>
      <c r="GZ177" s="126"/>
      <c r="HA177" s="126"/>
      <c r="HB177" s="126"/>
      <c r="HC177" s="126"/>
      <c r="HD177" s="126"/>
      <c r="HE177" s="129"/>
      <c r="HF177" s="129"/>
      <c r="HG177" s="129"/>
      <c r="HH177" s="129"/>
      <c r="HI177" s="129"/>
      <c r="HJ177" s="129"/>
      <c r="HK177" s="129"/>
      <c r="HL177" s="129"/>
      <c r="HM177" s="129"/>
      <c r="HN177" s="129"/>
      <c r="HO177" s="129"/>
      <c r="HP177" s="129"/>
      <c r="HQ177" s="129"/>
      <c r="HR177" s="129"/>
      <c r="HS177" s="129"/>
      <c r="HT177" s="129"/>
      <c r="HU177" s="129"/>
      <c r="HV177" s="129"/>
      <c r="HW177" s="129"/>
      <c r="HX177" s="129"/>
      <c r="HY177" s="129"/>
      <c r="HZ177" s="129"/>
      <c r="IA177" s="129"/>
      <c r="IB177" s="129"/>
    </row>
    <row r="178" spans="1:236" ht="25.5" customHeight="1">
      <c r="A178" s="2" t="s">
        <v>1269</v>
      </c>
      <c r="B178" s="2">
        <f>COUNTIF($H$4:H178,H178)</f>
        <v>1</v>
      </c>
      <c r="C178" s="2">
        <f>COUNTIF($J$4:J178,J178)</f>
        <v>1</v>
      </c>
      <c r="D178" s="2">
        <f>COUNTIF($K$4:K178,K178)</f>
        <v>1</v>
      </c>
      <c r="E178" s="89">
        <f t="shared" si="50"/>
        <v>175</v>
      </c>
      <c r="F178" s="89" t="s">
        <v>2532</v>
      </c>
      <c r="G178" s="79" t="s">
        <v>4025</v>
      </c>
      <c r="H178" s="97" t="s">
        <v>561</v>
      </c>
      <c r="I178" s="79" t="s">
        <v>1052</v>
      </c>
      <c r="J178" s="79" t="s">
        <v>4058</v>
      </c>
      <c r="K178" s="89" t="s">
        <v>2080</v>
      </c>
      <c r="L178" s="89" t="s">
        <v>534</v>
      </c>
      <c r="M178" s="108" t="s">
        <v>3989</v>
      </c>
      <c r="N178" s="108"/>
      <c r="O178" s="108"/>
      <c r="P178" s="108"/>
      <c r="Q178" s="108"/>
      <c r="R178" s="108"/>
      <c r="S178" s="89"/>
      <c r="T178" s="89"/>
      <c r="U178" s="89"/>
      <c r="V178" s="89"/>
      <c r="W178" s="89"/>
      <c r="X178" s="89"/>
      <c r="Y178" s="89"/>
      <c r="Z178" s="89"/>
      <c r="AA178" s="89"/>
      <c r="AB178" s="89"/>
      <c r="AC178" s="89"/>
      <c r="AD178" s="89"/>
      <c r="AE178" s="89"/>
      <c r="AF178" s="89"/>
      <c r="AG178" s="89"/>
      <c r="AH178" s="89"/>
      <c r="AI178" s="89"/>
      <c r="AJ178" s="89"/>
      <c r="AK178" s="89"/>
      <c r="AL178" s="89">
        <v>1</v>
      </c>
      <c r="AM178" s="89"/>
      <c r="AN178" s="89"/>
      <c r="AO178" s="89"/>
      <c r="AP178" s="89"/>
      <c r="AQ178" s="111"/>
      <c r="AR178" s="118"/>
      <c r="AS178" s="121" t="str">
        <f t="shared" si="51"/>
        <v/>
      </c>
      <c r="AT178" s="121" t="str">
        <f t="shared" si="51"/>
        <v/>
      </c>
      <c r="AU178" s="121" t="str">
        <f t="shared" si="51"/>
        <v/>
      </c>
      <c r="AV178" s="121" t="str">
        <f t="shared" si="51"/>
        <v/>
      </c>
      <c r="AW178" s="121" t="str">
        <f t="shared" si="51"/>
        <v/>
      </c>
      <c r="AX178" s="121" t="str">
        <f t="shared" si="51"/>
        <v/>
      </c>
      <c r="AY178" s="121" t="str">
        <f t="shared" si="52"/>
        <v/>
      </c>
      <c r="AZ178" s="121" t="str">
        <f t="shared" si="52"/>
        <v/>
      </c>
      <c r="BA178" s="121" t="str">
        <f t="shared" si="52"/>
        <v/>
      </c>
      <c r="BB178" s="121" t="str">
        <f t="shared" si="52"/>
        <v/>
      </c>
      <c r="BC178" s="121" t="str">
        <f t="shared" si="52"/>
        <v/>
      </c>
      <c r="BD178" s="121" t="str">
        <f t="shared" si="52"/>
        <v/>
      </c>
      <c r="BE178" s="82" t="str">
        <f t="shared" si="53"/>
        <v/>
      </c>
      <c r="BF178" s="82" t="str">
        <f t="shared" si="53"/>
        <v/>
      </c>
      <c r="BG178" s="82" t="str">
        <f t="shared" si="53"/>
        <v/>
      </c>
      <c r="BH178" s="82" t="str">
        <f t="shared" si="53"/>
        <v/>
      </c>
      <c r="BI178" s="82" t="str">
        <f t="shared" si="53"/>
        <v/>
      </c>
      <c r="BJ178" s="82" t="str">
        <f t="shared" si="53"/>
        <v/>
      </c>
      <c r="BK178" s="82" t="str">
        <f t="shared" si="54"/>
        <v/>
      </c>
      <c r="BL178" s="82" t="str">
        <f t="shared" si="54"/>
        <v/>
      </c>
      <c r="BM178" s="82" t="str">
        <f t="shared" si="54"/>
        <v/>
      </c>
      <c r="BN178" s="82" t="str">
        <f t="shared" si="54"/>
        <v/>
      </c>
      <c r="BO178" s="82" t="str">
        <f t="shared" si="54"/>
        <v/>
      </c>
      <c r="BP178" s="82" t="str">
        <f t="shared" si="54"/>
        <v/>
      </c>
      <c r="BQ178" s="82" t="str">
        <f t="shared" si="55"/>
        <v/>
      </c>
      <c r="BR178" s="82" t="str">
        <f t="shared" si="55"/>
        <v/>
      </c>
      <c r="BS178" s="82" t="str">
        <f t="shared" si="55"/>
        <v/>
      </c>
      <c r="BT178" s="82" t="str">
        <f t="shared" si="55"/>
        <v/>
      </c>
      <c r="BU178" s="82" t="str">
        <f t="shared" si="55"/>
        <v/>
      </c>
      <c r="BV178" s="82" t="str">
        <f t="shared" si="55"/>
        <v/>
      </c>
      <c r="BW178" s="82" t="str">
        <f t="shared" si="56"/>
        <v/>
      </c>
      <c r="BX178" s="82" t="str">
        <f t="shared" si="56"/>
        <v/>
      </c>
      <c r="BY178" s="82" t="str">
        <f t="shared" si="56"/>
        <v/>
      </c>
      <c r="BZ178" s="82" t="str">
        <f t="shared" si="56"/>
        <v/>
      </c>
      <c r="CA178" s="82" t="str">
        <f t="shared" si="56"/>
        <v/>
      </c>
      <c r="CB178" s="82" t="str">
        <f t="shared" si="56"/>
        <v/>
      </c>
      <c r="CC178" s="82" t="str">
        <f t="shared" si="57"/>
        <v/>
      </c>
      <c r="CD178" s="82" t="str">
        <f t="shared" si="57"/>
        <v/>
      </c>
      <c r="CE178" s="82" t="str">
        <f t="shared" si="57"/>
        <v/>
      </c>
      <c r="CF178" s="82" t="str">
        <f t="shared" si="57"/>
        <v/>
      </c>
      <c r="CG178" s="82" t="str">
        <f t="shared" si="57"/>
        <v/>
      </c>
      <c r="CH178" s="82" t="str">
        <f t="shared" si="57"/>
        <v/>
      </c>
      <c r="CI178" s="82" t="str">
        <f t="shared" si="58"/>
        <v/>
      </c>
      <c r="CJ178" s="82" t="str">
        <f t="shared" si="58"/>
        <v/>
      </c>
      <c r="CK178" s="82" t="str">
        <f t="shared" si="58"/>
        <v/>
      </c>
      <c r="CL178" s="82" t="str">
        <f t="shared" si="58"/>
        <v/>
      </c>
      <c r="CM178" s="82" t="str">
        <f t="shared" si="58"/>
        <v/>
      </c>
      <c r="CN178" s="82" t="str">
        <f t="shared" si="58"/>
        <v/>
      </c>
      <c r="CO178" s="82" t="str">
        <f t="shared" si="59"/>
        <v/>
      </c>
      <c r="CP178" s="82" t="str">
        <f t="shared" si="59"/>
        <v/>
      </c>
      <c r="CQ178" s="82" t="str">
        <f t="shared" si="59"/>
        <v/>
      </c>
      <c r="CR178" s="82" t="str">
        <f t="shared" si="59"/>
        <v/>
      </c>
      <c r="CS178" s="82" t="str">
        <f t="shared" si="59"/>
        <v/>
      </c>
      <c r="CT178" s="82" t="str">
        <f t="shared" si="59"/>
        <v/>
      </c>
      <c r="CU178" s="82" t="str">
        <f t="shared" si="60"/>
        <v/>
      </c>
      <c r="CV178" s="82" t="str">
        <f t="shared" si="60"/>
        <v/>
      </c>
      <c r="CW178" s="82" t="str">
        <f t="shared" si="60"/>
        <v/>
      </c>
      <c r="CX178" s="82" t="str">
        <f t="shared" si="60"/>
        <v/>
      </c>
      <c r="CY178" s="82" t="str">
        <f t="shared" si="60"/>
        <v/>
      </c>
      <c r="CZ178" s="82" t="str">
        <f t="shared" si="60"/>
        <v/>
      </c>
      <c r="DA178" s="82" t="str">
        <f t="shared" si="61"/>
        <v/>
      </c>
      <c r="DB178" s="82" t="str">
        <f t="shared" si="61"/>
        <v/>
      </c>
      <c r="DC178" s="82" t="str">
        <f t="shared" si="61"/>
        <v/>
      </c>
      <c r="DD178" s="82" t="str">
        <f t="shared" si="61"/>
        <v/>
      </c>
      <c r="DE178" s="82" t="str">
        <f t="shared" si="61"/>
        <v/>
      </c>
      <c r="DF178" s="82" t="str">
        <f t="shared" si="61"/>
        <v/>
      </c>
      <c r="DG178" s="82" t="str">
        <f t="shared" si="62"/>
        <v/>
      </c>
      <c r="DH178" s="82" t="str">
        <f t="shared" si="62"/>
        <v/>
      </c>
      <c r="DI178" s="82" t="str">
        <f t="shared" si="62"/>
        <v/>
      </c>
      <c r="DJ178" s="82" t="str">
        <f t="shared" si="62"/>
        <v/>
      </c>
      <c r="DK178" s="82" t="str">
        <f t="shared" si="62"/>
        <v/>
      </c>
      <c r="DL178" s="82" t="str">
        <f t="shared" si="62"/>
        <v/>
      </c>
      <c r="DM178" s="82" t="str">
        <f t="shared" si="63"/>
        <v/>
      </c>
      <c r="DN178" s="82" t="str">
        <f t="shared" si="63"/>
        <v/>
      </c>
      <c r="DO178" s="82" t="str">
        <f t="shared" si="63"/>
        <v/>
      </c>
      <c r="DP178" s="82" t="str">
        <f t="shared" si="63"/>
        <v/>
      </c>
      <c r="DQ178" s="82" t="str">
        <f t="shared" si="63"/>
        <v/>
      </c>
      <c r="DR178" s="82" t="str">
        <f t="shared" si="63"/>
        <v/>
      </c>
      <c r="DS178" s="82" t="str">
        <f t="shared" si="64"/>
        <v/>
      </c>
      <c r="DT178" s="82" t="str">
        <f t="shared" si="64"/>
        <v/>
      </c>
      <c r="DU178" s="82" t="str">
        <f t="shared" si="64"/>
        <v/>
      </c>
      <c r="DV178" s="82" t="str">
        <f t="shared" si="64"/>
        <v/>
      </c>
      <c r="DW178" s="82" t="str">
        <f t="shared" si="64"/>
        <v/>
      </c>
      <c r="DX178" s="82" t="str">
        <f t="shared" si="64"/>
        <v/>
      </c>
      <c r="DY178" s="82" t="str">
        <f t="shared" si="65"/>
        <v/>
      </c>
      <c r="DZ178" s="82" t="str">
        <f t="shared" si="65"/>
        <v/>
      </c>
      <c r="EA178" s="82" t="str">
        <f t="shared" si="65"/>
        <v/>
      </c>
      <c r="EB178" s="82" t="str">
        <f t="shared" si="65"/>
        <v/>
      </c>
      <c r="EC178" s="82" t="str">
        <f t="shared" si="65"/>
        <v/>
      </c>
      <c r="ED178" s="82" t="str">
        <f t="shared" si="65"/>
        <v/>
      </c>
      <c r="EE178" s="82" t="str">
        <f t="shared" si="66"/>
        <v/>
      </c>
      <c r="EF178" s="82" t="str">
        <f t="shared" si="66"/>
        <v/>
      </c>
      <c r="EG178" s="82" t="str">
        <f t="shared" si="66"/>
        <v/>
      </c>
      <c r="EH178" s="82" t="str">
        <f t="shared" si="66"/>
        <v/>
      </c>
      <c r="EI178" s="82" t="str">
        <f t="shared" si="66"/>
        <v/>
      </c>
      <c r="EJ178" s="82" t="str">
        <f t="shared" si="66"/>
        <v/>
      </c>
      <c r="EK178" s="82" t="str">
        <f t="shared" si="67"/>
        <v/>
      </c>
      <c r="EL178" s="82" t="str">
        <f t="shared" si="67"/>
        <v/>
      </c>
      <c r="EM178" s="82" t="str">
        <f t="shared" si="67"/>
        <v/>
      </c>
      <c r="EN178" s="82" t="str">
        <f t="shared" si="67"/>
        <v/>
      </c>
      <c r="EO178" s="82" t="str">
        <f t="shared" si="67"/>
        <v/>
      </c>
      <c r="EP178" s="82" t="str">
        <f t="shared" si="67"/>
        <v/>
      </c>
      <c r="EQ178" s="82" t="str">
        <f t="shared" si="68"/>
        <v/>
      </c>
      <c r="ER178" s="82" t="str">
        <f t="shared" si="68"/>
        <v/>
      </c>
      <c r="ES178" s="82" t="str">
        <f t="shared" si="68"/>
        <v/>
      </c>
      <c r="ET178" s="82" t="str">
        <f t="shared" si="68"/>
        <v/>
      </c>
      <c r="EU178" s="82" t="str">
        <f t="shared" si="68"/>
        <v/>
      </c>
      <c r="EV178" s="82" t="str">
        <f t="shared" si="68"/>
        <v/>
      </c>
      <c r="EW178" s="82" t="str">
        <f t="shared" si="69"/>
        <v/>
      </c>
      <c r="EX178" s="82" t="str">
        <f t="shared" si="69"/>
        <v/>
      </c>
      <c r="EY178" s="82" t="str">
        <f t="shared" si="69"/>
        <v/>
      </c>
      <c r="EZ178" s="82" t="str">
        <f t="shared" si="69"/>
        <v/>
      </c>
      <c r="FA178" s="82" t="str">
        <f t="shared" si="69"/>
        <v/>
      </c>
      <c r="FB178" s="82" t="str">
        <f t="shared" si="69"/>
        <v/>
      </c>
      <c r="FC178" s="82" t="str">
        <f t="shared" si="70"/>
        <v>info@sakurano.or.jp</v>
      </c>
      <c r="FD178" s="82" t="str">
        <f t="shared" si="70"/>
        <v/>
      </c>
      <c r="FE178" s="82" t="str">
        <f t="shared" si="70"/>
        <v/>
      </c>
      <c r="FF178" s="82" t="str">
        <f t="shared" si="70"/>
        <v/>
      </c>
      <c r="FG178" s="82" t="str">
        <f t="shared" si="70"/>
        <v/>
      </c>
      <c r="FH178" s="82" t="str">
        <f t="shared" si="70"/>
        <v/>
      </c>
      <c r="FI178" s="82" t="str">
        <f t="shared" si="71"/>
        <v/>
      </c>
      <c r="FJ178" s="82" t="str">
        <f t="shared" si="71"/>
        <v/>
      </c>
      <c r="FK178" s="82" t="str">
        <f t="shared" si="71"/>
        <v/>
      </c>
      <c r="FL178" s="82" t="str">
        <f t="shared" si="71"/>
        <v/>
      </c>
      <c r="FM178" s="82" t="str">
        <f t="shared" si="71"/>
        <v/>
      </c>
      <c r="FN178" s="82" t="str">
        <f t="shared" si="71"/>
        <v/>
      </c>
      <c r="FO178" s="82" t="str">
        <f t="shared" si="72"/>
        <v/>
      </c>
      <c r="FP178" s="82" t="str">
        <f t="shared" si="72"/>
        <v/>
      </c>
      <c r="FQ178" s="82" t="str">
        <f t="shared" si="72"/>
        <v/>
      </c>
      <c r="FR178" s="82" t="str">
        <f t="shared" si="72"/>
        <v/>
      </c>
      <c r="FS178" s="82" t="str">
        <f t="shared" si="72"/>
        <v/>
      </c>
      <c r="FT178" s="82" t="str">
        <f t="shared" si="72"/>
        <v/>
      </c>
      <c r="FU178" s="82" t="str">
        <f t="shared" si="73"/>
        <v/>
      </c>
      <c r="FV178" s="82" t="str">
        <f t="shared" si="73"/>
        <v/>
      </c>
      <c r="FW178" s="82" t="str">
        <f t="shared" si="73"/>
        <v/>
      </c>
      <c r="FX178" s="82" t="str">
        <f t="shared" si="73"/>
        <v/>
      </c>
      <c r="FY178" s="82" t="str">
        <f t="shared" si="73"/>
        <v/>
      </c>
      <c r="FZ178" s="82" t="str">
        <f t="shared" si="73"/>
        <v/>
      </c>
      <c r="GA178" s="82" t="str">
        <f t="shared" si="74"/>
        <v/>
      </c>
      <c r="GB178" s="82" t="str">
        <f t="shared" si="74"/>
        <v/>
      </c>
      <c r="GC178" s="82" t="str">
        <f t="shared" si="74"/>
        <v/>
      </c>
      <c r="GD178" s="82" t="str">
        <f t="shared" si="74"/>
        <v/>
      </c>
      <c r="GE178" s="82" t="str">
        <f t="shared" si="74"/>
        <v/>
      </c>
      <c r="GF178" s="82" t="str">
        <f t="shared" si="74"/>
        <v/>
      </c>
      <c r="GG178" s="126"/>
      <c r="GH178" s="126"/>
      <c r="GI178" s="126"/>
      <c r="GJ178" s="126"/>
      <c r="GK178" s="126"/>
      <c r="GL178" s="126"/>
      <c r="GM178" s="126"/>
      <c r="GN178" s="126"/>
      <c r="GO178" s="126"/>
      <c r="GP178" s="126"/>
      <c r="GQ178" s="126"/>
      <c r="GR178" s="126"/>
      <c r="GS178" s="126"/>
      <c r="GT178" s="126"/>
      <c r="GU178" s="126"/>
      <c r="GV178" s="126"/>
      <c r="GW178" s="126"/>
      <c r="GX178" s="126"/>
      <c r="GY178" s="126"/>
      <c r="GZ178" s="126"/>
      <c r="HA178" s="126"/>
      <c r="HB178" s="126"/>
      <c r="HC178" s="126"/>
      <c r="HD178" s="126"/>
      <c r="HE178" s="129"/>
      <c r="HF178" s="129"/>
      <c r="HG178" s="129"/>
      <c r="HH178" s="129"/>
      <c r="HI178" s="129"/>
      <c r="HJ178" s="129"/>
      <c r="HK178" s="129"/>
      <c r="HL178" s="129"/>
      <c r="HM178" s="129"/>
      <c r="HN178" s="129"/>
      <c r="HO178" s="129"/>
      <c r="HP178" s="129"/>
      <c r="HQ178" s="129"/>
      <c r="HR178" s="129"/>
      <c r="HS178" s="129"/>
      <c r="HT178" s="129"/>
      <c r="HU178" s="129"/>
      <c r="HV178" s="129"/>
      <c r="HW178" s="129"/>
      <c r="HX178" s="129"/>
      <c r="HY178" s="129"/>
      <c r="HZ178" s="129"/>
      <c r="IA178" s="129"/>
      <c r="IB178" s="129"/>
    </row>
    <row r="179" spans="1:236" ht="25.5" customHeight="1">
      <c r="A179" s="2" t="s">
        <v>2119</v>
      </c>
      <c r="B179" s="2">
        <f>COUNTIF($H$4:H179,H179)</f>
        <v>1</v>
      </c>
      <c r="C179" s="2">
        <f>COUNTIF($J$4:J179,J179)</f>
        <v>1</v>
      </c>
      <c r="D179" s="2">
        <f>COUNTIF($K$4:K179,K179)</f>
        <v>1</v>
      </c>
      <c r="E179" s="89">
        <f t="shared" si="50"/>
        <v>176</v>
      </c>
      <c r="F179" s="89" t="s">
        <v>3929</v>
      </c>
      <c r="G179" s="79" t="s">
        <v>4025</v>
      </c>
      <c r="H179" s="97" t="s">
        <v>4463</v>
      </c>
      <c r="I179" s="79" t="s">
        <v>4464</v>
      </c>
      <c r="J179" s="79" t="s">
        <v>4465</v>
      </c>
      <c r="K179" s="89" t="s">
        <v>648</v>
      </c>
      <c r="L179" s="89" t="s">
        <v>4419</v>
      </c>
      <c r="M179" s="108"/>
      <c r="N179" s="108"/>
      <c r="O179" s="108"/>
      <c r="P179" s="108"/>
      <c r="Q179" s="108"/>
      <c r="R179" s="108"/>
      <c r="S179" s="89"/>
      <c r="T179" s="89"/>
      <c r="U179" s="89"/>
      <c r="V179" s="89"/>
      <c r="W179" s="89"/>
      <c r="X179" s="89"/>
      <c r="Y179" s="89"/>
      <c r="Z179" s="89"/>
      <c r="AA179" s="89"/>
      <c r="AB179" s="89"/>
      <c r="AC179" s="89"/>
      <c r="AD179" s="89"/>
      <c r="AE179" s="89"/>
      <c r="AF179" s="89"/>
      <c r="AG179" s="89"/>
      <c r="AH179" s="89"/>
      <c r="AI179" s="89"/>
      <c r="AJ179" s="89"/>
      <c r="AK179" s="89"/>
      <c r="AL179" s="89"/>
      <c r="AM179" s="89"/>
      <c r="AN179" s="89"/>
      <c r="AO179" s="89"/>
      <c r="AP179" s="89"/>
      <c r="AQ179" s="111"/>
      <c r="AR179" s="118"/>
      <c r="AS179" s="121" t="str">
        <f t="shared" si="51"/>
        <v/>
      </c>
      <c r="AT179" s="121" t="str">
        <f t="shared" si="51"/>
        <v/>
      </c>
      <c r="AU179" s="121" t="str">
        <f t="shared" si="51"/>
        <v/>
      </c>
      <c r="AV179" s="121" t="str">
        <f t="shared" si="51"/>
        <v/>
      </c>
      <c r="AW179" s="121" t="str">
        <f t="shared" si="51"/>
        <v/>
      </c>
      <c r="AX179" s="121" t="str">
        <f t="shared" si="51"/>
        <v/>
      </c>
      <c r="AY179" s="121" t="str">
        <f t="shared" si="52"/>
        <v/>
      </c>
      <c r="AZ179" s="121" t="str">
        <f t="shared" si="52"/>
        <v/>
      </c>
      <c r="BA179" s="121" t="str">
        <f t="shared" si="52"/>
        <v/>
      </c>
      <c r="BB179" s="121" t="str">
        <f t="shared" si="52"/>
        <v/>
      </c>
      <c r="BC179" s="121" t="str">
        <f t="shared" si="52"/>
        <v/>
      </c>
      <c r="BD179" s="121" t="str">
        <f t="shared" si="52"/>
        <v/>
      </c>
      <c r="BE179" s="82" t="str">
        <f t="shared" si="53"/>
        <v/>
      </c>
      <c r="BF179" s="82" t="str">
        <f t="shared" si="53"/>
        <v/>
      </c>
      <c r="BG179" s="82" t="str">
        <f t="shared" si="53"/>
        <v/>
      </c>
      <c r="BH179" s="82" t="str">
        <f t="shared" si="53"/>
        <v/>
      </c>
      <c r="BI179" s="82" t="str">
        <f t="shared" si="53"/>
        <v/>
      </c>
      <c r="BJ179" s="82" t="str">
        <f t="shared" si="53"/>
        <v/>
      </c>
      <c r="BK179" s="82" t="str">
        <f t="shared" si="54"/>
        <v/>
      </c>
      <c r="BL179" s="82" t="str">
        <f t="shared" si="54"/>
        <v/>
      </c>
      <c r="BM179" s="82" t="str">
        <f t="shared" si="54"/>
        <v/>
      </c>
      <c r="BN179" s="82" t="str">
        <f t="shared" si="54"/>
        <v/>
      </c>
      <c r="BO179" s="82" t="str">
        <f t="shared" si="54"/>
        <v/>
      </c>
      <c r="BP179" s="82" t="str">
        <f t="shared" si="54"/>
        <v/>
      </c>
      <c r="BQ179" s="82" t="str">
        <f t="shared" si="55"/>
        <v/>
      </c>
      <c r="BR179" s="82" t="str">
        <f t="shared" si="55"/>
        <v/>
      </c>
      <c r="BS179" s="82" t="str">
        <f t="shared" si="55"/>
        <v/>
      </c>
      <c r="BT179" s="82" t="str">
        <f t="shared" si="55"/>
        <v/>
      </c>
      <c r="BU179" s="82" t="str">
        <f t="shared" si="55"/>
        <v/>
      </c>
      <c r="BV179" s="82" t="str">
        <f t="shared" si="55"/>
        <v/>
      </c>
      <c r="BW179" s="82" t="str">
        <f t="shared" si="56"/>
        <v/>
      </c>
      <c r="BX179" s="82" t="str">
        <f t="shared" si="56"/>
        <v/>
      </c>
      <c r="BY179" s="82" t="str">
        <f t="shared" si="56"/>
        <v/>
      </c>
      <c r="BZ179" s="82" t="str">
        <f t="shared" si="56"/>
        <v/>
      </c>
      <c r="CA179" s="82" t="str">
        <f t="shared" si="56"/>
        <v/>
      </c>
      <c r="CB179" s="82" t="str">
        <f t="shared" si="56"/>
        <v/>
      </c>
      <c r="CC179" s="82" t="str">
        <f t="shared" si="57"/>
        <v/>
      </c>
      <c r="CD179" s="82" t="str">
        <f t="shared" si="57"/>
        <v/>
      </c>
      <c r="CE179" s="82" t="str">
        <f t="shared" si="57"/>
        <v/>
      </c>
      <c r="CF179" s="82" t="str">
        <f t="shared" si="57"/>
        <v/>
      </c>
      <c r="CG179" s="82" t="str">
        <f t="shared" si="57"/>
        <v/>
      </c>
      <c r="CH179" s="82" t="str">
        <f t="shared" si="57"/>
        <v/>
      </c>
      <c r="CI179" s="82" t="str">
        <f t="shared" si="58"/>
        <v/>
      </c>
      <c r="CJ179" s="82" t="str">
        <f t="shared" si="58"/>
        <v/>
      </c>
      <c r="CK179" s="82" t="str">
        <f t="shared" si="58"/>
        <v/>
      </c>
      <c r="CL179" s="82" t="str">
        <f t="shared" si="58"/>
        <v/>
      </c>
      <c r="CM179" s="82" t="str">
        <f t="shared" si="58"/>
        <v/>
      </c>
      <c r="CN179" s="82" t="str">
        <f t="shared" si="58"/>
        <v/>
      </c>
      <c r="CO179" s="82" t="str">
        <f t="shared" si="59"/>
        <v/>
      </c>
      <c r="CP179" s="82" t="str">
        <f t="shared" si="59"/>
        <v/>
      </c>
      <c r="CQ179" s="82" t="str">
        <f t="shared" si="59"/>
        <v/>
      </c>
      <c r="CR179" s="82" t="str">
        <f t="shared" si="59"/>
        <v/>
      </c>
      <c r="CS179" s="82" t="str">
        <f t="shared" si="59"/>
        <v/>
      </c>
      <c r="CT179" s="82" t="str">
        <f t="shared" si="59"/>
        <v/>
      </c>
      <c r="CU179" s="82" t="str">
        <f t="shared" si="60"/>
        <v/>
      </c>
      <c r="CV179" s="82" t="str">
        <f t="shared" si="60"/>
        <v/>
      </c>
      <c r="CW179" s="82" t="str">
        <f t="shared" si="60"/>
        <v/>
      </c>
      <c r="CX179" s="82" t="str">
        <f t="shared" si="60"/>
        <v/>
      </c>
      <c r="CY179" s="82" t="str">
        <f t="shared" si="60"/>
        <v/>
      </c>
      <c r="CZ179" s="82" t="str">
        <f t="shared" si="60"/>
        <v/>
      </c>
      <c r="DA179" s="82" t="str">
        <f t="shared" si="61"/>
        <v/>
      </c>
      <c r="DB179" s="82" t="str">
        <f t="shared" si="61"/>
        <v/>
      </c>
      <c r="DC179" s="82" t="str">
        <f t="shared" si="61"/>
        <v/>
      </c>
      <c r="DD179" s="82" t="str">
        <f t="shared" si="61"/>
        <v/>
      </c>
      <c r="DE179" s="82" t="str">
        <f t="shared" si="61"/>
        <v/>
      </c>
      <c r="DF179" s="82" t="str">
        <f t="shared" si="61"/>
        <v/>
      </c>
      <c r="DG179" s="82" t="str">
        <f t="shared" si="62"/>
        <v/>
      </c>
      <c r="DH179" s="82" t="str">
        <f t="shared" si="62"/>
        <v/>
      </c>
      <c r="DI179" s="82" t="str">
        <f t="shared" si="62"/>
        <v/>
      </c>
      <c r="DJ179" s="82" t="str">
        <f t="shared" si="62"/>
        <v/>
      </c>
      <c r="DK179" s="82" t="str">
        <f t="shared" si="62"/>
        <v/>
      </c>
      <c r="DL179" s="82" t="str">
        <f t="shared" si="62"/>
        <v/>
      </c>
      <c r="DM179" s="82" t="str">
        <f t="shared" si="63"/>
        <v/>
      </c>
      <c r="DN179" s="82" t="str">
        <f t="shared" si="63"/>
        <v/>
      </c>
      <c r="DO179" s="82" t="str">
        <f t="shared" si="63"/>
        <v/>
      </c>
      <c r="DP179" s="82" t="str">
        <f t="shared" si="63"/>
        <v/>
      </c>
      <c r="DQ179" s="82" t="str">
        <f t="shared" si="63"/>
        <v/>
      </c>
      <c r="DR179" s="82" t="str">
        <f t="shared" si="63"/>
        <v/>
      </c>
      <c r="DS179" s="82" t="str">
        <f t="shared" si="64"/>
        <v/>
      </c>
      <c r="DT179" s="82" t="str">
        <f t="shared" si="64"/>
        <v/>
      </c>
      <c r="DU179" s="82" t="str">
        <f t="shared" si="64"/>
        <v/>
      </c>
      <c r="DV179" s="82" t="str">
        <f t="shared" si="64"/>
        <v/>
      </c>
      <c r="DW179" s="82" t="str">
        <f t="shared" si="64"/>
        <v/>
      </c>
      <c r="DX179" s="82" t="str">
        <f t="shared" si="64"/>
        <v/>
      </c>
      <c r="DY179" s="82" t="str">
        <f t="shared" si="65"/>
        <v/>
      </c>
      <c r="DZ179" s="82" t="str">
        <f t="shared" si="65"/>
        <v/>
      </c>
      <c r="EA179" s="82" t="str">
        <f t="shared" si="65"/>
        <v/>
      </c>
      <c r="EB179" s="82" t="str">
        <f t="shared" si="65"/>
        <v/>
      </c>
      <c r="EC179" s="82" t="str">
        <f t="shared" si="65"/>
        <v/>
      </c>
      <c r="ED179" s="82" t="str">
        <f t="shared" si="65"/>
        <v/>
      </c>
      <c r="EE179" s="82" t="str">
        <f t="shared" si="66"/>
        <v/>
      </c>
      <c r="EF179" s="82" t="str">
        <f t="shared" si="66"/>
        <v/>
      </c>
      <c r="EG179" s="82" t="str">
        <f t="shared" si="66"/>
        <v/>
      </c>
      <c r="EH179" s="82" t="str">
        <f t="shared" si="66"/>
        <v/>
      </c>
      <c r="EI179" s="82" t="str">
        <f t="shared" si="66"/>
        <v/>
      </c>
      <c r="EJ179" s="82" t="str">
        <f t="shared" si="66"/>
        <v/>
      </c>
      <c r="EK179" s="82" t="str">
        <f t="shared" si="67"/>
        <v/>
      </c>
      <c r="EL179" s="82" t="str">
        <f t="shared" si="67"/>
        <v/>
      </c>
      <c r="EM179" s="82" t="str">
        <f t="shared" si="67"/>
        <v/>
      </c>
      <c r="EN179" s="82" t="str">
        <f t="shared" si="67"/>
        <v/>
      </c>
      <c r="EO179" s="82" t="str">
        <f t="shared" si="67"/>
        <v/>
      </c>
      <c r="EP179" s="82" t="str">
        <f t="shared" si="67"/>
        <v/>
      </c>
      <c r="EQ179" s="82" t="str">
        <f t="shared" si="68"/>
        <v/>
      </c>
      <c r="ER179" s="82" t="str">
        <f t="shared" si="68"/>
        <v/>
      </c>
      <c r="ES179" s="82" t="str">
        <f t="shared" si="68"/>
        <v/>
      </c>
      <c r="ET179" s="82" t="str">
        <f t="shared" si="68"/>
        <v/>
      </c>
      <c r="EU179" s="82" t="str">
        <f t="shared" si="68"/>
        <v/>
      </c>
      <c r="EV179" s="82" t="str">
        <f t="shared" si="68"/>
        <v/>
      </c>
      <c r="EW179" s="82" t="str">
        <f t="shared" si="69"/>
        <v/>
      </c>
      <c r="EX179" s="82" t="str">
        <f t="shared" si="69"/>
        <v/>
      </c>
      <c r="EY179" s="82" t="str">
        <f t="shared" si="69"/>
        <v/>
      </c>
      <c r="EZ179" s="82" t="str">
        <f t="shared" si="69"/>
        <v/>
      </c>
      <c r="FA179" s="82" t="str">
        <f t="shared" si="69"/>
        <v/>
      </c>
      <c r="FB179" s="82" t="str">
        <f t="shared" si="69"/>
        <v/>
      </c>
      <c r="FC179" s="82" t="str">
        <f t="shared" si="70"/>
        <v/>
      </c>
      <c r="FD179" s="82" t="str">
        <f t="shared" si="70"/>
        <v/>
      </c>
      <c r="FE179" s="82" t="str">
        <f t="shared" si="70"/>
        <v/>
      </c>
      <c r="FF179" s="82" t="str">
        <f t="shared" si="70"/>
        <v/>
      </c>
      <c r="FG179" s="82" t="str">
        <f t="shared" si="70"/>
        <v/>
      </c>
      <c r="FH179" s="82" t="str">
        <f t="shared" si="70"/>
        <v/>
      </c>
      <c r="FI179" s="82" t="str">
        <f t="shared" si="71"/>
        <v/>
      </c>
      <c r="FJ179" s="82" t="str">
        <f t="shared" si="71"/>
        <v/>
      </c>
      <c r="FK179" s="82" t="str">
        <f t="shared" si="71"/>
        <v/>
      </c>
      <c r="FL179" s="82" t="str">
        <f t="shared" si="71"/>
        <v/>
      </c>
      <c r="FM179" s="82" t="str">
        <f t="shared" si="71"/>
        <v/>
      </c>
      <c r="FN179" s="82" t="str">
        <f t="shared" si="71"/>
        <v/>
      </c>
      <c r="FO179" s="82" t="str">
        <f t="shared" si="72"/>
        <v/>
      </c>
      <c r="FP179" s="82" t="str">
        <f t="shared" si="72"/>
        <v/>
      </c>
      <c r="FQ179" s="82" t="str">
        <f t="shared" si="72"/>
        <v/>
      </c>
      <c r="FR179" s="82" t="str">
        <f t="shared" si="72"/>
        <v/>
      </c>
      <c r="FS179" s="82" t="str">
        <f t="shared" si="72"/>
        <v/>
      </c>
      <c r="FT179" s="82" t="str">
        <f t="shared" si="72"/>
        <v/>
      </c>
      <c r="FU179" s="82" t="str">
        <f t="shared" si="73"/>
        <v/>
      </c>
      <c r="FV179" s="82" t="str">
        <f t="shared" si="73"/>
        <v/>
      </c>
      <c r="FW179" s="82" t="str">
        <f t="shared" si="73"/>
        <v/>
      </c>
      <c r="FX179" s="82" t="str">
        <f t="shared" si="73"/>
        <v/>
      </c>
      <c r="FY179" s="82" t="str">
        <f t="shared" si="73"/>
        <v/>
      </c>
      <c r="FZ179" s="82" t="str">
        <f t="shared" si="73"/>
        <v/>
      </c>
      <c r="GA179" s="82" t="str">
        <f t="shared" si="74"/>
        <v/>
      </c>
      <c r="GB179" s="82" t="str">
        <f t="shared" si="74"/>
        <v/>
      </c>
      <c r="GC179" s="82" t="str">
        <f t="shared" si="74"/>
        <v/>
      </c>
      <c r="GD179" s="82" t="str">
        <f t="shared" si="74"/>
        <v/>
      </c>
      <c r="GE179" s="82" t="str">
        <f t="shared" si="74"/>
        <v/>
      </c>
      <c r="GF179" s="82" t="str">
        <f t="shared" si="74"/>
        <v/>
      </c>
      <c r="GG179" s="126"/>
      <c r="GH179" s="126"/>
      <c r="GI179" s="126"/>
      <c r="GJ179" s="126"/>
      <c r="GK179" s="126"/>
      <c r="GL179" s="126"/>
      <c r="GM179" s="126"/>
      <c r="GN179" s="126"/>
      <c r="GO179" s="126"/>
      <c r="GP179" s="126"/>
      <c r="GQ179" s="126"/>
      <c r="GR179" s="126"/>
      <c r="GS179" s="126"/>
      <c r="GT179" s="126"/>
      <c r="GU179" s="126"/>
      <c r="GV179" s="126"/>
      <c r="GW179" s="126"/>
      <c r="GX179" s="126"/>
      <c r="GY179" s="126"/>
      <c r="GZ179" s="126"/>
      <c r="HA179" s="126"/>
      <c r="HB179" s="126"/>
      <c r="HC179" s="126"/>
      <c r="HD179" s="126"/>
      <c r="HE179" s="129"/>
      <c r="HF179" s="129"/>
      <c r="HG179" s="129"/>
      <c r="HH179" s="129"/>
      <c r="HI179" s="129"/>
      <c r="HJ179" s="129"/>
      <c r="HK179" s="129"/>
      <c r="HL179" s="129"/>
      <c r="HM179" s="129"/>
      <c r="HN179" s="129"/>
      <c r="HO179" s="129"/>
      <c r="HP179" s="129"/>
      <c r="HQ179" s="129"/>
      <c r="HR179" s="129"/>
      <c r="HS179" s="129"/>
      <c r="HT179" s="129"/>
      <c r="HU179" s="129"/>
      <c r="HV179" s="129"/>
      <c r="HW179" s="129"/>
      <c r="HX179" s="129"/>
      <c r="HY179" s="129"/>
      <c r="HZ179" s="129"/>
      <c r="IA179" s="129"/>
      <c r="IB179" s="129"/>
    </row>
    <row r="180" spans="1:236" ht="25.5" customHeight="1">
      <c r="A180" s="2" t="s">
        <v>4737</v>
      </c>
      <c r="B180" s="2">
        <f>COUNTIF($H$4:H180,H180)</f>
        <v>1</v>
      </c>
      <c r="C180" s="2">
        <f>COUNTIF($J$4:J180,J180)</f>
        <v>1</v>
      </c>
      <c r="D180" s="2">
        <f>COUNTIF($K$4:K180,K180)</f>
        <v>1</v>
      </c>
      <c r="E180" s="89">
        <f t="shared" si="50"/>
        <v>177</v>
      </c>
      <c r="F180" s="89" t="s">
        <v>2532</v>
      </c>
      <c r="G180" s="79" t="s">
        <v>3917</v>
      </c>
      <c r="H180" s="97" t="s">
        <v>2943</v>
      </c>
      <c r="I180" s="79" t="s">
        <v>741</v>
      </c>
      <c r="J180" s="79" t="s">
        <v>4469</v>
      </c>
      <c r="K180" s="89" t="s">
        <v>2052</v>
      </c>
      <c r="L180" s="89" t="s">
        <v>1413</v>
      </c>
      <c r="M180" s="108" t="s">
        <v>4471</v>
      </c>
      <c r="N180" s="108"/>
      <c r="O180" s="108"/>
      <c r="P180" s="108"/>
      <c r="Q180" s="108"/>
      <c r="R180" s="108"/>
      <c r="S180" s="89"/>
      <c r="T180" s="89"/>
      <c r="U180" s="89"/>
      <c r="V180" s="89"/>
      <c r="W180" s="89"/>
      <c r="X180" s="89"/>
      <c r="Y180" s="89"/>
      <c r="Z180" s="89"/>
      <c r="AA180" s="89"/>
      <c r="AB180" s="89"/>
      <c r="AC180" s="89"/>
      <c r="AD180" s="89"/>
      <c r="AE180" s="89"/>
      <c r="AF180" s="89"/>
      <c r="AG180" s="89"/>
      <c r="AH180" s="89"/>
      <c r="AI180" s="89"/>
      <c r="AJ180" s="89"/>
      <c r="AK180" s="89"/>
      <c r="AL180" s="89">
        <v>1</v>
      </c>
      <c r="AM180" s="89"/>
      <c r="AN180" s="89"/>
      <c r="AO180" s="89"/>
      <c r="AP180" s="89"/>
      <c r="AQ180" s="111"/>
      <c r="AR180" s="118"/>
      <c r="AS180" s="121" t="str">
        <f t="shared" si="51"/>
        <v/>
      </c>
      <c r="AT180" s="121" t="str">
        <f t="shared" si="51"/>
        <v/>
      </c>
      <c r="AU180" s="121" t="str">
        <f t="shared" si="51"/>
        <v/>
      </c>
      <c r="AV180" s="121" t="str">
        <f t="shared" si="51"/>
        <v/>
      </c>
      <c r="AW180" s="121" t="str">
        <f t="shared" si="51"/>
        <v/>
      </c>
      <c r="AX180" s="121" t="str">
        <f t="shared" si="51"/>
        <v/>
      </c>
      <c r="AY180" s="121" t="str">
        <f t="shared" si="52"/>
        <v/>
      </c>
      <c r="AZ180" s="121" t="str">
        <f t="shared" si="52"/>
        <v/>
      </c>
      <c r="BA180" s="121" t="str">
        <f t="shared" si="52"/>
        <v/>
      </c>
      <c r="BB180" s="121" t="str">
        <f t="shared" si="52"/>
        <v/>
      </c>
      <c r="BC180" s="121" t="str">
        <f t="shared" si="52"/>
        <v/>
      </c>
      <c r="BD180" s="121" t="str">
        <f t="shared" si="52"/>
        <v/>
      </c>
      <c r="BE180" s="82" t="str">
        <f t="shared" si="53"/>
        <v/>
      </c>
      <c r="BF180" s="82" t="str">
        <f t="shared" si="53"/>
        <v/>
      </c>
      <c r="BG180" s="82" t="str">
        <f t="shared" si="53"/>
        <v/>
      </c>
      <c r="BH180" s="82" t="str">
        <f t="shared" si="53"/>
        <v/>
      </c>
      <c r="BI180" s="82" t="str">
        <f t="shared" si="53"/>
        <v/>
      </c>
      <c r="BJ180" s="82" t="str">
        <f t="shared" si="53"/>
        <v/>
      </c>
      <c r="BK180" s="82" t="str">
        <f t="shared" si="54"/>
        <v/>
      </c>
      <c r="BL180" s="82" t="str">
        <f t="shared" si="54"/>
        <v/>
      </c>
      <c r="BM180" s="82" t="str">
        <f t="shared" si="54"/>
        <v/>
      </c>
      <c r="BN180" s="82" t="str">
        <f t="shared" si="54"/>
        <v/>
      </c>
      <c r="BO180" s="82" t="str">
        <f t="shared" si="54"/>
        <v/>
      </c>
      <c r="BP180" s="82" t="str">
        <f t="shared" si="54"/>
        <v/>
      </c>
      <c r="BQ180" s="82" t="str">
        <f t="shared" si="55"/>
        <v/>
      </c>
      <c r="BR180" s="82" t="str">
        <f t="shared" si="55"/>
        <v/>
      </c>
      <c r="BS180" s="82" t="str">
        <f t="shared" si="55"/>
        <v/>
      </c>
      <c r="BT180" s="82" t="str">
        <f t="shared" si="55"/>
        <v/>
      </c>
      <c r="BU180" s="82" t="str">
        <f t="shared" si="55"/>
        <v/>
      </c>
      <c r="BV180" s="82" t="str">
        <f t="shared" si="55"/>
        <v/>
      </c>
      <c r="BW180" s="82" t="str">
        <f t="shared" si="56"/>
        <v/>
      </c>
      <c r="BX180" s="82" t="str">
        <f t="shared" si="56"/>
        <v/>
      </c>
      <c r="BY180" s="82" t="str">
        <f t="shared" si="56"/>
        <v/>
      </c>
      <c r="BZ180" s="82" t="str">
        <f t="shared" si="56"/>
        <v/>
      </c>
      <c r="CA180" s="82" t="str">
        <f t="shared" si="56"/>
        <v/>
      </c>
      <c r="CB180" s="82" t="str">
        <f t="shared" si="56"/>
        <v/>
      </c>
      <c r="CC180" s="82" t="str">
        <f t="shared" si="57"/>
        <v/>
      </c>
      <c r="CD180" s="82" t="str">
        <f t="shared" si="57"/>
        <v/>
      </c>
      <c r="CE180" s="82" t="str">
        <f t="shared" si="57"/>
        <v/>
      </c>
      <c r="CF180" s="82" t="str">
        <f t="shared" si="57"/>
        <v/>
      </c>
      <c r="CG180" s="82" t="str">
        <f t="shared" si="57"/>
        <v/>
      </c>
      <c r="CH180" s="82" t="str">
        <f t="shared" si="57"/>
        <v/>
      </c>
      <c r="CI180" s="82" t="str">
        <f t="shared" si="58"/>
        <v/>
      </c>
      <c r="CJ180" s="82" t="str">
        <f t="shared" si="58"/>
        <v/>
      </c>
      <c r="CK180" s="82" t="str">
        <f t="shared" si="58"/>
        <v/>
      </c>
      <c r="CL180" s="82" t="str">
        <f t="shared" si="58"/>
        <v/>
      </c>
      <c r="CM180" s="82" t="str">
        <f t="shared" si="58"/>
        <v/>
      </c>
      <c r="CN180" s="82" t="str">
        <f t="shared" si="58"/>
        <v/>
      </c>
      <c r="CO180" s="82" t="str">
        <f t="shared" si="59"/>
        <v/>
      </c>
      <c r="CP180" s="82" t="str">
        <f t="shared" si="59"/>
        <v/>
      </c>
      <c r="CQ180" s="82" t="str">
        <f t="shared" si="59"/>
        <v/>
      </c>
      <c r="CR180" s="82" t="str">
        <f t="shared" si="59"/>
        <v/>
      </c>
      <c r="CS180" s="82" t="str">
        <f t="shared" si="59"/>
        <v/>
      </c>
      <c r="CT180" s="82" t="str">
        <f t="shared" si="59"/>
        <v/>
      </c>
      <c r="CU180" s="82" t="str">
        <f t="shared" si="60"/>
        <v/>
      </c>
      <c r="CV180" s="82" t="str">
        <f t="shared" si="60"/>
        <v/>
      </c>
      <c r="CW180" s="82" t="str">
        <f t="shared" si="60"/>
        <v/>
      </c>
      <c r="CX180" s="82" t="str">
        <f t="shared" si="60"/>
        <v/>
      </c>
      <c r="CY180" s="82" t="str">
        <f t="shared" si="60"/>
        <v/>
      </c>
      <c r="CZ180" s="82" t="str">
        <f t="shared" si="60"/>
        <v/>
      </c>
      <c r="DA180" s="82" t="str">
        <f t="shared" si="61"/>
        <v/>
      </c>
      <c r="DB180" s="82" t="str">
        <f t="shared" si="61"/>
        <v/>
      </c>
      <c r="DC180" s="82" t="str">
        <f t="shared" si="61"/>
        <v/>
      </c>
      <c r="DD180" s="82" t="str">
        <f t="shared" si="61"/>
        <v/>
      </c>
      <c r="DE180" s="82" t="str">
        <f t="shared" si="61"/>
        <v/>
      </c>
      <c r="DF180" s="82" t="str">
        <f t="shared" si="61"/>
        <v/>
      </c>
      <c r="DG180" s="82" t="str">
        <f t="shared" si="62"/>
        <v/>
      </c>
      <c r="DH180" s="82" t="str">
        <f t="shared" si="62"/>
        <v/>
      </c>
      <c r="DI180" s="82" t="str">
        <f t="shared" si="62"/>
        <v/>
      </c>
      <c r="DJ180" s="82" t="str">
        <f t="shared" si="62"/>
        <v/>
      </c>
      <c r="DK180" s="82" t="str">
        <f t="shared" si="62"/>
        <v/>
      </c>
      <c r="DL180" s="82" t="str">
        <f t="shared" si="62"/>
        <v/>
      </c>
      <c r="DM180" s="82" t="str">
        <f t="shared" si="63"/>
        <v/>
      </c>
      <c r="DN180" s="82" t="str">
        <f t="shared" si="63"/>
        <v/>
      </c>
      <c r="DO180" s="82" t="str">
        <f t="shared" si="63"/>
        <v/>
      </c>
      <c r="DP180" s="82" t="str">
        <f t="shared" si="63"/>
        <v/>
      </c>
      <c r="DQ180" s="82" t="str">
        <f t="shared" si="63"/>
        <v/>
      </c>
      <c r="DR180" s="82" t="str">
        <f t="shared" si="63"/>
        <v/>
      </c>
      <c r="DS180" s="82" t="str">
        <f t="shared" si="64"/>
        <v/>
      </c>
      <c r="DT180" s="82" t="str">
        <f t="shared" si="64"/>
        <v/>
      </c>
      <c r="DU180" s="82" t="str">
        <f t="shared" si="64"/>
        <v/>
      </c>
      <c r="DV180" s="82" t="str">
        <f t="shared" si="64"/>
        <v/>
      </c>
      <c r="DW180" s="82" t="str">
        <f t="shared" si="64"/>
        <v/>
      </c>
      <c r="DX180" s="82" t="str">
        <f t="shared" si="64"/>
        <v/>
      </c>
      <c r="DY180" s="82" t="str">
        <f t="shared" si="65"/>
        <v/>
      </c>
      <c r="DZ180" s="82" t="str">
        <f t="shared" si="65"/>
        <v/>
      </c>
      <c r="EA180" s="82" t="str">
        <f t="shared" si="65"/>
        <v/>
      </c>
      <c r="EB180" s="82" t="str">
        <f t="shared" si="65"/>
        <v/>
      </c>
      <c r="EC180" s="82" t="str">
        <f t="shared" si="65"/>
        <v/>
      </c>
      <c r="ED180" s="82" t="str">
        <f t="shared" si="65"/>
        <v/>
      </c>
      <c r="EE180" s="82" t="str">
        <f t="shared" si="66"/>
        <v/>
      </c>
      <c r="EF180" s="82" t="str">
        <f t="shared" si="66"/>
        <v/>
      </c>
      <c r="EG180" s="82" t="str">
        <f t="shared" si="66"/>
        <v/>
      </c>
      <c r="EH180" s="82" t="str">
        <f t="shared" si="66"/>
        <v/>
      </c>
      <c r="EI180" s="82" t="str">
        <f t="shared" si="66"/>
        <v/>
      </c>
      <c r="EJ180" s="82" t="str">
        <f t="shared" si="66"/>
        <v/>
      </c>
      <c r="EK180" s="82" t="str">
        <f t="shared" si="67"/>
        <v/>
      </c>
      <c r="EL180" s="82" t="str">
        <f t="shared" si="67"/>
        <v/>
      </c>
      <c r="EM180" s="82" t="str">
        <f t="shared" si="67"/>
        <v/>
      </c>
      <c r="EN180" s="82" t="str">
        <f t="shared" si="67"/>
        <v/>
      </c>
      <c r="EO180" s="82" t="str">
        <f t="shared" si="67"/>
        <v/>
      </c>
      <c r="EP180" s="82" t="str">
        <f t="shared" si="67"/>
        <v/>
      </c>
      <c r="EQ180" s="82" t="str">
        <f t="shared" si="68"/>
        <v/>
      </c>
      <c r="ER180" s="82" t="str">
        <f t="shared" si="68"/>
        <v/>
      </c>
      <c r="ES180" s="82" t="str">
        <f t="shared" si="68"/>
        <v/>
      </c>
      <c r="ET180" s="82" t="str">
        <f t="shared" si="68"/>
        <v/>
      </c>
      <c r="EU180" s="82" t="str">
        <f t="shared" si="68"/>
        <v/>
      </c>
      <c r="EV180" s="82" t="str">
        <f t="shared" si="68"/>
        <v/>
      </c>
      <c r="EW180" s="82" t="str">
        <f t="shared" si="69"/>
        <v/>
      </c>
      <c r="EX180" s="82" t="str">
        <f t="shared" si="69"/>
        <v/>
      </c>
      <c r="EY180" s="82" t="str">
        <f t="shared" si="69"/>
        <v/>
      </c>
      <c r="EZ180" s="82" t="str">
        <f t="shared" si="69"/>
        <v/>
      </c>
      <c r="FA180" s="82" t="str">
        <f t="shared" si="69"/>
        <v/>
      </c>
      <c r="FB180" s="82" t="str">
        <f t="shared" si="69"/>
        <v/>
      </c>
      <c r="FC180" s="82" t="str">
        <f t="shared" si="70"/>
        <v>corridor@ty2.fitweb.or.jp</v>
      </c>
      <c r="FD180" s="82" t="str">
        <f t="shared" si="70"/>
        <v/>
      </c>
      <c r="FE180" s="82" t="str">
        <f t="shared" si="70"/>
        <v/>
      </c>
      <c r="FF180" s="82" t="str">
        <f t="shared" si="70"/>
        <v/>
      </c>
      <c r="FG180" s="82" t="str">
        <f t="shared" si="70"/>
        <v/>
      </c>
      <c r="FH180" s="82" t="str">
        <f t="shared" si="70"/>
        <v/>
      </c>
      <c r="FI180" s="82" t="str">
        <f t="shared" si="71"/>
        <v/>
      </c>
      <c r="FJ180" s="82" t="str">
        <f t="shared" si="71"/>
        <v/>
      </c>
      <c r="FK180" s="82" t="str">
        <f t="shared" si="71"/>
        <v/>
      </c>
      <c r="FL180" s="82" t="str">
        <f t="shared" si="71"/>
        <v/>
      </c>
      <c r="FM180" s="82" t="str">
        <f t="shared" si="71"/>
        <v/>
      </c>
      <c r="FN180" s="82" t="str">
        <f t="shared" si="71"/>
        <v/>
      </c>
      <c r="FO180" s="82" t="str">
        <f t="shared" si="72"/>
        <v/>
      </c>
      <c r="FP180" s="82" t="str">
        <f t="shared" si="72"/>
        <v/>
      </c>
      <c r="FQ180" s="82" t="str">
        <f t="shared" si="72"/>
        <v/>
      </c>
      <c r="FR180" s="82" t="str">
        <f t="shared" si="72"/>
        <v/>
      </c>
      <c r="FS180" s="82" t="str">
        <f t="shared" si="72"/>
        <v/>
      </c>
      <c r="FT180" s="82" t="str">
        <f t="shared" si="72"/>
        <v/>
      </c>
      <c r="FU180" s="82" t="str">
        <f t="shared" si="73"/>
        <v/>
      </c>
      <c r="FV180" s="82" t="str">
        <f t="shared" si="73"/>
        <v/>
      </c>
      <c r="FW180" s="82" t="str">
        <f t="shared" si="73"/>
        <v/>
      </c>
      <c r="FX180" s="82" t="str">
        <f t="shared" si="73"/>
        <v/>
      </c>
      <c r="FY180" s="82" t="str">
        <f t="shared" si="73"/>
        <v/>
      </c>
      <c r="FZ180" s="82" t="str">
        <f t="shared" si="73"/>
        <v/>
      </c>
      <c r="GA180" s="82" t="str">
        <f t="shared" si="74"/>
        <v/>
      </c>
      <c r="GB180" s="82" t="str">
        <f t="shared" si="74"/>
        <v/>
      </c>
      <c r="GC180" s="82" t="str">
        <f t="shared" si="74"/>
        <v/>
      </c>
      <c r="GD180" s="82" t="str">
        <f t="shared" si="74"/>
        <v/>
      </c>
      <c r="GE180" s="82" t="str">
        <f t="shared" si="74"/>
        <v/>
      </c>
      <c r="GF180" s="82" t="str">
        <f t="shared" si="74"/>
        <v/>
      </c>
      <c r="GG180" s="126"/>
      <c r="GH180" s="126"/>
      <c r="GI180" s="126"/>
      <c r="GJ180" s="126"/>
      <c r="GK180" s="126"/>
      <c r="GL180" s="126"/>
      <c r="GM180" s="126"/>
      <c r="GN180" s="126"/>
      <c r="GO180" s="126"/>
      <c r="GP180" s="126"/>
      <c r="GQ180" s="126"/>
      <c r="GR180" s="126"/>
      <c r="GS180" s="126"/>
      <c r="GT180" s="126"/>
      <c r="GU180" s="126"/>
      <c r="GV180" s="126"/>
      <c r="GW180" s="126"/>
      <c r="GX180" s="126"/>
      <c r="GY180" s="126"/>
      <c r="GZ180" s="126"/>
      <c r="HA180" s="126"/>
      <c r="HB180" s="126"/>
      <c r="HC180" s="126"/>
      <c r="HD180" s="126"/>
      <c r="HE180" s="129"/>
      <c r="HF180" s="129"/>
      <c r="HG180" s="129"/>
      <c r="HH180" s="129"/>
      <c r="HI180" s="129"/>
      <c r="HJ180" s="129"/>
      <c r="HK180" s="129"/>
      <c r="HL180" s="129"/>
      <c r="HM180" s="129"/>
      <c r="HN180" s="129"/>
      <c r="HO180" s="129"/>
      <c r="HP180" s="129"/>
      <c r="HQ180" s="129"/>
      <c r="HR180" s="129"/>
      <c r="HS180" s="129"/>
      <c r="HT180" s="129"/>
      <c r="HU180" s="129"/>
      <c r="HV180" s="129"/>
      <c r="HW180" s="129"/>
      <c r="HX180" s="129"/>
      <c r="HY180" s="129"/>
      <c r="HZ180" s="129"/>
      <c r="IA180" s="129"/>
      <c r="IB180" s="129"/>
    </row>
    <row r="181" spans="1:236" ht="25.5" customHeight="1">
      <c r="A181" s="2" t="s">
        <v>583</v>
      </c>
      <c r="B181" s="2">
        <f>COUNTIF($H$4:H181,H181)</f>
        <v>1</v>
      </c>
      <c r="C181" s="2">
        <f>COUNTIF($J$4:J181,J181)</f>
        <v>1</v>
      </c>
      <c r="D181" s="2">
        <f>COUNTIF($K$4:K181,K181)</f>
        <v>1</v>
      </c>
      <c r="E181" s="89">
        <f t="shared" si="50"/>
        <v>178</v>
      </c>
      <c r="F181" s="89" t="s">
        <v>3929</v>
      </c>
      <c r="G181" s="79" t="s">
        <v>4408</v>
      </c>
      <c r="H181" s="97" t="s">
        <v>453</v>
      </c>
      <c r="I181" s="79" t="s">
        <v>2987</v>
      </c>
      <c r="J181" s="79" t="s">
        <v>1849</v>
      </c>
      <c r="K181" s="89" t="s">
        <v>126</v>
      </c>
      <c r="L181" s="89" t="s">
        <v>2075</v>
      </c>
      <c r="M181" s="108"/>
      <c r="N181" s="108"/>
      <c r="O181" s="108"/>
      <c r="P181" s="108"/>
      <c r="Q181" s="108"/>
      <c r="R181" s="108"/>
      <c r="S181" s="89"/>
      <c r="T181" s="89"/>
      <c r="U181" s="89"/>
      <c r="V181" s="89"/>
      <c r="W181" s="89"/>
      <c r="X181" s="89"/>
      <c r="Y181" s="89"/>
      <c r="Z181" s="89"/>
      <c r="AA181" s="89"/>
      <c r="AB181" s="89"/>
      <c r="AC181" s="89"/>
      <c r="AD181" s="89"/>
      <c r="AE181" s="89"/>
      <c r="AF181" s="89"/>
      <c r="AG181" s="89"/>
      <c r="AH181" s="89"/>
      <c r="AI181" s="89"/>
      <c r="AJ181" s="89"/>
      <c r="AK181" s="89"/>
      <c r="AL181" s="89"/>
      <c r="AM181" s="89"/>
      <c r="AN181" s="89"/>
      <c r="AO181" s="89"/>
      <c r="AP181" s="89"/>
      <c r="AQ181" s="111"/>
      <c r="AR181" s="118"/>
      <c r="AS181" s="121" t="str">
        <f t="shared" si="51"/>
        <v/>
      </c>
      <c r="AT181" s="121" t="str">
        <f t="shared" si="51"/>
        <v/>
      </c>
      <c r="AU181" s="121" t="str">
        <f t="shared" si="51"/>
        <v/>
      </c>
      <c r="AV181" s="121" t="str">
        <f t="shared" si="51"/>
        <v/>
      </c>
      <c r="AW181" s="121" t="str">
        <f t="shared" si="51"/>
        <v/>
      </c>
      <c r="AX181" s="121" t="str">
        <f t="shared" si="51"/>
        <v/>
      </c>
      <c r="AY181" s="121" t="str">
        <f t="shared" si="52"/>
        <v/>
      </c>
      <c r="AZ181" s="121" t="str">
        <f t="shared" si="52"/>
        <v/>
      </c>
      <c r="BA181" s="121" t="str">
        <f t="shared" si="52"/>
        <v/>
      </c>
      <c r="BB181" s="121" t="str">
        <f t="shared" si="52"/>
        <v/>
      </c>
      <c r="BC181" s="121" t="str">
        <f t="shared" si="52"/>
        <v/>
      </c>
      <c r="BD181" s="121" t="str">
        <f t="shared" si="52"/>
        <v/>
      </c>
      <c r="BE181" s="82" t="str">
        <f t="shared" si="53"/>
        <v/>
      </c>
      <c r="BF181" s="82" t="str">
        <f t="shared" si="53"/>
        <v/>
      </c>
      <c r="BG181" s="82" t="str">
        <f t="shared" si="53"/>
        <v/>
      </c>
      <c r="BH181" s="82" t="str">
        <f t="shared" si="53"/>
        <v/>
      </c>
      <c r="BI181" s="82" t="str">
        <f t="shared" si="53"/>
        <v/>
      </c>
      <c r="BJ181" s="82" t="str">
        <f t="shared" si="53"/>
        <v/>
      </c>
      <c r="BK181" s="82" t="str">
        <f t="shared" si="54"/>
        <v/>
      </c>
      <c r="BL181" s="82" t="str">
        <f t="shared" si="54"/>
        <v/>
      </c>
      <c r="BM181" s="82" t="str">
        <f t="shared" si="54"/>
        <v/>
      </c>
      <c r="BN181" s="82" t="str">
        <f t="shared" si="54"/>
        <v/>
      </c>
      <c r="BO181" s="82" t="str">
        <f t="shared" si="54"/>
        <v/>
      </c>
      <c r="BP181" s="82" t="str">
        <f t="shared" si="54"/>
        <v/>
      </c>
      <c r="BQ181" s="82" t="str">
        <f t="shared" si="55"/>
        <v/>
      </c>
      <c r="BR181" s="82" t="str">
        <f t="shared" si="55"/>
        <v/>
      </c>
      <c r="BS181" s="82" t="str">
        <f t="shared" si="55"/>
        <v/>
      </c>
      <c r="BT181" s="82" t="str">
        <f t="shared" si="55"/>
        <v/>
      </c>
      <c r="BU181" s="82" t="str">
        <f t="shared" si="55"/>
        <v/>
      </c>
      <c r="BV181" s="82" t="str">
        <f t="shared" si="55"/>
        <v/>
      </c>
      <c r="BW181" s="82" t="str">
        <f t="shared" si="56"/>
        <v/>
      </c>
      <c r="BX181" s="82" t="str">
        <f t="shared" si="56"/>
        <v/>
      </c>
      <c r="BY181" s="82" t="str">
        <f t="shared" si="56"/>
        <v/>
      </c>
      <c r="BZ181" s="82" t="str">
        <f t="shared" si="56"/>
        <v/>
      </c>
      <c r="CA181" s="82" t="str">
        <f t="shared" si="56"/>
        <v/>
      </c>
      <c r="CB181" s="82" t="str">
        <f t="shared" si="56"/>
        <v/>
      </c>
      <c r="CC181" s="82" t="str">
        <f t="shared" si="57"/>
        <v/>
      </c>
      <c r="CD181" s="82" t="str">
        <f t="shared" si="57"/>
        <v/>
      </c>
      <c r="CE181" s="82" t="str">
        <f t="shared" si="57"/>
        <v/>
      </c>
      <c r="CF181" s="82" t="str">
        <f t="shared" si="57"/>
        <v/>
      </c>
      <c r="CG181" s="82" t="str">
        <f t="shared" si="57"/>
        <v/>
      </c>
      <c r="CH181" s="82" t="str">
        <f t="shared" si="57"/>
        <v/>
      </c>
      <c r="CI181" s="82" t="str">
        <f t="shared" si="58"/>
        <v/>
      </c>
      <c r="CJ181" s="82" t="str">
        <f t="shared" si="58"/>
        <v/>
      </c>
      <c r="CK181" s="82" t="str">
        <f t="shared" si="58"/>
        <v/>
      </c>
      <c r="CL181" s="82" t="str">
        <f t="shared" si="58"/>
        <v/>
      </c>
      <c r="CM181" s="82" t="str">
        <f t="shared" si="58"/>
        <v/>
      </c>
      <c r="CN181" s="82" t="str">
        <f t="shared" si="58"/>
        <v/>
      </c>
      <c r="CO181" s="82" t="str">
        <f t="shared" si="59"/>
        <v/>
      </c>
      <c r="CP181" s="82" t="str">
        <f t="shared" si="59"/>
        <v/>
      </c>
      <c r="CQ181" s="82" t="str">
        <f t="shared" si="59"/>
        <v/>
      </c>
      <c r="CR181" s="82" t="str">
        <f t="shared" si="59"/>
        <v/>
      </c>
      <c r="CS181" s="82" t="str">
        <f t="shared" si="59"/>
        <v/>
      </c>
      <c r="CT181" s="82" t="str">
        <f t="shared" si="59"/>
        <v/>
      </c>
      <c r="CU181" s="82" t="str">
        <f t="shared" si="60"/>
        <v/>
      </c>
      <c r="CV181" s="82" t="str">
        <f t="shared" si="60"/>
        <v/>
      </c>
      <c r="CW181" s="82" t="str">
        <f t="shared" si="60"/>
        <v/>
      </c>
      <c r="CX181" s="82" t="str">
        <f t="shared" si="60"/>
        <v/>
      </c>
      <c r="CY181" s="82" t="str">
        <f t="shared" si="60"/>
        <v/>
      </c>
      <c r="CZ181" s="82" t="str">
        <f t="shared" si="60"/>
        <v/>
      </c>
      <c r="DA181" s="82" t="str">
        <f t="shared" si="61"/>
        <v/>
      </c>
      <c r="DB181" s="82" t="str">
        <f t="shared" si="61"/>
        <v/>
      </c>
      <c r="DC181" s="82" t="str">
        <f t="shared" si="61"/>
        <v/>
      </c>
      <c r="DD181" s="82" t="str">
        <f t="shared" si="61"/>
        <v/>
      </c>
      <c r="DE181" s="82" t="str">
        <f t="shared" si="61"/>
        <v/>
      </c>
      <c r="DF181" s="82" t="str">
        <f t="shared" si="61"/>
        <v/>
      </c>
      <c r="DG181" s="82" t="str">
        <f t="shared" si="62"/>
        <v/>
      </c>
      <c r="DH181" s="82" t="str">
        <f t="shared" si="62"/>
        <v/>
      </c>
      <c r="DI181" s="82" t="str">
        <f t="shared" si="62"/>
        <v/>
      </c>
      <c r="DJ181" s="82" t="str">
        <f t="shared" si="62"/>
        <v/>
      </c>
      <c r="DK181" s="82" t="str">
        <f t="shared" si="62"/>
        <v/>
      </c>
      <c r="DL181" s="82" t="str">
        <f t="shared" si="62"/>
        <v/>
      </c>
      <c r="DM181" s="82" t="str">
        <f t="shared" si="63"/>
        <v/>
      </c>
      <c r="DN181" s="82" t="str">
        <f t="shared" si="63"/>
        <v/>
      </c>
      <c r="DO181" s="82" t="str">
        <f t="shared" si="63"/>
        <v/>
      </c>
      <c r="DP181" s="82" t="str">
        <f t="shared" si="63"/>
        <v/>
      </c>
      <c r="DQ181" s="82" t="str">
        <f t="shared" si="63"/>
        <v/>
      </c>
      <c r="DR181" s="82" t="str">
        <f t="shared" si="63"/>
        <v/>
      </c>
      <c r="DS181" s="82" t="str">
        <f t="shared" si="64"/>
        <v/>
      </c>
      <c r="DT181" s="82" t="str">
        <f t="shared" si="64"/>
        <v/>
      </c>
      <c r="DU181" s="82" t="str">
        <f t="shared" si="64"/>
        <v/>
      </c>
      <c r="DV181" s="82" t="str">
        <f t="shared" si="64"/>
        <v/>
      </c>
      <c r="DW181" s="82" t="str">
        <f t="shared" si="64"/>
        <v/>
      </c>
      <c r="DX181" s="82" t="str">
        <f t="shared" si="64"/>
        <v/>
      </c>
      <c r="DY181" s="82" t="str">
        <f t="shared" si="65"/>
        <v/>
      </c>
      <c r="DZ181" s="82" t="str">
        <f t="shared" si="65"/>
        <v/>
      </c>
      <c r="EA181" s="82" t="str">
        <f t="shared" si="65"/>
        <v/>
      </c>
      <c r="EB181" s="82" t="str">
        <f t="shared" si="65"/>
        <v/>
      </c>
      <c r="EC181" s="82" t="str">
        <f t="shared" si="65"/>
        <v/>
      </c>
      <c r="ED181" s="82" t="str">
        <f t="shared" si="65"/>
        <v/>
      </c>
      <c r="EE181" s="82" t="str">
        <f t="shared" si="66"/>
        <v/>
      </c>
      <c r="EF181" s="82" t="str">
        <f t="shared" si="66"/>
        <v/>
      </c>
      <c r="EG181" s="82" t="str">
        <f t="shared" si="66"/>
        <v/>
      </c>
      <c r="EH181" s="82" t="str">
        <f t="shared" si="66"/>
        <v/>
      </c>
      <c r="EI181" s="82" t="str">
        <f t="shared" si="66"/>
        <v/>
      </c>
      <c r="EJ181" s="82" t="str">
        <f t="shared" si="66"/>
        <v/>
      </c>
      <c r="EK181" s="82" t="str">
        <f t="shared" si="67"/>
        <v/>
      </c>
      <c r="EL181" s="82" t="str">
        <f t="shared" si="67"/>
        <v/>
      </c>
      <c r="EM181" s="82" t="str">
        <f t="shared" si="67"/>
        <v/>
      </c>
      <c r="EN181" s="82" t="str">
        <f t="shared" si="67"/>
        <v/>
      </c>
      <c r="EO181" s="82" t="str">
        <f t="shared" si="67"/>
        <v/>
      </c>
      <c r="EP181" s="82" t="str">
        <f t="shared" si="67"/>
        <v/>
      </c>
      <c r="EQ181" s="82" t="str">
        <f t="shared" si="68"/>
        <v/>
      </c>
      <c r="ER181" s="82" t="str">
        <f t="shared" si="68"/>
        <v/>
      </c>
      <c r="ES181" s="82" t="str">
        <f t="shared" si="68"/>
        <v/>
      </c>
      <c r="ET181" s="82" t="str">
        <f t="shared" si="68"/>
        <v/>
      </c>
      <c r="EU181" s="82" t="str">
        <f t="shared" si="68"/>
        <v/>
      </c>
      <c r="EV181" s="82" t="str">
        <f t="shared" si="68"/>
        <v/>
      </c>
      <c r="EW181" s="82" t="str">
        <f t="shared" si="69"/>
        <v/>
      </c>
      <c r="EX181" s="82" t="str">
        <f t="shared" si="69"/>
        <v/>
      </c>
      <c r="EY181" s="82" t="str">
        <f t="shared" si="69"/>
        <v/>
      </c>
      <c r="EZ181" s="82" t="str">
        <f t="shared" si="69"/>
        <v/>
      </c>
      <c r="FA181" s="82" t="str">
        <f t="shared" si="69"/>
        <v/>
      </c>
      <c r="FB181" s="82" t="str">
        <f t="shared" si="69"/>
        <v/>
      </c>
      <c r="FC181" s="82" t="str">
        <f t="shared" si="70"/>
        <v/>
      </c>
      <c r="FD181" s="82" t="str">
        <f t="shared" si="70"/>
        <v/>
      </c>
      <c r="FE181" s="82" t="str">
        <f t="shared" si="70"/>
        <v/>
      </c>
      <c r="FF181" s="82" t="str">
        <f t="shared" si="70"/>
        <v/>
      </c>
      <c r="FG181" s="82" t="str">
        <f t="shared" si="70"/>
        <v/>
      </c>
      <c r="FH181" s="82" t="str">
        <f t="shared" si="70"/>
        <v/>
      </c>
      <c r="FI181" s="82" t="str">
        <f t="shared" si="71"/>
        <v/>
      </c>
      <c r="FJ181" s="82" t="str">
        <f t="shared" si="71"/>
        <v/>
      </c>
      <c r="FK181" s="82" t="str">
        <f t="shared" si="71"/>
        <v/>
      </c>
      <c r="FL181" s="82" t="str">
        <f t="shared" si="71"/>
        <v/>
      </c>
      <c r="FM181" s="82" t="str">
        <f t="shared" si="71"/>
        <v/>
      </c>
      <c r="FN181" s="82" t="str">
        <f t="shared" si="71"/>
        <v/>
      </c>
      <c r="FO181" s="82" t="str">
        <f t="shared" si="72"/>
        <v/>
      </c>
      <c r="FP181" s="82" t="str">
        <f t="shared" si="72"/>
        <v/>
      </c>
      <c r="FQ181" s="82" t="str">
        <f t="shared" si="72"/>
        <v/>
      </c>
      <c r="FR181" s="82" t="str">
        <f t="shared" si="72"/>
        <v/>
      </c>
      <c r="FS181" s="82" t="str">
        <f t="shared" si="72"/>
        <v/>
      </c>
      <c r="FT181" s="82" t="str">
        <f t="shared" si="72"/>
        <v/>
      </c>
      <c r="FU181" s="82" t="str">
        <f t="shared" si="73"/>
        <v/>
      </c>
      <c r="FV181" s="82" t="str">
        <f t="shared" si="73"/>
        <v/>
      </c>
      <c r="FW181" s="82" t="str">
        <f t="shared" si="73"/>
        <v/>
      </c>
      <c r="FX181" s="82" t="str">
        <f t="shared" si="73"/>
        <v/>
      </c>
      <c r="FY181" s="82" t="str">
        <f t="shared" si="73"/>
        <v/>
      </c>
      <c r="FZ181" s="82" t="str">
        <f t="shared" si="73"/>
        <v/>
      </c>
      <c r="GA181" s="82" t="str">
        <f t="shared" si="74"/>
        <v/>
      </c>
      <c r="GB181" s="82" t="str">
        <f t="shared" si="74"/>
        <v/>
      </c>
      <c r="GC181" s="82" t="str">
        <f t="shared" si="74"/>
        <v/>
      </c>
      <c r="GD181" s="82" t="str">
        <f t="shared" si="74"/>
        <v/>
      </c>
      <c r="GE181" s="82" t="str">
        <f t="shared" si="74"/>
        <v/>
      </c>
      <c r="GF181" s="82" t="str">
        <f t="shared" si="74"/>
        <v/>
      </c>
      <c r="GG181" s="126"/>
      <c r="GH181" s="126"/>
      <c r="GI181" s="126"/>
      <c r="GJ181" s="126"/>
      <c r="GK181" s="126"/>
      <c r="GL181" s="126"/>
      <c r="GM181" s="126"/>
      <c r="GN181" s="126"/>
      <c r="GO181" s="126"/>
      <c r="GP181" s="126"/>
      <c r="GQ181" s="126"/>
      <c r="GR181" s="126"/>
      <c r="GS181" s="126"/>
      <c r="GT181" s="126"/>
      <c r="GU181" s="126"/>
      <c r="GV181" s="126"/>
      <c r="GW181" s="126"/>
      <c r="GX181" s="126"/>
      <c r="GY181" s="126"/>
      <c r="GZ181" s="126"/>
      <c r="HA181" s="126"/>
      <c r="HB181" s="126"/>
      <c r="HC181" s="126"/>
      <c r="HD181" s="126"/>
      <c r="HE181" s="129"/>
      <c r="HF181" s="129"/>
      <c r="HG181" s="129"/>
      <c r="HH181" s="129"/>
      <c r="HI181" s="129"/>
      <c r="HJ181" s="129"/>
      <c r="HK181" s="129"/>
      <c r="HL181" s="129"/>
      <c r="HM181" s="129"/>
      <c r="HN181" s="129"/>
      <c r="HO181" s="129"/>
      <c r="HP181" s="129"/>
      <c r="HQ181" s="129"/>
      <c r="HR181" s="129"/>
      <c r="HS181" s="129"/>
      <c r="HT181" s="129"/>
      <c r="HU181" s="129"/>
      <c r="HV181" s="129"/>
      <c r="HW181" s="129"/>
      <c r="HX181" s="129"/>
      <c r="HY181" s="129"/>
      <c r="HZ181" s="129"/>
      <c r="IA181" s="129"/>
      <c r="IB181" s="129"/>
    </row>
    <row r="182" spans="1:236" ht="25.5" customHeight="1">
      <c r="A182" s="2" t="s">
        <v>4738</v>
      </c>
      <c r="B182" s="2">
        <f>COUNTIF($H$4:H182,H182)</f>
        <v>1</v>
      </c>
      <c r="C182" s="2">
        <f>COUNTIF($J$4:J182,J182)</f>
        <v>1</v>
      </c>
      <c r="D182" s="2">
        <f>COUNTIF($K$4:K182,K182)</f>
        <v>1</v>
      </c>
      <c r="E182" s="89">
        <f t="shared" si="50"/>
        <v>179</v>
      </c>
      <c r="F182" s="89" t="s">
        <v>2532</v>
      </c>
      <c r="G182" s="79" t="s">
        <v>3917</v>
      </c>
      <c r="H182" s="97" t="s">
        <v>4472</v>
      </c>
      <c r="I182" s="79" t="s">
        <v>4474</v>
      </c>
      <c r="J182" s="79" t="s">
        <v>4476</v>
      </c>
      <c r="K182" s="89" t="s">
        <v>4480</v>
      </c>
      <c r="L182" s="89"/>
      <c r="M182" s="108" t="s">
        <v>737</v>
      </c>
      <c r="N182" s="108"/>
      <c r="O182" s="108"/>
      <c r="P182" s="108"/>
      <c r="Q182" s="108"/>
      <c r="R182" s="108"/>
      <c r="S182" s="89"/>
      <c r="T182" s="89"/>
      <c r="U182" s="89"/>
      <c r="V182" s="89"/>
      <c r="W182" s="89"/>
      <c r="X182" s="89"/>
      <c r="Y182" s="89"/>
      <c r="Z182" s="89"/>
      <c r="AA182" s="89"/>
      <c r="AB182" s="89"/>
      <c r="AC182" s="89">
        <v>1</v>
      </c>
      <c r="AD182" s="89"/>
      <c r="AE182" s="89"/>
      <c r="AF182" s="89"/>
      <c r="AG182" s="89"/>
      <c r="AH182" s="89"/>
      <c r="AI182" s="89"/>
      <c r="AJ182" s="89"/>
      <c r="AK182" s="89"/>
      <c r="AL182" s="89"/>
      <c r="AM182" s="89"/>
      <c r="AN182" s="89"/>
      <c r="AO182" s="89"/>
      <c r="AP182" s="89"/>
      <c r="AQ182" s="111"/>
      <c r="AR182" s="118"/>
      <c r="AS182" s="121" t="str">
        <f t="shared" si="51"/>
        <v/>
      </c>
      <c r="AT182" s="121" t="str">
        <f t="shared" si="51"/>
        <v/>
      </c>
      <c r="AU182" s="121" t="str">
        <f t="shared" si="51"/>
        <v/>
      </c>
      <c r="AV182" s="121" t="str">
        <f t="shared" si="51"/>
        <v/>
      </c>
      <c r="AW182" s="121" t="str">
        <f t="shared" si="51"/>
        <v/>
      </c>
      <c r="AX182" s="121" t="str">
        <f t="shared" si="51"/>
        <v/>
      </c>
      <c r="AY182" s="121" t="str">
        <f t="shared" si="52"/>
        <v/>
      </c>
      <c r="AZ182" s="121" t="str">
        <f t="shared" si="52"/>
        <v/>
      </c>
      <c r="BA182" s="121" t="str">
        <f t="shared" si="52"/>
        <v/>
      </c>
      <c r="BB182" s="121" t="str">
        <f t="shared" si="52"/>
        <v/>
      </c>
      <c r="BC182" s="121" t="str">
        <f t="shared" si="52"/>
        <v/>
      </c>
      <c r="BD182" s="121" t="str">
        <f t="shared" si="52"/>
        <v/>
      </c>
      <c r="BE182" s="82" t="str">
        <f t="shared" si="53"/>
        <v/>
      </c>
      <c r="BF182" s="82" t="str">
        <f t="shared" si="53"/>
        <v/>
      </c>
      <c r="BG182" s="82" t="str">
        <f t="shared" si="53"/>
        <v/>
      </c>
      <c r="BH182" s="82" t="str">
        <f t="shared" si="53"/>
        <v/>
      </c>
      <c r="BI182" s="82" t="str">
        <f t="shared" si="53"/>
        <v/>
      </c>
      <c r="BJ182" s="82" t="str">
        <f t="shared" si="53"/>
        <v/>
      </c>
      <c r="BK182" s="82" t="str">
        <f t="shared" si="54"/>
        <v/>
      </c>
      <c r="BL182" s="82" t="str">
        <f t="shared" si="54"/>
        <v/>
      </c>
      <c r="BM182" s="82" t="str">
        <f t="shared" si="54"/>
        <v/>
      </c>
      <c r="BN182" s="82" t="str">
        <f t="shared" si="54"/>
        <v/>
      </c>
      <c r="BO182" s="82" t="str">
        <f t="shared" si="54"/>
        <v/>
      </c>
      <c r="BP182" s="82" t="str">
        <f t="shared" si="54"/>
        <v/>
      </c>
      <c r="BQ182" s="82" t="str">
        <f t="shared" si="55"/>
        <v/>
      </c>
      <c r="BR182" s="82" t="str">
        <f t="shared" si="55"/>
        <v/>
      </c>
      <c r="BS182" s="82" t="str">
        <f t="shared" si="55"/>
        <v/>
      </c>
      <c r="BT182" s="82" t="str">
        <f t="shared" si="55"/>
        <v/>
      </c>
      <c r="BU182" s="82" t="str">
        <f t="shared" si="55"/>
        <v/>
      </c>
      <c r="BV182" s="82" t="str">
        <f t="shared" si="55"/>
        <v/>
      </c>
      <c r="BW182" s="82" t="str">
        <f t="shared" si="56"/>
        <v/>
      </c>
      <c r="BX182" s="82" t="str">
        <f t="shared" si="56"/>
        <v/>
      </c>
      <c r="BY182" s="82" t="str">
        <f t="shared" si="56"/>
        <v/>
      </c>
      <c r="BZ182" s="82" t="str">
        <f t="shared" si="56"/>
        <v/>
      </c>
      <c r="CA182" s="82" t="str">
        <f t="shared" si="56"/>
        <v/>
      </c>
      <c r="CB182" s="82" t="str">
        <f t="shared" si="56"/>
        <v/>
      </c>
      <c r="CC182" s="82" t="str">
        <f t="shared" si="57"/>
        <v/>
      </c>
      <c r="CD182" s="82" t="str">
        <f t="shared" si="57"/>
        <v/>
      </c>
      <c r="CE182" s="82" t="str">
        <f t="shared" si="57"/>
        <v/>
      </c>
      <c r="CF182" s="82" t="str">
        <f t="shared" si="57"/>
        <v/>
      </c>
      <c r="CG182" s="82" t="str">
        <f t="shared" si="57"/>
        <v/>
      </c>
      <c r="CH182" s="82" t="str">
        <f t="shared" si="57"/>
        <v/>
      </c>
      <c r="CI182" s="82" t="str">
        <f t="shared" si="58"/>
        <v/>
      </c>
      <c r="CJ182" s="82" t="str">
        <f t="shared" si="58"/>
        <v/>
      </c>
      <c r="CK182" s="82" t="str">
        <f t="shared" si="58"/>
        <v/>
      </c>
      <c r="CL182" s="82" t="str">
        <f t="shared" si="58"/>
        <v/>
      </c>
      <c r="CM182" s="82" t="str">
        <f t="shared" si="58"/>
        <v/>
      </c>
      <c r="CN182" s="82" t="str">
        <f t="shared" si="58"/>
        <v/>
      </c>
      <c r="CO182" s="82" t="str">
        <f t="shared" si="59"/>
        <v/>
      </c>
      <c r="CP182" s="82" t="str">
        <f t="shared" si="59"/>
        <v/>
      </c>
      <c r="CQ182" s="82" t="str">
        <f t="shared" si="59"/>
        <v/>
      </c>
      <c r="CR182" s="82" t="str">
        <f t="shared" si="59"/>
        <v/>
      </c>
      <c r="CS182" s="82" t="str">
        <f t="shared" si="59"/>
        <v/>
      </c>
      <c r="CT182" s="82" t="str">
        <f t="shared" si="59"/>
        <v/>
      </c>
      <c r="CU182" s="82" t="str">
        <f t="shared" si="60"/>
        <v/>
      </c>
      <c r="CV182" s="82" t="str">
        <f t="shared" si="60"/>
        <v/>
      </c>
      <c r="CW182" s="82" t="str">
        <f t="shared" si="60"/>
        <v/>
      </c>
      <c r="CX182" s="82" t="str">
        <f t="shared" si="60"/>
        <v/>
      </c>
      <c r="CY182" s="82" t="str">
        <f t="shared" si="60"/>
        <v/>
      </c>
      <c r="CZ182" s="82" t="str">
        <f t="shared" si="60"/>
        <v/>
      </c>
      <c r="DA182" s="82" t="str">
        <f t="shared" si="61"/>
        <v>s-sakamoto@takagi-corporation.co.jp</v>
      </c>
      <c r="DB182" s="82" t="str">
        <f t="shared" si="61"/>
        <v/>
      </c>
      <c r="DC182" s="82" t="str">
        <f t="shared" si="61"/>
        <v/>
      </c>
      <c r="DD182" s="82" t="str">
        <f t="shared" si="61"/>
        <v/>
      </c>
      <c r="DE182" s="82" t="str">
        <f t="shared" si="61"/>
        <v/>
      </c>
      <c r="DF182" s="82" t="str">
        <f t="shared" si="61"/>
        <v/>
      </c>
      <c r="DG182" s="82" t="str">
        <f t="shared" si="62"/>
        <v/>
      </c>
      <c r="DH182" s="82" t="str">
        <f t="shared" si="62"/>
        <v/>
      </c>
      <c r="DI182" s="82" t="str">
        <f t="shared" si="62"/>
        <v/>
      </c>
      <c r="DJ182" s="82" t="str">
        <f t="shared" si="62"/>
        <v/>
      </c>
      <c r="DK182" s="82" t="str">
        <f t="shared" si="62"/>
        <v/>
      </c>
      <c r="DL182" s="82" t="str">
        <f t="shared" si="62"/>
        <v/>
      </c>
      <c r="DM182" s="82" t="str">
        <f t="shared" si="63"/>
        <v/>
      </c>
      <c r="DN182" s="82" t="str">
        <f t="shared" si="63"/>
        <v/>
      </c>
      <c r="DO182" s="82" t="str">
        <f t="shared" si="63"/>
        <v/>
      </c>
      <c r="DP182" s="82" t="str">
        <f t="shared" si="63"/>
        <v/>
      </c>
      <c r="DQ182" s="82" t="str">
        <f t="shared" si="63"/>
        <v/>
      </c>
      <c r="DR182" s="82" t="str">
        <f t="shared" si="63"/>
        <v/>
      </c>
      <c r="DS182" s="82" t="str">
        <f t="shared" si="64"/>
        <v/>
      </c>
      <c r="DT182" s="82" t="str">
        <f t="shared" si="64"/>
        <v/>
      </c>
      <c r="DU182" s="82" t="str">
        <f t="shared" si="64"/>
        <v/>
      </c>
      <c r="DV182" s="82" t="str">
        <f t="shared" si="64"/>
        <v/>
      </c>
      <c r="DW182" s="82" t="str">
        <f t="shared" si="64"/>
        <v/>
      </c>
      <c r="DX182" s="82" t="str">
        <f t="shared" si="64"/>
        <v/>
      </c>
      <c r="DY182" s="82" t="str">
        <f t="shared" si="65"/>
        <v/>
      </c>
      <c r="DZ182" s="82" t="str">
        <f t="shared" si="65"/>
        <v/>
      </c>
      <c r="EA182" s="82" t="str">
        <f t="shared" si="65"/>
        <v/>
      </c>
      <c r="EB182" s="82" t="str">
        <f t="shared" si="65"/>
        <v/>
      </c>
      <c r="EC182" s="82" t="str">
        <f t="shared" si="65"/>
        <v/>
      </c>
      <c r="ED182" s="82" t="str">
        <f t="shared" si="65"/>
        <v/>
      </c>
      <c r="EE182" s="82" t="str">
        <f t="shared" si="66"/>
        <v/>
      </c>
      <c r="EF182" s="82" t="str">
        <f t="shared" si="66"/>
        <v/>
      </c>
      <c r="EG182" s="82" t="str">
        <f t="shared" si="66"/>
        <v/>
      </c>
      <c r="EH182" s="82" t="str">
        <f t="shared" si="66"/>
        <v/>
      </c>
      <c r="EI182" s="82" t="str">
        <f t="shared" si="66"/>
        <v/>
      </c>
      <c r="EJ182" s="82" t="str">
        <f t="shared" si="66"/>
        <v/>
      </c>
      <c r="EK182" s="82" t="str">
        <f t="shared" si="67"/>
        <v/>
      </c>
      <c r="EL182" s="82" t="str">
        <f t="shared" si="67"/>
        <v/>
      </c>
      <c r="EM182" s="82" t="str">
        <f t="shared" si="67"/>
        <v/>
      </c>
      <c r="EN182" s="82" t="str">
        <f t="shared" si="67"/>
        <v/>
      </c>
      <c r="EO182" s="82" t="str">
        <f t="shared" si="67"/>
        <v/>
      </c>
      <c r="EP182" s="82" t="str">
        <f t="shared" si="67"/>
        <v/>
      </c>
      <c r="EQ182" s="82" t="str">
        <f t="shared" si="68"/>
        <v/>
      </c>
      <c r="ER182" s="82" t="str">
        <f t="shared" si="68"/>
        <v/>
      </c>
      <c r="ES182" s="82" t="str">
        <f t="shared" si="68"/>
        <v/>
      </c>
      <c r="ET182" s="82" t="str">
        <f t="shared" si="68"/>
        <v/>
      </c>
      <c r="EU182" s="82" t="str">
        <f t="shared" si="68"/>
        <v/>
      </c>
      <c r="EV182" s="82" t="str">
        <f t="shared" si="68"/>
        <v/>
      </c>
      <c r="EW182" s="82" t="str">
        <f t="shared" si="69"/>
        <v/>
      </c>
      <c r="EX182" s="82" t="str">
        <f t="shared" si="69"/>
        <v/>
      </c>
      <c r="EY182" s="82" t="str">
        <f t="shared" si="69"/>
        <v/>
      </c>
      <c r="EZ182" s="82" t="str">
        <f t="shared" si="69"/>
        <v/>
      </c>
      <c r="FA182" s="82" t="str">
        <f t="shared" si="69"/>
        <v/>
      </c>
      <c r="FB182" s="82" t="str">
        <f t="shared" si="69"/>
        <v/>
      </c>
      <c r="FC182" s="82" t="str">
        <f t="shared" si="70"/>
        <v/>
      </c>
      <c r="FD182" s="82" t="str">
        <f t="shared" si="70"/>
        <v/>
      </c>
      <c r="FE182" s="82" t="str">
        <f t="shared" si="70"/>
        <v/>
      </c>
      <c r="FF182" s="82" t="str">
        <f t="shared" si="70"/>
        <v/>
      </c>
      <c r="FG182" s="82" t="str">
        <f t="shared" si="70"/>
        <v/>
      </c>
      <c r="FH182" s="82" t="str">
        <f t="shared" si="70"/>
        <v/>
      </c>
      <c r="FI182" s="82" t="str">
        <f t="shared" si="71"/>
        <v/>
      </c>
      <c r="FJ182" s="82" t="str">
        <f t="shared" si="71"/>
        <v/>
      </c>
      <c r="FK182" s="82" t="str">
        <f t="shared" si="71"/>
        <v/>
      </c>
      <c r="FL182" s="82" t="str">
        <f t="shared" si="71"/>
        <v/>
      </c>
      <c r="FM182" s="82" t="str">
        <f t="shared" si="71"/>
        <v/>
      </c>
      <c r="FN182" s="82" t="str">
        <f t="shared" si="71"/>
        <v/>
      </c>
      <c r="FO182" s="82" t="str">
        <f t="shared" si="72"/>
        <v/>
      </c>
      <c r="FP182" s="82" t="str">
        <f t="shared" si="72"/>
        <v/>
      </c>
      <c r="FQ182" s="82" t="str">
        <f t="shared" si="72"/>
        <v/>
      </c>
      <c r="FR182" s="82" t="str">
        <f t="shared" si="72"/>
        <v/>
      </c>
      <c r="FS182" s="82" t="str">
        <f t="shared" si="72"/>
        <v/>
      </c>
      <c r="FT182" s="82" t="str">
        <f t="shared" si="72"/>
        <v/>
      </c>
      <c r="FU182" s="82" t="str">
        <f t="shared" si="73"/>
        <v/>
      </c>
      <c r="FV182" s="82" t="str">
        <f t="shared" si="73"/>
        <v/>
      </c>
      <c r="FW182" s="82" t="str">
        <f t="shared" si="73"/>
        <v/>
      </c>
      <c r="FX182" s="82" t="str">
        <f t="shared" si="73"/>
        <v/>
      </c>
      <c r="FY182" s="82" t="str">
        <f t="shared" si="73"/>
        <v/>
      </c>
      <c r="FZ182" s="82" t="str">
        <f t="shared" si="73"/>
        <v/>
      </c>
      <c r="GA182" s="82" t="str">
        <f t="shared" si="74"/>
        <v/>
      </c>
      <c r="GB182" s="82" t="str">
        <f t="shared" si="74"/>
        <v/>
      </c>
      <c r="GC182" s="82" t="str">
        <f t="shared" si="74"/>
        <v/>
      </c>
      <c r="GD182" s="82" t="str">
        <f t="shared" si="74"/>
        <v/>
      </c>
      <c r="GE182" s="82" t="str">
        <f t="shared" si="74"/>
        <v/>
      </c>
      <c r="GF182" s="82" t="str">
        <f t="shared" si="74"/>
        <v/>
      </c>
      <c r="GG182" s="126"/>
      <c r="GH182" s="126"/>
      <c r="GI182" s="126"/>
      <c r="GJ182" s="126"/>
      <c r="GK182" s="126"/>
      <c r="GL182" s="126"/>
      <c r="GM182" s="126"/>
      <c r="GN182" s="126"/>
      <c r="GO182" s="126"/>
      <c r="GP182" s="126"/>
      <c r="GQ182" s="126"/>
      <c r="GR182" s="126"/>
      <c r="GS182" s="126"/>
      <c r="GT182" s="126"/>
      <c r="GU182" s="126"/>
      <c r="GV182" s="126"/>
      <c r="GW182" s="126"/>
      <c r="GX182" s="126"/>
      <c r="GY182" s="126"/>
      <c r="GZ182" s="126"/>
      <c r="HA182" s="126"/>
      <c r="HB182" s="126"/>
      <c r="HC182" s="126"/>
      <c r="HD182" s="126"/>
      <c r="HE182" s="129"/>
      <c r="HF182" s="129"/>
      <c r="HG182" s="129"/>
      <c r="HH182" s="129"/>
      <c r="HI182" s="129"/>
      <c r="HJ182" s="129"/>
      <c r="HK182" s="129"/>
      <c r="HL182" s="129"/>
      <c r="HM182" s="129"/>
      <c r="HN182" s="129"/>
      <c r="HO182" s="129"/>
      <c r="HP182" s="129"/>
      <c r="HQ182" s="129"/>
      <c r="HR182" s="129"/>
      <c r="HS182" s="129"/>
      <c r="HT182" s="129"/>
      <c r="HU182" s="129"/>
      <c r="HV182" s="129"/>
      <c r="HW182" s="129"/>
      <c r="HX182" s="129"/>
      <c r="HY182" s="129"/>
      <c r="HZ182" s="129"/>
      <c r="IA182" s="129"/>
      <c r="IB182" s="129"/>
    </row>
    <row r="183" spans="1:236" ht="25.5" customHeight="1">
      <c r="A183" s="2" t="s">
        <v>4740</v>
      </c>
      <c r="B183" s="2">
        <f>COUNTIF($H$4:H183,H183)</f>
        <v>1</v>
      </c>
      <c r="C183" s="2">
        <f>COUNTIF($J$4:J183,J183)</f>
        <v>1</v>
      </c>
      <c r="D183" s="2">
        <f>COUNTIF($K$4:K183,K183)</f>
        <v>1</v>
      </c>
      <c r="E183" s="89">
        <f t="shared" si="50"/>
        <v>180</v>
      </c>
      <c r="F183" s="89" t="s">
        <v>3929</v>
      </c>
      <c r="G183" s="79" t="s">
        <v>108</v>
      </c>
      <c r="H183" s="97" t="s">
        <v>4483</v>
      </c>
      <c r="I183" s="79" t="s">
        <v>250</v>
      </c>
      <c r="J183" s="79" t="s">
        <v>4484</v>
      </c>
      <c r="K183" s="89" t="s">
        <v>716</v>
      </c>
      <c r="L183" s="89"/>
      <c r="M183" s="108"/>
      <c r="N183" s="108"/>
      <c r="O183" s="108"/>
      <c r="P183" s="108"/>
      <c r="Q183" s="108"/>
      <c r="R183" s="108"/>
      <c r="S183" s="89"/>
      <c r="T183" s="89"/>
      <c r="U183" s="89"/>
      <c r="V183" s="89"/>
      <c r="W183" s="89"/>
      <c r="X183" s="89"/>
      <c r="Y183" s="89"/>
      <c r="Z183" s="89"/>
      <c r="AA183" s="89"/>
      <c r="AB183" s="89"/>
      <c r="AC183" s="89"/>
      <c r="AD183" s="89"/>
      <c r="AE183" s="89"/>
      <c r="AF183" s="89"/>
      <c r="AG183" s="89"/>
      <c r="AH183" s="89"/>
      <c r="AI183" s="89"/>
      <c r="AJ183" s="89"/>
      <c r="AK183" s="89"/>
      <c r="AL183" s="89"/>
      <c r="AM183" s="89"/>
      <c r="AN183" s="89"/>
      <c r="AO183" s="89"/>
      <c r="AP183" s="89"/>
      <c r="AQ183" s="111"/>
      <c r="AR183" s="118"/>
      <c r="AS183" s="121" t="str">
        <f t="shared" si="51"/>
        <v/>
      </c>
      <c r="AT183" s="121" t="str">
        <f t="shared" si="51"/>
        <v/>
      </c>
      <c r="AU183" s="121" t="str">
        <f t="shared" si="51"/>
        <v/>
      </c>
      <c r="AV183" s="121" t="str">
        <f t="shared" si="51"/>
        <v/>
      </c>
      <c r="AW183" s="121" t="str">
        <f t="shared" si="51"/>
        <v/>
      </c>
      <c r="AX183" s="121" t="str">
        <f t="shared" si="51"/>
        <v/>
      </c>
      <c r="AY183" s="121" t="str">
        <f t="shared" si="52"/>
        <v/>
      </c>
      <c r="AZ183" s="121" t="str">
        <f t="shared" si="52"/>
        <v/>
      </c>
      <c r="BA183" s="121" t="str">
        <f t="shared" si="52"/>
        <v/>
      </c>
      <c r="BB183" s="121" t="str">
        <f t="shared" si="52"/>
        <v/>
      </c>
      <c r="BC183" s="121" t="str">
        <f t="shared" si="52"/>
        <v/>
      </c>
      <c r="BD183" s="121" t="str">
        <f t="shared" si="52"/>
        <v/>
      </c>
      <c r="BE183" s="82" t="str">
        <f t="shared" si="53"/>
        <v/>
      </c>
      <c r="BF183" s="82" t="str">
        <f t="shared" si="53"/>
        <v/>
      </c>
      <c r="BG183" s="82" t="str">
        <f t="shared" si="53"/>
        <v/>
      </c>
      <c r="BH183" s="82" t="str">
        <f t="shared" si="53"/>
        <v/>
      </c>
      <c r="BI183" s="82" t="str">
        <f t="shared" si="53"/>
        <v/>
      </c>
      <c r="BJ183" s="82" t="str">
        <f t="shared" si="53"/>
        <v/>
      </c>
      <c r="BK183" s="82" t="str">
        <f t="shared" si="54"/>
        <v/>
      </c>
      <c r="BL183" s="82" t="str">
        <f t="shared" si="54"/>
        <v/>
      </c>
      <c r="BM183" s="82" t="str">
        <f t="shared" si="54"/>
        <v/>
      </c>
      <c r="BN183" s="82" t="str">
        <f t="shared" si="54"/>
        <v/>
      </c>
      <c r="BO183" s="82" t="str">
        <f t="shared" si="54"/>
        <v/>
      </c>
      <c r="BP183" s="82" t="str">
        <f t="shared" si="54"/>
        <v/>
      </c>
      <c r="BQ183" s="82" t="str">
        <f t="shared" si="55"/>
        <v/>
      </c>
      <c r="BR183" s="82" t="str">
        <f t="shared" si="55"/>
        <v/>
      </c>
      <c r="BS183" s="82" t="str">
        <f t="shared" si="55"/>
        <v/>
      </c>
      <c r="BT183" s="82" t="str">
        <f t="shared" si="55"/>
        <v/>
      </c>
      <c r="BU183" s="82" t="str">
        <f t="shared" si="55"/>
        <v/>
      </c>
      <c r="BV183" s="82" t="str">
        <f t="shared" si="55"/>
        <v/>
      </c>
      <c r="BW183" s="82" t="str">
        <f t="shared" si="56"/>
        <v/>
      </c>
      <c r="BX183" s="82" t="str">
        <f t="shared" si="56"/>
        <v/>
      </c>
      <c r="BY183" s="82" t="str">
        <f t="shared" si="56"/>
        <v/>
      </c>
      <c r="BZ183" s="82" t="str">
        <f t="shared" si="56"/>
        <v/>
      </c>
      <c r="CA183" s="82" t="str">
        <f t="shared" si="56"/>
        <v/>
      </c>
      <c r="CB183" s="82" t="str">
        <f t="shared" si="56"/>
        <v/>
      </c>
      <c r="CC183" s="82" t="str">
        <f t="shared" si="57"/>
        <v/>
      </c>
      <c r="CD183" s="82" t="str">
        <f t="shared" si="57"/>
        <v/>
      </c>
      <c r="CE183" s="82" t="str">
        <f t="shared" si="57"/>
        <v/>
      </c>
      <c r="CF183" s="82" t="str">
        <f t="shared" si="57"/>
        <v/>
      </c>
      <c r="CG183" s="82" t="str">
        <f t="shared" si="57"/>
        <v/>
      </c>
      <c r="CH183" s="82" t="str">
        <f t="shared" si="57"/>
        <v/>
      </c>
      <c r="CI183" s="82" t="str">
        <f t="shared" si="58"/>
        <v/>
      </c>
      <c r="CJ183" s="82" t="str">
        <f t="shared" si="58"/>
        <v/>
      </c>
      <c r="CK183" s="82" t="str">
        <f t="shared" si="58"/>
        <v/>
      </c>
      <c r="CL183" s="82" t="str">
        <f t="shared" si="58"/>
        <v/>
      </c>
      <c r="CM183" s="82" t="str">
        <f t="shared" si="58"/>
        <v/>
      </c>
      <c r="CN183" s="82" t="str">
        <f t="shared" si="58"/>
        <v/>
      </c>
      <c r="CO183" s="82" t="str">
        <f t="shared" si="59"/>
        <v/>
      </c>
      <c r="CP183" s="82" t="str">
        <f t="shared" si="59"/>
        <v/>
      </c>
      <c r="CQ183" s="82" t="str">
        <f t="shared" si="59"/>
        <v/>
      </c>
      <c r="CR183" s="82" t="str">
        <f t="shared" si="59"/>
        <v/>
      </c>
      <c r="CS183" s="82" t="str">
        <f t="shared" si="59"/>
        <v/>
      </c>
      <c r="CT183" s="82" t="str">
        <f t="shared" si="59"/>
        <v/>
      </c>
      <c r="CU183" s="82" t="str">
        <f t="shared" si="60"/>
        <v/>
      </c>
      <c r="CV183" s="82" t="str">
        <f t="shared" si="60"/>
        <v/>
      </c>
      <c r="CW183" s="82" t="str">
        <f t="shared" si="60"/>
        <v/>
      </c>
      <c r="CX183" s="82" t="str">
        <f t="shared" si="60"/>
        <v/>
      </c>
      <c r="CY183" s="82" t="str">
        <f t="shared" si="60"/>
        <v/>
      </c>
      <c r="CZ183" s="82" t="str">
        <f t="shared" si="60"/>
        <v/>
      </c>
      <c r="DA183" s="82" t="str">
        <f t="shared" si="61"/>
        <v/>
      </c>
      <c r="DB183" s="82" t="str">
        <f t="shared" si="61"/>
        <v/>
      </c>
      <c r="DC183" s="82" t="str">
        <f t="shared" si="61"/>
        <v/>
      </c>
      <c r="DD183" s="82" t="str">
        <f t="shared" si="61"/>
        <v/>
      </c>
      <c r="DE183" s="82" t="str">
        <f t="shared" si="61"/>
        <v/>
      </c>
      <c r="DF183" s="82" t="str">
        <f t="shared" si="61"/>
        <v/>
      </c>
      <c r="DG183" s="82" t="str">
        <f t="shared" si="62"/>
        <v/>
      </c>
      <c r="DH183" s="82" t="str">
        <f t="shared" si="62"/>
        <v/>
      </c>
      <c r="DI183" s="82" t="str">
        <f t="shared" si="62"/>
        <v/>
      </c>
      <c r="DJ183" s="82" t="str">
        <f t="shared" si="62"/>
        <v/>
      </c>
      <c r="DK183" s="82" t="str">
        <f t="shared" si="62"/>
        <v/>
      </c>
      <c r="DL183" s="82" t="str">
        <f t="shared" si="62"/>
        <v/>
      </c>
      <c r="DM183" s="82" t="str">
        <f t="shared" si="63"/>
        <v/>
      </c>
      <c r="DN183" s="82" t="str">
        <f t="shared" si="63"/>
        <v/>
      </c>
      <c r="DO183" s="82" t="str">
        <f t="shared" si="63"/>
        <v/>
      </c>
      <c r="DP183" s="82" t="str">
        <f t="shared" si="63"/>
        <v/>
      </c>
      <c r="DQ183" s="82" t="str">
        <f t="shared" si="63"/>
        <v/>
      </c>
      <c r="DR183" s="82" t="str">
        <f t="shared" si="63"/>
        <v/>
      </c>
      <c r="DS183" s="82" t="str">
        <f t="shared" si="64"/>
        <v/>
      </c>
      <c r="DT183" s="82" t="str">
        <f t="shared" si="64"/>
        <v/>
      </c>
      <c r="DU183" s="82" t="str">
        <f t="shared" si="64"/>
        <v/>
      </c>
      <c r="DV183" s="82" t="str">
        <f t="shared" si="64"/>
        <v/>
      </c>
      <c r="DW183" s="82" t="str">
        <f t="shared" si="64"/>
        <v/>
      </c>
      <c r="DX183" s="82" t="str">
        <f t="shared" si="64"/>
        <v/>
      </c>
      <c r="DY183" s="82" t="str">
        <f t="shared" si="65"/>
        <v/>
      </c>
      <c r="DZ183" s="82" t="str">
        <f t="shared" si="65"/>
        <v/>
      </c>
      <c r="EA183" s="82" t="str">
        <f t="shared" si="65"/>
        <v/>
      </c>
      <c r="EB183" s="82" t="str">
        <f t="shared" si="65"/>
        <v/>
      </c>
      <c r="EC183" s="82" t="str">
        <f t="shared" si="65"/>
        <v/>
      </c>
      <c r="ED183" s="82" t="str">
        <f t="shared" si="65"/>
        <v/>
      </c>
      <c r="EE183" s="82" t="str">
        <f t="shared" si="66"/>
        <v/>
      </c>
      <c r="EF183" s="82" t="str">
        <f t="shared" si="66"/>
        <v/>
      </c>
      <c r="EG183" s="82" t="str">
        <f t="shared" si="66"/>
        <v/>
      </c>
      <c r="EH183" s="82" t="str">
        <f t="shared" si="66"/>
        <v/>
      </c>
      <c r="EI183" s="82" t="str">
        <f t="shared" si="66"/>
        <v/>
      </c>
      <c r="EJ183" s="82" t="str">
        <f t="shared" si="66"/>
        <v/>
      </c>
      <c r="EK183" s="82" t="str">
        <f t="shared" si="67"/>
        <v/>
      </c>
      <c r="EL183" s="82" t="str">
        <f t="shared" si="67"/>
        <v/>
      </c>
      <c r="EM183" s="82" t="str">
        <f t="shared" si="67"/>
        <v/>
      </c>
      <c r="EN183" s="82" t="str">
        <f t="shared" si="67"/>
        <v/>
      </c>
      <c r="EO183" s="82" t="str">
        <f t="shared" si="67"/>
        <v/>
      </c>
      <c r="EP183" s="82" t="str">
        <f t="shared" si="67"/>
        <v/>
      </c>
      <c r="EQ183" s="82" t="str">
        <f t="shared" si="68"/>
        <v/>
      </c>
      <c r="ER183" s="82" t="str">
        <f t="shared" si="68"/>
        <v/>
      </c>
      <c r="ES183" s="82" t="str">
        <f t="shared" si="68"/>
        <v/>
      </c>
      <c r="ET183" s="82" t="str">
        <f t="shared" si="68"/>
        <v/>
      </c>
      <c r="EU183" s="82" t="str">
        <f t="shared" si="68"/>
        <v/>
      </c>
      <c r="EV183" s="82" t="str">
        <f t="shared" si="68"/>
        <v/>
      </c>
      <c r="EW183" s="82" t="str">
        <f t="shared" si="69"/>
        <v/>
      </c>
      <c r="EX183" s="82" t="str">
        <f t="shared" si="69"/>
        <v/>
      </c>
      <c r="EY183" s="82" t="str">
        <f t="shared" si="69"/>
        <v/>
      </c>
      <c r="EZ183" s="82" t="str">
        <f t="shared" si="69"/>
        <v/>
      </c>
      <c r="FA183" s="82" t="str">
        <f t="shared" si="69"/>
        <v/>
      </c>
      <c r="FB183" s="82" t="str">
        <f t="shared" si="69"/>
        <v/>
      </c>
      <c r="FC183" s="82" t="str">
        <f t="shared" si="70"/>
        <v/>
      </c>
      <c r="FD183" s="82" t="str">
        <f t="shared" si="70"/>
        <v/>
      </c>
      <c r="FE183" s="82" t="str">
        <f t="shared" si="70"/>
        <v/>
      </c>
      <c r="FF183" s="82" t="str">
        <f t="shared" si="70"/>
        <v/>
      </c>
      <c r="FG183" s="82" t="str">
        <f t="shared" si="70"/>
        <v/>
      </c>
      <c r="FH183" s="82" t="str">
        <f t="shared" si="70"/>
        <v/>
      </c>
      <c r="FI183" s="82" t="str">
        <f t="shared" si="71"/>
        <v/>
      </c>
      <c r="FJ183" s="82" t="str">
        <f t="shared" si="71"/>
        <v/>
      </c>
      <c r="FK183" s="82" t="str">
        <f t="shared" si="71"/>
        <v/>
      </c>
      <c r="FL183" s="82" t="str">
        <f t="shared" si="71"/>
        <v/>
      </c>
      <c r="FM183" s="82" t="str">
        <f t="shared" si="71"/>
        <v/>
      </c>
      <c r="FN183" s="82" t="str">
        <f t="shared" si="71"/>
        <v/>
      </c>
      <c r="FO183" s="82" t="str">
        <f t="shared" si="72"/>
        <v/>
      </c>
      <c r="FP183" s="82" t="str">
        <f t="shared" si="72"/>
        <v/>
      </c>
      <c r="FQ183" s="82" t="str">
        <f t="shared" si="72"/>
        <v/>
      </c>
      <c r="FR183" s="82" t="str">
        <f t="shared" si="72"/>
        <v/>
      </c>
      <c r="FS183" s="82" t="str">
        <f t="shared" si="72"/>
        <v/>
      </c>
      <c r="FT183" s="82" t="str">
        <f t="shared" si="72"/>
        <v/>
      </c>
      <c r="FU183" s="82" t="str">
        <f t="shared" si="73"/>
        <v/>
      </c>
      <c r="FV183" s="82" t="str">
        <f t="shared" si="73"/>
        <v/>
      </c>
      <c r="FW183" s="82" t="str">
        <f t="shared" si="73"/>
        <v/>
      </c>
      <c r="FX183" s="82" t="str">
        <f t="shared" si="73"/>
        <v/>
      </c>
      <c r="FY183" s="82" t="str">
        <f t="shared" si="73"/>
        <v/>
      </c>
      <c r="FZ183" s="82" t="str">
        <f t="shared" si="73"/>
        <v/>
      </c>
      <c r="GA183" s="82" t="str">
        <f t="shared" si="74"/>
        <v/>
      </c>
      <c r="GB183" s="82" t="str">
        <f t="shared" si="74"/>
        <v/>
      </c>
      <c r="GC183" s="82" t="str">
        <f t="shared" si="74"/>
        <v/>
      </c>
      <c r="GD183" s="82" t="str">
        <f t="shared" si="74"/>
        <v/>
      </c>
      <c r="GE183" s="82" t="str">
        <f t="shared" si="74"/>
        <v/>
      </c>
      <c r="GF183" s="82" t="str">
        <f t="shared" si="74"/>
        <v/>
      </c>
      <c r="GG183" s="126"/>
      <c r="GH183" s="126"/>
      <c r="GI183" s="126"/>
      <c r="GJ183" s="126"/>
      <c r="GK183" s="126"/>
      <c r="GL183" s="126"/>
      <c r="GM183" s="126"/>
      <c r="GN183" s="126"/>
      <c r="GO183" s="126"/>
      <c r="GP183" s="126"/>
      <c r="GQ183" s="126"/>
      <c r="GR183" s="126"/>
      <c r="GS183" s="126"/>
      <c r="GT183" s="126"/>
      <c r="GU183" s="126"/>
      <c r="GV183" s="126"/>
      <c r="GW183" s="126"/>
      <c r="GX183" s="126"/>
      <c r="GY183" s="126"/>
      <c r="GZ183" s="126"/>
      <c r="HA183" s="126"/>
      <c r="HB183" s="126"/>
      <c r="HC183" s="126"/>
      <c r="HD183" s="126"/>
      <c r="HE183" s="129"/>
      <c r="HF183" s="129"/>
      <c r="HG183" s="129"/>
      <c r="HH183" s="129"/>
      <c r="HI183" s="129"/>
      <c r="HJ183" s="129"/>
      <c r="HK183" s="129"/>
      <c r="HL183" s="129"/>
      <c r="HM183" s="129"/>
      <c r="HN183" s="129"/>
      <c r="HO183" s="129"/>
      <c r="HP183" s="129"/>
      <c r="HQ183" s="129"/>
      <c r="HR183" s="129"/>
      <c r="HS183" s="129"/>
      <c r="HT183" s="129"/>
      <c r="HU183" s="129"/>
      <c r="HV183" s="129"/>
      <c r="HW183" s="129"/>
      <c r="HX183" s="129"/>
      <c r="HY183" s="129"/>
      <c r="HZ183" s="129"/>
      <c r="IA183" s="129"/>
      <c r="IB183" s="129"/>
    </row>
    <row r="184" spans="1:236" ht="25.5" customHeight="1">
      <c r="A184" s="2" t="s">
        <v>900</v>
      </c>
      <c r="B184" s="2">
        <f>COUNTIF($H$4:H184,H184)</f>
        <v>1</v>
      </c>
      <c r="C184" s="2">
        <f>COUNTIF($J$4:J184,J184)</f>
        <v>1</v>
      </c>
      <c r="D184" s="2">
        <f>COUNTIF($K$4:K184,K184)</f>
        <v>1</v>
      </c>
      <c r="E184" s="89">
        <f t="shared" si="50"/>
        <v>181</v>
      </c>
      <c r="F184" s="89" t="s">
        <v>2532</v>
      </c>
      <c r="G184" s="79" t="s">
        <v>3917</v>
      </c>
      <c r="H184" s="97" t="s">
        <v>1922</v>
      </c>
      <c r="I184" s="79" t="s">
        <v>1724</v>
      </c>
      <c r="J184" s="79" t="s">
        <v>873</v>
      </c>
      <c r="K184" s="89" t="s">
        <v>2162</v>
      </c>
      <c r="L184" s="89" t="s">
        <v>4485</v>
      </c>
      <c r="M184" s="108" t="s">
        <v>1806</v>
      </c>
      <c r="N184" s="108" t="s">
        <v>1426</v>
      </c>
      <c r="O184" s="108" t="s">
        <v>3489</v>
      </c>
      <c r="P184" s="108" t="s">
        <v>8043</v>
      </c>
      <c r="Q184" s="108" t="s">
        <v>5111</v>
      </c>
      <c r="R184" s="108"/>
      <c r="S184" s="89"/>
      <c r="T184" s="89"/>
      <c r="U184" s="89"/>
      <c r="V184" s="89"/>
      <c r="W184" s="89"/>
      <c r="X184" s="89"/>
      <c r="Y184" s="89"/>
      <c r="Z184" s="89"/>
      <c r="AA184" s="89"/>
      <c r="AB184" s="89"/>
      <c r="AC184" s="89"/>
      <c r="AD184" s="89"/>
      <c r="AE184" s="89"/>
      <c r="AF184" s="89"/>
      <c r="AG184" s="89"/>
      <c r="AH184" s="89"/>
      <c r="AI184" s="89"/>
      <c r="AJ184" s="89"/>
      <c r="AK184" s="89"/>
      <c r="AL184" s="89"/>
      <c r="AM184" s="89"/>
      <c r="AN184" s="89">
        <v>2</v>
      </c>
      <c r="AO184" s="89"/>
      <c r="AP184" s="89">
        <v>1</v>
      </c>
      <c r="AQ184" s="111"/>
      <c r="AR184" s="118"/>
      <c r="AS184" s="121" t="str">
        <f t="shared" si="51"/>
        <v/>
      </c>
      <c r="AT184" s="121" t="str">
        <f t="shared" si="51"/>
        <v/>
      </c>
      <c r="AU184" s="121" t="str">
        <f t="shared" si="51"/>
        <v/>
      </c>
      <c r="AV184" s="121" t="str">
        <f t="shared" si="51"/>
        <v/>
      </c>
      <c r="AW184" s="121" t="str">
        <f t="shared" si="51"/>
        <v/>
      </c>
      <c r="AX184" s="121" t="str">
        <f t="shared" si="51"/>
        <v/>
      </c>
      <c r="AY184" s="121" t="str">
        <f t="shared" si="52"/>
        <v/>
      </c>
      <c r="AZ184" s="121" t="str">
        <f t="shared" si="52"/>
        <v/>
      </c>
      <c r="BA184" s="121" t="str">
        <f t="shared" si="52"/>
        <v/>
      </c>
      <c r="BB184" s="121" t="str">
        <f t="shared" si="52"/>
        <v/>
      </c>
      <c r="BC184" s="121" t="str">
        <f t="shared" si="52"/>
        <v/>
      </c>
      <c r="BD184" s="121" t="str">
        <f t="shared" si="52"/>
        <v/>
      </c>
      <c r="BE184" s="82" t="str">
        <f t="shared" si="53"/>
        <v/>
      </c>
      <c r="BF184" s="82" t="str">
        <f t="shared" si="53"/>
        <v/>
      </c>
      <c r="BG184" s="82" t="str">
        <f t="shared" si="53"/>
        <v/>
      </c>
      <c r="BH184" s="82" t="str">
        <f t="shared" si="53"/>
        <v/>
      </c>
      <c r="BI184" s="82" t="str">
        <f t="shared" si="53"/>
        <v/>
      </c>
      <c r="BJ184" s="82" t="str">
        <f t="shared" si="53"/>
        <v/>
      </c>
      <c r="BK184" s="82" t="str">
        <f t="shared" si="54"/>
        <v/>
      </c>
      <c r="BL184" s="82" t="str">
        <f t="shared" si="54"/>
        <v/>
      </c>
      <c r="BM184" s="82" t="str">
        <f t="shared" si="54"/>
        <v/>
      </c>
      <c r="BN184" s="82" t="str">
        <f t="shared" si="54"/>
        <v/>
      </c>
      <c r="BO184" s="82" t="str">
        <f t="shared" si="54"/>
        <v/>
      </c>
      <c r="BP184" s="82" t="str">
        <f t="shared" si="54"/>
        <v/>
      </c>
      <c r="BQ184" s="82" t="str">
        <f t="shared" si="55"/>
        <v/>
      </c>
      <c r="BR184" s="82" t="str">
        <f t="shared" si="55"/>
        <v/>
      </c>
      <c r="BS184" s="82" t="str">
        <f t="shared" si="55"/>
        <v/>
      </c>
      <c r="BT184" s="82" t="str">
        <f t="shared" si="55"/>
        <v/>
      </c>
      <c r="BU184" s="82" t="str">
        <f t="shared" si="55"/>
        <v/>
      </c>
      <c r="BV184" s="82" t="str">
        <f t="shared" si="55"/>
        <v/>
      </c>
      <c r="BW184" s="82" t="str">
        <f t="shared" si="56"/>
        <v/>
      </c>
      <c r="BX184" s="82" t="str">
        <f t="shared" si="56"/>
        <v/>
      </c>
      <c r="BY184" s="82" t="str">
        <f t="shared" si="56"/>
        <v/>
      </c>
      <c r="BZ184" s="82" t="str">
        <f t="shared" si="56"/>
        <v/>
      </c>
      <c r="CA184" s="82" t="str">
        <f t="shared" si="56"/>
        <v/>
      </c>
      <c r="CB184" s="82" t="str">
        <f t="shared" si="56"/>
        <v/>
      </c>
      <c r="CC184" s="82" t="str">
        <f t="shared" si="57"/>
        <v/>
      </c>
      <c r="CD184" s="82" t="str">
        <f t="shared" si="57"/>
        <v/>
      </c>
      <c r="CE184" s="82" t="str">
        <f t="shared" si="57"/>
        <v/>
      </c>
      <c r="CF184" s="82" t="str">
        <f t="shared" si="57"/>
        <v/>
      </c>
      <c r="CG184" s="82" t="str">
        <f t="shared" si="57"/>
        <v/>
      </c>
      <c r="CH184" s="82" t="str">
        <f t="shared" si="57"/>
        <v/>
      </c>
      <c r="CI184" s="82" t="str">
        <f t="shared" si="58"/>
        <v/>
      </c>
      <c r="CJ184" s="82" t="str">
        <f t="shared" si="58"/>
        <v/>
      </c>
      <c r="CK184" s="82" t="str">
        <f t="shared" si="58"/>
        <v/>
      </c>
      <c r="CL184" s="82" t="str">
        <f t="shared" si="58"/>
        <v/>
      </c>
      <c r="CM184" s="82" t="str">
        <f t="shared" si="58"/>
        <v/>
      </c>
      <c r="CN184" s="82" t="str">
        <f t="shared" si="58"/>
        <v/>
      </c>
      <c r="CO184" s="82" t="str">
        <f t="shared" si="59"/>
        <v/>
      </c>
      <c r="CP184" s="82" t="str">
        <f t="shared" si="59"/>
        <v/>
      </c>
      <c r="CQ184" s="82" t="str">
        <f t="shared" si="59"/>
        <v/>
      </c>
      <c r="CR184" s="82" t="str">
        <f t="shared" si="59"/>
        <v/>
      </c>
      <c r="CS184" s="82" t="str">
        <f t="shared" si="59"/>
        <v/>
      </c>
      <c r="CT184" s="82" t="str">
        <f t="shared" si="59"/>
        <v/>
      </c>
      <c r="CU184" s="82" t="str">
        <f t="shared" si="60"/>
        <v/>
      </c>
      <c r="CV184" s="82" t="str">
        <f t="shared" si="60"/>
        <v/>
      </c>
      <c r="CW184" s="82" t="str">
        <f t="shared" si="60"/>
        <v/>
      </c>
      <c r="CX184" s="82" t="str">
        <f t="shared" si="60"/>
        <v/>
      </c>
      <c r="CY184" s="82" t="str">
        <f t="shared" si="60"/>
        <v/>
      </c>
      <c r="CZ184" s="82" t="str">
        <f t="shared" si="60"/>
        <v/>
      </c>
      <c r="DA184" s="82" t="str">
        <f t="shared" si="61"/>
        <v/>
      </c>
      <c r="DB184" s="82" t="str">
        <f t="shared" si="61"/>
        <v/>
      </c>
      <c r="DC184" s="82" t="str">
        <f t="shared" si="61"/>
        <v/>
      </c>
      <c r="DD184" s="82" t="str">
        <f t="shared" si="61"/>
        <v/>
      </c>
      <c r="DE184" s="82" t="str">
        <f t="shared" si="61"/>
        <v/>
      </c>
      <c r="DF184" s="82" t="str">
        <f t="shared" si="61"/>
        <v/>
      </c>
      <c r="DG184" s="82" t="str">
        <f t="shared" si="62"/>
        <v/>
      </c>
      <c r="DH184" s="82" t="str">
        <f t="shared" si="62"/>
        <v/>
      </c>
      <c r="DI184" s="82" t="str">
        <f t="shared" si="62"/>
        <v/>
      </c>
      <c r="DJ184" s="82" t="str">
        <f t="shared" si="62"/>
        <v/>
      </c>
      <c r="DK184" s="82" t="str">
        <f t="shared" si="62"/>
        <v/>
      </c>
      <c r="DL184" s="82" t="str">
        <f t="shared" si="62"/>
        <v/>
      </c>
      <c r="DM184" s="82" t="str">
        <f t="shared" si="63"/>
        <v/>
      </c>
      <c r="DN184" s="82" t="str">
        <f t="shared" si="63"/>
        <v/>
      </c>
      <c r="DO184" s="82" t="str">
        <f t="shared" si="63"/>
        <v/>
      </c>
      <c r="DP184" s="82" t="str">
        <f t="shared" si="63"/>
        <v/>
      </c>
      <c r="DQ184" s="82" t="str">
        <f t="shared" si="63"/>
        <v/>
      </c>
      <c r="DR184" s="82" t="str">
        <f t="shared" si="63"/>
        <v/>
      </c>
      <c r="DS184" s="82" t="str">
        <f t="shared" si="64"/>
        <v/>
      </c>
      <c r="DT184" s="82" t="str">
        <f t="shared" si="64"/>
        <v/>
      </c>
      <c r="DU184" s="82" t="str">
        <f t="shared" si="64"/>
        <v/>
      </c>
      <c r="DV184" s="82" t="str">
        <f t="shared" si="64"/>
        <v/>
      </c>
      <c r="DW184" s="82" t="str">
        <f t="shared" si="64"/>
        <v/>
      </c>
      <c r="DX184" s="82" t="str">
        <f t="shared" si="64"/>
        <v/>
      </c>
      <c r="DY184" s="82" t="str">
        <f t="shared" si="65"/>
        <v/>
      </c>
      <c r="DZ184" s="82" t="str">
        <f t="shared" si="65"/>
        <v/>
      </c>
      <c r="EA184" s="82" t="str">
        <f t="shared" si="65"/>
        <v/>
      </c>
      <c r="EB184" s="82" t="str">
        <f t="shared" si="65"/>
        <v/>
      </c>
      <c r="EC184" s="82" t="str">
        <f t="shared" si="65"/>
        <v/>
      </c>
      <c r="ED184" s="82" t="str">
        <f t="shared" si="65"/>
        <v/>
      </c>
      <c r="EE184" s="82" t="str">
        <f t="shared" si="66"/>
        <v/>
      </c>
      <c r="EF184" s="82" t="str">
        <f t="shared" si="66"/>
        <v/>
      </c>
      <c r="EG184" s="82" t="str">
        <f t="shared" si="66"/>
        <v/>
      </c>
      <c r="EH184" s="82" t="str">
        <f t="shared" si="66"/>
        <v/>
      </c>
      <c r="EI184" s="82" t="str">
        <f t="shared" si="66"/>
        <v/>
      </c>
      <c r="EJ184" s="82" t="str">
        <f t="shared" si="66"/>
        <v/>
      </c>
      <c r="EK184" s="82" t="str">
        <f t="shared" si="67"/>
        <v/>
      </c>
      <c r="EL184" s="82" t="str">
        <f t="shared" si="67"/>
        <v/>
      </c>
      <c r="EM184" s="82" t="str">
        <f t="shared" si="67"/>
        <v/>
      </c>
      <c r="EN184" s="82" t="str">
        <f t="shared" si="67"/>
        <v/>
      </c>
      <c r="EO184" s="82" t="str">
        <f t="shared" si="67"/>
        <v/>
      </c>
      <c r="EP184" s="82" t="str">
        <f t="shared" si="67"/>
        <v/>
      </c>
      <c r="EQ184" s="82" t="str">
        <f t="shared" si="68"/>
        <v/>
      </c>
      <c r="ER184" s="82" t="str">
        <f t="shared" si="68"/>
        <v/>
      </c>
      <c r="ES184" s="82" t="str">
        <f t="shared" si="68"/>
        <v/>
      </c>
      <c r="ET184" s="82" t="str">
        <f t="shared" si="68"/>
        <v/>
      </c>
      <c r="EU184" s="82" t="str">
        <f t="shared" si="68"/>
        <v/>
      </c>
      <c r="EV184" s="82" t="str">
        <f t="shared" si="68"/>
        <v/>
      </c>
      <c r="EW184" s="82" t="str">
        <f t="shared" si="69"/>
        <v/>
      </c>
      <c r="EX184" s="82" t="str">
        <f t="shared" si="69"/>
        <v/>
      </c>
      <c r="EY184" s="82" t="str">
        <f t="shared" si="69"/>
        <v/>
      </c>
      <c r="EZ184" s="82" t="str">
        <f t="shared" si="69"/>
        <v/>
      </c>
      <c r="FA184" s="82" t="str">
        <f t="shared" si="69"/>
        <v/>
      </c>
      <c r="FB184" s="82" t="str">
        <f t="shared" si="69"/>
        <v/>
      </c>
      <c r="FC184" s="82" t="str">
        <f t="shared" si="70"/>
        <v/>
      </c>
      <c r="FD184" s="82" t="str">
        <f t="shared" si="70"/>
        <v/>
      </c>
      <c r="FE184" s="82" t="str">
        <f t="shared" si="70"/>
        <v/>
      </c>
      <c r="FF184" s="82" t="str">
        <f t="shared" si="70"/>
        <v/>
      </c>
      <c r="FG184" s="82" t="str">
        <f t="shared" si="70"/>
        <v/>
      </c>
      <c r="FH184" s="82" t="str">
        <f t="shared" si="70"/>
        <v/>
      </c>
      <c r="FI184" s="82" t="str">
        <f t="shared" si="71"/>
        <v/>
      </c>
      <c r="FJ184" s="82" t="str">
        <f t="shared" si="71"/>
        <v/>
      </c>
      <c r="FK184" s="82" t="str">
        <f t="shared" si="71"/>
        <v/>
      </c>
      <c r="FL184" s="82" t="str">
        <f t="shared" si="71"/>
        <v/>
      </c>
      <c r="FM184" s="82" t="str">
        <f t="shared" si="71"/>
        <v/>
      </c>
      <c r="FN184" s="82" t="str">
        <f t="shared" si="71"/>
        <v/>
      </c>
      <c r="FO184" s="82" t="str">
        <f t="shared" si="72"/>
        <v>info@cubicnetworks.co.jp</v>
      </c>
      <c r="FP184" s="82" t="str">
        <f t="shared" si="72"/>
        <v>tomoko.matsumoto@cubicnetworks.co.jp</v>
      </c>
      <c r="FQ184" s="82" t="str">
        <f t="shared" si="72"/>
        <v>hiroki.aoyama@cubicnetworks.co.jp</v>
      </c>
      <c r="FR184" s="82" t="str">
        <f t="shared" si="72"/>
        <v>taku.miyamoto@cubicnetworks.co.jp</v>
      </c>
      <c r="FS184" s="82" t="str">
        <f t="shared" si="72"/>
        <v>toyama-chuo@copel.info</v>
      </c>
      <c r="FT184" s="82" t="str">
        <f t="shared" si="72"/>
        <v/>
      </c>
      <c r="FU184" s="82" t="str">
        <f t="shared" si="73"/>
        <v/>
      </c>
      <c r="FV184" s="82" t="str">
        <f t="shared" si="73"/>
        <v/>
      </c>
      <c r="FW184" s="82" t="str">
        <f t="shared" si="73"/>
        <v/>
      </c>
      <c r="FX184" s="82" t="str">
        <f t="shared" si="73"/>
        <v/>
      </c>
      <c r="FY184" s="82" t="str">
        <f t="shared" si="73"/>
        <v/>
      </c>
      <c r="FZ184" s="82" t="str">
        <f t="shared" si="73"/>
        <v/>
      </c>
      <c r="GA184" s="82" t="str">
        <f t="shared" si="74"/>
        <v>info@cubicnetworks.co.jp</v>
      </c>
      <c r="GB184" s="82" t="str">
        <f t="shared" si="74"/>
        <v>tomoko.matsumoto@cubicnetworks.co.jp</v>
      </c>
      <c r="GC184" s="82" t="str">
        <f t="shared" si="74"/>
        <v>hiroki.aoyama@cubicnetworks.co.jp</v>
      </c>
      <c r="GD184" s="82" t="str">
        <f t="shared" si="74"/>
        <v>taku.miyamoto@cubicnetworks.co.jp</v>
      </c>
      <c r="GE184" s="82" t="str">
        <f t="shared" si="74"/>
        <v>toyama-chuo@copel.info</v>
      </c>
      <c r="GF184" s="82" t="str">
        <f t="shared" si="74"/>
        <v/>
      </c>
      <c r="GG184" s="126"/>
      <c r="GH184" s="126"/>
      <c r="GI184" s="126"/>
      <c r="GJ184" s="126"/>
      <c r="GK184" s="126"/>
      <c r="GL184" s="126"/>
      <c r="GM184" s="126"/>
      <c r="GN184" s="126"/>
      <c r="GO184" s="126"/>
      <c r="GP184" s="126"/>
      <c r="GQ184" s="126"/>
      <c r="GR184" s="126"/>
      <c r="GS184" s="126"/>
      <c r="GT184" s="126"/>
      <c r="GU184" s="126"/>
      <c r="GV184" s="126"/>
      <c r="GW184" s="126"/>
      <c r="GX184" s="126"/>
      <c r="GY184" s="126"/>
      <c r="GZ184" s="126"/>
      <c r="HA184" s="126"/>
      <c r="HB184" s="126"/>
      <c r="HC184" s="126"/>
      <c r="HD184" s="126"/>
      <c r="HE184" s="129"/>
      <c r="HF184" s="129"/>
      <c r="HG184" s="129"/>
      <c r="HH184" s="129"/>
      <c r="HI184" s="129"/>
      <c r="HJ184" s="129"/>
      <c r="HK184" s="129"/>
      <c r="HL184" s="129"/>
      <c r="HM184" s="129"/>
      <c r="HN184" s="129"/>
      <c r="HO184" s="129"/>
      <c r="HP184" s="129"/>
      <c r="HQ184" s="129"/>
      <c r="HR184" s="129"/>
      <c r="HS184" s="129"/>
      <c r="HT184" s="129"/>
      <c r="HU184" s="129"/>
      <c r="HV184" s="129"/>
      <c r="HW184" s="129"/>
      <c r="HX184" s="129"/>
      <c r="HY184" s="129"/>
      <c r="HZ184" s="129"/>
      <c r="IA184" s="129"/>
      <c r="IB184" s="129"/>
    </row>
    <row r="185" spans="1:236" ht="25.5" customHeight="1">
      <c r="A185" s="2" t="s">
        <v>4645</v>
      </c>
      <c r="B185" s="2">
        <f>COUNTIF($H$4:H185,H185)</f>
        <v>1</v>
      </c>
      <c r="C185" s="2">
        <f>COUNTIF($J$4:J185,J185)</f>
        <v>1</v>
      </c>
      <c r="D185" s="2">
        <f>COUNTIF($K$4:K185,K185)</f>
        <v>1</v>
      </c>
      <c r="E185" s="89">
        <f t="shared" si="50"/>
        <v>182</v>
      </c>
      <c r="F185" s="89" t="s">
        <v>2532</v>
      </c>
      <c r="G185" s="79" t="s">
        <v>4025</v>
      </c>
      <c r="H185" s="97" t="s">
        <v>3566</v>
      </c>
      <c r="I185" s="79" t="s">
        <v>3031</v>
      </c>
      <c r="J185" s="79" t="s">
        <v>3370</v>
      </c>
      <c r="K185" s="89" t="s">
        <v>2472</v>
      </c>
      <c r="L185" s="89" t="s">
        <v>3033</v>
      </c>
      <c r="M185" s="108" t="s">
        <v>3588</v>
      </c>
      <c r="N185" s="108"/>
      <c r="O185" s="108"/>
      <c r="P185" s="108"/>
      <c r="Q185" s="108"/>
      <c r="R185" s="108"/>
      <c r="S185" s="89"/>
      <c r="T185" s="89"/>
      <c r="U185" s="89"/>
      <c r="V185" s="89"/>
      <c r="W185" s="89"/>
      <c r="X185" s="89"/>
      <c r="Y185" s="89"/>
      <c r="Z185" s="89"/>
      <c r="AA185" s="89"/>
      <c r="AB185" s="89"/>
      <c r="AC185" s="89"/>
      <c r="AD185" s="89">
        <v>1</v>
      </c>
      <c r="AE185" s="89"/>
      <c r="AF185" s="89"/>
      <c r="AG185" s="89"/>
      <c r="AH185" s="89"/>
      <c r="AI185" s="89"/>
      <c r="AJ185" s="89"/>
      <c r="AK185" s="89"/>
      <c r="AL185" s="89"/>
      <c r="AM185" s="89"/>
      <c r="AN185" s="89"/>
      <c r="AO185" s="89"/>
      <c r="AP185" s="89"/>
      <c r="AQ185" s="111"/>
      <c r="AR185" s="118"/>
      <c r="AS185" s="121" t="str">
        <f t="shared" si="51"/>
        <v/>
      </c>
      <c r="AT185" s="121" t="str">
        <f t="shared" si="51"/>
        <v/>
      </c>
      <c r="AU185" s="121" t="str">
        <f t="shared" si="51"/>
        <v/>
      </c>
      <c r="AV185" s="121" t="str">
        <f t="shared" si="51"/>
        <v/>
      </c>
      <c r="AW185" s="121" t="str">
        <f t="shared" si="51"/>
        <v/>
      </c>
      <c r="AX185" s="121" t="str">
        <f t="shared" si="51"/>
        <v/>
      </c>
      <c r="AY185" s="121" t="str">
        <f t="shared" si="52"/>
        <v/>
      </c>
      <c r="AZ185" s="121" t="str">
        <f t="shared" si="52"/>
        <v/>
      </c>
      <c r="BA185" s="121" t="str">
        <f t="shared" si="52"/>
        <v/>
      </c>
      <c r="BB185" s="121" t="str">
        <f t="shared" si="52"/>
        <v/>
      </c>
      <c r="BC185" s="121" t="str">
        <f t="shared" si="52"/>
        <v/>
      </c>
      <c r="BD185" s="121" t="str">
        <f t="shared" si="52"/>
        <v/>
      </c>
      <c r="BE185" s="82" t="str">
        <f t="shared" si="53"/>
        <v/>
      </c>
      <c r="BF185" s="82" t="str">
        <f t="shared" si="53"/>
        <v/>
      </c>
      <c r="BG185" s="82" t="str">
        <f t="shared" si="53"/>
        <v/>
      </c>
      <c r="BH185" s="82" t="str">
        <f t="shared" si="53"/>
        <v/>
      </c>
      <c r="BI185" s="82" t="str">
        <f t="shared" si="53"/>
        <v/>
      </c>
      <c r="BJ185" s="82" t="str">
        <f t="shared" si="53"/>
        <v/>
      </c>
      <c r="BK185" s="82" t="str">
        <f t="shared" si="54"/>
        <v/>
      </c>
      <c r="BL185" s="82" t="str">
        <f t="shared" si="54"/>
        <v/>
      </c>
      <c r="BM185" s="82" t="str">
        <f t="shared" si="54"/>
        <v/>
      </c>
      <c r="BN185" s="82" t="str">
        <f t="shared" si="54"/>
        <v/>
      </c>
      <c r="BO185" s="82" t="str">
        <f t="shared" si="54"/>
        <v/>
      </c>
      <c r="BP185" s="82" t="str">
        <f t="shared" si="54"/>
        <v/>
      </c>
      <c r="BQ185" s="82" t="str">
        <f t="shared" si="55"/>
        <v/>
      </c>
      <c r="BR185" s="82" t="str">
        <f t="shared" si="55"/>
        <v/>
      </c>
      <c r="BS185" s="82" t="str">
        <f t="shared" si="55"/>
        <v/>
      </c>
      <c r="BT185" s="82" t="str">
        <f t="shared" si="55"/>
        <v/>
      </c>
      <c r="BU185" s="82" t="str">
        <f t="shared" si="55"/>
        <v/>
      </c>
      <c r="BV185" s="82" t="str">
        <f t="shared" si="55"/>
        <v/>
      </c>
      <c r="BW185" s="82" t="str">
        <f t="shared" si="56"/>
        <v/>
      </c>
      <c r="BX185" s="82" t="str">
        <f t="shared" si="56"/>
        <v/>
      </c>
      <c r="BY185" s="82" t="str">
        <f t="shared" si="56"/>
        <v/>
      </c>
      <c r="BZ185" s="82" t="str">
        <f t="shared" si="56"/>
        <v/>
      </c>
      <c r="CA185" s="82" t="str">
        <f t="shared" si="56"/>
        <v/>
      </c>
      <c r="CB185" s="82" t="str">
        <f t="shared" si="56"/>
        <v/>
      </c>
      <c r="CC185" s="82" t="str">
        <f t="shared" si="57"/>
        <v/>
      </c>
      <c r="CD185" s="82" t="str">
        <f t="shared" si="57"/>
        <v/>
      </c>
      <c r="CE185" s="82" t="str">
        <f t="shared" si="57"/>
        <v/>
      </c>
      <c r="CF185" s="82" t="str">
        <f t="shared" si="57"/>
        <v/>
      </c>
      <c r="CG185" s="82" t="str">
        <f t="shared" si="57"/>
        <v/>
      </c>
      <c r="CH185" s="82" t="str">
        <f t="shared" si="57"/>
        <v/>
      </c>
      <c r="CI185" s="82" t="str">
        <f t="shared" si="58"/>
        <v/>
      </c>
      <c r="CJ185" s="82" t="str">
        <f t="shared" si="58"/>
        <v/>
      </c>
      <c r="CK185" s="82" t="str">
        <f t="shared" si="58"/>
        <v/>
      </c>
      <c r="CL185" s="82" t="str">
        <f t="shared" si="58"/>
        <v/>
      </c>
      <c r="CM185" s="82" t="str">
        <f t="shared" si="58"/>
        <v/>
      </c>
      <c r="CN185" s="82" t="str">
        <f t="shared" si="58"/>
        <v/>
      </c>
      <c r="CO185" s="82" t="str">
        <f t="shared" si="59"/>
        <v/>
      </c>
      <c r="CP185" s="82" t="str">
        <f t="shared" si="59"/>
        <v/>
      </c>
      <c r="CQ185" s="82" t="str">
        <f t="shared" si="59"/>
        <v/>
      </c>
      <c r="CR185" s="82" t="str">
        <f t="shared" si="59"/>
        <v/>
      </c>
      <c r="CS185" s="82" t="str">
        <f t="shared" si="59"/>
        <v/>
      </c>
      <c r="CT185" s="82" t="str">
        <f t="shared" si="59"/>
        <v/>
      </c>
      <c r="CU185" s="82" t="str">
        <f t="shared" si="60"/>
        <v/>
      </c>
      <c r="CV185" s="82" t="str">
        <f t="shared" si="60"/>
        <v/>
      </c>
      <c r="CW185" s="82" t="str">
        <f t="shared" si="60"/>
        <v/>
      </c>
      <c r="CX185" s="82" t="str">
        <f t="shared" si="60"/>
        <v/>
      </c>
      <c r="CY185" s="82" t="str">
        <f t="shared" si="60"/>
        <v/>
      </c>
      <c r="CZ185" s="82" t="str">
        <f t="shared" si="60"/>
        <v/>
      </c>
      <c r="DA185" s="82" t="str">
        <f t="shared" si="61"/>
        <v/>
      </c>
      <c r="DB185" s="82" t="str">
        <f t="shared" si="61"/>
        <v/>
      </c>
      <c r="DC185" s="82" t="str">
        <f t="shared" si="61"/>
        <v/>
      </c>
      <c r="DD185" s="82" t="str">
        <f t="shared" si="61"/>
        <v/>
      </c>
      <c r="DE185" s="82" t="str">
        <f t="shared" si="61"/>
        <v/>
      </c>
      <c r="DF185" s="82" t="str">
        <f t="shared" si="61"/>
        <v/>
      </c>
      <c r="DG185" s="82" t="str">
        <f t="shared" si="62"/>
        <v>r-hayashi@npoiine.com</v>
      </c>
      <c r="DH185" s="82" t="str">
        <f t="shared" si="62"/>
        <v/>
      </c>
      <c r="DI185" s="82" t="str">
        <f t="shared" si="62"/>
        <v/>
      </c>
      <c r="DJ185" s="82" t="str">
        <f t="shared" si="62"/>
        <v/>
      </c>
      <c r="DK185" s="82" t="str">
        <f t="shared" si="62"/>
        <v/>
      </c>
      <c r="DL185" s="82" t="str">
        <f t="shared" si="62"/>
        <v/>
      </c>
      <c r="DM185" s="82" t="str">
        <f t="shared" si="63"/>
        <v/>
      </c>
      <c r="DN185" s="82" t="str">
        <f t="shared" si="63"/>
        <v/>
      </c>
      <c r="DO185" s="82" t="str">
        <f t="shared" si="63"/>
        <v/>
      </c>
      <c r="DP185" s="82" t="str">
        <f t="shared" si="63"/>
        <v/>
      </c>
      <c r="DQ185" s="82" t="str">
        <f t="shared" si="63"/>
        <v/>
      </c>
      <c r="DR185" s="82" t="str">
        <f t="shared" si="63"/>
        <v/>
      </c>
      <c r="DS185" s="82" t="str">
        <f t="shared" si="64"/>
        <v/>
      </c>
      <c r="DT185" s="82" t="str">
        <f t="shared" si="64"/>
        <v/>
      </c>
      <c r="DU185" s="82" t="str">
        <f t="shared" si="64"/>
        <v/>
      </c>
      <c r="DV185" s="82" t="str">
        <f t="shared" si="64"/>
        <v/>
      </c>
      <c r="DW185" s="82" t="str">
        <f t="shared" si="64"/>
        <v/>
      </c>
      <c r="DX185" s="82" t="str">
        <f t="shared" si="64"/>
        <v/>
      </c>
      <c r="DY185" s="82" t="str">
        <f t="shared" si="65"/>
        <v/>
      </c>
      <c r="DZ185" s="82" t="str">
        <f t="shared" si="65"/>
        <v/>
      </c>
      <c r="EA185" s="82" t="str">
        <f t="shared" si="65"/>
        <v/>
      </c>
      <c r="EB185" s="82" t="str">
        <f t="shared" si="65"/>
        <v/>
      </c>
      <c r="EC185" s="82" t="str">
        <f t="shared" si="65"/>
        <v/>
      </c>
      <c r="ED185" s="82" t="str">
        <f t="shared" si="65"/>
        <v/>
      </c>
      <c r="EE185" s="82" t="str">
        <f t="shared" si="66"/>
        <v/>
      </c>
      <c r="EF185" s="82" t="str">
        <f t="shared" si="66"/>
        <v/>
      </c>
      <c r="EG185" s="82" t="str">
        <f t="shared" si="66"/>
        <v/>
      </c>
      <c r="EH185" s="82" t="str">
        <f t="shared" si="66"/>
        <v/>
      </c>
      <c r="EI185" s="82" t="str">
        <f t="shared" si="66"/>
        <v/>
      </c>
      <c r="EJ185" s="82" t="str">
        <f t="shared" si="66"/>
        <v/>
      </c>
      <c r="EK185" s="82" t="str">
        <f t="shared" si="67"/>
        <v/>
      </c>
      <c r="EL185" s="82" t="str">
        <f t="shared" si="67"/>
        <v/>
      </c>
      <c r="EM185" s="82" t="str">
        <f t="shared" si="67"/>
        <v/>
      </c>
      <c r="EN185" s="82" t="str">
        <f t="shared" si="67"/>
        <v/>
      </c>
      <c r="EO185" s="82" t="str">
        <f t="shared" si="67"/>
        <v/>
      </c>
      <c r="EP185" s="82" t="str">
        <f t="shared" si="67"/>
        <v/>
      </c>
      <c r="EQ185" s="82" t="str">
        <f t="shared" si="68"/>
        <v/>
      </c>
      <c r="ER185" s="82" t="str">
        <f t="shared" si="68"/>
        <v/>
      </c>
      <c r="ES185" s="82" t="str">
        <f t="shared" si="68"/>
        <v/>
      </c>
      <c r="ET185" s="82" t="str">
        <f t="shared" si="68"/>
        <v/>
      </c>
      <c r="EU185" s="82" t="str">
        <f t="shared" si="68"/>
        <v/>
      </c>
      <c r="EV185" s="82" t="str">
        <f t="shared" si="68"/>
        <v/>
      </c>
      <c r="EW185" s="82" t="str">
        <f t="shared" si="69"/>
        <v/>
      </c>
      <c r="EX185" s="82" t="str">
        <f t="shared" si="69"/>
        <v/>
      </c>
      <c r="EY185" s="82" t="str">
        <f t="shared" si="69"/>
        <v/>
      </c>
      <c r="EZ185" s="82" t="str">
        <f t="shared" si="69"/>
        <v/>
      </c>
      <c r="FA185" s="82" t="str">
        <f t="shared" si="69"/>
        <v/>
      </c>
      <c r="FB185" s="82" t="str">
        <f t="shared" si="69"/>
        <v/>
      </c>
      <c r="FC185" s="82" t="str">
        <f t="shared" si="70"/>
        <v/>
      </c>
      <c r="FD185" s="82" t="str">
        <f t="shared" si="70"/>
        <v/>
      </c>
      <c r="FE185" s="82" t="str">
        <f t="shared" si="70"/>
        <v/>
      </c>
      <c r="FF185" s="82" t="str">
        <f t="shared" si="70"/>
        <v/>
      </c>
      <c r="FG185" s="82" t="str">
        <f t="shared" si="70"/>
        <v/>
      </c>
      <c r="FH185" s="82" t="str">
        <f t="shared" si="70"/>
        <v/>
      </c>
      <c r="FI185" s="82" t="str">
        <f t="shared" si="71"/>
        <v/>
      </c>
      <c r="FJ185" s="82" t="str">
        <f t="shared" si="71"/>
        <v/>
      </c>
      <c r="FK185" s="82" t="str">
        <f t="shared" si="71"/>
        <v/>
      </c>
      <c r="FL185" s="82" t="str">
        <f t="shared" si="71"/>
        <v/>
      </c>
      <c r="FM185" s="82" t="str">
        <f t="shared" si="71"/>
        <v/>
      </c>
      <c r="FN185" s="82" t="str">
        <f t="shared" si="71"/>
        <v/>
      </c>
      <c r="FO185" s="82" t="str">
        <f t="shared" si="72"/>
        <v/>
      </c>
      <c r="FP185" s="82" t="str">
        <f t="shared" si="72"/>
        <v/>
      </c>
      <c r="FQ185" s="82" t="str">
        <f t="shared" si="72"/>
        <v/>
      </c>
      <c r="FR185" s="82" t="str">
        <f t="shared" si="72"/>
        <v/>
      </c>
      <c r="FS185" s="82" t="str">
        <f t="shared" si="72"/>
        <v/>
      </c>
      <c r="FT185" s="82" t="str">
        <f t="shared" si="72"/>
        <v/>
      </c>
      <c r="FU185" s="82" t="str">
        <f t="shared" si="73"/>
        <v/>
      </c>
      <c r="FV185" s="82" t="str">
        <f t="shared" si="73"/>
        <v/>
      </c>
      <c r="FW185" s="82" t="str">
        <f t="shared" si="73"/>
        <v/>
      </c>
      <c r="FX185" s="82" t="str">
        <f t="shared" si="73"/>
        <v/>
      </c>
      <c r="FY185" s="82" t="str">
        <f t="shared" si="73"/>
        <v/>
      </c>
      <c r="FZ185" s="82" t="str">
        <f t="shared" si="73"/>
        <v/>
      </c>
      <c r="GA185" s="82" t="str">
        <f t="shared" si="74"/>
        <v/>
      </c>
      <c r="GB185" s="82" t="str">
        <f t="shared" si="74"/>
        <v/>
      </c>
      <c r="GC185" s="82" t="str">
        <f t="shared" si="74"/>
        <v/>
      </c>
      <c r="GD185" s="82" t="str">
        <f t="shared" si="74"/>
        <v/>
      </c>
      <c r="GE185" s="82" t="str">
        <f t="shared" si="74"/>
        <v/>
      </c>
      <c r="GF185" s="82" t="str">
        <f t="shared" si="74"/>
        <v/>
      </c>
      <c r="GG185" s="126"/>
      <c r="GH185" s="126"/>
      <c r="GI185" s="126"/>
      <c r="GJ185" s="126"/>
      <c r="GK185" s="126"/>
      <c r="GL185" s="126"/>
      <c r="GM185" s="126"/>
      <c r="GN185" s="126"/>
      <c r="GO185" s="126"/>
      <c r="GP185" s="126"/>
      <c r="GQ185" s="126"/>
      <c r="GR185" s="126"/>
      <c r="GS185" s="126"/>
      <c r="GT185" s="126"/>
      <c r="GU185" s="126"/>
      <c r="GV185" s="126"/>
      <c r="GW185" s="126"/>
      <c r="GX185" s="126"/>
      <c r="GY185" s="126"/>
      <c r="GZ185" s="126"/>
      <c r="HA185" s="126"/>
      <c r="HB185" s="126"/>
      <c r="HC185" s="126"/>
      <c r="HD185" s="126"/>
      <c r="HE185" s="129"/>
      <c r="HF185" s="129"/>
      <c r="HG185" s="129"/>
      <c r="HH185" s="129"/>
      <c r="HI185" s="129"/>
      <c r="HJ185" s="129"/>
      <c r="HK185" s="129"/>
      <c r="HL185" s="129"/>
      <c r="HM185" s="129"/>
      <c r="HN185" s="129"/>
      <c r="HO185" s="129"/>
      <c r="HP185" s="129"/>
      <c r="HQ185" s="129"/>
      <c r="HR185" s="129"/>
      <c r="HS185" s="129"/>
      <c r="HT185" s="129"/>
      <c r="HU185" s="129"/>
      <c r="HV185" s="129"/>
      <c r="HW185" s="129"/>
      <c r="HX185" s="129"/>
      <c r="HY185" s="129"/>
      <c r="HZ185" s="129"/>
      <c r="IA185" s="129"/>
      <c r="IB185" s="129"/>
    </row>
    <row r="186" spans="1:236" ht="25.5" customHeight="1">
      <c r="A186" s="2" t="s">
        <v>227</v>
      </c>
      <c r="B186" s="2">
        <f>COUNTIF($H$4:H186,H186)</f>
        <v>1</v>
      </c>
      <c r="C186" s="2">
        <f>COUNTIF($J$4:J186,J186)</f>
        <v>1</v>
      </c>
      <c r="D186" s="2">
        <f>COUNTIF($K$4:K186,K186)</f>
        <v>1</v>
      </c>
      <c r="E186" s="89">
        <f t="shared" si="50"/>
        <v>183</v>
      </c>
      <c r="F186" s="89" t="s">
        <v>2532</v>
      </c>
      <c r="G186" s="79" t="s">
        <v>3917</v>
      </c>
      <c r="H186" s="97" t="s">
        <v>544</v>
      </c>
      <c r="I186" s="79" t="s">
        <v>2190</v>
      </c>
      <c r="J186" s="79" t="s">
        <v>4486</v>
      </c>
      <c r="K186" s="89" t="s">
        <v>1529</v>
      </c>
      <c r="L186" s="89" t="s">
        <v>1529</v>
      </c>
      <c r="M186" s="110" t="s">
        <v>4488</v>
      </c>
      <c r="N186" s="108"/>
      <c r="O186" s="108"/>
      <c r="P186" s="108"/>
      <c r="Q186" s="108"/>
      <c r="R186" s="108"/>
      <c r="S186" s="89"/>
      <c r="T186" s="89"/>
      <c r="U186" s="89"/>
      <c r="V186" s="89"/>
      <c r="W186" s="89"/>
      <c r="X186" s="89"/>
      <c r="Y186" s="89"/>
      <c r="Z186" s="89"/>
      <c r="AA186" s="89"/>
      <c r="AB186" s="89"/>
      <c r="AC186" s="89"/>
      <c r="AD186" s="89"/>
      <c r="AE186" s="89"/>
      <c r="AF186" s="89"/>
      <c r="AG186" s="89"/>
      <c r="AH186" s="89"/>
      <c r="AI186" s="89"/>
      <c r="AJ186" s="89"/>
      <c r="AK186" s="89"/>
      <c r="AL186" s="89"/>
      <c r="AM186" s="89"/>
      <c r="AN186" s="89"/>
      <c r="AO186" s="89">
        <v>1</v>
      </c>
      <c r="AP186" s="89"/>
      <c r="AQ186" s="111"/>
      <c r="AR186" s="118"/>
      <c r="AS186" s="121" t="str">
        <f t="shared" si="51"/>
        <v/>
      </c>
      <c r="AT186" s="121" t="str">
        <f t="shared" si="51"/>
        <v/>
      </c>
      <c r="AU186" s="121" t="str">
        <f t="shared" si="51"/>
        <v/>
      </c>
      <c r="AV186" s="121" t="str">
        <f t="shared" si="51"/>
        <v/>
      </c>
      <c r="AW186" s="121" t="str">
        <f t="shared" si="51"/>
        <v/>
      </c>
      <c r="AX186" s="121" t="str">
        <f t="shared" si="51"/>
        <v/>
      </c>
      <c r="AY186" s="121" t="str">
        <f t="shared" si="52"/>
        <v/>
      </c>
      <c r="AZ186" s="121" t="str">
        <f t="shared" si="52"/>
        <v/>
      </c>
      <c r="BA186" s="121" t="str">
        <f t="shared" si="52"/>
        <v/>
      </c>
      <c r="BB186" s="121" t="str">
        <f t="shared" si="52"/>
        <v/>
      </c>
      <c r="BC186" s="121" t="str">
        <f t="shared" si="52"/>
        <v/>
      </c>
      <c r="BD186" s="121" t="str">
        <f t="shared" si="52"/>
        <v/>
      </c>
      <c r="BE186" s="82" t="str">
        <f t="shared" si="53"/>
        <v/>
      </c>
      <c r="BF186" s="82" t="str">
        <f t="shared" si="53"/>
        <v/>
      </c>
      <c r="BG186" s="82" t="str">
        <f t="shared" si="53"/>
        <v/>
      </c>
      <c r="BH186" s="82" t="str">
        <f t="shared" si="53"/>
        <v/>
      </c>
      <c r="BI186" s="82" t="str">
        <f t="shared" si="53"/>
        <v/>
      </c>
      <c r="BJ186" s="82" t="str">
        <f t="shared" si="53"/>
        <v/>
      </c>
      <c r="BK186" s="82" t="str">
        <f t="shared" si="54"/>
        <v/>
      </c>
      <c r="BL186" s="82" t="str">
        <f t="shared" si="54"/>
        <v/>
      </c>
      <c r="BM186" s="82" t="str">
        <f t="shared" si="54"/>
        <v/>
      </c>
      <c r="BN186" s="82" t="str">
        <f t="shared" si="54"/>
        <v/>
      </c>
      <c r="BO186" s="82" t="str">
        <f t="shared" si="54"/>
        <v/>
      </c>
      <c r="BP186" s="82" t="str">
        <f t="shared" si="54"/>
        <v/>
      </c>
      <c r="BQ186" s="82" t="str">
        <f t="shared" si="55"/>
        <v/>
      </c>
      <c r="BR186" s="82" t="str">
        <f t="shared" si="55"/>
        <v/>
      </c>
      <c r="BS186" s="82" t="str">
        <f t="shared" si="55"/>
        <v/>
      </c>
      <c r="BT186" s="82" t="str">
        <f t="shared" si="55"/>
        <v/>
      </c>
      <c r="BU186" s="82" t="str">
        <f t="shared" si="55"/>
        <v/>
      </c>
      <c r="BV186" s="82" t="str">
        <f t="shared" si="55"/>
        <v/>
      </c>
      <c r="BW186" s="82" t="str">
        <f t="shared" si="56"/>
        <v/>
      </c>
      <c r="BX186" s="82" t="str">
        <f t="shared" si="56"/>
        <v/>
      </c>
      <c r="BY186" s="82" t="str">
        <f t="shared" si="56"/>
        <v/>
      </c>
      <c r="BZ186" s="82" t="str">
        <f t="shared" si="56"/>
        <v/>
      </c>
      <c r="CA186" s="82" t="str">
        <f t="shared" si="56"/>
        <v/>
      </c>
      <c r="CB186" s="82" t="str">
        <f t="shared" si="56"/>
        <v/>
      </c>
      <c r="CC186" s="82" t="str">
        <f t="shared" si="57"/>
        <v/>
      </c>
      <c r="CD186" s="82" t="str">
        <f t="shared" si="57"/>
        <v/>
      </c>
      <c r="CE186" s="82" t="str">
        <f t="shared" si="57"/>
        <v/>
      </c>
      <c r="CF186" s="82" t="str">
        <f t="shared" si="57"/>
        <v/>
      </c>
      <c r="CG186" s="82" t="str">
        <f t="shared" si="57"/>
        <v/>
      </c>
      <c r="CH186" s="82" t="str">
        <f t="shared" si="57"/>
        <v/>
      </c>
      <c r="CI186" s="82" t="str">
        <f t="shared" si="58"/>
        <v/>
      </c>
      <c r="CJ186" s="82" t="str">
        <f t="shared" si="58"/>
        <v/>
      </c>
      <c r="CK186" s="82" t="str">
        <f t="shared" si="58"/>
        <v/>
      </c>
      <c r="CL186" s="82" t="str">
        <f t="shared" si="58"/>
        <v/>
      </c>
      <c r="CM186" s="82" t="str">
        <f t="shared" si="58"/>
        <v/>
      </c>
      <c r="CN186" s="82" t="str">
        <f t="shared" si="58"/>
        <v/>
      </c>
      <c r="CO186" s="82" t="str">
        <f t="shared" si="59"/>
        <v/>
      </c>
      <c r="CP186" s="82" t="str">
        <f t="shared" si="59"/>
        <v/>
      </c>
      <c r="CQ186" s="82" t="str">
        <f t="shared" si="59"/>
        <v/>
      </c>
      <c r="CR186" s="82" t="str">
        <f t="shared" si="59"/>
        <v/>
      </c>
      <c r="CS186" s="82" t="str">
        <f t="shared" si="59"/>
        <v/>
      </c>
      <c r="CT186" s="82" t="str">
        <f t="shared" si="59"/>
        <v/>
      </c>
      <c r="CU186" s="82" t="str">
        <f t="shared" si="60"/>
        <v/>
      </c>
      <c r="CV186" s="82" t="str">
        <f t="shared" si="60"/>
        <v/>
      </c>
      <c r="CW186" s="82" t="str">
        <f t="shared" si="60"/>
        <v/>
      </c>
      <c r="CX186" s="82" t="str">
        <f t="shared" si="60"/>
        <v/>
      </c>
      <c r="CY186" s="82" t="str">
        <f t="shared" si="60"/>
        <v/>
      </c>
      <c r="CZ186" s="82" t="str">
        <f t="shared" si="60"/>
        <v/>
      </c>
      <c r="DA186" s="82" t="str">
        <f t="shared" si="61"/>
        <v/>
      </c>
      <c r="DB186" s="82" t="str">
        <f t="shared" si="61"/>
        <v/>
      </c>
      <c r="DC186" s="82" t="str">
        <f t="shared" si="61"/>
        <v/>
      </c>
      <c r="DD186" s="82" t="str">
        <f t="shared" si="61"/>
        <v/>
      </c>
      <c r="DE186" s="82" t="str">
        <f t="shared" si="61"/>
        <v/>
      </c>
      <c r="DF186" s="82" t="str">
        <f t="shared" si="61"/>
        <v/>
      </c>
      <c r="DG186" s="82" t="str">
        <f t="shared" si="62"/>
        <v/>
      </c>
      <c r="DH186" s="82" t="str">
        <f t="shared" si="62"/>
        <v/>
      </c>
      <c r="DI186" s="82" t="str">
        <f t="shared" si="62"/>
        <v/>
      </c>
      <c r="DJ186" s="82" t="str">
        <f t="shared" si="62"/>
        <v/>
      </c>
      <c r="DK186" s="82" t="str">
        <f t="shared" si="62"/>
        <v/>
      </c>
      <c r="DL186" s="82" t="str">
        <f t="shared" si="62"/>
        <v/>
      </c>
      <c r="DM186" s="82" t="str">
        <f t="shared" si="63"/>
        <v/>
      </c>
      <c r="DN186" s="82" t="str">
        <f t="shared" si="63"/>
        <v/>
      </c>
      <c r="DO186" s="82" t="str">
        <f t="shared" si="63"/>
        <v/>
      </c>
      <c r="DP186" s="82" t="str">
        <f t="shared" si="63"/>
        <v/>
      </c>
      <c r="DQ186" s="82" t="str">
        <f t="shared" si="63"/>
        <v/>
      </c>
      <c r="DR186" s="82" t="str">
        <f t="shared" si="63"/>
        <v/>
      </c>
      <c r="DS186" s="82" t="str">
        <f t="shared" si="64"/>
        <v/>
      </c>
      <c r="DT186" s="82" t="str">
        <f t="shared" si="64"/>
        <v/>
      </c>
      <c r="DU186" s="82" t="str">
        <f t="shared" si="64"/>
        <v/>
      </c>
      <c r="DV186" s="82" t="str">
        <f t="shared" si="64"/>
        <v/>
      </c>
      <c r="DW186" s="82" t="str">
        <f t="shared" si="64"/>
        <v/>
      </c>
      <c r="DX186" s="82" t="str">
        <f t="shared" si="64"/>
        <v/>
      </c>
      <c r="DY186" s="82" t="str">
        <f t="shared" si="65"/>
        <v/>
      </c>
      <c r="DZ186" s="82" t="str">
        <f t="shared" si="65"/>
        <v/>
      </c>
      <c r="EA186" s="82" t="str">
        <f t="shared" si="65"/>
        <v/>
      </c>
      <c r="EB186" s="82" t="str">
        <f t="shared" si="65"/>
        <v/>
      </c>
      <c r="EC186" s="82" t="str">
        <f t="shared" si="65"/>
        <v/>
      </c>
      <c r="ED186" s="82" t="str">
        <f t="shared" si="65"/>
        <v/>
      </c>
      <c r="EE186" s="82" t="str">
        <f t="shared" si="66"/>
        <v/>
      </c>
      <c r="EF186" s="82" t="str">
        <f t="shared" si="66"/>
        <v/>
      </c>
      <c r="EG186" s="82" t="str">
        <f t="shared" si="66"/>
        <v/>
      </c>
      <c r="EH186" s="82" t="str">
        <f t="shared" si="66"/>
        <v/>
      </c>
      <c r="EI186" s="82" t="str">
        <f t="shared" si="66"/>
        <v/>
      </c>
      <c r="EJ186" s="82" t="str">
        <f t="shared" si="66"/>
        <v/>
      </c>
      <c r="EK186" s="82" t="str">
        <f t="shared" si="67"/>
        <v/>
      </c>
      <c r="EL186" s="82" t="str">
        <f t="shared" si="67"/>
        <v/>
      </c>
      <c r="EM186" s="82" t="str">
        <f t="shared" si="67"/>
        <v/>
      </c>
      <c r="EN186" s="82" t="str">
        <f t="shared" si="67"/>
        <v/>
      </c>
      <c r="EO186" s="82" t="str">
        <f t="shared" si="67"/>
        <v/>
      </c>
      <c r="EP186" s="82" t="str">
        <f t="shared" si="67"/>
        <v/>
      </c>
      <c r="EQ186" s="82" t="str">
        <f t="shared" si="68"/>
        <v/>
      </c>
      <c r="ER186" s="82" t="str">
        <f t="shared" si="68"/>
        <v/>
      </c>
      <c r="ES186" s="82" t="str">
        <f t="shared" si="68"/>
        <v/>
      </c>
      <c r="ET186" s="82" t="str">
        <f t="shared" si="68"/>
        <v/>
      </c>
      <c r="EU186" s="82" t="str">
        <f t="shared" si="68"/>
        <v/>
      </c>
      <c r="EV186" s="82" t="str">
        <f t="shared" si="68"/>
        <v/>
      </c>
      <c r="EW186" s="82" t="str">
        <f t="shared" si="69"/>
        <v/>
      </c>
      <c r="EX186" s="82" t="str">
        <f t="shared" si="69"/>
        <v/>
      </c>
      <c r="EY186" s="82" t="str">
        <f t="shared" si="69"/>
        <v/>
      </c>
      <c r="EZ186" s="82" t="str">
        <f t="shared" si="69"/>
        <v/>
      </c>
      <c r="FA186" s="82" t="str">
        <f t="shared" si="69"/>
        <v/>
      </c>
      <c r="FB186" s="82" t="str">
        <f t="shared" si="69"/>
        <v/>
      </c>
      <c r="FC186" s="82" t="str">
        <f t="shared" si="70"/>
        <v/>
      </c>
      <c r="FD186" s="82" t="str">
        <f t="shared" si="70"/>
        <v/>
      </c>
      <c r="FE186" s="82" t="str">
        <f t="shared" si="70"/>
        <v/>
      </c>
      <c r="FF186" s="82" t="str">
        <f t="shared" si="70"/>
        <v/>
      </c>
      <c r="FG186" s="82" t="str">
        <f t="shared" si="70"/>
        <v/>
      </c>
      <c r="FH186" s="82" t="str">
        <f t="shared" si="70"/>
        <v/>
      </c>
      <c r="FI186" s="82" t="str">
        <f t="shared" si="71"/>
        <v/>
      </c>
      <c r="FJ186" s="82" t="str">
        <f t="shared" si="71"/>
        <v/>
      </c>
      <c r="FK186" s="82" t="str">
        <f t="shared" si="71"/>
        <v/>
      </c>
      <c r="FL186" s="82" t="str">
        <f t="shared" si="71"/>
        <v/>
      </c>
      <c r="FM186" s="82" t="str">
        <f t="shared" si="71"/>
        <v/>
      </c>
      <c r="FN186" s="82" t="str">
        <f t="shared" si="71"/>
        <v/>
      </c>
      <c r="FO186" s="82" t="str">
        <f t="shared" si="72"/>
        <v/>
      </c>
      <c r="FP186" s="82" t="str">
        <f t="shared" si="72"/>
        <v/>
      </c>
      <c r="FQ186" s="82" t="str">
        <f t="shared" si="72"/>
        <v/>
      </c>
      <c r="FR186" s="82" t="str">
        <f t="shared" si="72"/>
        <v/>
      </c>
      <c r="FS186" s="82" t="str">
        <f t="shared" si="72"/>
        <v/>
      </c>
      <c r="FT186" s="82" t="str">
        <f t="shared" si="72"/>
        <v/>
      </c>
      <c r="FU186" s="82" t="str">
        <f t="shared" si="73"/>
        <v>gekkoudou410_toyama@ybb.ne.jp</v>
      </c>
      <c r="FV186" s="82" t="str">
        <f t="shared" si="73"/>
        <v/>
      </c>
      <c r="FW186" s="82" t="str">
        <f t="shared" si="73"/>
        <v/>
      </c>
      <c r="FX186" s="82" t="str">
        <f t="shared" si="73"/>
        <v/>
      </c>
      <c r="FY186" s="82" t="str">
        <f t="shared" si="73"/>
        <v/>
      </c>
      <c r="FZ186" s="82" t="str">
        <f t="shared" si="73"/>
        <v/>
      </c>
      <c r="GA186" s="82" t="str">
        <f t="shared" si="74"/>
        <v/>
      </c>
      <c r="GB186" s="82" t="str">
        <f t="shared" si="74"/>
        <v/>
      </c>
      <c r="GC186" s="82" t="str">
        <f t="shared" si="74"/>
        <v/>
      </c>
      <c r="GD186" s="82" t="str">
        <f t="shared" si="74"/>
        <v/>
      </c>
      <c r="GE186" s="82" t="str">
        <f t="shared" si="74"/>
        <v/>
      </c>
      <c r="GF186" s="82" t="str">
        <f t="shared" si="74"/>
        <v/>
      </c>
      <c r="GG186" s="126"/>
      <c r="GH186" s="126"/>
      <c r="GI186" s="126"/>
      <c r="GJ186" s="126"/>
      <c r="GK186" s="126"/>
      <c r="GL186" s="126"/>
      <c r="GM186" s="126"/>
      <c r="GN186" s="126"/>
      <c r="GO186" s="126"/>
      <c r="GP186" s="126"/>
      <c r="GQ186" s="126"/>
      <c r="GR186" s="126"/>
      <c r="GS186" s="126"/>
      <c r="GT186" s="126"/>
      <c r="GU186" s="126"/>
      <c r="GV186" s="126"/>
      <c r="GW186" s="126"/>
      <c r="GX186" s="126"/>
      <c r="GY186" s="126"/>
      <c r="GZ186" s="126"/>
      <c r="HA186" s="126"/>
      <c r="HB186" s="126"/>
      <c r="HC186" s="126"/>
      <c r="HD186" s="126"/>
      <c r="HE186" s="129"/>
      <c r="HF186" s="129"/>
      <c r="HG186" s="129"/>
      <c r="HH186" s="129"/>
      <c r="HI186" s="129"/>
      <c r="HJ186" s="129"/>
      <c r="HK186" s="129"/>
      <c r="HL186" s="129"/>
      <c r="HM186" s="129"/>
      <c r="HN186" s="129"/>
      <c r="HO186" s="129"/>
      <c r="HP186" s="129"/>
      <c r="HQ186" s="129"/>
      <c r="HR186" s="129"/>
      <c r="HS186" s="129"/>
      <c r="HT186" s="129"/>
      <c r="HU186" s="129"/>
      <c r="HV186" s="129"/>
      <c r="HW186" s="129"/>
      <c r="HX186" s="129"/>
      <c r="HY186" s="129"/>
      <c r="HZ186" s="129"/>
      <c r="IA186" s="129"/>
      <c r="IB186" s="129"/>
    </row>
    <row r="187" spans="1:236" ht="25.5" customHeight="1">
      <c r="A187" s="2" t="s">
        <v>3908</v>
      </c>
      <c r="B187" s="2">
        <f>COUNTIF($H$4:H187,H187)</f>
        <v>1</v>
      </c>
      <c r="C187" s="2">
        <f>COUNTIF($J$4:J187,J187)</f>
        <v>1</v>
      </c>
      <c r="D187" s="2">
        <f>COUNTIF($K$4:K187,K187)</f>
        <v>1</v>
      </c>
      <c r="E187" s="89">
        <f t="shared" si="50"/>
        <v>184</v>
      </c>
      <c r="F187" s="89" t="s">
        <v>2532</v>
      </c>
      <c r="G187" s="79" t="s">
        <v>3917</v>
      </c>
      <c r="H187" s="97" t="s">
        <v>4489</v>
      </c>
      <c r="I187" s="79" t="s">
        <v>4490</v>
      </c>
      <c r="J187" s="79" t="s">
        <v>1119</v>
      </c>
      <c r="K187" s="89" t="s">
        <v>4493</v>
      </c>
      <c r="L187" s="89" t="s">
        <v>4497</v>
      </c>
      <c r="M187" s="108" t="s">
        <v>1408</v>
      </c>
      <c r="N187" s="108"/>
      <c r="O187" s="108"/>
      <c r="P187" s="108"/>
      <c r="Q187" s="108"/>
      <c r="R187" s="108"/>
      <c r="S187" s="89"/>
      <c r="T187" s="89"/>
      <c r="U187" s="89"/>
      <c r="V187" s="89"/>
      <c r="W187" s="89"/>
      <c r="X187" s="89"/>
      <c r="Y187" s="89"/>
      <c r="Z187" s="89"/>
      <c r="AA187" s="89"/>
      <c r="AB187" s="89"/>
      <c r="AC187" s="89"/>
      <c r="AD187" s="89"/>
      <c r="AE187" s="89"/>
      <c r="AF187" s="89"/>
      <c r="AG187" s="89"/>
      <c r="AH187" s="89"/>
      <c r="AI187" s="89"/>
      <c r="AJ187" s="89"/>
      <c r="AK187" s="89"/>
      <c r="AL187" s="89"/>
      <c r="AM187" s="89"/>
      <c r="AN187" s="89"/>
      <c r="AO187" s="89"/>
      <c r="AP187" s="89"/>
      <c r="AQ187" s="111" t="s">
        <v>447</v>
      </c>
      <c r="AR187" s="118"/>
      <c r="AS187" s="121" t="str">
        <f t="shared" si="51"/>
        <v/>
      </c>
      <c r="AT187" s="121" t="str">
        <f t="shared" si="51"/>
        <v/>
      </c>
      <c r="AU187" s="121" t="str">
        <f t="shared" si="51"/>
        <v/>
      </c>
      <c r="AV187" s="121" t="str">
        <f t="shared" si="51"/>
        <v/>
      </c>
      <c r="AW187" s="121" t="str">
        <f t="shared" si="51"/>
        <v/>
      </c>
      <c r="AX187" s="121" t="str">
        <f t="shared" si="51"/>
        <v/>
      </c>
      <c r="AY187" s="121" t="str">
        <f t="shared" si="52"/>
        <v/>
      </c>
      <c r="AZ187" s="121" t="str">
        <f t="shared" si="52"/>
        <v/>
      </c>
      <c r="BA187" s="121" t="str">
        <f t="shared" si="52"/>
        <v/>
      </c>
      <c r="BB187" s="121" t="str">
        <f t="shared" si="52"/>
        <v/>
      </c>
      <c r="BC187" s="121" t="str">
        <f t="shared" si="52"/>
        <v/>
      </c>
      <c r="BD187" s="121" t="str">
        <f t="shared" si="52"/>
        <v/>
      </c>
      <c r="BE187" s="82" t="str">
        <f t="shared" si="53"/>
        <v/>
      </c>
      <c r="BF187" s="82" t="str">
        <f t="shared" si="53"/>
        <v/>
      </c>
      <c r="BG187" s="82" t="str">
        <f t="shared" si="53"/>
        <v/>
      </c>
      <c r="BH187" s="82" t="str">
        <f t="shared" si="53"/>
        <v/>
      </c>
      <c r="BI187" s="82" t="str">
        <f t="shared" si="53"/>
        <v/>
      </c>
      <c r="BJ187" s="82" t="str">
        <f t="shared" si="53"/>
        <v/>
      </c>
      <c r="BK187" s="82" t="str">
        <f t="shared" si="54"/>
        <v/>
      </c>
      <c r="BL187" s="82" t="str">
        <f t="shared" si="54"/>
        <v/>
      </c>
      <c r="BM187" s="82" t="str">
        <f t="shared" si="54"/>
        <v/>
      </c>
      <c r="BN187" s="82" t="str">
        <f t="shared" si="54"/>
        <v/>
      </c>
      <c r="BO187" s="82" t="str">
        <f t="shared" si="54"/>
        <v/>
      </c>
      <c r="BP187" s="82" t="str">
        <f t="shared" si="54"/>
        <v/>
      </c>
      <c r="BQ187" s="82" t="str">
        <f t="shared" si="55"/>
        <v/>
      </c>
      <c r="BR187" s="82" t="str">
        <f t="shared" si="55"/>
        <v/>
      </c>
      <c r="BS187" s="82" t="str">
        <f t="shared" si="55"/>
        <v/>
      </c>
      <c r="BT187" s="82" t="str">
        <f t="shared" si="55"/>
        <v/>
      </c>
      <c r="BU187" s="82" t="str">
        <f t="shared" si="55"/>
        <v/>
      </c>
      <c r="BV187" s="82" t="str">
        <f t="shared" si="55"/>
        <v/>
      </c>
      <c r="BW187" s="82" t="str">
        <f t="shared" si="56"/>
        <v/>
      </c>
      <c r="BX187" s="82" t="str">
        <f t="shared" si="56"/>
        <v/>
      </c>
      <c r="BY187" s="82" t="str">
        <f t="shared" si="56"/>
        <v/>
      </c>
      <c r="BZ187" s="82" t="str">
        <f t="shared" si="56"/>
        <v/>
      </c>
      <c r="CA187" s="82" t="str">
        <f t="shared" si="56"/>
        <v/>
      </c>
      <c r="CB187" s="82" t="str">
        <f t="shared" si="56"/>
        <v/>
      </c>
      <c r="CC187" s="82" t="str">
        <f t="shared" si="57"/>
        <v/>
      </c>
      <c r="CD187" s="82" t="str">
        <f t="shared" si="57"/>
        <v/>
      </c>
      <c r="CE187" s="82" t="str">
        <f t="shared" si="57"/>
        <v/>
      </c>
      <c r="CF187" s="82" t="str">
        <f t="shared" si="57"/>
        <v/>
      </c>
      <c r="CG187" s="82" t="str">
        <f t="shared" si="57"/>
        <v/>
      </c>
      <c r="CH187" s="82" t="str">
        <f t="shared" si="57"/>
        <v/>
      </c>
      <c r="CI187" s="82" t="str">
        <f t="shared" si="58"/>
        <v/>
      </c>
      <c r="CJ187" s="82" t="str">
        <f t="shared" si="58"/>
        <v/>
      </c>
      <c r="CK187" s="82" t="str">
        <f t="shared" si="58"/>
        <v/>
      </c>
      <c r="CL187" s="82" t="str">
        <f t="shared" si="58"/>
        <v/>
      </c>
      <c r="CM187" s="82" t="str">
        <f t="shared" si="58"/>
        <v/>
      </c>
      <c r="CN187" s="82" t="str">
        <f t="shared" si="58"/>
        <v/>
      </c>
      <c r="CO187" s="82" t="str">
        <f t="shared" si="59"/>
        <v/>
      </c>
      <c r="CP187" s="82" t="str">
        <f t="shared" si="59"/>
        <v/>
      </c>
      <c r="CQ187" s="82" t="str">
        <f t="shared" si="59"/>
        <v/>
      </c>
      <c r="CR187" s="82" t="str">
        <f t="shared" si="59"/>
        <v/>
      </c>
      <c r="CS187" s="82" t="str">
        <f t="shared" si="59"/>
        <v/>
      </c>
      <c r="CT187" s="82" t="str">
        <f t="shared" si="59"/>
        <v/>
      </c>
      <c r="CU187" s="82" t="str">
        <f t="shared" si="60"/>
        <v/>
      </c>
      <c r="CV187" s="82" t="str">
        <f t="shared" si="60"/>
        <v/>
      </c>
      <c r="CW187" s="82" t="str">
        <f t="shared" si="60"/>
        <v/>
      </c>
      <c r="CX187" s="82" t="str">
        <f t="shared" si="60"/>
        <v/>
      </c>
      <c r="CY187" s="82" t="str">
        <f t="shared" si="60"/>
        <v/>
      </c>
      <c r="CZ187" s="82" t="str">
        <f t="shared" si="60"/>
        <v/>
      </c>
      <c r="DA187" s="82" t="str">
        <f t="shared" si="61"/>
        <v/>
      </c>
      <c r="DB187" s="82" t="str">
        <f t="shared" si="61"/>
        <v/>
      </c>
      <c r="DC187" s="82" t="str">
        <f t="shared" si="61"/>
        <v/>
      </c>
      <c r="DD187" s="82" t="str">
        <f t="shared" si="61"/>
        <v/>
      </c>
      <c r="DE187" s="82" t="str">
        <f t="shared" si="61"/>
        <v/>
      </c>
      <c r="DF187" s="82" t="str">
        <f t="shared" si="61"/>
        <v/>
      </c>
      <c r="DG187" s="82" t="str">
        <f t="shared" si="62"/>
        <v/>
      </c>
      <c r="DH187" s="82" t="str">
        <f t="shared" si="62"/>
        <v/>
      </c>
      <c r="DI187" s="82" t="str">
        <f t="shared" si="62"/>
        <v/>
      </c>
      <c r="DJ187" s="82" t="str">
        <f t="shared" si="62"/>
        <v/>
      </c>
      <c r="DK187" s="82" t="str">
        <f t="shared" si="62"/>
        <v/>
      </c>
      <c r="DL187" s="82" t="str">
        <f t="shared" si="62"/>
        <v/>
      </c>
      <c r="DM187" s="82" t="str">
        <f t="shared" si="63"/>
        <v/>
      </c>
      <c r="DN187" s="82" t="str">
        <f t="shared" si="63"/>
        <v/>
      </c>
      <c r="DO187" s="82" t="str">
        <f t="shared" si="63"/>
        <v/>
      </c>
      <c r="DP187" s="82" t="str">
        <f t="shared" si="63"/>
        <v/>
      </c>
      <c r="DQ187" s="82" t="str">
        <f t="shared" si="63"/>
        <v/>
      </c>
      <c r="DR187" s="82" t="str">
        <f t="shared" si="63"/>
        <v/>
      </c>
      <c r="DS187" s="82" t="str">
        <f t="shared" si="64"/>
        <v/>
      </c>
      <c r="DT187" s="82" t="str">
        <f t="shared" si="64"/>
        <v/>
      </c>
      <c r="DU187" s="82" t="str">
        <f t="shared" si="64"/>
        <v/>
      </c>
      <c r="DV187" s="82" t="str">
        <f t="shared" si="64"/>
        <v/>
      </c>
      <c r="DW187" s="82" t="str">
        <f t="shared" si="64"/>
        <v/>
      </c>
      <c r="DX187" s="82" t="str">
        <f t="shared" si="64"/>
        <v/>
      </c>
      <c r="DY187" s="82" t="str">
        <f t="shared" si="65"/>
        <v/>
      </c>
      <c r="DZ187" s="82" t="str">
        <f t="shared" si="65"/>
        <v/>
      </c>
      <c r="EA187" s="82" t="str">
        <f t="shared" si="65"/>
        <v/>
      </c>
      <c r="EB187" s="82" t="str">
        <f t="shared" si="65"/>
        <v/>
      </c>
      <c r="EC187" s="82" t="str">
        <f t="shared" si="65"/>
        <v/>
      </c>
      <c r="ED187" s="82" t="str">
        <f t="shared" si="65"/>
        <v/>
      </c>
      <c r="EE187" s="82" t="str">
        <f t="shared" si="66"/>
        <v/>
      </c>
      <c r="EF187" s="82" t="str">
        <f t="shared" si="66"/>
        <v/>
      </c>
      <c r="EG187" s="82" t="str">
        <f t="shared" si="66"/>
        <v/>
      </c>
      <c r="EH187" s="82" t="str">
        <f t="shared" si="66"/>
        <v/>
      </c>
      <c r="EI187" s="82" t="str">
        <f t="shared" si="66"/>
        <v/>
      </c>
      <c r="EJ187" s="82" t="str">
        <f t="shared" si="66"/>
        <v/>
      </c>
      <c r="EK187" s="82" t="str">
        <f t="shared" si="67"/>
        <v/>
      </c>
      <c r="EL187" s="82" t="str">
        <f t="shared" si="67"/>
        <v/>
      </c>
      <c r="EM187" s="82" t="str">
        <f t="shared" si="67"/>
        <v/>
      </c>
      <c r="EN187" s="82" t="str">
        <f t="shared" si="67"/>
        <v/>
      </c>
      <c r="EO187" s="82" t="str">
        <f t="shared" si="67"/>
        <v/>
      </c>
      <c r="EP187" s="82" t="str">
        <f t="shared" si="67"/>
        <v/>
      </c>
      <c r="EQ187" s="82" t="str">
        <f t="shared" si="68"/>
        <v/>
      </c>
      <c r="ER187" s="82" t="str">
        <f t="shared" si="68"/>
        <v/>
      </c>
      <c r="ES187" s="82" t="str">
        <f t="shared" si="68"/>
        <v/>
      </c>
      <c r="ET187" s="82" t="str">
        <f t="shared" si="68"/>
        <v/>
      </c>
      <c r="EU187" s="82" t="str">
        <f t="shared" si="68"/>
        <v/>
      </c>
      <c r="EV187" s="82" t="str">
        <f t="shared" si="68"/>
        <v/>
      </c>
      <c r="EW187" s="82" t="str">
        <f t="shared" si="69"/>
        <v/>
      </c>
      <c r="EX187" s="82" t="str">
        <f t="shared" si="69"/>
        <v/>
      </c>
      <c r="EY187" s="82" t="str">
        <f t="shared" si="69"/>
        <v/>
      </c>
      <c r="EZ187" s="82" t="str">
        <f t="shared" si="69"/>
        <v/>
      </c>
      <c r="FA187" s="82" t="str">
        <f t="shared" si="69"/>
        <v/>
      </c>
      <c r="FB187" s="82" t="str">
        <f t="shared" si="69"/>
        <v/>
      </c>
      <c r="FC187" s="82" t="str">
        <f t="shared" si="70"/>
        <v/>
      </c>
      <c r="FD187" s="82" t="str">
        <f t="shared" si="70"/>
        <v/>
      </c>
      <c r="FE187" s="82" t="str">
        <f t="shared" si="70"/>
        <v/>
      </c>
      <c r="FF187" s="82" t="str">
        <f t="shared" si="70"/>
        <v/>
      </c>
      <c r="FG187" s="82" t="str">
        <f t="shared" si="70"/>
        <v/>
      </c>
      <c r="FH187" s="82" t="str">
        <f t="shared" si="70"/>
        <v/>
      </c>
      <c r="FI187" s="82" t="str">
        <f t="shared" si="71"/>
        <v/>
      </c>
      <c r="FJ187" s="82" t="str">
        <f t="shared" si="71"/>
        <v/>
      </c>
      <c r="FK187" s="82" t="str">
        <f t="shared" si="71"/>
        <v/>
      </c>
      <c r="FL187" s="82" t="str">
        <f t="shared" si="71"/>
        <v/>
      </c>
      <c r="FM187" s="82" t="str">
        <f t="shared" si="71"/>
        <v/>
      </c>
      <c r="FN187" s="82" t="str">
        <f t="shared" si="71"/>
        <v/>
      </c>
      <c r="FO187" s="82" t="str">
        <f t="shared" si="72"/>
        <v/>
      </c>
      <c r="FP187" s="82" t="str">
        <f t="shared" si="72"/>
        <v/>
      </c>
      <c r="FQ187" s="82" t="str">
        <f t="shared" si="72"/>
        <v/>
      </c>
      <c r="FR187" s="82" t="str">
        <f t="shared" si="72"/>
        <v/>
      </c>
      <c r="FS187" s="82" t="str">
        <f t="shared" si="72"/>
        <v/>
      </c>
      <c r="FT187" s="82" t="str">
        <f t="shared" si="72"/>
        <v/>
      </c>
      <c r="FU187" s="82" t="str">
        <f t="shared" si="73"/>
        <v/>
      </c>
      <c r="FV187" s="82" t="str">
        <f t="shared" si="73"/>
        <v/>
      </c>
      <c r="FW187" s="82" t="str">
        <f t="shared" si="73"/>
        <v/>
      </c>
      <c r="FX187" s="82" t="str">
        <f t="shared" si="73"/>
        <v/>
      </c>
      <c r="FY187" s="82" t="str">
        <f t="shared" si="73"/>
        <v/>
      </c>
      <c r="FZ187" s="82" t="str">
        <f t="shared" si="73"/>
        <v/>
      </c>
      <c r="GA187" s="82" t="str">
        <f t="shared" si="74"/>
        <v/>
      </c>
      <c r="GB187" s="82" t="str">
        <f t="shared" si="74"/>
        <v/>
      </c>
      <c r="GC187" s="82" t="str">
        <f t="shared" si="74"/>
        <v/>
      </c>
      <c r="GD187" s="82" t="str">
        <f t="shared" si="74"/>
        <v/>
      </c>
      <c r="GE187" s="82" t="str">
        <f t="shared" si="74"/>
        <v/>
      </c>
      <c r="GF187" s="82" t="str">
        <f t="shared" si="74"/>
        <v/>
      </c>
      <c r="GG187" s="126"/>
      <c r="GH187" s="126"/>
      <c r="GI187" s="126"/>
      <c r="GJ187" s="126"/>
      <c r="GK187" s="126"/>
      <c r="GL187" s="126"/>
      <c r="GM187" s="126"/>
      <c r="GN187" s="126"/>
      <c r="GO187" s="126"/>
      <c r="GP187" s="126"/>
      <c r="GQ187" s="126"/>
      <c r="GR187" s="126"/>
      <c r="GS187" s="126"/>
      <c r="GT187" s="126"/>
      <c r="GU187" s="126"/>
      <c r="GV187" s="126"/>
      <c r="GW187" s="126"/>
      <c r="GX187" s="126"/>
      <c r="GY187" s="126"/>
      <c r="GZ187" s="126"/>
      <c r="HA187" s="126"/>
      <c r="HB187" s="126"/>
      <c r="HC187" s="126"/>
      <c r="HD187" s="126"/>
      <c r="HE187" s="129"/>
      <c r="HF187" s="129"/>
      <c r="HG187" s="129"/>
      <c r="HH187" s="129"/>
      <c r="HI187" s="129"/>
      <c r="HJ187" s="129"/>
      <c r="HK187" s="129"/>
      <c r="HL187" s="129"/>
      <c r="HM187" s="129"/>
      <c r="HN187" s="129"/>
      <c r="HO187" s="129"/>
      <c r="HP187" s="129"/>
      <c r="HQ187" s="129"/>
      <c r="HR187" s="129"/>
      <c r="HS187" s="129"/>
      <c r="HT187" s="129"/>
      <c r="HU187" s="129"/>
      <c r="HV187" s="129"/>
      <c r="HW187" s="129"/>
      <c r="HX187" s="129"/>
      <c r="HY187" s="129"/>
      <c r="HZ187" s="129"/>
      <c r="IA187" s="129"/>
      <c r="IB187" s="129"/>
    </row>
    <row r="188" spans="1:236" ht="25.5" customHeight="1">
      <c r="A188" s="2" t="s">
        <v>2152</v>
      </c>
      <c r="B188" s="2">
        <f>COUNTIF($H$4:H188,H188)</f>
        <v>1</v>
      </c>
      <c r="C188" s="2">
        <f>COUNTIF($J$4:J188,J188)</f>
        <v>1</v>
      </c>
      <c r="D188" s="2">
        <f>COUNTIF($K$4:K188,K188)</f>
        <v>1</v>
      </c>
      <c r="E188" s="89">
        <f t="shared" si="50"/>
        <v>185</v>
      </c>
      <c r="F188" s="89" t="s">
        <v>2532</v>
      </c>
      <c r="G188" s="79" t="s">
        <v>4137</v>
      </c>
      <c r="H188" s="97" t="s">
        <v>4498</v>
      </c>
      <c r="I188" s="79" t="s">
        <v>1417</v>
      </c>
      <c r="J188" s="79" t="s">
        <v>2553</v>
      </c>
      <c r="K188" s="89" t="s">
        <v>3318</v>
      </c>
      <c r="L188" s="89" t="s">
        <v>2248</v>
      </c>
      <c r="M188" s="108" t="s">
        <v>1937</v>
      </c>
      <c r="N188" s="108" t="s">
        <v>4315</v>
      </c>
      <c r="O188" s="108"/>
      <c r="P188" s="108"/>
      <c r="Q188" s="108"/>
      <c r="R188" s="108"/>
      <c r="S188" s="89">
        <v>1</v>
      </c>
      <c r="T188" s="89">
        <v>1</v>
      </c>
      <c r="U188" s="89"/>
      <c r="V188" s="89"/>
      <c r="W188" s="89"/>
      <c r="X188" s="89"/>
      <c r="Y188" s="89"/>
      <c r="Z188" s="89"/>
      <c r="AA188" s="89"/>
      <c r="AB188" s="89"/>
      <c r="AC188" s="89"/>
      <c r="AD188" s="89"/>
      <c r="AE188" s="89"/>
      <c r="AF188" s="89"/>
      <c r="AG188" s="89"/>
      <c r="AH188" s="89"/>
      <c r="AI188" s="89"/>
      <c r="AJ188" s="89"/>
      <c r="AK188" s="89"/>
      <c r="AL188" s="89"/>
      <c r="AM188" s="89"/>
      <c r="AN188" s="89"/>
      <c r="AO188" s="89"/>
      <c r="AP188" s="89"/>
      <c r="AQ188" s="111"/>
      <c r="AR188" s="118"/>
      <c r="AS188" s="121" t="str">
        <f t="shared" si="51"/>
        <v>info@care-tsuchiya.com</v>
      </c>
      <c r="AT188" s="121" t="str">
        <f t="shared" si="51"/>
        <v>toyama@care-tsuchiya.com</v>
      </c>
      <c r="AU188" s="121" t="str">
        <f t="shared" si="51"/>
        <v/>
      </c>
      <c r="AV188" s="121" t="str">
        <f t="shared" si="51"/>
        <v/>
      </c>
      <c r="AW188" s="121" t="str">
        <f t="shared" si="51"/>
        <v/>
      </c>
      <c r="AX188" s="121" t="str">
        <f t="shared" si="51"/>
        <v/>
      </c>
      <c r="AY188" s="121" t="str">
        <f t="shared" si="52"/>
        <v>info@care-tsuchiya.com</v>
      </c>
      <c r="AZ188" s="121" t="str">
        <f t="shared" si="52"/>
        <v>toyama@care-tsuchiya.com</v>
      </c>
      <c r="BA188" s="121" t="str">
        <f t="shared" si="52"/>
        <v/>
      </c>
      <c r="BB188" s="121" t="str">
        <f t="shared" si="52"/>
        <v/>
      </c>
      <c r="BC188" s="121" t="str">
        <f t="shared" si="52"/>
        <v/>
      </c>
      <c r="BD188" s="121" t="str">
        <f t="shared" si="52"/>
        <v/>
      </c>
      <c r="BE188" s="82" t="str">
        <f t="shared" si="53"/>
        <v/>
      </c>
      <c r="BF188" s="82" t="str">
        <f t="shared" si="53"/>
        <v/>
      </c>
      <c r="BG188" s="82" t="str">
        <f t="shared" si="53"/>
        <v/>
      </c>
      <c r="BH188" s="82" t="str">
        <f t="shared" si="53"/>
        <v/>
      </c>
      <c r="BI188" s="82" t="str">
        <f t="shared" si="53"/>
        <v/>
      </c>
      <c r="BJ188" s="82" t="str">
        <f t="shared" si="53"/>
        <v/>
      </c>
      <c r="BK188" s="82" t="str">
        <f t="shared" si="54"/>
        <v/>
      </c>
      <c r="BL188" s="82" t="str">
        <f t="shared" si="54"/>
        <v/>
      </c>
      <c r="BM188" s="82" t="str">
        <f t="shared" si="54"/>
        <v/>
      </c>
      <c r="BN188" s="82" t="str">
        <f t="shared" si="54"/>
        <v/>
      </c>
      <c r="BO188" s="82" t="str">
        <f t="shared" si="54"/>
        <v/>
      </c>
      <c r="BP188" s="82" t="str">
        <f t="shared" si="54"/>
        <v/>
      </c>
      <c r="BQ188" s="82" t="str">
        <f t="shared" si="55"/>
        <v/>
      </c>
      <c r="BR188" s="82" t="str">
        <f t="shared" si="55"/>
        <v/>
      </c>
      <c r="BS188" s="82" t="str">
        <f t="shared" si="55"/>
        <v/>
      </c>
      <c r="BT188" s="82" t="str">
        <f t="shared" si="55"/>
        <v/>
      </c>
      <c r="BU188" s="82" t="str">
        <f t="shared" si="55"/>
        <v/>
      </c>
      <c r="BV188" s="82" t="str">
        <f t="shared" si="55"/>
        <v/>
      </c>
      <c r="BW188" s="82" t="str">
        <f t="shared" si="56"/>
        <v/>
      </c>
      <c r="BX188" s="82" t="str">
        <f t="shared" si="56"/>
        <v/>
      </c>
      <c r="BY188" s="82" t="str">
        <f t="shared" si="56"/>
        <v/>
      </c>
      <c r="BZ188" s="82" t="str">
        <f t="shared" si="56"/>
        <v/>
      </c>
      <c r="CA188" s="82" t="str">
        <f t="shared" si="56"/>
        <v/>
      </c>
      <c r="CB188" s="82" t="str">
        <f t="shared" si="56"/>
        <v/>
      </c>
      <c r="CC188" s="82" t="str">
        <f t="shared" si="57"/>
        <v/>
      </c>
      <c r="CD188" s="82" t="str">
        <f t="shared" si="57"/>
        <v/>
      </c>
      <c r="CE188" s="82" t="str">
        <f t="shared" si="57"/>
        <v/>
      </c>
      <c r="CF188" s="82" t="str">
        <f t="shared" si="57"/>
        <v/>
      </c>
      <c r="CG188" s="82" t="str">
        <f t="shared" si="57"/>
        <v/>
      </c>
      <c r="CH188" s="82" t="str">
        <f t="shared" si="57"/>
        <v/>
      </c>
      <c r="CI188" s="82" t="str">
        <f t="shared" si="58"/>
        <v/>
      </c>
      <c r="CJ188" s="82" t="str">
        <f t="shared" si="58"/>
        <v/>
      </c>
      <c r="CK188" s="82" t="str">
        <f t="shared" si="58"/>
        <v/>
      </c>
      <c r="CL188" s="82" t="str">
        <f t="shared" si="58"/>
        <v/>
      </c>
      <c r="CM188" s="82" t="str">
        <f t="shared" si="58"/>
        <v/>
      </c>
      <c r="CN188" s="82" t="str">
        <f t="shared" si="58"/>
        <v/>
      </c>
      <c r="CO188" s="82" t="str">
        <f t="shared" si="59"/>
        <v/>
      </c>
      <c r="CP188" s="82" t="str">
        <f t="shared" si="59"/>
        <v/>
      </c>
      <c r="CQ188" s="82" t="str">
        <f t="shared" si="59"/>
        <v/>
      </c>
      <c r="CR188" s="82" t="str">
        <f t="shared" si="59"/>
        <v/>
      </c>
      <c r="CS188" s="82" t="str">
        <f t="shared" si="59"/>
        <v/>
      </c>
      <c r="CT188" s="82" t="str">
        <f t="shared" si="59"/>
        <v/>
      </c>
      <c r="CU188" s="82" t="str">
        <f t="shared" si="60"/>
        <v/>
      </c>
      <c r="CV188" s="82" t="str">
        <f t="shared" si="60"/>
        <v/>
      </c>
      <c r="CW188" s="82" t="str">
        <f t="shared" si="60"/>
        <v/>
      </c>
      <c r="CX188" s="82" t="str">
        <f t="shared" si="60"/>
        <v/>
      </c>
      <c r="CY188" s="82" t="str">
        <f t="shared" si="60"/>
        <v/>
      </c>
      <c r="CZ188" s="82" t="str">
        <f t="shared" si="60"/>
        <v/>
      </c>
      <c r="DA188" s="82" t="str">
        <f t="shared" si="61"/>
        <v/>
      </c>
      <c r="DB188" s="82" t="str">
        <f t="shared" si="61"/>
        <v/>
      </c>
      <c r="DC188" s="82" t="str">
        <f t="shared" si="61"/>
        <v/>
      </c>
      <c r="DD188" s="82" t="str">
        <f t="shared" si="61"/>
        <v/>
      </c>
      <c r="DE188" s="82" t="str">
        <f t="shared" si="61"/>
        <v/>
      </c>
      <c r="DF188" s="82" t="str">
        <f t="shared" si="61"/>
        <v/>
      </c>
      <c r="DG188" s="82" t="str">
        <f t="shared" si="62"/>
        <v/>
      </c>
      <c r="DH188" s="82" t="str">
        <f t="shared" si="62"/>
        <v/>
      </c>
      <c r="DI188" s="82" t="str">
        <f t="shared" si="62"/>
        <v/>
      </c>
      <c r="DJ188" s="82" t="str">
        <f t="shared" si="62"/>
        <v/>
      </c>
      <c r="DK188" s="82" t="str">
        <f t="shared" si="62"/>
        <v/>
      </c>
      <c r="DL188" s="82" t="str">
        <f t="shared" si="62"/>
        <v/>
      </c>
      <c r="DM188" s="82" t="str">
        <f t="shared" si="63"/>
        <v/>
      </c>
      <c r="DN188" s="82" t="str">
        <f t="shared" si="63"/>
        <v/>
      </c>
      <c r="DO188" s="82" t="str">
        <f t="shared" si="63"/>
        <v/>
      </c>
      <c r="DP188" s="82" t="str">
        <f t="shared" si="63"/>
        <v/>
      </c>
      <c r="DQ188" s="82" t="str">
        <f t="shared" si="63"/>
        <v/>
      </c>
      <c r="DR188" s="82" t="str">
        <f t="shared" si="63"/>
        <v/>
      </c>
      <c r="DS188" s="82" t="str">
        <f t="shared" si="64"/>
        <v/>
      </c>
      <c r="DT188" s="82" t="str">
        <f t="shared" si="64"/>
        <v/>
      </c>
      <c r="DU188" s="82" t="str">
        <f t="shared" si="64"/>
        <v/>
      </c>
      <c r="DV188" s="82" t="str">
        <f t="shared" si="64"/>
        <v/>
      </c>
      <c r="DW188" s="82" t="str">
        <f t="shared" si="64"/>
        <v/>
      </c>
      <c r="DX188" s="82" t="str">
        <f t="shared" si="64"/>
        <v/>
      </c>
      <c r="DY188" s="82" t="str">
        <f t="shared" si="65"/>
        <v/>
      </c>
      <c r="DZ188" s="82" t="str">
        <f t="shared" si="65"/>
        <v/>
      </c>
      <c r="EA188" s="82" t="str">
        <f t="shared" si="65"/>
        <v/>
      </c>
      <c r="EB188" s="82" t="str">
        <f t="shared" si="65"/>
        <v/>
      </c>
      <c r="EC188" s="82" t="str">
        <f t="shared" si="65"/>
        <v/>
      </c>
      <c r="ED188" s="82" t="str">
        <f t="shared" si="65"/>
        <v/>
      </c>
      <c r="EE188" s="82" t="str">
        <f t="shared" si="66"/>
        <v/>
      </c>
      <c r="EF188" s="82" t="str">
        <f t="shared" si="66"/>
        <v/>
      </c>
      <c r="EG188" s="82" t="str">
        <f t="shared" si="66"/>
        <v/>
      </c>
      <c r="EH188" s="82" t="str">
        <f t="shared" si="66"/>
        <v/>
      </c>
      <c r="EI188" s="82" t="str">
        <f t="shared" si="66"/>
        <v/>
      </c>
      <c r="EJ188" s="82" t="str">
        <f t="shared" si="66"/>
        <v/>
      </c>
      <c r="EK188" s="82" t="str">
        <f t="shared" si="67"/>
        <v/>
      </c>
      <c r="EL188" s="82" t="str">
        <f t="shared" si="67"/>
        <v/>
      </c>
      <c r="EM188" s="82" t="str">
        <f t="shared" si="67"/>
        <v/>
      </c>
      <c r="EN188" s="82" t="str">
        <f t="shared" si="67"/>
        <v/>
      </c>
      <c r="EO188" s="82" t="str">
        <f t="shared" si="67"/>
        <v/>
      </c>
      <c r="EP188" s="82" t="str">
        <f t="shared" si="67"/>
        <v/>
      </c>
      <c r="EQ188" s="82" t="str">
        <f t="shared" si="68"/>
        <v/>
      </c>
      <c r="ER188" s="82" t="str">
        <f t="shared" si="68"/>
        <v/>
      </c>
      <c r="ES188" s="82" t="str">
        <f t="shared" si="68"/>
        <v/>
      </c>
      <c r="ET188" s="82" t="str">
        <f t="shared" si="68"/>
        <v/>
      </c>
      <c r="EU188" s="82" t="str">
        <f t="shared" si="68"/>
        <v/>
      </c>
      <c r="EV188" s="82" t="str">
        <f t="shared" si="68"/>
        <v/>
      </c>
      <c r="EW188" s="82" t="str">
        <f t="shared" si="69"/>
        <v/>
      </c>
      <c r="EX188" s="82" t="str">
        <f t="shared" si="69"/>
        <v/>
      </c>
      <c r="EY188" s="82" t="str">
        <f t="shared" si="69"/>
        <v/>
      </c>
      <c r="EZ188" s="82" t="str">
        <f t="shared" si="69"/>
        <v/>
      </c>
      <c r="FA188" s="82" t="str">
        <f t="shared" si="69"/>
        <v/>
      </c>
      <c r="FB188" s="82" t="str">
        <f t="shared" si="69"/>
        <v/>
      </c>
      <c r="FC188" s="82" t="str">
        <f t="shared" si="70"/>
        <v/>
      </c>
      <c r="FD188" s="82" t="str">
        <f t="shared" si="70"/>
        <v/>
      </c>
      <c r="FE188" s="82" t="str">
        <f t="shared" si="70"/>
        <v/>
      </c>
      <c r="FF188" s="82" t="str">
        <f t="shared" si="70"/>
        <v/>
      </c>
      <c r="FG188" s="82" t="str">
        <f t="shared" si="70"/>
        <v/>
      </c>
      <c r="FH188" s="82" t="str">
        <f t="shared" si="70"/>
        <v/>
      </c>
      <c r="FI188" s="82" t="str">
        <f t="shared" si="71"/>
        <v/>
      </c>
      <c r="FJ188" s="82" t="str">
        <f t="shared" si="71"/>
        <v/>
      </c>
      <c r="FK188" s="82" t="str">
        <f t="shared" si="71"/>
        <v/>
      </c>
      <c r="FL188" s="82" t="str">
        <f t="shared" si="71"/>
        <v/>
      </c>
      <c r="FM188" s="82" t="str">
        <f t="shared" si="71"/>
        <v/>
      </c>
      <c r="FN188" s="82" t="str">
        <f t="shared" si="71"/>
        <v/>
      </c>
      <c r="FO188" s="82" t="str">
        <f t="shared" si="72"/>
        <v/>
      </c>
      <c r="FP188" s="82" t="str">
        <f t="shared" si="72"/>
        <v/>
      </c>
      <c r="FQ188" s="82" t="str">
        <f t="shared" si="72"/>
        <v/>
      </c>
      <c r="FR188" s="82" t="str">
        <f t="shared" si="72"/>
        <v/>
      </c>
      <c r="FS188" s="82" t="str">
        <f t="shared" si="72"/>
        <v/>
      </c>
      <c r="FT188" s="82" t="str">
        <f t="shared" si="72"/>
        <v/>
      </c>
      <c r="FU188" s="82" t="str">
        <f t="shared" si="73"/>
        <v/>
      </c>
      <c r="FV188" s="82" t="str">
        <f t="shared" si="73"/>
        <v/>
      </c>
      <c r="FW188" s="82" t="str">
        <f t="shared" si="73"/>
        <v/>
      </c>
      <c r="FX188" s="82" t="str">
        <f t="shared" si="73"/>
        <v/>
      </c>
      <c r="FY188" s="82" t="str">
        <f t="shared" si="73"/>
        <v/>
      </c>
      <c r="FZ188" s="82" t="str">
        <f t="shared" si="73"/>
        <v/>
      </c>
      <c r="GA188" s="82" t="str">
        <f t="shared" si="74"/>
        <v/>
      </c>
      <c r="GB188" s="82" t="str">
        <f t="shared" si="74"/>
        <v/>
      </c>
      <c r="GC188" s="82" t="str">
        <f t="shared" si="74"/>
        <v/>
      </c>
      <c r="GD188" s="82" t="str">
        <f t="shared" si="74"/>
        <v/>
      </c>
      <c r="GE188" s="82" t="str">
        <f t="shared" si="74"/>
        <v/>
      </c>
      <c r="GF188" s="82" t="str">
        <f t="shared" si="74"/>
        <v/>
      </c>
      <c r="GG188" s="126"/>
      <c r="GH188" s="126"/>
      <c r="GI188" s="126"/>
      <c r="GJ188" s="126"/>
      <c r="GK188" s="126"/>
      <c r="GL188" s="126"/>
      <c r="GM188" s="126"/>
      <c r="GN188" s="126"/>
      <c r="GO188" s="126"/>
      <c r="GP188" s="126"/>
      <c r="GQ188" s="126"/>
      <c r="GR188" s="126"/>
      <c r="GS188" s="126"/>
      <c r="GT188" s="126"/>
      <c r="GU188" s="126"/>
      <c r="GV188" s="126"/>
      <c r="GW188" s="126"/>
      <c r="GX188" s="126"/>
      <c r="GY188" s="126"/>
      <c r="GZ188" s="126"/>
      <c r="HA188" s="126"/>
      <c r="HB188" s="126"/>
      <c r="HC188" s="126"/>
      <c r="HD188" s="126"/>
      <c r="HE188" s="129"/>
      <c r="HF188" s="129"/>
      <c r="HG188" s="129"/>
      <c r="HH188" s="129"/>
      <c r="HI188" s="129"/>
      <c r="HJ188" s="129"/>
      <c r="HK188" s="129"/>
      <c r="HL188" s="129"/>
      <c r="HM188" s="129"/>
      <c r="HN188" s="129"/>
      <c r="HO188" s="129"/>
      <c r="HP188" s="129"/>
      <c r="HQ188" s="129"/>
      <c r="HR188" s="129"/>
      <c r="HS188" s="129"/>
      <c r="HT188" s="129"/>
      <c r="HU188" s="129"/>
      <c r="HV188" s="129"/>
      <c r="HW188" s="129"/>
      <c r="HX188" s="129"/>
      <c r="HY188" s="129"/>
      <c r="HZ188" s="129"/>
      <c r="IA188" s="129"/>
      <c r="IB188" s="129"/>
    </row>
    <row r="189" spans="1:236" ht="25.5" customHeight="1">
      <c r="A189" s="2" t="s">
        <v>4741</v>
      </c>
      <c r="B189" s="2">
        <f>COUNTIF($H$4:H189,H189)</f>
        <v>1</v>
      </c>
      <c r="C189" s="2">
        <f>COUNTIF($J$4:J189,J189)</f>
        <v>1</v>
      </c>
      <c r="D189" s="2">
        <f>COUNTIF($K$4:K189,K189)</f>
        <v>1</v>
      </c>
      <c r="E189" s="89">
        <f t="shared" si="50"/>
        <v>186</v>
      </c>
      <c r="F189" s="89" t="s">
        <v>2532</v>
      </c>
      <c r="G189" s="79" t="s">
        <v>3917</v>
      </c>
      <c r="H189" s="97" t="s">
        <v>4504</v>
      </c>
      <c r="I189" s="79" t="s">
        <v>1308</v>
      </c>
      <c r="J189" s="79" t="s">
        <v>183</v>
      </c>
      <c r="K189" s="89" t="s">
        <v>4176</v>
      </c>
      <c r="L189" s="89" t="s">
        <v>1104</v>
      </c>
      <c r="M189" s="108" t="s">
        <v>4506</v>
      </c>
      <c r="N189" s="108" t="s">
        <v>1799</v>
      </c>
      <c r="O189" s="108"/>
      <c r="P189" s="108"/>
      <c r="Q189" s="108"/>
      <c r="R189" s="108"/>
      <c r="S189" s="89"/>
      <c r="T189" s="89"/>
      <c r="U189" s="89"/>
      <c r="V189" s="89"/>
      <c r="W189" s="89"/>
      <c r="X189" s="89">
        <v>1</v>
      </c>
      <c r="Y189" s="89"/>
      <c r="Z189" s="89"/>
      <c r="AA189" s="89"/>
      <c r="AB189" s="89"/>
      <c r="AC189" s="89"/>
      <c r="AD189" s="89"/>
      <c r="AE189" s="89"/>
      <c r="AF189" s="89"/>
      <c r="AG189" s="89"/>
      <c r="AH189" s="89"/>
      <c r="AI189" s="89"/>
      <c r="AJ189" s="89"/>
      <c r="AK189" s="89"/>
      <c r="AL189" s="89"/>
      <c r="AM189" s="89"/>
      <c r="AN189" s="89"/>
      <c r="AO189" s="89"/>
      <c r="AP189" s="89"/>
      <c r="AQ189" s="111"/>
      <c r="AR189" s="118"/>
      <c r="AS189" s="121" t="str">
        <f t="shared" si="51"/>
        <v/>
      </c>
      <c r="AT189" s="121" t="str">
        <f t="shared" si="51"/>
        <v/>
      </c>
      <c r="AU189" s="121" t="str">
        <f t="shared" si="51"/>
        <v/>
      </c>
      <c r="AV189" s="121" t="str">
        <f t="shared" si="51"/>
        <v/>
      </c>
      <c r="AW189" s="121" t="str">
        <f t="shared" si="51"/>
        <v/>
      </c>
      <c r="AX189" s="121" t="str">
        <f t="shared" si="51"/>
        <v/>
      </c>
      <c r="AY189" s="121" t="str">
        <f t="shared" si="52"/>
        <v/>
      </c>
      <c r="AZ189" s="121" t="str">
        <f t="shared" si="52"/>
        <v/>
      </c>
      <c r="BA189" s="121" t="str">
        <f t="shared" si="52"/>
        <v/>
      </c>
      <c r="BB189" s="121" t="str">
        <f t="shared" si="52"/>
        <v/>
      </c>
      <c r="BC189" s="121" t="str">
        <f t="shared" si="52"/>
        <v/>
      </c>
      <c r="BD189" s="121" t="str">
        <f t="shared" si="52"/>
        <v/>
      </c>
      <c r="BE189" s="82" t="str">
        <f t="shared" si="53"/>
        <v/>
      </c>
      <c r="BF189" s="82" t="str">
        <f t="shared" si="53"/>
        <v/>
      </c>
      <c r="BG189" s="82" t="str">
        <f t="shared" si="53"/>
        <v/>
      </c>
      <c r="BH189" s="82" t="str">
        <f t="shared" si="53"/>
        <v/>
      </c>
      <c r="BI189" s="82" t="str">
        <f t="shared" si="53"/>
        <v/>
      </c>
      <c r="BJ189" s="82" t="str">
        <f t="shared" si="53"/>
        <v/>
      </c>
      <c r="BK189" s="82" t="str">
        <f t="shared" si="54"/>
        <v/>
      </c>
      <c r="BL189" s="82" t="str">
        <f t="shared" si="54"/>
        <v/>
      </c>
      <c r="BM189" s="82" t="str">
        <f t="shared" si="54"/>
        <v/>
      </c>
      <c r="BN189" s="82" t="str">
        <f t="shared" si="54"/>
        <v/>
      </c>
      <c r="BO189" s="82" t="str">
        <f t="shared" si="54"/>
        <v/>
      </c>
      <c r="BP189" s="82" t="str">
        <f t="shared" si="54"/>
        <v/>
      </c>
      <c r="BQ189" s="82" t="str">
        <f t="shared" si="55"/>
        <v/>
      </c>
      <c r="BR189" s="82" t="str">
        <f t="shared" si="55"/>
        <v/>
      </c>
      <c r="BS189" s="82" t="str">
        <f t="shared" si="55"/>
        <v/>
      </c>
      <c r="BT189" s="82" t="str">
        <f t="shared" si="55"/>
        <v/>
      </c>
      <c r="BU189" s="82" t="str">
        <f t="shared" si="55"/>
        <v/>
      </c>
      <c r="BV189" s="82" t="str">
        <f t="shared" si="55"/>
        <v/>
      </c>
      <c r="BW189" s="82" t="str">
        <f t="shared" si="56"/>
        <v>washiyama@tomac-sp.com</v>
      </c>
      <c r="BX189" s="82" t="str">
        <f t="shared" si="56"/>
        <v>toyama@workout-fc.jp</v>
      </c>
      <c r="BY189" s="82" t="str">
        <f t="shared" si="56"/>
        <v/>
      </c>
      <c r="BZ189" s="82" t="str">
        <f t="shared" si="56"/>
        <v/>
      </c>
      <c r="CA189" s="82" t="str">
        <f t="shared" si="56"/>
        <v/>
      </c>
      <c r="CB189" s="82" t="str">
        <f t="shared" si="56"/>
        <v/>
      </c>
      <c r="CC189" s="82" t="str">
        <f t="shared" si="57"/>
        <v/>
      </c>
      <c r="CD189" s="82" t="str">
        <f t="shared" si="57"/>
        <v/>
      </c>
      <c r="CE189" s="82" t="str">
        <f t="shared" si="57"/>
        <v/>
      </c>
      <c r="CF189" s="82" t="str">
        <f t="shared" si="57"/>
        <v/>
      </c>
      <c r="CG189" s="82" t="str">
        <f t="shared" si="57"/>
        <v/>
      </c>
      <c r="CH189" s="82" t="str">
        <f t="shared" si="57"/>
        <v/>
      </c>
      <c r="CI189" s="82" t="str">
        <f t="shared" si="58"/>
        <v/>
      </c>
      <c r="CJ189" s="82" t="str">
        <f t="shared" si="58"/>
        <v/>
      </c>
      <c r="CK189" s="82" t="str">
        <f t="shared" si="58"/>
        <v/>
      </c>
      <c r="CL189" s="82" t="str">
        <f t="shared" si="58"/>
        <v/>
      </c>
      <c r="CM189" s="82" t="str">
        <f t="shared" si="58"/>
        <v/>
      </c>
      <c r="CN189" s="82" t="str">
        <f t="shared" si="58"/>
        <v/>
      </c>
      <c r="CO189" s="82" t="str">
        <f t="shared" si="59"/>
        <v/>
      </c>
      <c r="CP189" s="82" t="str">
        <f t="shared" si="59"/>
        <v/>
      </c>
      <c r="CQ189" s="82" t="str">
        <f t="shared" si="59"/>
        <v/>
      </c>
      <c r="CR189" s="82" t="str">
        <f t="shared" si="59"/>
        <v/>
      </c>
      <c r="CS189" s="82" t="str">
        <f t="shared" si="59"/>
        <v/>
      </c>
      <c r="CT189" s="82" t="str">
        <f t="shared" si="59"/>
        <v/>
      </c>
      <c r="CU189" s="82" t="str">
        <f t="shared" si="60"/>
        <v/>
      </c>
      <c r="CV189" s="82" t="str">
        <f t="shared" si="60"/>
        <v/>
      </c>
      <c r="CW189" s="82" t="str">
        <f t="shared" si="60"/>
        <v/>
      </c>
      <c r="CX189" s="82" t="str">
        <f t="shared" si="60"/>
        <v/>
      </c>
      <c r="CY189" s="82" t="str">
        <f t="shared" si="60"/>
        <v/>
      </c>
      <c r="CZ189" s="82" t="str">
        <f t="shared" si="60"/>
        <v/>
      </c>
      <c r="DA189" s="82" t="str">
        <f t="shared" si="61"/>
        <v/>
      </c>
      <c r="DB189" s="82" t="str">
        <f t="shared" si="61"/>
        <v/>
      </c>
      <c r="DC189" s="82" t="str">
        <f t="shared" si="61"/>
        <v/>
      </c>
      <c r="DD189" s="82" t="str">
        <f t="shared" si="61"/>
        <v/>
      </c>
      <c r="DE189" s="82" t="str">
        <f t="shared" si="61"/>
        <v/>
      </c>
      <c r="DF189" s="82" t="str">
        <f t="shared" si="61"/>
        <v/>
      </c>
      <c r="DG189" s="82" t="str">
        <f t="shared" si="62"/>
        <v/>
      </c>
      <c r="DH189" s="82" t="str">
        <f t="shared" si="62"/>
        <v/>
      </c>
      <c r="DI189" s="82" t="str">
        <f t="shared" si="62"/>
        <v/>
      </c>
      <c r="DJ189" s="82" t="str">
        <f t="shared" si="62"/>
        <v/>
      </c>
      <c r="DK189" s="82" t="str">
        <f t="shared" si="62"/>
        <v/>
      </c>
      <c r="DL189" s="82" t="str">
        <f t="shared" si="62"/>
        <v/>
      </c>
      <c r="DM189" s="82" t="str">
        <f t="shared" si="63"/>
        <v/>
      </c>
      <c r="DN189" s="82" t="str">
        <f t="shared" si="63"/>
        <v/>
      </c>
      <c r="DO189" s="82" t="str">
        <f t="shared" si="63"/>
        <v/>
      </c>
      <c r="DP189" s="82" t="str">
        <f t="shared" si="63"/>
        <v/>
      </c>
      <c r="DQ189" s="82" t="str">
        <f t="shared" si="63"/>
        <v/>
      </c>
      <c r="DR189" s="82" t="str">
        <f t="shared" si="63"/>
        <v/>
      </c>
      <c r="DS189" s="82" t="str">
        <f t="shared" si="64"/>
        <v/>
      </c>
      <c r="DT189" s="82" t="str">
        <f t="shared" si="64"/>
        <v/>
      </c>
      <c r="DU189" s="82" t="str">
        <f t="shared" si="64"/>
        <v/>
      </c>
      <c r="DV189" s="82" t="str">
        <f t="shared" si="64"/>
        <v/>
      </c>
      <c r="DW189" s="82" t="str">
        <f t="shared" si="64"/>
        <v/>
      </c>
      <c r="DX189" s="82" t="str">
        <f t="shared" si="64"/>
        <v/>
      </c>
      <c r="DY189" s="82" t="str">
        <f t="shared" si="65"/>
        <v/>
      </c>
      <c r="DZ189" s="82" t="str">
        <f t="shared" si="65"/>
        <v/>
      </c>
      <c r="EA189" s="82" t="str">
        <f t="shared" si="65"/>
        <v/>
      </c>
      <c r="EB189" s="82" t="str">
        <f t="shared" si="65"/>
        <v/>
      </c>
      <c r="EC189" s="82" t="str">
        <f t="shared" si="65"/>
        <v/>
      </c>
      <c r="ED189" s="82" t="str">
        <f t="shared" si="65"/>
        <v/>
      </c>
      <c r="EE189" s="82" t="str">
        <f t="shared" si="66"/>
        <v/>
      </c>
      <c r="EF189" s="82" t="str">
        <f t="shared" si="66"/>
        <v/>
      </c>
      <c r="EG189" s="82" t="str">
        <f t="shared" si="66"/>
        <v/>
      </c>
      <c r="EH189" s="82" t="str">
        <f t="shared" si="66"/>
        <v/>
      </c>
      <c r="EI189" s="82" t="str">
        <f t="shared" si="66"/>
        <v/>
      </c>
      <c r="EJ189" s="82" t="str">
        <f t="shared" si="66"/>
        <v/>
      </c>
      <c r="EK189" s="82" t="str">
        <f t="shared" si="67"/>
        <v/>
      </c>
      <c r="EL189" s="82" t="str">
        <f t="shared" si="67"/>
        <v/>
      </c>
      <c r="EM189" s="82" t="str">
        <f t="shared" si="67"/>
        <v/>
      </c>
      <c r="EN189" s="82" t="str">
        <f t="shared" si="67"/>
        <v/>
      </c>
      <c r="EO189" s="82" t="str">
        <f t="shared" si="67"/>
        <v/>
      </c>
      <c r="EP189" s="82" t="str">
        <f t="shared" si="67"/>
        <v/>
      </c>
      <c r="EQ189" s="82" t="str">
        <f t="shared" si="68"/>
        <v/>
      </c>
      <c r="ER189" s="82" t="str">
        <f t="shared" si="68"/>
        <v/>
      </c>
      <c r="ES189" s="82" t="str">
        <f t="shared" si="68"/>
        <v/>
      </c>
      <c r="ET189" s="82" t="str">
        <f t="shared" si="68"/>
        <v/>
      </c>
      <c r="EU189" s="82" t="str">
        <f t="shared" si="68"/>
        <v/>
      </c>
      <c r="EV189" s="82" t="str">
        <f t="shared" si="68"/>
        <v/>
      </c>
      <c r="EW189" s="82" t="str">
        <f t="shared" si="69"/>
        <v/>
      </c>
      <c r="EX189" s="82" t="str">
        <f t="shared" si="69"/>
        <v/>
      </c>
      <c r="EY189" s="82" t="str">
        <f t="shared" si="69"/>
        <v/>
      </c>
      <c r="EZ189" s="82" t="str">
        <f t="shared" si="69"/>
        <v/>
      </c>
      <c r="FA189" s="82" t="str">
        <f t="shared" si="69"/>
        <v/>
      </c>
      <c r="FB189" s="82" t="str">
        <f t="shared" si="69"/>
        <v/>
      </c>
      <c r="FC189" s="82" t="str">
        <f t="shared" si="70"/>
        <v/>
      </c>
      <c r="FD189" s="82" t="str">
        <f t="shared" si="70"/>
        <v/>
      </c>
      <c r="FE189" s="82" t="str">
        <f t="shared" si="70"/>
        <v/>
      </c>
      <c r="FF189" s="82" t="str">
        <f t="shared" si="70"/>
        <v/>
      </c>
      <c r="FG189" s="82" t="str">
        <f t="shared" si="70"/>
        <v/>
      </c>
      <c r="FH189" s="82" t="str">
        <f t="shared" si="70"/>
        <v/>
      </c>
      <c r="FI189" s="82" t="str">
        <f t="shared" si="71"/>
        <v/>
      </c>
      <c r="FJ189" s="82" t="str">
        <f t="shared" si="71"/>
        <v/>
      </c>
      <c r="FK189" s="82" t="str">
        <f t="shared" si="71"/>
        <v/>
      </c>
      <c r="FL189" s="82" t="str">
        <f t="shared" si="71"/>
        <v/>
      </c>
      <c r="FM189" s="82" t="str">
        <f t="shared" si="71"/>
        <v/>
      </c>
      <c r="FN189" s="82" t="str">
        <f t="shared" si="71"/>
        <v/>
      </c>
      <c r="FO189" s="82" t="str">
        <f t="shared" si="72"/>
        <v/>
      </c>
      <c r="FP189" s="82" t="str">
        <f t="shared" si="72"/>
        <v/>
      </c>
      <c r="FQ189" s="82" t="str">
        <f t="shared" si="72"/>
        <v/>
      </c>
      <c r="FR189" s="82" t="str">
        <f t="shared" si="72"/>
        <v/>
      </c>
      <c r="FS189" s="82" t="str">
        <f t="shared" si="72"/>
        <v/>
      </c>
      <c r="FT189" s="82" t="str">
        <f t="shared" si="72"/>
        <v/>
      </c>
      <c r="FU189" s="82" t="str">
        <f t="shared" si="73"/>
        <v/>
      </c>
      <c r="FV189" s="82" t="str">
        <f t="shared" si="73"/>
        <v/>
      </c>
      <c r="FW189" s="82" t="str">
        <f t="shared" si="73"/>
        <v/>
      </c>
      <c r="FX189" s="82" t="str">
        <f t="shared" si="73"/>
        <v/>
      </c>
      <c r="FY189" s="82" t="str">
        <f t="shared" si="73"/>
        <v/>
      </c>
      <c r="FZ189" s="82" t="str">
        <f t="shared" si="73"/>
        <v/>
      </c>
      <c r="GA189" s="82" t="str">
        <f t="shared" si="74"/>
        <v/>
      </c>
      <c r="GB189" s="82" t="str">
        <f t="shared" si="74"/>
        <v/>
      </c>
      <c r="GC189" s="82" t="str">
        <f t="shared" si="74"/>
        <v/>
      </c>
      <c r="GD189" s="82" t="str">
        <f t="shared" si="74"/>
        <v/>
      </c>
      <c r="GE189" s="82" t="str">
        <f t="shared" si="74"/>
        <v/>
      </c>
      <c r="GF189" s="82" t="str">
        <f t="shared" si="74"/>
        <v/>
      </c>
      <c r="GG189" s="126"/>
      <c r="GH189" s="126"/>
      <c r="GI189" s="126"/>
      <c r="GJ189" s="126"/>
      <c r="GK189" s="126"/>
      <c r="GL189" s="126"/>
      <c r="GM189" s="126"/>
      <c r="GN189" s="126"/>
      <c r="GO189" s="126"/>
      <c r="GP189" s="126"/>
      <c r="GQ189" s="126"/>
      <c r="GR189" s="126"/>
      <c r="GS189" s="126"/>
      <c r="GT189" s="126"/>
      <c r="GU189" s="126"/>
      <c r="GV189" s="126"/>
      <c r="GW189" s="126"/>
      <c r="GX189" s="126"/>
      <c r="GY189" s="126"/>
      <c r="GZ189" s="126"/>
      <c r="HA189" s="126"/>
      <c r="HB189" s="126"/>
      <c r="HC189" s="126"/>
      <c r="HD189" s="126"/>
      <c r="HE189" s="129"/>
      <c r="HF189" s="129"/>
      <c r="HG189" s="129"/>
      <c r="HH189" s="129"/>
      <c r="HI189" s="129"/>
      <c r="HJ189" s="129"/>
      <c r="HK189" s="129"/>
      <c r="HL189" s="129"/>
      <c r="HM189" s="129"/>
      <c r="HN189" s="129"/>
      <c r="HO189" s="129"/>
      <c r="HP189" s="129"/>
      <c r="HQ189" s="129"/>
      <c r="HR189" s="129"/>
      <c r="HS189" s="129"/>
      <c r="HT189" s="129"/>
      <c r="HU189" s="129"/>
      <c r="HV189" s="129"/>
      <c r="HW189" s="129"/>
      <c r="HX189" s="129"/>
      <c r="HY189" s="129"/>
      <c r="HZ189" s="129"/>
      <c r="IA189" s="129"/>
      <c r="IB189" s="129"/>
    </row>
    <row r="190" spans="1:236" ht="25.5" customHeight="1">
      <c r="A190" s="2" t="s">
        <v>4742</v>
      </c>
      <c r="B190" s="2">
        <f>COUNTIF($H$4:H190,H190)</f>
        <v>1</v>
      </c>
      <c r="C190" s="2">
        <f>COUNTIF($J$4:J190,J190)</f>
        <v>1</v>
      </c>
      <c r="D190" s="2">
        <f>COUNTIF($K$4:K190,K190)</f>
        <v>1</v>
      </c>
      <c r="E190" s="89">
        <f t="shared" si="50"/>
        <v>187</v>
      </c>
      <c r="F190" s="89" t="s">
        <v>2532</v>
      </c>
      <c r="G190" s="79" t="s">
        <v>3917</v>
      </c>
      <c r="H190" s="97" t="s">
        <v>4508</v>
      </c>
      <c r="I190" s="79" t="s">
        <v>4509</v>
      </c>
      <c r="J190" s="79" t="s">
        <v>4510</v>
      </c>
      <c r="K190" s="89" t="s">
        <v>324</v>
      </c>
      <c r="L190" s="89" t="s">
        <v>4511</v>
      </c>
      <c r="M190" s="108" t="s">
        <v>3882</v>
      </c>
      <c r="N190" s="108"/>
      <c r="O190" s="108"/>
      <c r="P190" s="108"/>
      <c r="Q190" s="108"/>
      <c r="R190" s="108"/>
      <c r="S190" s="89"/>
      <c r="T190" s="89"/>
      <c r="U190" s="89"/>
      <c r="V190" s="89"/>
      <c r="W190" s="89"/>
      <c r="X190" s="89"/>
      <c r="Y190" s="89"/>
      <c r="Z190" s="89"/>
      <c r="AA190" s="89">
        <v>1</v>
      </c>
      <c r="AB190" s="89"/>
      <c r="AC190" s="89"/>
      <c r="AD190" s="89"/>
      <c r="AE190" s="89"/>
      <c r="AF190" s="89"/>
      <c r="AG190" s="89"/>
      <c r="AH190" s="89"/>
      <c r="AI190" s="89"/>
      <c r="AJ190" s="89"/>
      <c r="AK190" s="89"/>
      <c r="AL190" s="89"/>
      <c r="AM190" s="89"/>
      <c r="AN190" s="89"/>
      <c r="AO190" s="89"/>
      <c r="AP190" s="89"/>
      <c r="AQ190" s="111"/>
      <c r="AR190" s="118"/>
      <c r="AS190" s="121" t="str">
        <f t="shared" si="51"/>
        <v/>
      </c>
      <c r="AT190" s="121" t="str">
        <f t="shared" si="51"/>
        <v/>
      </c>
      <c r="AU190" s="121" t="str">
        <f t="shared" si="51"/>
        <v/>
      </c>
      <c r="AV190" s="121" t="str">
        <f t="shared" si="51"/>
        <v/>
      </c>
      <c r="AW190" s="121" t="str">
        <f t="shared" si="51"/>
        <v/>
      </c>
      <c r="AX190" s="121" t="str">
        <f t="shared" si="51"/>
        <v/>
      </c>
      <c r="AY190" s="121" t="str">
        <f t="shared" si="52"/>
        <v/>
      </c>
      <c r="AZ190" s="121" t="str">
        <f t="shared" si="52"/>
        <v/>
      </c>
      <c r="BA190" s="121" t="str">
        <f t="shared" si="52"/>
        <v/>
      </c>
      <c r="BB190" s="121" t="str">
        <f t="shared" si="52"/>
        <v/>
      </c>
      <c r="BC190" s="121" t="str">
        <f t="shared" si="52"/>
        <v/>
      </c>
      <c r="BD190" s="121" t="str">
        <f t="shared" si="52"/>
        <v/>
      </c>
      <c r="BE190" s="82" t="str">
        <f t="shared" si="53"/>
        <v/>
      </c>
      <c r="BF190" s="82" t="str">
        <f t="shared" si="53"/>
        <v/>
      </c>
      <c r="BG190" s="82" t="str">
        <f t="shared" si="53"/>
        <v/>
      </c>
      <c r="BH190" s="82" t="str">
        <f t="shared" si="53"/>
        <v/>
      </c>
      <c r="BI190" s="82" t="str">
        <f t="shared" si="53"/>
        <v/>
      </c>
      <c r="BJ190" s="82" t="str">
        <f t="shared" si="53"/>
        <v/>
      </c>
      <c r="BK190" s="82" t="str">
        <f t="shared" si="54"/>
        <v/>
      </c>
      <c r="BL190" s="82" t="str">
        <f t="shared" si="54"/>
        <v/>
      </c>
      <c r="BM190" s="82" t="str">
        <f t="shared" si="54"/>
        <v/>
      </c>
      <c r="BN190" s="82" t="str">
        <f t="shared" si="54"/>
        <v/>
      </c>
      <c r="BO190" s="82" t="str">
        <f t="shared" si="54"/>
        <v/>
      </c>
      <c r="BP190" s="82" t="str">
        <f t="shared" si="54"/>
        <v/>
      </c>
      <c r="BQ190" s="82" t="str">
        <f t="shared" si="55"/>
        <v/>
      </c>
      <c r="BR190" s="82" t="str">
        <f t="shared" si="55"/>
        <v/>
      </c>
      <c r="BS190" s="82" t="str">
        <f t="shared" si="55"/>
        <v/>
      </c>
      <c r="BT190" s="82" t="str">
        <f t="shared" si="55"/>
        <v/>
      </c>
      <c r="BU190" s="82" t="str">
        <f t="shared" si="55"/>
        <v/>
      </c>
      <c r="BV190" s="82" t="str">
        <f t="shared" si="55"/>
        <v/>
      </c>
      <c r="BW190" s="82" t="str">
        <f t="shared" si="56"/>
        <v/>
      </c>
      <c r="BX190" s="82" t="str">
        <f t="shared" si="56"/>
        <v/>
      </c>
      <c r="BY190" s="82" t="str">
        <f t="shared" si="56"/>
        <v/>
      </c>
      <c r="BZ190" s="82" t="str">
        <f t="shared" si="56"/>
        <v/>
      </c>
      <c r="CA190" s="82" t="str">
        <f t="shared" si="56"/>
        <v/>
      </c>
      <c r="CB190" s="82" t="str">
        <f t="shared" si="56"/>
        <v/>
      </c>
      <c r="CC190" s="82" t="str">
        <f t="shared" si="57"/>
        <v/>
      </c>
      <c r="CD190" s="82" t="str">
        <f t="shared" si="57"/>
        <v/>
      </c>
      <c r="CE190" s="82" t="str">
        <f t="shared" si="57"/>
        <v/>
      </c>
      <c r="CF190" s="82" t="str">
        <f t="shared" si="57"/>
        <v/>
      </c>
      <c r="CG190" s="82" t="str">
        <f t="shared" si="57"/>
        <v/>
      </c>
      <c r="CH190" s="82" t="str">
        <f t="shared" si="57"/>
        <v/>
      </c>
      <c r="CI190" s="82" t="str">
        <f t="shared" si="58"/>
        <v/>
      </c>
      <c r="CJ190" s="82" t="str">
        <f t="shared" si="58"/>
        <v/>
      </c>
      <c r="CK190" s="82" t="str">
        <f t="shared" si="58"/>
        <v/>
      </c>
      <c r="CL190" s="82" t="str">
        <f t="shared" si="58"/>
        <v/>
      </c>
      <c r="CM190" s="82" t="str">
        <f t="shared" si="58"/>
        <v/>
      </c>
      <c r="CN190" s="82" t="str">
        <f t="shared" si="58"/>
        <v/>
      </c>
      <c r="CO190" s="82" t="str">
        <f t="shared" si="59"/>
        <v>info@kyoushin.online</v>
      </c>
      <c r="CP190" s="82" t="str">
        <f t="shared" si="59"/>
        <v/>
      </c>
      <c r="CQ190" s="82" t="str">
        <f t="shared" si="59"/>
        <v/>
      </c>
      <c r="CR190" s="82" t="str">
        <f t="shared" si="59"/>
        <v/>
      </c>
      <c r="CS190" s="82" t="str">
        <f t="shared" si="59"/>
        <v/>
      </c>
      <c r="CT190" s="82" t="str">
        <f t="shared" si="59"/>
        <v/>
      </c>
      <c r="CU190" s="82" t="str">
        <f t="shared" si="60"/>
        <v/>
      </c>
      <c r="CV190" s="82" t="str">
        <f t="shared" si="60"/>
        <v/>
      </c>
      <c r="CW190" s="82" t="str">
        <f t="shared" si="60"/>
        <v/>
      </c>
      <c r="CX190" s="82" t="str">
        <f t="shared" si="60"/>
        <v/>
      </c>
      <c r="CY190" s="82" t="str">
        <f t="shared" si="60"/>
        <v/>
      </c>
      <c r="CZ190" s="82" t="str">
        <f t="shared" si="60"/>
        <v/>
      </c>
      <c r="DA190" s="82" t="str">
        <f t="shared" si="61"/>
        <v/>
      </c>
      <c r="DB190" s="82" t="str">
        <f t="shared" si="61"/>
        <v/>
      </c>
      <c r="DC190" s="82" t="str">
        <f t="shared" si="61"/>
        <v/>
      </c>
      <c r="DD190" s="82" t="str">
        <f t="shared" si="61"/>
        <v/>
      </c>
      <c r="DE190" s="82" t="str">
        <f t="shared" si="61"/>
        <v/>
      </c>
      <c r="DF190" s="82" t="str">
        <f t="shared" si="61"/>
        <v/>
      </c>
      <c r="DG190" s="82" t="str">
        <f t="shared" si="62"/>
        <v/>
      </c>
      <c r="DH190" s="82" t="str">
        <f t="shared" si="62"/>
        <v/>
      </c>
      <c r="DI190" s="82" t="str">
        <f t="shared" si="62"/>
        <v/>
      </c>
      <c r="DJ190" s="82" t="str">
        <f t="shared" si="62"/>
        <v/>
      </c>
      <c r="DK190" s="82" t="str">
        <f t="shared" si="62"/>
        <v/>
      </c>
      <c r="DL190" s="82" t="str">
        <f t="shared" si="62"/>
        <v/>
      </c>
      <c r="DM190" s="82" t="str">
        <f t="shared" si="63"/>
        <v/>
      </c>
      <c r="DN190" s="82" t="str">
        <f t="shared" si="63"/>
        <v/>
      </c>
      <c r="DO190" s="82" t="str">
        <f t="shared" si="63"/>
        <v/>
      </c>
      <c r="DP190" s="82" t="str">
        <f t="shared" si="63"/>
        <v/>
      </c>
      <c r="DQ190" s="82" t="str">
        <f t="shared" si="63"/>
        <v/>
      </c>
      <c r="DR190" s="82" t="str">
        <f t="shared" si="63"/>
        <v/>
      </c>
      <c r="DS190" s="82" t="str">
        <f t="shared" si="64"/>
        <v/>
      </c>
      <c r="DT190" s="82" t="str">
        <f t="shared" si="64"/>
        <v/>
      </c>
      <c r="DU190" s="82" t="str">
        <f t="shared" si="64"/>
        <v/>
      </c>
      <c r="DV190" s="82" t="str">
        <f t="shared" si="64"/>
        <v/>
      </c>
      <c r="DW190" s="82" t="str">
        <f t="shared" si="64"/>
        <v/>
      </c>
      <c r="DX190" s="82" t="str">
        <f t="shared" si="64"/>
        <v/>
      </c>
      <c r="DY190" s="82" t="str">
        <f t="shared" si="65"/>
        <v/>
      </c>
      <c r="DZ190" s="82" t="str">
        <f t="shared" si="65"/>
        <v/>
      </c>
      <c r="EA190" s="82" t="str">
        <f t="shared" si="65"/>
        <v/>
      </c>
      <c r="EB190" s="82" t="str">
        <f t="shared" si="65"/>
        <v/>
      </c>
      <c r="EC190" s="82" t="str">
        <f t="shared" si="65"/>
        <v/>
      </c>
      <c r="ED190" s="82" t="str">
        <f t="shared" si="65"/>
        <v/>
      </c>
      <c r="EE190" s="82" t="str">
        <f t="shared" si="66"/>
        <v/>
      </c>
      <c r="EF190" s="82" t="str">
        <f t="shared" si="66"/>
        <v/>
      </c>
      <c r="EG190" s="82" t="str">
        <f t="shared" si="66"/>
        <v/>
      </c>
      <c r="EH190" s="82" t="str">
        <f t="shared" si="66"/>
        <v/>
      </c>
      <c r="EI190" s="82" t="str">
        <f t="shared" si="66"/>
        <v/>
      </c>
      <c r="EJ190" s="82" t="str">
        <f t="shared" si="66"/>
        <v/>
      </c>
      <c r="EK190" s="82" t="str">
        <f t="shared" si="67"/>
        <v/>
      </c>
      <c r="EL190" s="82" t="str">
        <f t="shared" si="67"/>
        <v/>
      </c>
      <c r="EM190" s="82" t="str">
        <f t="shared" si="67"/>
        <v/>
      </c>
      <c r="EN190" s="82" t="str">
        <f t="shared" si="67"/>
        <v/>
      </c>
      <c r="EO190" s="82" t="str">
        <f t="shared" si="67"/>
        <v/>
      </c>
      <c r="EP190" s="82" t="str">
        <f t="shared" si="67"/>
        <v/>
      </c>
      <c r="EQ190" s="82" t="str">
        <f t="shared" si="68"/>
        <v/>
      </c>
      <c r="ER190" s="82" t="str">
        <f t="shared" si="68"/>
        <v/>
      </c>
      <c r="ES190" s="82" t="str">
        <f t="shared" si="68"/>
        <v/>
      </c>
      <c r="ET190" s="82" t="str">
        <f t="shared" si="68"/>
        <v/>
      </c>
      <c r="EU190" s="82" t="str">
        <f t="shared" si="68"/>
        <v/>
      </c>
      <c r="EV190" s="82" t="str">
        <f t="shared" si="68"/>
        <v/>
      </c>
      <c r="EW190" s="82" t="str">
        <f t="shared" si="69"/>
        <v/>
      </c>
      <c r="EX190" s="82" t="str">
        <f t="shared" si="69"/>
        <v/>
      </c>
      <c r="EY190" s="82" t="str">
        <f t="shared" si="69"/>
        <v/>
      </c>
      <c r="EZ190" s="82" t="str">
        <f t="shared" si="69"/>
        <v/>
      </c>
      <c r="FA190" s="82" t="str">
        <f t="shared" si="69"/>
        <v/>
      </c>
      <c r="FB190" s="82" t="str">
        <f t="shared" si="69"/>
        <v/>
      </c>
      <c r="FC190" s="82" t="str">
        <f t="shared" si="70"/>
        <v/>
      </c>
      <c r="FD190" s="82" t="str">
        <f t="shared" si="70"/>
        <v/>
      </c>
      <c r="FE190" s="82" t="str">
        <f t="shared" si="70"/>
        <v/>
      </c>
      <c r="FF190" s="82" t="str">
        <f t="shared" si="70"/>
        <v/>
      </c>
      <c r="FG190" s="82" t="str">
        <f t="shared" si="70"/>
        <v/>
      </c>
      <c r="FH190" s="82" t="str">
        <f t="shared" si="70"/>
        <v/>
      </c>
      <c r="FI190" s="82" t="str">
        <f t="shared" si="71"/>
        <v/>
      </c>
      <c r="FJ190" s="82" t="str">
        <f t="shared" si="71"/>
        <v/>
      </c>
      <c r="FK190" s="82" t="str">
        <f t="shared" si="71"/>
        <v/>
      </c>
      <c r="FL190" s="82" t="str">
        <f t="shared" si="71"/>
        <v/>
      </c>
      <c r="FM190" s="82" t="str">
        <f t="shared" si="71"/>
        <v/>
      </c>
      <c r="FN190" s="82" t="str">
        <f t="shared" si="71"/>
        <v/>
      </c>
      <c r="FO190" s="82" t="str">
        <f t="shared" si="72"/>
        <v/>
      </c>
      <c r="FP190" s="82" t="str">
        <f t="shared" si="72"/>
        <v/>
      </c>
      <c r="FQ190" s="82" t="str">
        <f t="shared" si="72"/>
        <v/>
      </c>
      <c r="FR190" s="82" t="str">
        <f t="shared" si="72"/>
        <v/>
      </c>
      <c r="FS190" s="82" t="str">
        <f t="shared" si="72"/>
        <v/>
      </c>
      <c r="FT190" s="82" t="str">
        <f t="shared" si="72"/>
        <v/>
      </c>
      <c r="FU190" s="82" t="str">
        <f t="shared" si="73"/>
        <v/>
      </c>
      <c r="FV190" s="82" t="str">
        <f t="shared" si="73"/>
        <v/>
      </c>
      <c r="FW190" s="82" t="str">
        <f t="shared" si="73"/>
        <v/>
      </c>
      <c r="FX190" s="82" t="str">
        <f t="shared" si="73"/>
        <v/>
      </c>
      <c r="FY190" s="82" t="str">
        <f t="shared" si="73"/>
        <v/>
      </c>
      <c r="FZ190" s="82" t="str">
        <f t="shared" si="73"/>
        <v/>
      </c>
      <c r="GA190" s="82" t="str">
        <f t="shared" si="74"/>
        <v/>
      </c>
      <c r="GB190" s="82" t="str">
        <f t="shared" si="74"/>
        <v/>
      </c>
      <c r="GC190" s="82" t="str">
        <f t="shared" si="74"/>
        <v/>
      </c>
      <c r="GD190" s="82" t="str">
        <f t="shared" si="74"/>
        <v/>
      </c>
      <c r="GE190" s="82" t="str">
        <f t="shared" si="74"/>
        <v/>
      </c>
      <c r="GF190" s="82" t="str">
        <f t="shared" si="74"/>
        <v/>
      </c>
      <c r="GG190" s="126"/>
      <c r="GH190" s="126"/>
      <c r="GI190" s="126"/>
      <c r="GJ190" s="126"/>
      <c r="GK190" s="126"/>
      <c r="GL190" s="126"/>
      <c r="GM190" s="126"/>
      <c r="GN190" s="126"/>
      <c r="GO190" s="126"/>
      <c r="GP190" s="126"/>
      <c r="GQ190" s="126"/>
      <c r="GR190" s="126"/>
      <c r="GS190" s="126"/>
      <c r="GT190" s="126"/>
      <c r="GU190" s="126"/>
      <c r="GV190" s="126"/>
      <c r="GW190" s="126"/>
      <c r="GX190" s="126"/>
      <c r="GY190" s="126"/>
      <c r="GZ190" s="126"/>
      <c r="HA190" s="126"/>
      <c r="HB190" s="126"/>
      <c r="HC190" s="126"/>
      <c r="HD190" s="126"/>
      <c r="HE190" s="129"/>
      <c r="HF190" s="129"/>
      <c r="HG190" s="129"/>
      <c r="HH190" s="129"/>
      <c r="HI190" s="129"/>
      <c r="HJ190" s="129"/>
      <c r="HK190" s="129"/>
      <c r="HL190" s="129"/>
      <c r="HM190" s="129"/>
      <c r="HN190" s="129"/>
      <c r="HO190" s="129"/>
      <c r="HP190" s="129"/>
      <c r="HQ190" s="129"/>
      <c r="HR190" s="129"/>
      <c r="HS190" s="129"/>
      <c r="HT190" s="129"/>
      <c r="HU190" s="129"/>
      <c r="HV190" s="129"/>
      <c r="HW190" s="129"/>
      <c r="HX190" s="129"/>
      <c r="HY190" s="129"/>
      <c r="HZ190" s="129"/>
      <c r="IA190" s="129"/>
      <c r="IB190" s="129"/>
    </row>
    <row r="191" spans="1:236" ht="25.5" customHeight="1">
      <c r="A191" s="2" t="s">
        <v>2630</v>
      </c>
      <c r="B191" s="2">
        <f>COUNTIF($H$4:H191,H191)</f>
        <v>1</v>
      </c>
      <c r="C191" s="2">
        <f>COUNTIF($J$4:J191,J191)</f>
        <v>1</v>
      </c>
      <c r="D191" s="2">
        <f>COUNTIF($K$4:K191,K191)</f>
        <v>1</v>
      </c>
      <c r="E191" s="89">
        <f t="shared" si="50"/>
        <v>188</v>
      </c>
      <c r="F191" s="89" t="s">
        <v>2532</v>
      </c>
      <c r="G191" s="79" t="s">
        <v>4137</v>
      </c>
      <c r="H191" s="97" t="s">
        <v>4512</v>
      </c>
      <c r="I191" s="79" t="s">
        <v>999</v>
      </c>
      <c r="J191" s="79" t="s">
        <v>4515</v>
      </c>
      <c r="K191" s="89" t="s">
        <v>4516</v>
      </c>
      <c r="L191" s="89"/>
      <c r="M191" s="108" t="s">
        <v>4517</v>
      </c>
      <c r="N191" s="108"/>
      <c r="O191" s="108"/>
      <c r="P191" s="108"/>
      <c r="Q191" s="108"/>
      <c r="R191" s="108"/>
      <c r="S191" s="89"/>
      <c r="T191" s="89"/>
      <c r="U191" s="89"/>
      <c r="V191" s="89"/>
      <c r="W191" s="89"/>
      <c r="X191" s="89"/>
      <c r="Y191" s="89"/>
      <c r="Z191" s="89"/>
      <c r="AA191" s="89"/>
      <c r="AB191" s="89"/>
      <c r="AC191" s="89"/>
      <c r="AD191" s="89"/>
      <c r="AE191" s="89"/>
      <c r="AF191" s="89"/>
      <c r="AG191" s="89"/>
      <c r="AH191" s="89"/>
      <c r="AI191" s="89"/>
      <c r="AJ191" s="89"/>
      <c r="AK191" s="89"/>
      <c r="AL191" s="89"/>
      <c r="AM191" s="89"/>
      <c r="AN191" s="89">
        <v>1</v>
      </c>
      <c r="AO191" s="89">
        <v>1</v>
      </c>
      <c r="AP191" s="89"/>
      <c r="AQ191" s="111" t="s">
        <v>319</v>
      </c>
      <c r="AR191" s="118"/>
      <c r="AS191" s="121" t="str">
        <f t="shared" si="51"/>
        <v/>
      </c>
      <c r="AT191" s="121" t="str">
        <f t="shared" si="51"/>
        <v/>
      </c>
      <c r="AU191" s="121" t="str">
        <f t="shared" si="51"/>
        <v/>
      </c>
      <c r="AV191" s="121" t="str">
        <f t="shared" si="51"/>
        <v/>
      </c>
      <c r="AW191" s="121" t="str">
        <f t="shared" si="51"/>
        <v/>
      </c>
      <c r="AX191" s="121" t="str">
        <f t="shared" si="51"/>
        <v/>
      </c>
      <c r="AY191" s="121" t="str">
        <f t="shared" si="52"/>
        <v/>
      </c>
      <c r="AZ191" s="121" t="str">
        <f t="shared" si="52"/>
        <v/>
      </c>
      <c r="BA191" s="121" t="str">
        <f t="shared" si="52"/>
        <v/>
      </c>
      <c r="BB191" s="121" t="str">
        <f t="shared" si="52"/>
        <v/>
      </c>
      <c r="BC191" s="121" t="str">
        <f t="shared" si="52"/>
        <v/>
      </c>
      <c r="BD191" s="121" t="str">
        <f t="shared" si="52"/>
        <v/>
      </c>
      <c r="BE191" s="82" t="str">
        <f t="shared" si="53"/>
        <v/>
      </c>
      <c r="BF191" s="82" t="str">
        <f t="shared" si="53"/>
        <v/>
      </c>
      <c r="BG191" s="82" t="str">
        <f t="shared" si="53"/>
        <v/>
      </c>
      <c r="BH191" s="82" t="str">
        <f t="shared" si="53"/>
        <v/>
      </c>
      <c r="BI191" s="82" t="str">
        <f t="shared" si="53"/>
        <v/>
      </c>
      <c r="BJ191" s="82" t="str">
        <f t="shared" si="53"/>
        <v/>
      </c>
      <c r="BK191" s="82" t="str">
        <f t="shared" si="54"/>
        <v/>
      </c>
      <c r="BL191" s="82" t="str">
        <f t="shared" si="54"/>
        <v/>
      </c>
      <c r="BM191" s="82" t="str">
        <f t="shared" si="54"/>
        <v/>
      </c>
      <c r="BN191" s="82" t="str">
        <f t="shared" si="54"/>
        <v/>
      </c>
      <c r="BO191" s="82" t="str">
        <f t="shared" si="54"/>
        <v/>
      </c>
      <c r="BP191" s="82" t="str">
        <f t="shared" si="54"/>
        <v/>
      </c>
      <c r="BQ191" s="82" t="str">
        <f t="shared" si="55"/>
        <v/>
      </c>
      <c r="BR191" s="82" t="str">
        <f t="shared" si="55"/>
        <v/>
      </c>
      <c r="BS191" s="82" t="str">
        <f t="shared" si="55"/>
        <v/>
      </c>
      <c r="BT191" s="82" t="str">
        <f t="shared" si="55"/>
        <v/>
      </c>
      <c r="BU191" s="82" t="str">
        <f t="shared" si="55"/>
        <v/>
      </c>
      <c r="BV191" s="82" t="str">
        <f t="shared" si="55"/>
        <v/>
      </c>
      <c r="BW191" s="82" t="str">
        <f t="shared" si="56"/>
        <v/>
      </c>
      <c r="BX191" s="82" t="str">
        <f t="shared" si="56"/>
        <v/>
      </c>
      <c r="BY191" s="82" t="str">
        <f t="shared" si="56"/>
        <v/>
      </c>
      <c r="BZ191" s="82" t="str">
        <f t="shared" si="56"/>
        <v/>
      </c>
      <c r="CA191" s="82" t="str">
        <f t="shared" si="56"/>
        <v/>
      </c>
      <c r="CB191" s="82" t="str">
        <f t="shared" si="56"/>
        <v/>
      </c>
      <c r="CC191" s="82" t="str">
        <f t="shared" si="57"/>
        <v/>
      </c>
      <c r="CD191" s="82" t="str">
        <f t="shared" si="57"/>
        <v/>
      </c>
      <c r="CE191" s="82" t="str">
        <f t="shared" si="57"/>
        <v/>
      </c>
      <c r="CF191" s="82" t="str">
        <f t="shared" si="57"/>
        <v/>
      </c>
      <c r="CG191" s="82" t="str">
        <f t="shared" si="57"/>
        <v/>
      </c>
      <c r="CH191" s="82" t="str">
        <f t="shared" si="57"/>
        <v/>
      </c>
      <c r="CI191" s="82" t="str">
        <f t="shared" si="58"/>
        <v/>
      </c>
      <c r="CJ191" s="82" t="str">
        <f t="shared" si="58"/>
        <v/>
      </c>
      <c r="CK191" s="82" t="str">
        <f t="shared" si="58"/>
        <v/>
      </c>
      <c r="CL191" s="82" t="str">
        <f t="shared" si="58"/>
        <v/>
      </c>
      <c r="CM191" s="82" t="str">
        <f t="shared" si="58"/>
        <v/>
      </c>
      <c r="CN191" s="82" t="str">
        <f t="shared" si="58"/>
        <v/>
      </c>
      <c r="CO191" s="82" t="str">
        <f t="shared" si="59"/>
        <v/>
      </c>
      <c r="CP191" s="82" t="str">
        <f t="shared" si="59"/>
        <v/>
      </c>
      <c r="CQ191" s="82" t="str">
        <f t="shared" si="59"/>
        <v/>
      </c>
      <c r="CR191" s="82" t="str">
        <f t="shared" si="59"/>
        <v/>
      </c>
      <c r="CS191" s="82" t="str">
        <f t="shared" si="59"/>
        <v/>
      </c>
      <c r="CT191" s="82" t="str">
        <f t="shared" si="59"/>
        <v/>
      </c>
      <c r="CU191" s="82" t="str">
        <f t="shared" si="60"/>
        <v/>
      </c>
      <c r="CV191" s="82" t="str">
        <f t="shared" si="60"/>
        <v/>
      </c>
      <c r="CW191" s="82" t="str">
        <f t="shared" si="60"/>
        <v/>
      </c>
      <c r="CX191" s="82" t="str">
        <f t="shared" si="60"/>
        <v/>
      </c>
      <c r="CY191" s="82" t="str">
        <f t="shared" si="60"/>
        <v/>
      </c>
      <c r="CZ191" s="82" t="str">
        <f t="shared" si="60"/>
        <v/>
      </c>
      <c r="DA191" s="82" t="str">
        <f t="shared" si="61"/>
        <v/>
      </c>
      <c r="DB191" s="82" t="str">
        <f t="shared" si="61"/>
        <v/>
      </c>
      <c r="DC191" s="82" t="str">
        <f t="shared" si="61"/>
        <v/>
      </c>
      <c r="DD191" s="82" t="str">
        <f t="shared" si="61"/>
        <v/>
      </c>
      <c r="DE191" s="82" t="str">
        <f t="shared" si="61"/>
        <v/>
      </c>
      <c r="DF191" s="82" t="str">
        <f t="shared" si="61"/>
        <v/>
      </c>
      <c r="DG191" s="82" t="str">
        <f t="shared" si="62"/>
        <v/>
      </c>
      <c r="DH191" s="82" t="str">
        <f t="shared" si="62"/>
        <v/>
      </c>
      <c r="DI191" s="82" t="str">
        <f t="shared" si="62"/>
        <v/>
      </c>
      <c r="DJ191" s="82" t="str">
        <f t="shared" si="62"/>
        <v/>
      </c>
      <c r="DK191" s="82" t="str">
        <f t="shared" si="62"/>
        <v/>
      </c>
      <c r="DL191" s="82" t="str">
        <f t="shared" si="62"/>
        <v/>
      </c>
      <c r="DM191" s="82" t="str">
        <f t="shared" si="63"/>
        <v/>
      </c>
      <c r="DN191" s="82" t="str">
        <f t="shared" si="63"/>
        <v/>
      </c>
      <c r="DO191" s="82" t="str">
        <f t="shared" si="63"/>
        <v/>
      </c>
      <c r="DP191" s="82" t="str">
        <f t="shared" si="63"/>
        <v/>
      </c>
      <c r="DQ191" s="82" t="str">
        <f t="shared" si="63"/>
        <v/>
      </c>
      <c r="DR191" s="82" t="str">
        <f t="shared" si="63"/>
        <v/>
      </c>
      <c r="DS191" s="82" t="str">
        <f t="shared" si="64"/>
        <v/>
      </c>
      <c r="DT191" s="82" t="str">
        <f t="shared" si="64"/>
        <v/>
      </c>
      <c r="DU191" s="82" t="str">
        <f t="shared" si="64"/>
        <v/>
      </c>
      <c r="DV191" s="82" t="str">
        <f t="shared" si="64"/>
        <v/>
      </c>
      <c r="DW191" s="82" t="str">
        <f t="shared" si="64"/>
        <v/>
      </c>
      <c r="DX191" s="82" t="str">
        <f t="shared" si="64"/>
        <v/>
      </c>
      <c r="DY191" s="82" t="str">
        <f t="shared" si="65"/>
        <v/>
      </c>
      <c r="DZ191" s="82" t="str">
        <f t="shared" si="65"/>
        <v/>
      </c>
      <c r="EA191" s="82" t="str">
        <f t="shared" si="65"/>
        <v/>
      </c>
      <c r="EB191" s="82" t="str">
        <f t="shared" si="65"/>
        <v/>
      </c>
      <c r="EC191" s="82" t="str">
        <f t="shared" si="65"/>
        <v/>
      </c>
      <c r="ED191" s="82" t="str">
        <f t="shared" si="65"/>
        <v/>
      </c>
      <c r="EE191" s="82" t="str">
        <f t="shared" si="66"/>
        <v/>
      </c>
      <c r="EF191" s="82" t="str">
        <f t="shared" si="66"/>
        <v/>
      </c>
      <c r="EG191" s="82" t="str">
        <f t="shared" si="66"/>
        <v/>
      </c>
      <c r="EH191" s="82" t="str">
        <f t="shared" si="66"/>
        <v/>
      </c>
      <c r="EI191" s="82" t="str">
        <f t="shared" si="66"/>
        <v/>
      </c>
      <c r="EJ191" s="82" t="str">
        <f t="shared" si="66"/>
        <v/>
      </c>
      <c r="EK191" s="82" t="str">
        <f t="shared" si="67"/>
        <v/>
      </c>
      <c r="EL191" s="82" t="str">
        <f t="shared" si="67"/>
        <v/>
      </c>
      <c r="EM191" s="82" t="str">
        <f t="shared" si="67"/>
        <v/>
      </c>
      <c r="EN191" s="82" t="str">
        <f t="shared" si="67"/>
        <v/>
      </c>
      <c r="EO191" s="82" t="str">
        <f t="shared" si="67"/>
        <v/>
      </c>
      <c r="EP191" s="82" t="str">
        <f t="shared" si="67"/>
        <v/>
      </c>
      <c r="EQ191" s="82" t="str">
        <f t="shared" si="68"/>
        <v/>
      </c>
      <c r="ER191" s="82" t="str">
        <f t="shared" si="68"/>
        <v/>
      </c>
      <c r="ES191" s="82" t="str">
        <f t="shared" si="68"/>
        <v/>
      </c>
      <c r="ET191" s="82" t="str">
        <f t="shared" si="68"/>
        <v/>
      </c>
      <c r="EU191" s="82" t="str">
        <f t="shared" si="68"/>
        <v/>
      </c>
      <c r="EV191" s="82" t="str">
        <f t="shared" si="68"/>
        <v/>
      </c>
      <c r="EW191" s="82" t="str">
        <f t="shared" si="69"/>
        <v/>
      </c>
      <c r="EX191" s="82" t="str">
        <f t="shared" si="69"/>
        <v/>
      </c>
      <c r="EY191" s="82" t="str">
        <f t="shared" si="69"/>
        <v/>
      </c>
      <c r="EZ191" s="82" t="str">
        <f t="shared" si="69"/>
        <v/>
      </c>
      <c r="FA191" s="82" t="str">
        <f t="shared" si="69"/>
        <v/>
      </c>
      <c r="FB191" s="82" t="str">
        <f t="shared" si="69"/>
        <v/>
      </c>
      <c r="FC191" s="82" t="str">
        <f t="shared" si="70"/>
        <v/>
      </c>
      <c r="FD191" s="82" t="str">
        <f t="shared" si="70"/>
        <v/>
      </c>
      <c r="FE191" s="82" t="str">
        <f t="shared" si="70"/>
        <v/>
      </c>
      <c r="FF191" s="82" t="str">
        <f t="shared" si="70"/>
        <v/>
      </c>
      <c r="FG191" s="82" t="str">
        <f t="shared" si="70"/>
        <v/>
      </c>
      <c r="FH191" s="82" t="str">
        <f t="shared" si="70"/>
        <v/>
      </c>
      <c r="FI191" s="82" t="str">
        <f t="shared" si="71"/>
        <v/>
      </c>
      <c r="FJ191" s="82" t="str">
        <f t="shared" si="71"/>
        <v/>
      </c>
      <c r="FK191" s="82" t="str">
        <f t="shared" si="71"/>
        <v/>
      </c>
      <c r="FL191" s="82" t="str">
        <f t="shared" si="71"/>
        <v/>
      </c>
      <c r="FM191" s="82" t="str">
        <f t="shared" si="71"/>
        <v/>
      </c>
      <c r="FN191" s="82" t="str">
        <f t="shared" si="71"/>
        <v/>
      </c>
      <c r="FO191" s="82" t="str">
        <f t="shared" si="72"/>
        <v>tlckidsclubtoyama@gmail.com</v>
      </c>
      <c r="FP191" s="82" t="str">
        <f t="shared" si="72"/>
        <v/>
      </c>
      <c r="FQ191" s="82" t="str">
        <f t="shared" si="72"/>
        <v/>
      </c>
      <c r="FR191" s="82" t="str">
        <f t="shared" si="72"/>
        <v/>
      </c>
      <c r="FS191" s="82" t="str">
        <f t="shared" si="72"/>
        <v/>
      </c>
      <c r="FT191" s="82" t="str">
        <f t="shared" si="72"/>
        <v/>
      </c>
      <c r="FU191" s="82" t="str">
        <f t="shared" si="73"/>
        <v>tlckidsclubtoyama@gmail.com</v>
      </c>
      <c r="FV191" s="82" t="str">
        <f t="shared" si="73"/>
        <v/>
      </c>
      <c r="FW191" s="82" t="str">
        <f t="shared" si="73"/>
        <v/>
      </c>
      <c r="FX191" s="82" t="str">
        <f t="shared" si="73"/>
        <v/>
      </c>
      <c r="FY191" s="82" t="str">
        <f t="shared" si="73"/>
        <v/>
      </c>
      <c r="FZ191" s="82" t="str">
        <f t="shared" si="73"/>
        <v/>
      </c>
      <c r="GA191" s="82" t="str">
        <f t="shared" si="74"/>
        <v/>
      </c>
      <c r="GB191" s="82" t="str">
        <f t="shared" si="74"/>
        <v/>
      </c>
      <c r="GC191" s="82" t="str">
        <f t="shared" si="74"/>
        <v/>
      </c>
      <c r="GD191" s="82" t="str">
        <f t="shared" si="74"/>
        <v/>
      </c>
      <c r="GE191" s="82" t="str">
        <f t="shared" si="74"/>
        <v/>
      </c>
      <c r="GF191" s="82" t="str">
        <f t="shared" si="74"/>
        <v/>
      </c>
      <c r="GG191" s="126"/>
      <c r="GH191" s="126"/>
      <c r="GI191" s="126"/>
      <c r="GJ191" s="126"/>
      <c r="GK191" s="126"/>
      <c r="GL191" s="126"/>
      <c r="GM191" s="126"/>
      <c r="GN191" s="126"/>
      <c r="GO191" s="126"/>
      <c r="GP191" s="126"/>
      <c r="GQ191" s="126"/>
      <c r="GR191" s="126"/>
      <c r="GS191" s="126"/>
      <c r="GT191" s="126"/>
      <c r="GU191" s="126"/>
      <c r="GV191" s="126"/>
      <c r="GW191" s="126"/>
      <c r="GX191" s="126"/>
      <c r="GY191" s="126"/>
      <c r="GZ191" s="126"/>
      <c r="HA191" s="126"/>
      <c r="HB191" s="126"/>
      <c r="HC191" s="126"/>
      <c r="HD191" s="126"/>
      <c r="HE191" s="129"/>
      <c r="HF191" s="129"/>
      <c r="HG191" s="129"/>
      <c r="HH191" s="129"/>
      <c r="HI191" s="129"/>
      <c r="HJ191" s="129"/>
      <c r="HK191" s="129"/>
      <c r="HL191" s="129"/>
      <c r="HM191" s="129"/>
      <c r="HN191" s="129"/>
      <c r="HO191" s="129"/>
      <c r="HP191" s="129"/>
      <c r="HQ191" s="129"/>
      <c r="HR191" s="129"/>
      <c r="HS191" s="129"/>
      <c r="HT191" s="129"/>
      <c r="HU191" s="129"/>
      <c r="HV191" s="129"/>
      <c r="HW191" s="129"/>
      <c r="HX191" s="129"/>
      <c r="HY191" s="129"/>
      <c r="HZ191" s="129"/>
      <c r="IA191" s="129"/>
      <c r="IB191" s="129"/>
    </row>
    <row r="192" spans="1:236" ht="25.5" customHeight="1">
      <c r="A192" s="2" t="s">
        <v>4744</v>
      </c>
      <c r="B192" s="2">
        <f>COUNTIF($H$4:H192,H192)</f>
        <v>1</v>
      </c>
      <c r="C192" s="2">
        <f>COUNTIF($J$4:J192,J192)</f>
        <v>1</v>
      </c>
      <c r="D192" s="2">
        <f>COUNTIF($K$4:K192,K192)</f>
        <v>1</v>
      </c>
      <c r="E192" s="89">
        <f t="shared" si="50"/>
        <v>189</v>
      </c>
      <c r="F192" s="89" t="s">
        <v>2532</v>
      </c>
      <c r="G192" s="79" t="s">
        <v>4137</v>
      </c>
      <c r="H192" s="97" t="s">
        <v>4520</v>
      </c>
      <c r="I192" s="79" t="s">
        <v>4522</v>
      </c>
      <c r="J192" s="79" t="s">
        <v>1528</v>
      </c>
      <c r="K192" s="89" t="s">
        <v>28</v>
      </c>
      <c r="L192" s="89" t="s">
        <v>1285</v>
      </c>
      <c r="M192" s="108" t="s">
        <v>2029</v>
      </c>
      <c r="N192" s="108"/>
      <c r="O192" s="108"/>
      <c r="P192" s="108"/>
      <c r="Q192" s="108"/>
      <c r="R192" s="108"/>
      <c r="S192" s="89"/>
      <c r="T192" s="89"/>
      <c r="U192" s="89"/>
      <c r="V192" s="89"/>
      <c r="W192" s="89"/>
      <c r="X192" s="89"/>
      <c r="Y192" s="89">
        <v>1</v>
      </c>
      <c r="Z192" s="89"/>
      <c r="AA192" s="89"/>
      <c r="AB192" s="89"/>
      <c r="AC192" s="89"/>
      <c r="AD192" s="89"/>
      <c r="AE192" s="89"/>
      <c r="AF192" s="89">
        <v>1</v>
      </c>
      <c r="AG192" s="89"/>
      <c r="AH192" s="89"/>
      <c r="AI192" s="89"/>
      <c r="AJ192" s="89"/>
      <c r="AK192" s="89"/>
      <c r="AL192" s="89"/>
      <c r="AM192" s="89"/>
      <c r="AN192" s="89"/>
      <c r="AO192" s="89"/>
      <c r="AP192" s="89"/>
      <c r="AQ192" s="111"/>
      <c r="AR192" s="118"/>
      <c r="AS192" s="121" t="str">
        <f t="shared" si="51"/>
        <v/>
      </c>
      <c r="AT192" s="121" t="str">
        <f t="shared" si="51"/>
        <v/>
      </c>
      <c r="AU192" s="121" t="str">
        <f t="shared" si="51"/>
        <v/>
      </c>
      <c r="AV192" s="121" t="str">
        <f t="shared" si="51"/>
        <v/>
      </c>
      <c r="AW192" s="121" t="str">
        <f t="shared" si="51"/>
        <v/>
      </c>
      <c r="AX192" s="121" t="str">
        <f t="shared" si="51"/>
        <v/>
      </c>
      <c r="AY192" s="121" t="str">
        <f t="shared" si="52"/>
        <v/>
      </c>
      <c r="AZ192" s="121" t="str">
        <f t="shared" si="52"/>
        <v/>
      </c>
      <c r="BA192" s="121" t="str">
        <f t="shared" si="52"/>
        <v/>
      </c>
      <c r="BB192" s="121" t="str">
        <f t="shared" si="52"/>
        <v/>
      </c>
      <c r="BC192" s="121" t="str">
        <f t="shared" si="52"/>
        <v/>
      </c>
      <c r="BD192" s="121" t="str">
        <f t="shared" si="52"/>
        <v/>
      </c>
      <c r="BE192" s="82" t="str">
        <f t="shared" si="53"/>
        <v/>
      </c>
      <c r="BF192" s="82" t="str">
        <f t="shared" si="53"/>
        <v/>
      </c>
      <c r="BG192" s="82" t="str">
        <f t="shared" si="53"/>
        <v/>
      </c>
      <c r="BH192" s="82" t="str">
        <f t="shared" si="53"/>
        <v/>
      </c>
      <c r="BI192" s="82" t="str">
        <f t="shared" si="53"/>
        <v/>
      </c>
      <c r="BJ192" s="82" t="str">
        <f t="shared" si="53"/>
        <v/>
      </c>
      <c r="BK192" s="82" t="str">
        <f t="shared" si="54"/>
        <v/>
      </c>
      <c r="BL192" s="82" t="str">
        <f t="shared" si="54"/>
        <v/>
      </c>
      <c r="BM192" s="82" t="str">
        <f t="shared" si="54"/>
        <v/>
      </c>
      <c r="BN192" s="82" t="str">
        <f t="shared" si="54"/>
        <v/>
      </c>
      <c r="BO192" s="82" t="str">
        <f t="shared" si="54"/>
        <v/>
      </c>
      <c r="BP192" s="82" t="str">
        <f t="shared" si="54"/>
        <v/>
      </c>
      <c r="BQ192" s="82" t="str">
        <f t="shared" si="55"/>
        <v/>
      </c>
      <c r="BR192" s="82" t="str">
        <f t="shared" si="55"/>
        <v/>
      </c>
      <c r="BS192" s="82" t="str">
        <f t="shared" si="55"/>
        <v/>
      </c>
      <c r="BT192" s="82" t="str">
        <f t="shared" si="55"/>
        <v/>
      </c>
      <c r="BU192" s="82" t="str">
        <f t="shared" si="55"/>
        <v/>
      </c>
      <c r="BV192" s="82" t="str">
        <f t="shared" si="55"/>
        <v/>
      </c>
      <c r="BW192" s="82" t="str">
        <f t="shared" si="56"/>
        <v/>
      </c>
      <c r="BX192" s="82" t="str">
        <f t="shared" si="56"/>
        <v/>
      </c>
      <c r="BY192" s="82" t="str">
        <f t="shared" si="56"/>
        <v/>
      </c>
      <c r="BZ192" s="82" t="str">
        <f t="shared" si="56"/>
        <v/>
      </c>
      <c r="CA192" s="82" t="str">
        <f t="shared" si="56"/>
        <v/>
      </c>
      <c r="CB192" s="82" t="str">
        <f t="shared" si="56"/>
        <v/>
      </c>
      <c r="CC192" s="82" t="str">
        <f t="shared" si="57"/>
        <v>shinsei@socialinclu.co.jp</v>
      </c>
      <c r="CD192" s="82" t="str">
        <f t="shared" si="57"/>
        <v/>
      </c>
      <c r="CE192" s="82" t="str">
        <f t="shared" si="57"/>
        <v/>
      </c>
      <c r="CF192" s="82" t="str">
        <f t="shared" si="57"/>
        <v/>
      </c>
      <c r="CG192" s="82" t="str">
        <f t="shared" si="57"/>
        <v/>
      </c>
      <c r="CH192" s="82" t="str">
        <f t="shared" si="57"/>
        <v/>
      </c>
      <c r="CI192" s="82" t="str">
        <f t="shared" si="58"/>
        <v/>
      </c>
      <c r="CJ192" s="82" t="str">
        <f t="shared" si="58"/>
        <v/>
      </c>
      <c r="CK192" s="82" t="str">
        <f t="shared" si="58"/>
        <v/>
      </c>
      <c r="CL192" s="82" t="str">
        <f t="shared" si="58"/>
        <v/>
      </c>
      <c r="CM192" s="82" t="str">
        <f t="shared" si="58"/>
        <v/>
      </c>
      <c r="CN192" s="82" t="str">
        <f t="shared" si="58"/>
        <v/>
      </c>
      <c r="CO192" s="82" t="str">
        <f t="shared" si="59"/>
        <v/>
      </c>
      <c r="CP192" s="82" t="str">
        <f t="shared" si="59"/>
        <v/>
      </c>
      <c r="CQ192" s="82" t="str">
        <f t="shared" si="59"/>
        <v/>
      </c>
      <c r="CR192" s="82" t="str">
        <f t="shared" si="59"/>
        <v/>
      </c>
      <c r="CS192" s="82" t="str">
        <f t="shared" si="59"/>
        <v/>
      </c>
      <c r="CT192" s="82" t="str">
        <f t="shared" si="59"/>
        <v/>
      </c>
      <c r="CU192" s="82" t="str">
        <f t="shared" si="60"/>
        <v/>
      </c>
      <c r="CV192" s="82" t="str">
        <f t="shared" si="60"/>
        <v/>
      </c>
      <c r="CW192" s="82" t="str">
        <f t="shared" si="60"/>
        <v/>
      </c>
      <c r="CX192" s="82" t="str">
        <f t="shared" si="60"/>
        <v/>
      </c>
      <c r="CY192" s="82" t="str">
        <f t="shared" si="60"/>
        <v/>
      </c>
      <c r="CZ192" s="82" t="str">
        <f t="shared" si="60"/>
        <v/>
      </c>
      <c r="DA192" s="82" t="str">
        <f t="shared" si="61"/>
        <v/>
      </c>
      <c r="DB192" s="82" t="str">
        <f t="shared" si="61"/>
        <v/>
      </c>
      <c r="DC192" s="82" t="str">
        <f t="shared" si="61"/>
        <v/>
      </c>
      <c r="DD192" s="82" t="str">
        <f t="shared" si="61"/>
        <v/>
      </c>
      <c r="DE192" s="82" t="str">
        <f t="shared" si="61"/>
        <v/>
      </c>
      <c r="DF192" s="82" t="str">
        <f t="shared" si="61"/>
        <v/>
      </c>
      <c r="DG192" s="82" t="str">
        <f t="shared" si="62"/>
        <v/>
      </c>
      <c r="DH192" s="82" t="str">
        <f t="shared" si="62"/>
        <v/>
      </c>
      <c r="DI192" s="82" t="str">
        <f t="shared" si="62"/>
        <v/>
      </c>
      <c r="DJ192" s="82" t="str">
        <f t="shared" si="62"/>
        <v/>
      </c>
      <c r="DK192" s="82" t="str">
        <f t="shared" si="62"/>
        <v/>
      </c>
      <c r="DL192" s="82" t="str">
        <f t="shared" si="62"/>
        <v/>
      </c>
      <c r="DM192" s="82" t="str">
        <f t="shared" si="63"/>
        <v/>
      </c>
      <c r="DN192" s="82" t="str">
        <f t="shared" si="63"/>
        <v/>
      </c>
      <c r="DO192" s="82" t="str">
        <f t="shared" si="63"/>
        <v/>
      </c>
      <c r="DP192" s="82" t="str">
        <f t="shared" si="63"/>
        <v/>
      </c>
      <c r="DQ192" s="82" t="str">
        <f t="shared" si="63"/>
        <v/>
      </c>
      <c r="DR192" s="82" t="str">
        <f t="shared" si="63"/>
        <v/>
      </c>
      <c r="DS192" s="82" t="str">
        <f t="shared" si="64"/>
        <v>shinsei@socialinclu.co.jp</v>
      </c>
      <c r="DT192" s="82" t="str">
        <f t="shared" si="64"/>
        <v/>
      </c>
      <c r="DU192" s="82" t="str">
        <f t="shared" si="64"/>
        <v/>
      </c>
      <c r="DV192" s="82" t="str">
        <f t="shared" si="64"/>
        <v/>
      </c>
      <c r="DW192" s="82" t="str">
        <f t="shared" si="64"/>
        <v/>
      </c>
      <c r="DX192" s="82" t="str">
        <f t="shared" si="64"/>
        <v/>
      </c>
      <c r="DY192" s="82" t="str">
        <f t="shared" si="65"/>
        <v/>
      </c>
      <c r="DZ192" s="82" t="str">
        <f t="shared" si="65"/>
        <v/>
      </c>
      <c r="EA192" s="82" t="str">
        <f t="shared" si="65"/>
        <v/>
      </c>
      <c r="EB192" s="82" t="str">
        <f t="shared" si="65"/>
        <v/>
      </c>
      <c r="EC192" s="82" t="str">
        <f t="shared" si="65"/>
        <v/>
      </c>
      <c r="ED192" s="82" t="str">
        <f t="shared" si="65"/>
        <v/>
      </c>
      <c r="EE192" s="82" t="str">
        <f t="shared" si="66"/>
        <v/>
      </c>
      <c r="EF192" s="82" t="str">
        <f t="shared" si="66"/>
        <v/>
      </c>
      <c r="EG192" s="82" t="str">
        <f t="shared" si="66"/>
        <v/>
      </c>
      <c r="EH192" s="82" t="str">
        <f t="shared" si="66"/>
        <v/>
      </c>
      <c r="EI192" s="82" t="str">
        <f t="shared" si="66"/>
        <v/>
      </c>
      <c r="EJ192" s="82" t="str">
        <f t="shared" si="66"/>
        <v/>
      </c>
      <c r="EK192" s="82" t="str">
        <f t="shared" si="67"/>
        <v/>
      </c>
      <c r="EL192" s="82" t="str">
        <f t="shared" si="67"/>
        <v/>
      </c>
      <c r="EM192" s="82" t="str">
        <f t="shared" si="67"/>
        <v/>
      </c>
      <c r="EN192" s="82" t="str">
        <f t="shared" si="67"/>
        <v/>
      </c>
      <c r="EO192" s="82" t="str">
        <f t="shared" si="67"/>
        <v/>
      </c>
      <c r="EP192" s="82" t="str">
        <f t="shared" si="67"/>
        <v/>
      </c>
      <c r="EQ192" s="82" t="str">
        <f t="shared" si="68"/>
        <v/>
      </c>
      <c r="ER192" s="82" t="str">
        <f t="shared" si="68"/>
        <v/>
      </c>
      <c r="ES192" s="82" t="str">
        <f t="shared" si="68"/>
        <v/>
      </c>
      <c r="ET192" s="82" t="str">
        <f t="shared" si="68"/>
        <v/>
      </c>
      <c r="EU192" s="82" t="str">
        <f t="shared" si="68"/>
        <v/>
      </c>
      <c r="EV192" s="82" t="str">
        <f t="shared" si="68"/>
        <v/>
      </c>
      <c r="EW192" s="82" t="str">
        <f t="shared" si="69"/>
        <v/>
      </c>
      <c r="EX192" s="82" t="str">
        <f t="shared" si="69"/>
        <v/>
      </c>
      <c r="EY192" s="82" t="str">
        <f t="shared" si="69"/>
        <v/>
      </c>
      <c r="EZ192" s="82" t="str">
        <f t="shared" si="69"/>
        <v/>
      </c>
      <c r="FA192" s="82" t="str">
        <f t="shared" si="69"/>
        <v/>
      </c>
      <c r="FB192" s="82" t="str">
        <f t="shared" si="69"/>
        <v/>
      </c>
      <c r="FC192" s="82" t="str">
        <f t="shared" si="70"/>
        <v/>
      </c>
      <c r="FD192" s="82" t="str">
        <f t="shared" si="70"/>
        <v/>
      </c>
      <c r="FE192" s="82" t="str">
        <f t="shared" si="70"/>
        <v/>
      </c>
      <c r="FF192" s="82" t="str">
        <f t="shared" si="70"/>
        <v/>
      </c>
      <c r="FG192" s="82" t="str">
        <f t="shared" si="70"/>
        <v/>
      </c>
      <c r="FH192" s="82" t="str">
        <f t="shared" si="70"/>
        <v/>
      </c>
      <c r="FI192" s="82" t="str">
        <f t="shared" si="71"/>
        <v/>
      </c>
      <c r="FJ192" s="82" t="str">
        <f t="shared" si="71"/>
        <v/>
      </c>
      <c r="FK192" s="82" t="str">
        <f t="shared" si="71"/>
        <v/>
      </c>
      <c r="FL192" s="82" t="str">
        <f t="shared" si="71"/>
        <v/>
      </c>
      <c r="FM192" s="82" t="str">
        <f t="shared" si="71"/>
        <v/>
      </c>
      <c r="FN192" s="82" t="str">
        <f t="shared" si="71"/>
        <v/>
      </c>
      <c r="FO192" s="82" t="str">
        <f t="shared" si="72"/>
        <v/>
      </c>
      <c r="FP192" s="82" t="str">
        <f t="shared" si="72"/>
        <v/>
      </c>
      <c r="FQ192" s="82" t="str">
        <f t="shared" si="72"/>
        <v/>
      </c>
      <c r="FR192" s="82" t="str">
        <f t="shared" si="72"/>
        <v/>
      </c>
      <c r="FS192" s="82" t="str">
        <f t="shared" si="72"/>
        <v/>
      </c>
      <c r="FT192" s="82" t="str">
        <f t="shared" si="72"/>
        <v/>
      </c>
      <c r="FU192" s="82" t="str">
        <f t="shared" si="73"/>
        <v/>
      </c>
      <c r="FV192" s="82" t="str">
        <f t="shared" si="73"/>
        <v/>
      </c>
      <c r="FW192" s="82" t="str">
        <f t="shared" si="73"/>
        <v/>
      </c>
      <c r="FX192" s="82" t="str">
        <f t="shared" si="73"/>
        <v/>
      </c>
      <c r="FY192" s="82" t="str">
        <f t="shared" si="73"/>
        <v/>
      </c>
      <c r="FZ192" s="82" t="str">
        <f t="shared" si="73"/>
        <v/>
      </c>
      <c r="GA192" s="82" t="str">
        <f t="shared" si="74"/>
        <v/>
      </c>
      <c r="GB192" s="82" t="str">
        <f t="shared" si="74"/>
        <v/>
      </c>
      <c r="GC192" s="82" t="str">
        <f t="shared" si="74"/>
        <v/>
      </c>
      <c r="GD192" s="82" t="str">
        <f t="shared" si="74"/>
        <v/>
      </c>
      <c r="GE192" s="82" t="str">
        <f t="shared" si="74"/>
        <v/>
      </c>
      <c r="GF192" s="82" t="str">
        <f t="shared" si="74"/>
        <v/>
      </c>
      <c r="GG192" s="126"/>
      <c r="GH192" s="126"/>
      <c r="GI192" s="126"/>
      <c r="GJ192" s="126"/>
      <c r="GK192" s="126"/>
      <c r="GL192" s="126"/>
      <c r="GM192" s="126"/>
      <c r="GN192" s="126"/>
      <c r="GO192" s="126"/>
      <c r="GP192" s="126"/>
      <c r="GQ192" s="126"/>
      <c r="GR192" s="126"/>
      <c r="GS192" s="126"/>
      <c r="GT192" s="126"/>
      <c r="GU192" s="126"/>
      <c r="GV192" s="126"/>
      <c r="GW192" s="126"/>
      <c r="GX192" s="126"/>
      <c r="GY192" s="126"/>
      <c r="GZ192" s="126"/>
      <c r="HA192" s="126"/>
      <c r="HB192" s="126"/>
      <c r="HC192" s="126"/>
      <c r="HD192" s="126"/>
      <c r="HE192" s="129"/>
      <c r="HF192" s="129"/>
      <c r="HG192" s="129"/>
      <c r="HH192" s="129"/>
      <c r="HI192" s="129"/>
      <c r="HJ192" s="129"/>
      <c r="HK192" s="129"/>
      <c r="HL192" s="129"/>
      <c r="HM192" s="129"/>
      <c r="HN192" s="129"/>
      <c r="HO192" s="129"/>
      <c r="HP192" s="129"/>
      <c r="HQ192" s="129"/>
      <c r="HR192" s="129"/>
      <c r="HS192" s="129"/>
      <c r="HT192" s="129"/>
      <c r="HU192" s="129"/>
      <c r="HV192" s="129"/>
      <c r="HW192" s="129"/>
      <c r="HX192" s="129"/>
      <c r="HY192" s="129"/>
      <c r="HZ192" s="129"/>
      <c r="IA192" s="129"/>
      <c r="IB192" s="129"/>
    </row>
    <row r="193" spans="1:236" ht="25.5" customHeight="1">
      <c r="A193" s="2" t="s">
        <v>4746</v>
      </c>
      <c r="B193" s="2">
        <f>COUNTIF($H$4:H193,H193)</f>
        <v>1</v>
      </c>
      <c r="C193" s="2">
        <f>COUNTIF($J$4:J193,J193)</f>
        <v>1</v>
      </c>
      <c r="D193" s="2">
        <f>COUNTIF($K$4:K193,K193)</f>
        <v>1</v>
      </c>
      <c r="E193" s="89">
        <f t="shared" si="50"/>
        <v>190</v>
      </c>
      <c r="F193" s="89" t="s">
        <v>2532</v>
      </c>
      <c r="G193" s="79" t="s">
        <v>3917</v>
      </c>
      <c r="H193" s="97" t="s">
        <v>3280</v>
      </c>
      <c r="I193" s="79" t="s">
        <v>467</v>
      </c>
      <c r="J193" s="79" t="s">
        <v>2045</v>
      </c>
      <c r="K193" s="89" t="s">
        <v>2173</v>
      </c>
      <c r="L193" s="89" t="s">
        <v>3126</v>
      </c>
      <c r="M193" s="108" t="s">
        <v>4479</v>
      </c>
      <c r="N193" s="108"/>
      <c r="O193" s="108"/>
      <c r="P193" s="108"/>
      <c r="Q193" s="108"/>
      <c r="R193" s="108"/>
      <c r="S193" s="89"/>
      <c r="T193" s="89"/>
      <c r="U193" s="89"/>
      <c r="V193" s="89"/>
      <c r="W193" s="89"/>
      <c r="X193" s="89"/>
      <c r="Y193" s="89"/>
      <c r="Z193" s="89"/>
      <c r="AA193" s="89"/>
      <c r="AB193" s="89">
        <v>1</v>
      </c>
      <c r="AC193" s="89"/>
      <c r="AD193" s="89"/>
      <c r="AE193" s="89"/>
      <c r="AF193" s="89"/>
      <c r="AG193" s="89"/>
      <c r="AH193" s="89"/>
      <c r="AI193" s="89"/>
      <c r="AJ193" s="89"/>
      <c r="AK193" s="89"/>
      <c r="AL193" s="89"/>
      <c r="AM193" s="89"/>
      <c r="AN193" s="89"/>
      <c r="AO193" s="89"/>
      <c r="AP193" s="89"/>
      <c r="AQ193" s="111"/>
      <c r="AR193" s="118"/>
      <c r="AS193" s="121" t="str">
        <f t="shared" si="51"/>
        <v/>
      </c>
      <c r="AT193" s="121" t="str">
        <f t="shared" si="51"/>
        <v/>
      </c>
      <c r="AU193" s="121" t="str">
        <f t="shared" si="51"/>
        <v/>
      </c>
      <c r="AV193" s="121" t="str">
        <f t="shared" si="51"/>
        <v/>
      </c>
      <c r="AW193" s="121" t="str">
        <f t="shared" si="51"/>
        <v/>
      </c>
      <c r="AX193" s="121" t="str">
        <f t="shared" si="51"/>
        <v/>
      </c>
      <c r="AY193" s="121" t="str">
        <f t="shared" si="52"/>
        <v/>
      </c>
      <c r="AZ193" s="121" t="str">
        <f t="shared" si="52"/>
        <v/>
      </c>
      <c r="BA193" s="121" t="str">
        <f t="shared" si="52"/>
        <v/>
      </c>
      <c r="BB193" s="121" t="str">
        <f t="shared" si="52"/>
        <v/>
      </c>
      <c r="BC193" s="121" t="str">
        <f t="shared" si="52"/>
        <v/>
      </c>
      <c r="BD193" s="121" t="str">
        <f t="shared" si="52"/>
        <v/>
      </c>
      <c r="BE193" s="82" t="str">
        <f t="shared" si="53"/>
        <v/>
      </c>
      <c r="BF193" s="82" t="str">
        <f t="shared" si="53"/>
        <v/>
      </c>
      <c r="BG193" s="82" t="str">
        <f t="shared" si="53"/>
        <v/>
      </c>
      <c r="BH193" s="82" t="str">
        <f t="shared" si="53"/>
        <v/>
      </c>
      <c r="BI193" s="82" t="str">
        <f t="shared" si="53"/>
        <v/>
      </c>
      <c r="BJ193" s="82" t="str">
        <f t="shared" si="53"/>
        <v/>
      </c>
      <c r="BK193" s="82" t="str">
        <f t="shared" si="54"/>
        <v/>
      </c>
      <c r="BL193" s="82" t="str">
        <f t="shared" si="54"/>
        <v/>
      </c>
      <c r="BM193" s="82" t="str">
        <f t="shared" si="54"/>
        <v/>
      </c>
      <c r="BN193" s="82" t="str">
        <f t="shared" si="54"/>
        <v/>
      </c>
      <c r="BO193" s="82" t="str">
        <f t="shared" si="54"/>
        <v/>
      </c>
      <c r="BP193" s="82" t="str">
        <f t="shared" si="54"/>
        <v/>
      </c>
      <c r="BQ193" s="82" t="str">
        <f t="shared" si="55"/>
        <v/>
      </c>
      <c r="BR193" s="82" t="str">
        <f t="shared" si="55"/>
        <v/>
      </c>
      <c r="BS193" s="82" t="str">
        <f t="shared" si="55"/>
        <v/>
      </c>
      <c r="BT193" s="82" t="str">
        <f t="shared" si="55"/>
        <v/>
      </c>
      <c r="BU193" s="82" t="str">
        <f t="shared" si="55"/>
        <v/>
      </c>
      <c r="BV193" s="82" t="str">
        <f t="shared" si="55"/>
        <v/>
      </c>
      <c r="BW193" s="82" t="str">
        <f t="shared" si="56"/>
        <v/>
      </c>
      <c r="BX193" s="82" t="str">
        <f t="shared" si="56"/>
        <v/>
      </c>
      <c r="BY193" s="82" t="str">
        <f t="shared" si="56"/>
        <v/>
      </c>
      <c r="BZ193" s="82" t="str">
        <f t="shared" si="56"/>
        <v/>
      </c>
      <c r="CA193" s="82" t="str">
        <f t="shared" si="56"/>
        <v/>
      </c>
      <c r="CB193" s="82" t="str">
        <f t="shared" si="56"/>
        <v/>
      </c>
      <c r="CC193" s="82" t="str">
        <f t="shared" si="57"/>
        <v/>
      </c>
      <c r="CD193" s="82" t="str">
        <f t="shared" si="57"/>
        <v/>
      </c>
      <c r="CE193" s="82" t="str">
        <f t="shared" si="57"/>
        <v/>
      </c>
      <c r="CF193" s="82" t="str">
        <f t="shared" si="57"/>
        <v/>
      </c>
      <c r="CG193" s="82" t="str">
        <f t="shared" si="57"/>
        <v/>
      </c>
      <c r="CH193" s="82" t="str">
        <f t="shared" si="57"/>
        <v/>
      </c>
      <c r="CI193" s="82" t="str">
        <f t="shared" si="58"/>
        <v/>
      </c>
      <c r="CJ193" s="82" t="str">
        <f t="shared" si="58"/>
        <v/>
      </c>
      <c r="CK193" s="82" t="str">
        <f t="shared" si="58"/>
        <v/>
      </c>
      <c r="CL193" s="82" t="str">
        <f t="shared" si="58"/>
        <v/>
      </c>
      <c r="CM193" s="82" t="str">
        <f t="shared" si="58"/>
        <v/>
      </c>
      <c r="CN193" s="82" t="str">
        <f t="shared" si="58"/>
        <v/>
      </c>
      <c r="CO193" s="82" t="str">
        <f t="shared" si="59"/>
        <v/>
      </c>
      <c r="CP193" s="82" t="str">
        <f t="shared" si="59"/>
        <v/>
      </c>
      <c r="CQ193" s="82" t="str">
        <f t="shared" si="59"/>
        <v/>
      </c>
      <c r="CR193" s="82" t="str">
        <f t="shared" si="59"/>
        <v/>
      </c>
      <c r="CS193" s="82" t="str">
        <f t="shared" si="59"/>
        <v/>
      </c>
      <c r="CT193" s="82" t="str">
        <f t="shared" si="59"/>
        <v/>
      </c>
      <c r="CU193" s="82" t="str">
        <f t="shared" si="60"/>
        <v>gyousei@welbe.co.jp</v>
      </c>
      <c r="CV193" s="82" t="str">
        <f t="shared" si="60"/>
        <v/>
      </c>
      <c r="CW193" s="82" t="str">
        <f t="shared" si="60"/>
        <v/>
      </c>
      <c r="CX193" s="82" t="str">
        <f t="shared" si="60"/>
        <v/>
      </c>
      <c r="CY193" s="82" t="str">
        <f t="shared" si="60"/>
        <v/>
      </c>
      <c r="CZ193" s="82" t="str">
        <f t="shared" si="60"/>
        <v/>
      </c>
      <c r="DA193" s="82" t="str">
        <f t="shared" si="61"/>
        <v/>
      </c>
      <c r="DB193" s="82" t="str">
        <f t="shared" si="61"/>
        <v/>
      </c>
      <c r="DC193" s="82" t="str">
        <f t="shared" si="61"/>
        <v/>
      </c>
      <c r="DD193" s="82" t="str">
        <f t="shared" si="61"/>
        <v/>
      </c>
      <c r="DE193" s="82" t="str">
        <f t="shared" si="61"/>
        <v/>
      </c>
      <c r="DF193" s="82" t="str">
        <f t="shared" si="61"/>
        <v/>
      </c>
      <c r="DG193" s="82" t="str">
        <f t="shared" si="62"/>
        <v/>
      </c>
      <c r="DH193" s="82" t="str">
        <f t="shared" si="62"/>
        <v/>
      </c>
      <c r="DI193" s="82" t="str">
        <f t="shared" si="62"/>
        <v/>
      </c>
      <c r="DJ193" s="82" t="str">
        <f t="shared" si="62"/>
        <v/>
      </c>
      <c r="DK193" s="82" t="str">
        <f t="shared" si="62"/>
        <v/>
      </c>
      <c r="DL193" s="82" t="str">
        <f t="shared" si="62"/>
        <v/>
      </c>
      <c r="DM193" s="82" t="str">
        <f t="shared" si="63"/>
        <v/>
      </c>
      <c r="DN193" s="82" t="str">
        <f t="shared" si="63"/>
        <v/>
      </c>
      <c r="DO193" s="82" t="str">
        <f t="shared" si="63"/>
        <v/>
      </c>
      <c r="DP193" s="82" t="str">
        <f t="shared" si="63"/>
        <v/>
      </c>
      <c r="DQ193" s="82" t="str">
        <f t="shared" si="63"/>
        <v/>
      </c>
      <c r="DR193" s="82" t="str">
        <f t="shared" si="63"/>
        <v/>
      </c>
      <c r="DS193" s="82" t="str">
        <f t="shared" si="64"/>
        <v/>
      </c>
      <c r="DT193" s="82" t="str">
        <f t="shared" si="64"/>
        <v/>
      </c>
      <c r="DU193" s="82" t="str">
        <f t="shared" si="64"/>
        <v/>
      </c>
      <c r="DV193" s="82" t="str">
        <f t="shared" si="64"/>
        <v/>
      </c>
      <c r="DW193" s="82" t="str">
        <f t="shared" si="64"/>
        <v/>
      </c>
      <c r="DX193" s="82" t="str">
        <f t="shared" si="64"/>
        <v/>
      </c>
      <c r="DY193" s="82" t="str">
        <f t="shared" si="65"/>
        <v/>
      </c>
      <c r="DZ193" s="82" t="str">
        <f t="shared" si="65"/>
        <v/>
      </c>
      <c r="EA193" s="82" t="str">
        <f t="shared" si="65"/>
        <v/>
      </c>
      <c r="EB193" s="82" t="str">
        <f t="shared" si="65"/>
        <v/>
      </c>
      <c r="EC193" s="82" t="str">
        <f t="shared" si="65"/>
        <v/>
      </c>
      <c r="ED193" s="82" t="str">
        <f t="shared" si="65"/>
        <v/>
      </c>
      <c r="EE193" s="82" t="str">
        <f t="shared" si="66"/>
        <v/>
      </c>
      <c r="EF193" s="82" t="str">
        <f t="shared" si="66"/>
        <v/>
      </c>
      <c r="EG193" s="82" t="str">
        <f t="shared" si="66"/>
        <v/>
      </c>
      <c r="EH193" s="82" t="str">
        <f t="shared" si="66"/>
        <v/>
      </c>
      <c r="EI193" s="82" t="str">
        <f t="shared" si="66"/>
        <v/>
      </c>
      <c r="EJ193" s="82" t="str">
        <f t="shared" si="66"/>
        <v/>
      </c>
      <c r="EK193" s="82" t="str">
        <f t="shared" si="67"/>
        <v/>
      </c>
      <c r="EL193" s="82" t="str">
        <f t="shared" si="67"/>
        <v/>
      </c>
      <c r="EM193" s="82" t="str">
        <f t="shared" si="67"/>
        <v/>
      </c>
      <c r="EN193" s="82" t="str">
        <f t="shared" si="67"/>
        <v/>
      </c>
      <c r="EO193" s="82" t="str">
        <f t="shared" si="67"/>
        <v/>
      </c>
      <c r="EP193" s="82" t="str">
        <f t="shared" si="67"/>
        <v/>
      </c>
      <c r="EQ193" s="82" t="str">
        <f t="shared" si="68"/>
        <v/>
      </c>
      <c r="ER193" s="82" t="str">
        <f t="shared" si="68"/>
        <v/>
      </c>
      <c r="ES193" s="82" t="str">
        <f t="shared" si="68"/>
        <v/>
      </c>
      <c r="ET193" s="82" t="str">
        <f t="shared" si="68"/>
        <v/>
      </c>
      <c r="EU193" s="82" t="str">
        <f t="shared" si="68"/>
        <v/>
      </c>
      <c r="EV193" s="82" t="str">
        <f t="shared" si="68"/>
        <v/>
      </c>
      <c r="EW193" s="82" t="str">
        <f t="shared" si="69"/>
        <v/>
      </c>
      <c r="EX193" s="82" t="str">
        <f t="shared" si="69"/>
        <v/>
      </c>
      <c r="EY193" s="82" t="str">
        <f t="shared" si="69"/>
        <v/>
      </c>
      <c r="EZ193" s="82" t="str">
        <f t="shared" si="69"/>
        <v/>
      </c>
      <c r="FA193" s="82" t="str">
        <f t="shared" si="69"/>
        <v/>
      </c>
      <c r="FB193" s="82" t="str">
        <f t="shared" si="69"/>
        <v/>
      </c>
      <c r="FC193" s="82" t="str">
        <f t="shared" si="70"/>
        <v/>
      </c>
      <c r="FD193" s="82" t="str">
        <f t="shared" si="70"/>
        <v/>
      </c>
      <c r="FE193" s="82" t="str">
        <f t="shared" si="70"/>
        <v/>
      </c>
      <c r="FF193" s="82" t="str">
        <f t="shared" si="70"/>
        <v/>
      </c>
      <c r="FG193" s="82" t="str">
        <f t="shared" si="70"/>
        <v/>
      </c>
      <c r="FH193" s="82" t="str">
        <f t="shared" si="70"/>
        <v/>
      </c>
      <c r="FI193" s="82" t="str">
        <f t="shared" si="71"/>
        <v/>
      </c>
      <c r="FJ193" s="82" t="str">
        <f t="shared" si="71"/>
        <v/>
      </c>
      <c r="FK193" s="82" t="str">
        <f t="shared" si="71"/>
        <v/>
      </c>
      <c r="FL193" s="82" t="str">
        <f t="shared" si="71"/>
        <v/>
      </c>
      <c r="FM193" s="82" t="str">
        <f t="shared" si="71"/>
        <v/>
      </c>
      <c r="FN193" s="82" t="str">
        <f t="shared" si="71"/>
        <v/>
      </c>
      <c r="FO193" s="82" t="str">
        <f t="shared" si="72"/>
        <v/>
      </c>
      <c r="FP193" s="82" t="str">
        <f t="shared" si="72"/>
        <v/>
      </c>
      <c r="FQ193" s="82" t="str">
        <f t="shared" si="72"/>
        <v/>
      </c>
      <c r="FR193" s="82" t="str">
        <f t="shared" si="72"/>
        <v/>
      </c>
      <c r="FS193" s="82" t="str">
        <f t="shared" si="72"/>
        <v/>
      </c>
      <c r="FT193" s="82" t="str">
        <f t="shared" si="72"/>
        <v/>
      </c>
      <c r="FU193" s="82" t="str">
        <f t="shared" si="73"/>
        <v/>
      </c>
      <c r="FV193" s="82" t="str">
        <f t="shared" si="73"/>
        <v/>
      </c>
      <c r="FW193" s="82" t="str">
        <f t="shared" si="73"/>
        <v/>
      </c>
      <c r="FX193" s="82" t="str">
        <f t="shared" si="73"/>
        <v/>
      </c>
      <c r="FY193" s="82" t="str">
        <f t="shared" si="73"/>
        <v/>
      </c>
      <c r="FZ193" s="82" t="str">
        <f t="shared" si="73"/>
        <v/>
      </c>
      <c r="GA193" s="82" t="str">
        <f t="shared" si="74"/>
        <v/>
      </c>
      <c r="GB193" s="82" t="str">
        <f t="shared" si="74"/>
        <v/>
      </c>
      <c r="GC193" s="82" t="str">
        <f t="shared" si="74"/>
        <v/>
      </c>
      <c r="GD193" s="82" t="str">
        <f t="shared" si="74"/>
        <v/>
      </c>
      <c r="GE193" s="82" t="str">
        <f t="shared" si="74"/>
        <v/>
      </c>
      <c r="GF193" s="82" t="str">
        <f t="shared" si="74"/>
        <v/>
      </c>
      <c r="GG193" s="126"/>
      <c r="GH193" s="126"/>
      <c r="GI193" s="126"/>
      <c r="GJ193" s="126"/>
      <c r="GK193" s="126"/>
      <c r="GL193" s="126"/>
      <c r="GM193" s="126"/>
      <c r="GN193" s="126"/>
      <c r="GO193" s="126"/>
      <c r="GP193" s="126"/>
      <c r="GQ193" s="126"/>
      <c r="GR193" s="126"/>
      <c r="GS193" s="126"/>
      <c r="GT193" s="126"/>
      <c r="GU193" s="126"/>
      <c r="GV193" s="126"/>
      <c r="GW193" s="126"/>
      <c r="GX193" s="126"/>
      <c r="GY193" s="126"/>
      <c r="GZ193" s="126"/>
      <c r="HA193" s="126"/>
      <c r="HB193" s="126"/>
      <c r="HC193" s="126"/>
      <c r="HD193" s="126"/>
      <c r="HE193" s="129"/>
      <c r="HF193" s="129"/>
      <c r="HG193" s="129"/>
      <c r="HH193" s="129"/>
      <c r="HI193" s="129"/>
      <c r="HJ193" s="129"/>
      <c r="HK193" s="129"/>
      <c r="HL193" s="129"/>
      <c r="HM193" s="129"/>
      <c r="HN193" s="129"/>
      <c r="HO193" s="129"/>
      <c r="HP193" s="129"/>
      <c r="HQ193" s="129"/>
      <c r="HR193" s="129"/>
      <c r="HS193" s="129"/>
      <c r="HT193" s="129"/>
      <c r="HU193" s="129"/>
      <c r="HV193" s="129"/>
      <c r="HW193" s="129"/>
      <c r="HX193" s="129"/>
      <c r="HY193" s="129"/>
      <c r="HZ193" s="129"/>
      <c r="IA193" s="129"/>
      <c r="IB193" s="129"/>
    </row>
    <row r="194" spans="1:236" ht="25.5" customHeight="1">
      <c r="A194" s="2" t="s">
        <v>1619</v>
      </c>
      <c r="B194" s="2">
        <f>COUNTIF($H$4:H194,H194)</f>
        <v>1</v>
      </c>
      <c r="C194" s="2">
        <f>COUNTIF($J$4:J194,J194)</f>
        <v>1</v>
      </c>
      <c r="D194" s="2">
        <f>COUNTIF($K$4:K194,K194)</f>
        <v>1</v>
      </c>
      <c r="E194" s="89">
        <f t="shared" si="50"/>
        <v>191</v>
      </c>
      <c r="F194" s="89" t="s">
        <v>2532</v>
      </c>
      <c r="G194" s="79" t="s">
        <v>4025</v>
      </c>
      <c r="H194" s="97" t="s">
        <v>2996</v>
      </c>
      <c r="I194" s="79" t="s">
        <v>3092</v>
      </c>
      <c r="J194" s="79" t="s">
        <v>4523</v>
      </c>
      <c r="K194" s="89" t="s">
        <v>4524</v>
      </c>
      <c r="L194" s="89" t="s">
        <v>3</v>
      </c>
      <c r="M194" s="108" t="s">
        <v>4519</v>
      </c>
      <c r="N194" s="108"/>
      <c r="O194" s="108"/>
      <c r="P194" s="108"/>
      <c r="Q194" s="108"/>
      <c r="R194" s="108"/>
      <c r="S194" s="89"/>
      <c r="T194" s="89"/>
      <c r="U194" s="89"/>
      <c r="V194" s="89"/>
      <c r="W194" s="89"/>
      <c r="X194" s="89"/>
      <c r="Y194" s="89"/>
      <c r="Z194" s="89"/>
      <c r="AA194" s="89"/>
      <c r="AB194" s="89"/>
      <c r="AC194" s="89"/>
      <c r="AD194" s="89"/>
      <c r="AE194" s="89"/>
      <c r="AF194" s="89"/>
      <c r="AG194" s="89"/>
      <c r="AH194" s="89"/>
      <c r="AI194" s="89"/>
      <c r="AJ194" s="89"/>
      <c r="AK194" s="89"/>
      <c r="AL194" s="89"/>
      <c r="AM194" s="89"/>
      <c r="AN194" s="89"/>
      <c r="AO194" s="89">
        <v>1</v>
      </c>
      <c r="AP194" s="89"/>
      <c r="AQ194" s="111"/>
      <c r="AR194" s="118"/>
      <c r="AS194" s="121" t="str">
        <f t="shared" si="51"/>
        <v/>
      </c>
      <c r="AT194" s="121" t="str">
        <f t="shared" si="51"/>
        <v/>
      </c>
      <c r="AU194" s="121" t="str">
        <f t="shared" si="51"/>
        <v/>
      </c>
      <c r="AV194" s="121" t="str">
        <f t="shared" si="51"/>
        <v/>
      </c>
      <c r="AW194" s="121" t="str">
        <f t="shared" si="51"/>
        <v/>
      </c>
      <c r="AX194" s="121" t="str">
        <f t="shared" si="51"/>
        <v/>
      </c>
      <c r="AY194" s="121" t="str">
        <f t="shared" si="52"/>
        <v/>
      </c>
      <c r="AZ194" s="121" t="str">
        <f t="shared" si="52"/>
        <v/>
      </c>
      <c r="BA194" s="121" t="str">
        <f t="shared" si="52"/>
        <v/>
      </c>
      <c r="BB194" s="121" t="str">
        <f t="shared" si="52"/>
        <v/>
      </c>
      <c r="BC194" s="121" t="str">
        <f t="shared" si="52"/>
        <v/>
      </c>
      <c r="BD194" s="121" t="str">
        <f t="shared" si="52"/>
        <v/>
      </c>
      <c r="BE194" s="82" t="str">
        <f t="shared" si="53"/>
        <v/>
      </c>
      <c r="BF194" s="82" t="str">
        <f t="shared" si="53"/>
        <v/>
      </c>
      <c r="BG194" s="82" t="str">
        <f t="shared" si="53"/>
        <v/>
      </c>
      <c r="BH194" s="82" t="str">
        <f t="shared" si="53"/>
        <v/>
      </c>
      <c r="BI194" s="82" t="str">
        <f t="shared" si="53"/>
        <v/>
      </c>
      <c r="BJ194" s="82" t="str">
        <f t="shared" si="53"/>
        <v/>
      </c>
      <c r="BK194" s="82" t="str">
        <f t="shared" si="54"/>
        <v/>
      </c>
      <c r="BL194" s="82" t="str">
        <f t="shared" si="54"/>
        <v/>
      </c>
      <c r="BM194" s="82" t="str">
        <f t="shared" si="54"/>
        <v/>
      </c>
      <c r="BN194" s="82" t="str">
        <f t="shared" si="54"/>
        <v/>
      </c>
      <c r="BO194" s="82" t="str">
        <f t="shared" si="54"/>
        <v/>
      </c>
      <c r="BP194" s="82" t="str">
        <f t="shared" si="54"/>
        <v/>
      </c>
      <c r="BQ194" s="82" t="str">
        <f t="shared" si="55"/>
        <v/>
      </c>
      <c r="BR194" s="82" t="str">
        <f t="shared" si="55"/>
        <v/>
      </c>
      <c r="BS194" s="82" t="str">
        <f t="shared" si="55"/>
        <v/>
      </c>
      <c r="BT194" s="82" t="str">
        <f t="shared" si="55"/>
        <v/>
      </c>
      <c r="BU194" s="82" t="str">
        <f t="shared" si="55"/>
        <v/>
      </c>
      <c r="BV194" s="82" t="str">
        <f t="shared" si="55"/>
        <v/>
      </c>
      <c r="BW194" s="82" t="str">
        <f t="shared" si="56"/>
        <v/>
      </c>
      <c r="BX194" s="82" t="str">
        <f t="shared" si="56"/>
        <v/>
      </c>
      <c r="BY194" s="82" t="str">
        <f t="shared" si="56"/>
        <v/>
      </c>
      <c r="BZ194" s="82" t="str">
        <f t="shared" si="56"/>
        <v/>
      </c>
      <c r="CA194" s="82" t="str">
        <f t="shared" si="56"/>
        <v/>
      </c>
      <c r="CB194" s="82" t="str">
        <f t="shared" si="56"/>
        <v/>
      </c>
      <c r="CC194" s="82" t="str">
        <f t="shared" si="57"/>
        <v/>
      </c>
      <c r="CD194" s="82" t="str">
        <f t="shared" si="57"/>
        <v/>
      </c>
      <c r="CE194" s="82" t="str">
        <f t="shared" si="57"/>
        <v/>
      </c>
      <c r="CF194" s="82" t="str">
        <f t="shared" si="57"/>
        <v/>
      </c>
      <c r="CG194" s="82" t="str">
        <f t="shared" si="57"/>
        <v/>
      </c>
      <c r="CH194" s="82" t="str">
        <f t="shared" si="57"/>
        <v/>
      </c>
      <c r="CI194" s="82" t="str">
        <f t="shared" si="58"/>
        <v/>
      </c>
      <c r="CJ194" s="82" t="str">
        <f t="shared" si="58"/>
        <v/>
      </c>
      <c r="CK194" s="82" t="str">
        <f t="shared" si="58"/>
        <v/>
      </c>
      <c r="CL194" s="82" t="str">
        <f t="shared" si="58"/>
        <v/>
      </c>
      <c r="CM194" s="82" t="str">
        <f t="shared" si="58"/>
        <v/>
      </c>
      <c r="CN194" s="82" t="str">
        <f t="shared" si="58"/>
        <v/>
      </c>
      <c r="CO194" s="82" t="str">
        <f t="shared" si="59"/>
        <v/>
      </c>
      <c r="CP194" s="82" t="str">
        <f t="shared" si="59"/>
        <v/>
      </c>
      <c r="CQ194" s="82" t="str">
        <f t="shared" si="59"/>
        <v/>
      </c>
      <c r="CR194" s="82" t="str">
        <f t="shared" si="59"/>
        <v/>
      </c>
      <c r="CS194" s="82" t="str">
        <f t="shared" si="59"/>
        <v/>
      </c>
      <c r="CT194" s="82" t="str">
        <f t="shared" si="59"/>
        <v/>
      </c>
      <c r="CU194" s="82" t="str">
        <f t="shared" si="60"/>
        <v/>
      </c>
      <c r="CV194" s="82" t="str">
        <f t="shared" si="60"/>
        <v/>
      </c>
      <c r="CW194" s="82" t="str">
        <f t="shared" si="60"/>
        <v/>
      </c>
      <c r="CX194" s="82" t="str">
        <f t="shared" si="60"/>
        <v/>
      </c>
      <c r="CY194" s="82" t="str">
        <f t="shared" si="60"/>
        <v/>
      </c>
      <c r="CZ194" s="82" t="str">
        <f t="shared" si="60"/>
        <v/>
      </c>
      <c r="DA194" s="82" t="str">
        <f t="shared" si="61"/>
        <v/>
      </c>
      <c r="DB194" s="82" t="str">
        <f t="shared" si="61"/>
        <v/>
      </c>
      <c r="DC194" s="82" t="str">
        <f t="shared" si="61"/>
        <v/>
      </c>
      <c r="DD194" s="82" t="str">
        <f t="shared" si="61"/>
        <v/>
      </c>
      <c r="DE194" s="82" t="str">
        <f t="shared" si="61"/>
        <v/>
      </c>
      <c r="DF194" s="82" t="str">
        <f t="shared" si="61"/>
        <v/>
      </c>
      <c r="DG194" s="82" t="str">
        <f t="shared" si="62"/>
        <v/>
      </c>
      <c r="DH194" s="82" t="str">
        <f t="shared" si="62"/>
        <v/>
      </c>
      <c r="DI194" s="82" t="str">
        <f t="shared" si="62"/>
        <v/>
      </c>
      <c r="DJ194" s="82" t="str">
        <f t="shared" si="62"/>
        <v/>
      </c>
      <c r="DK194" s="82" t="str">
        <f t="shared" si="62"/>
        <v/>
      </c>
      <c r="DL194" s="82" t="str">
        <f t="shared" si="62"/>
        <v/>
      </c>
      <c r="DM194" s="82" t="str">
        <f t="shared" si="63"/>
        <v/>
      </c>
      <c r="DN194" s="82" t="str">
        <f t="shared" si="63"/>
        <v/>
      </c>
      <c r="DO194" s="82" t="str">
        <f t="shared" si="63"/>
        <v/>
      </c>
      <c r="DP194" s="82" t="str">
        <f t="shared" si="63"/>
        <v/>
      </c>
      <c r="DQ194" s="82" t="str">
        <f t="shared" si="63"/>
        <v/>
      </c>
      <c r="DR194" s="82" t="str">
        <f t="shared" si="63"/>
        <v/>
      </c>
      <c r="DS194" s="82" t="str">
        <f t="shared" si="64"/>
        <v/>
      </c>
      <c r="DT194" s="82" t="str">
        <f t="shared" si="64"/>
        <v/>
      </c>
      <c r="DU194" s="82" t="str">
        <f t="shared" si="64"/>
        <v/>
      </c>
      <c r="DV194" s="82" t="str">
        <f t="shared" si="64"/>
        <v/>
      </c>
      <c r="DW194" s="82" t="str">
        <f t="shared" si="64"/>
        <v/>
      </c>
      <c r="DX194" s="82" t="str">
        <f t="shared" si="64"/>
        <v/>
      </c>
      <c r="DY194" s="82" t="str">
        <f t="shared" si="65"/>
        <v/>
      </c>
      <c r="DZ194" s="82" t="str">
        <f t="shared" si="65"/>
        <v/>
      </c>
      <c r="EA194" s="82" t="str">
        <f t="shared" si="65"/>
        <v/>
      </c>
      <c r="EB194" s="82" t="str">
        <f t="shared" si="65"/>
        <v/>
      </c>
      <c r="EC194" s="82" t="str">
        <f t="shared" si="65"/>
        <v/>
      </c>
      <c r="ED194" s="82" t="str">
        <f t="shared" si="65"/>
        <v/>
      </c>
      <c r="EE194" s="82" t="str">
        <f t="shared" si="66"/>
        <v/>
      </c>
      <c r="EF194" s="82" t="str">
        <f t="shared" si="66"/>
        <v/>
      </c>
      <c r="EG194" s="82" t="str">
        <f t="shared" si="66"/>
        <v/>
      </c>
      <c r="EH194" s="82" t="str">
        <f t="shared" si="66"/>
        <v/>
      </c>
      <c r="EI194" s="82" t="str">
        <f t="shared" si="66"/>
        <v/>
      </c>
      <c r="EJ194" s="82" t="str">
        <f t="shared" si="66"/>
        <v/>
      </c>
      <c r="EK194" s="82" t="str">
        <f t="shared" si="67"/>
        <v/>
      </c>
      <c r="EL194" s="82" t="str">
        <f t="shared" si="67"/>
        <v/>
      </c>
      <c r="EM194" s="82" t="str">
        <f t="shared" si="67"/>
        <v/>
      </c>
      <c r="EN194" s="82" t="str">
        <f t="shared" si="67"/>
        <v/>
      </c>
      <c r="EO194" s="82" t="str">
        <f t="shared" si="67"/>
        <v/>
      </c>
      <c r="EP194" s="82" t="str">
        <f t="shared" si="67"/>
        <v/>
      </c>
      <c r="EQ194" s="82" t="str">
        <f t="shared" si="68"/>
        <v/>
      </c>
      <c r="ER194" s="82" t="str">
        <f t="shared" si="68"/>
        <v/>
      </c>
      <c r="ES194" s="82" t="str">
        <f t="shared" si="68"/>
        <v/>
      </c>
      <c r="ET194" s="82" t="str">
        <f t="shared" si="68"/>
        <v/>
      </c>
      <c r="EU194" s="82" t="str">
        <f t="shared" si="68"/>
        <v/>
      </c>
      <c r="EV194" s="82" t="str">
        <f t="shared" si="68"/>
        <v/>
      </c>
      <c r="EW194" s="82" t="str">
        <f t="shared" si="69"/>
        <v/>
      </c>
      <c r="EX194" s="82" t="str">
        <f t="shared" si="69"/>
        <v/>
      </c>
      <c r="EY194" s="82" t="str">
        <f t="shared" si="69"/>
        <v/>
      </c>
      <c r="EZ194" s="82" t="str">
        <f t="shared" si="69"/>
        <v/>
      </c>
      <c r="FA194" s="82" t="str">
        <f t="shared" si="69"/>
        <v/>
      </c>
      <c r="FB194" s="82" t="str">
        <f t="shared" si="69"/>
        <v/>
      </c>
      <c r="FC194" s="82" t="str">
        <f t="shared" si="70"/>
        <v/>
      </c>
      <c r="FD194" s="82" t="str">
        <f t="shared" si="70"/>
        <v/>
      </c>
      <c r="FE194" s="82" t="str">
        <f t="shared" si="70"/>
        <v/>
      </c>
      <c r="FF194" s="82" t="str">
        <f t="shared" si="70"/>
        <v/>
      </c>
      <c r="FG194" s="82" t="str">
        <f t="shared" si="70"/>
        <v/>
      </c>
      <c r="FH194" s="82" t="str">
        <f t="shared" si="70"/>
        <v/>
      </c>
      <c r="FI194" s="82" t="str">
        <f t="shared" si="71"/>
        <v/>
      </c>
      <c r="FJ194" s="82" t="str">
        <f t="shared" si="71"/>
        <v/>
      </c>
      <c r="FK194" s="82" t="str">
        <f t="shared" si="71"/>
        <v/>
      </c>
      <c r="FL194" s="82" t="str">
        <f t="shared" si="71"/>
        <v/>
      </c>
      <c r="FM194" s="82" t="str">
        <f t="shared" si="71"/>
        <v/>
      </c>
      <c r="FN194" s="82" t="str">
        <f t="shared" si="71"/>
        <v/>
      </c>
      <c r="FO194" s="82" t="str">
        <f t="shared" si="72"/>
        <v/>
      </c>
      <c r="FP194" s="82" t="str">
        <f t="shared" si="72"/>
        <v/>
      </c>
      <c r="FQ194" s="82" t="str">
        <f t="shared" si="72"/>
        <v/>
      </c>
      <c r="FR194" s="82" t="str">
        <f t="shared" si="72"/>
        <v/>
      </c>
      <c r="FS194" s="82" t="str">
        <f t="shared" si="72"/>
        <v/>
      </c>
      <c r="FT194" s="82" t="str">
        <f t="shared" si="72"/>
        <v/>
      </c>
      <c r="FU194" s="82" t="str">
        <f t="shared" si="73"/>
        <v>npokidsi@gmail.com</v>
      </c>
      <c r="FV194" s="82" t="str">
        <f t="shared" si="73"/>
        <v/>
      </c>
      <c r="FW194" s="82" t="str">
        <f t="shared" si="73"/>
        <v/>
      </c>
      <c r="FX194" s="82" t="str">
        <f t="shared" si="73"/>
        <v/>
      </c>
      <c r="FY194" s="82" t="str">
        <f t="shared" si="73"/>
        <v/>
      </c>
      <c r="FZ194" s="82" t="str">
        <f t="shared" si="73"/>
        <v/>
      </c>
      <c r="GA194" s="82" t="str">
        <f t="shared" si="74"/>
        <v/>
      </c>
      <c r="GB194" s="82" t="str">
        <f t="shared" si="74"/>
        <v/>
      </c>
      <c r="GC194" s="82" t="str">
        <f t="shared" si="74"/>
        <v/>
      </c>
      <c r="GD194" s="82" t="str">
        <f t="shared" si="74"/>
        <v/>
      </c>
      <c r="GE194" s="82" t="str">
        <f t="shared" si="74"/>
        <v/>
      </c>
      <c r="GF194" s="82" t="str">
        <f t="shared" si="74"/>
        <v/>
      </c>
      <c r="GG194" s="126"/>
      <c r="GH194" s="126"/>
      <c r="GI194" s="126"/>
      <c r="GJ194" s="126"/>
      <c r="GK194" s="126"/>
      <c r="GL194" s="126"/>
      <c r="GM194" s="126"/>
      <c r="GN194" s="126"/>
      <c r="GO194" s="126"/>
      <c r="GP194" s="126"/>
      <c r="GQ194" s="126"/>
      <c r="GR194" s="126"/>
      <c r="GS194" s="126"/>
      <c r="GT194" s="126"/>
      <c r="GU194" s="126"/>
      <c r="GV194" s="126"/>
      <c r="GW194" s="126"/>
      <c r="GX194" s="126"/>
      <c r="GY194" s="126"/>
      <c r="GZ194" s="126"/>
      <c r="HA194" s="126"/>
      <c r="HB194" s="126"/>
      <c r="HC194" s="126"/>
      <c r="HD194" s="126"/>
      <c r="HE194" s="129"/>
      <c r="HF194" s="129"/>
      <c r="HG194" s="129"/>
      <c r="HH194" s="129"/>
      <c r="HI194" s="129"/>
      <c r="HJ194" s="129"/>
      <c r="HK194" s="129"/>
      <c r="HL194" s="129"/>
      <c r="HM194" s="129"/>
      <c r="HN194" s="129"/>
      <c r="HO194" s="129"/>
      <c r="HP194" s="129"/>
      <c r="HQ194" s="129"/>
      <c r="HR194" s="129"/>
      <c r="HS194" s="129"/>
      <c r="HT194" s="129"/>
      <c r="HU194" s="129"/>
      <c r="HV194" s="129"/>
      <c r="HW194" s="129"/>
      <c r="HX194" s="129"/>
      <c r="HY194" s="129"/>
      <c r="HZ194" s="129"/>
      <c r="IA194" s="129"/>
      <c r="IB194" s="129"/>
    </row>
    <row r="195" spans="1:236" ht="25.5" customHeight="1">
      <c r="A195" s="2" t="s">
        <v>1762</v>
      </c>
      <c r="B195" s="2">
        <f>COUNTIF($H$4:H195,H195)</f>
        <v>1</v>
      </c>
      <c r="C195" s="2">
        <f>COUNTIF($J$4:J195,J195)</f>
        <v>1</v>
      </c>
      <c r="D195" s="2">
        <f>COUNTIF($K$4:K195,K195)</f>
        <v>1</v>
      </c>
      <c r="E195" s="89">
        <f t="shared" si="50"/>
        <v>192</v>
      </c>
      <c r="F195" s="89" t="s">
        <v>2532</v>
      </c>
      <c r="G195" s="79" t="s">
        <v>3917</v>
      </c>
      <c r="H195" s="97" t="s">
        <v>830</v>
      </c>
      <c r="I195" s="79" t="s">
        <v>4526</v>
      </c>
      <c r="J195" s="79" t="s">
        <v>315</v>
      </c>
      <c r="K195" s="89" t="s">
        <v>2020</v>
      </c>
      <c r="L195" s="89" t="s">
        <v>4528</v>
      </c>
      <c r="M195" s="108" t="s">
        <v>4004</v>
      </c>
      <c r="N195" s="108"/>
      <c r="O195" s="108"/>
      <c r="P195" s="108"/>
      <c r="Q195" s="108"/>
      <c r="R195" s="108"/>
      <c r="S195" s="89"/>
      <c r="T195" s="89"/>
      <c r="U195" s="89"/>
      <c r="V195" s="89"/>
      <c r="W195" s="89"/>
      <c r="X195" s="89"/>
      <c r="Y195" s="89"/>
      <c r="Z195" s="89"/>
      <c r="AA195" s="89"/>
      <c r="AB195" s="89"/>
      <c r="AC195" s="89">
        <v>1</v>
      </c>
      <c r="AD195" s="89">
        <v>1</v>
      </c>
      <c r="AE195" s="89"/>
      <c r="AF195" s="89"/>
      <c r="AG195" s="89"/>
      <c r="AH195" s="89"/>
      <c r="AI195" s="89"/>
      <c r="AJ195" s="89"/>
      <c r="AK195" s="89"/>
      <c r="AL195" s="89"/>
      <c r="AM195" s="89"/>
      <c r="AN195" s="89"/>
      <c r="AO195" s="89"/>
      <c r="AP195" s="89"/>
      <c r="AQ195" s="111"/>
      <c r="AR195" s="118"/>
      <c r="AS195" s="121" t="str">
        <f t="shared" si="51"/>
        <v/>
      </c>
      <c r="AT195" s="121" t="str">
        <f t="shared" si="51"/>
        <v/>
      </c>
      <c r="AU195" s="121" t="str">
        <f t="shared" si="51"/>
        <v/>
      </c>
      <c r="AV195" s="121" t="str">
        <f t="shared" si="51"/>
        <v/>
      </c>
      <c r="AW195" s="121" t="str">
        <f t="shared" si="51"/>
        <v/>
      </c>
      <c r="AX195" s="121" t="str">
        <f t="shared" si="51"/>
        <v/>
      </c>
      <c r="AY195" s="121" t="str">
        <f t="shared" si="52"/>
        <v/>
      </c>
      <c r="AZ195" s="121" t="str">
        <f t="shared" si="52"/>
        <v/>
      </c>
      <c r="BA195" s="121" t="str">
        <f t="shared" si="52"/>
        <v/>
      </c>
      <c r="BB195" s="121" t="str">
        <f t="shared" si="52"/>
        <v/>
      </c>
      <c r="BC195" s="121" t="str">
        <f t="shared" si="52"/>
        <v/>
      </c>
      <c r="BD195" s="121" t="str">
        <f t="shared" si="52"/>
        <v/>
      </c>
      <c r="BE195" s="82" t="str">
        <f t="shared" si="53"/>
        <v/>
      </c>
      <c r="BF195" s="82" t="str">
        <f t="shared" si="53"/>
        <v/>
      </c>
      <c r="BG195" s="82" t="str">
        <f t="shared" si="53"/>
        <v/>
      </c>
      <c r="BH195" s="82" t="str">
        <f t="shared" si="53"/>
        <v/>
      </c>
      <c r="BI195" s="82" t="str">
        <f t="shared" si="53"/>
        <v/>
      </c>
      <c r="BJ195" s="82" t="str">
        <f t="shared" si="53"/>
        <v/>
      </c>
      <c r="BK195" s="82" t="str">
        <f t="shared" si="54"/>
        <v/>
      </c>
      <c r="BL195" s="82" t="str">
        <f t="shared" si="54"/>
        <v/>
      </c>
      <c r="BM195" s="82" t="str">
        <f t="shared" si="54"/>
        <v/>
      </c>
      <c r="BN195" s="82" t="str">
        <f t="shared" si="54"/>
        <v/>
      </c>
      <c r="BO195" s="82" t="str">
        <f t="shared" si="54"/>
        <v/>
      </c>
      <c r="BP195" s="82" t="str">
        <f t="shared" si="54"/>
        <v/>
      </c>
      <c r="BQ195" s="82" t="str">
        <f t="shared" si="55"/>
        <v/>
      </c>
      <c r="BR195" s="82" t="str">
        <f t="shared" si="55"/>
        <v/>
      </c>
      <c r="BS195" s="82" t="str">
        <f t="shared" si="55"/>
        <v/>
      </c>
      <c r="BT195" s="82" t="str">
        <f t="shared" si="55"/>
        <v/>
      </c>
      <c r="BU195" s="82" t="str">
        <f t="shared" si="55"/>
        <v/>
      </c>
      <c r="BV195" s="82" t="str">
        <f t="shared" si="55"/>
        <v/>
      </c>
      <c r="BW195" s="82" t="str">
        <f t="shared" si="56"/>
        <v/>
      </c>
      <c r="BX195" s="82" t="str">
        <f t="shared" si="56"/>
        <v/>
      </c>
      <c r="BY195" s="82" t="str">
        <f t="shared" si="56"/>
        <v/>
      </c>
      <c r="BZ195" s="82" t="str">
        <f t="shared" si="56"/>
        <v/>
      </c>
      <c r="CA195" s="82" t="str">
        <f t="shared" si="56"/>
        <v/>
      </c>
      <c r="CB195" s="82" t="str">
        <f t="shared" si="56"/>
        <v/>
      </c>
      <c r="CC195" s="82" t="str">
        <f t="shared" si="57"/>
        <v/>
      </c>
      <c r="CD195" s="82" t="str">
        <f t="shared" si="57"/>
        <v/>
      </c>
      <c r="CE195" s="82" t="str">
        <f t="shared" si="57"/>
        <v/>
      </c>
      <c r="CF195" s="82" t="str">
        <f t="shared" si="57"/>
        <v/>
      </c>
      <c r="CG195" s="82" t="str">
        <f t="shared" si="57"/>
        <v/>
      </c>
      <c r="CH195" s="82" t="str">
        <f t="shared" si="57"/>
        <v/>
      </c>
      <c r="CI195" s="82" t="str">
        <f t="shared" si="58"/>
        <v/>
      </c>
      <c r="CJ195" s="82" t="str">
        <f t="shared" si="58"/>
        <v/>
      </c>
      <c r="CK195" s="82" t="str">
        <f t="shared" si="58"/>
        <v/>
      </c>
      <c r="CL195" s="82" t="str">
        <f t="shared" si="58"/>
        <v/>
      </c>
      <c r="CM195" s="82" t="str">
        <f t="shared" si="58"/>
        <v/>
      </c>
      <c r="CN195" s="82" t="str">
        <f t="shared" si="58"/>
        <v/>
      </c>
      <c r="CO195" s="82" t="str">
        <f t="shared" si="59"/>
        <v/>
      </c>
      <c r="CP195" s="82" t="str">
        <f t="shared" si="59"/>
        <v/>
      </c>
      <c r="CQ195" s="82" t="str">
        <f t="shared" si="59"/>
        <v/>
      </c>
      <c r="CR195" s="82" t="str">
        <f t="shared" si="59"/>
        <v/>
      </c>
      <c r="CS195" s="82" t="str">
        <f t="shared" si="59"/>
        <v/>
      </c>
      <c r="CT195" s="82" t="str">
        <f t="shared" si="59"/>
        <v/>
      </c>
      <c r="CU195" s="82" t="str">
        <f t="shared" si="60"/>
        <v/>
      </c>
      <c r="CV195" s="82" t="str">
        <f t="shared" si="60"/>
        <v/>
      </c>
      <c r="CW195" s="82" t="str">
        <f t="shared" si="60"/>
        <v/>
      </c>
      <c r="CX195" s="82" t="str">
        <f t="shared" si="60"/>
        <v/>
      </c>
      <c r="CY195" s="82" t="str">
        <f t="shared" si="60"/>
        <v/>
      </c>
      <c r="CZ195" s="82" t="str">
        <f t="shared" si="60"/>
        <v/>
      </c>
      <c r="DA195" s="82" t="str">
        <f t="shared" si="61"/>
        <v>assist@uchikuru-k.com</v>
      </c>
      <c r="DB195" s="82" t="str">
        <f t="shared" si="61"/>
        <v/>
      </c>
      <c r="DC195" s="82" t="str">
        <f t="shared" si="61"/>
        <v/>
      </c>
      <c r="DD195" s="82" t="str">
        <f t="shared" si="61"/>
        <v/>
      </c>
      <c r="DE195" s="82" t="str">
        <f t="shared" si="61"/>
        <v/>
      </c>
      <c r="DF195" s="82" t="str">
        <f t="shared" si="61"/>
        <v/>
      </c>
      <c r="DG195" s="82" t="str">
        <f t="shared" si="62"/>
        <v>assist@uchikuru-k.com</v>
      </c>
      <c r="DH195" s="82" t="str">
        <f t="shared" si="62"/>
        <v/>
      </c>
      <c r="DI195" s="82" t="str">
        <f t="shared" si="62"/>
        <v/>
      </c>
      <c r="DJ195" s="82" t="str">
        <f t="shared" si="62"/>
        <v/>
      </c>
      <c r="DK195" s="82" t="str">
        <f t="shared" si="62"/>
        <v/>
      </c>
      <c r="DL195" s="82" t="str">
        <f t="shared" si="62"/>
        <v/>
      </c>
      <c r="DM195" s="82" t="str">
        <f t="shared" si="63"/>
        <v/>
      </c>
      <c r="DN195" s="82" t="str">
        <f t="shared" si="63"/>
        <v/>
      </c>
      <c r="DO195" s="82" t="str">
        <f t="shared" si="63"/>
        <v/>
      </c>
      <c r="DP195" s="82" t="str">
        <f t="shared" si="63"/>
        <v/>
      </c>
      <c r="DQ195" s="82" t="str">
        <f t="shared" si="63"/>
        <v/>
      </c>
      <c r="DR195" s="82" t="str">
        <f t="shared" si="63"/>
        <v/>
      </c>
      <c r="DS195" s="82" t="str">
        <f t="shared" si="64"/>
        <v/>
      </c>
      <c r="DT195" s="82" t="str">
        <f t="shared" si="64"/>
        <v/>
      </c>
      <c r="DU195" s="82" t="str">
        <f t="shared" si="64"/>
        <v/>
      </c>
      <c r="DV195" s="82" t="str">
        <f t="shared" si="64"/>
        <v/>
      </c>
      <c r="DW195" s="82" t="str">
        <f t="shared" si="64"/>
        <v/>
      </c>
      <c r="DX195" s="82" t="str">
        <f t="shared" si="64"/>
        <v/>
      </c>
      <c r="DY195" s="82" t="str">
        <f t="shared" si="65"/>
        <v/>
      </c>
      <c r="DZ195" s="82" t="str">
        <f t="shared" si="65"/>
        <v/>
      </c>
      <c r="EA195" s="82" t="str">
        <f t="shared" si="65"/>
        <v/>
      </c>
      <c r="EB195" s="82" t="str">
        <f t="shared" si="65"/>
        <v/>
      </c>
      <c r="EC195" s="82" t="str">
        <f t="shared" si="65"/>
        <v/>
      </c>
      <c r="ED195" s="82" t="str">
        <f t="shared" si="65"/>
        <v/>
      </c>
      <c r="EE195" s="82" t="str">
        <f t="shared" si="66"/>
        <v/>
      </c>
      <c r="EF195" s="82" t="str">
        <f t="shared" si="66"/>
        <v/>
      </c>
      <c r="EG195" s="82" t="str">
        <f t="shared" si="66"/>
        <v/>
      </c>
      <c r="EH195" s="82" t="str">
        <f t="shared" si="66"/>
        <v/>
      </c>
      <c r="EI195" s="82" t="str">
        <f t="shared" si="66"/>
        <v/>
      </c>
      <c r="EJ195" s="82" t="str">
        <f t="shared" si="66"/>
        <v/>
      </c>
      <c r="EK195" s="82" t="str">
        <f t="shared" si="67"/>
        <v/>
      </c>
      <c r="EL195" s="82" t="str">
        <f t="shared" si="67"/>
        <v/>
      </c>
      <c r="EM195" s="82" t="str">
        <f t="shared" si="67"/>
        <v/>
      </c>
      <c r="EN195" s="82" t="str">
        <f t="shared" si="67"/>
        <v/>
      </c>
      <c r="EO195" s="82" t="str">
        <f t="shared" si="67"/>
        <v/>
      </c>
      <c r="EP195" s="82" t="str">
        <f t="shared" si="67"/>
        <v/>
      </c>
      <c r="EQ195" s="82" t="str">
        <f t="shared" si="68"/>
        <v/>
      </c>
      <c r="ER195" s="82" t="str">
        <f t="shared" si="68"/>
        <v/>
      </c>
      <c r="ES195" s="82" t="str">
        <f t="shared" si="68"/>
        <v/>
      </c>
      <c r="ET195" s="82" t="str">
        <f t="shared" si="68"/>
        <v/>
      </c>
      <c r="EU195" s="82" t="str">
        <f t="shared" si="68"/>
        <v/>
      </c>
      <c r="EV195" s="82" t="str">
        <f t="shared" si="68"/>
        <v/>
      </c>
      <c r="EW195" s="82" t="str">
        <f t="shared" si="69"/>
        <v/>
      </c>
      <c r="EX195" s="82" t="str">
        <f t="shared" si="69"/>
        <v/>
      </c>
      <c r="EY195" s="82" t="str">
        <f t="shared" si="69"/>
        <v/>
      </c>
      <c r="EZ195" s="82" t="str">
        <f t="shared" si="69"/>
        <v/>
      </c>
      <c r="FA195" s="82" t="str">
        <f t="shared" si="69"/>
        <v/>
      </c>
      <c r="FB195" s="82" t="str">
        <f t="shared" si="69"/>
        <v/>
      </c>
      <c r="FC195" s="82" t="str">
        <f t="shared" si="70"/>
        <v/>
      </c>
      <c r="FD195" s="82" t="str">
        <f t="shared" si="70"/>
        <v/>
      </c>
      <c r="FE195" s="82" t="str">
        <f t="shared" si="70"/>
        <v/>
      </c>
      <c r="FF195" s="82" t="str">
        <f t="shared" si="70"/>
        <v/>
      </c>
      <c r="FG195" s="82" t="str">
        <f t="shared" si="70"/>
        <v/>
      </c>
      <c r="FH195" s="82" t="str">
        <f t="shared" si="70"/>
        <v/>
      </c>
      <c r="FI195" s="82" t="str">
        <f t="shared" si="71"/>
        <v/>
      </c>
      <c r="FJ195" s="82" t="str">
        <f t="shared" si="71"/>
        <v/>
      </c>
      <c r="FK195" s="82" t="str">
        <f t="shared" si="71"/>
        <v/>
      </c>
      <c r="FL195" s="82" t="str">
        <f t="shared" si="71"/>
        <v/>
      </c>
      <c r="FM195" s="82" t="str">
        <f t="shared" si="71"/>
        <v/>
      </c>
      <c r="FN195" s="82" t="str">
        <f t="shared" si="71"/>
        <v/>
      </c>
      <c r="FO195" s="82" t="str">
        <f t="shared" si="72"/>
        <v/>
      </c>
      <c r="FP195" s="82" t="str">
        <f t="shared" si="72"/>
        <v/>
      </c>
      <c r="FQ195" s="82" t="str">
        <f t="shared" si="72"/>
        <v/>
      </c>
      <c r="FR195" s="82" t="str">
        <f t="shared" si="72"/>
        <v/>
      </c>
      <c r="FS195" s="82" t="str">
        <f t="shared" si="72"/>
        <v/>
      </c>
      <c r="FT195" s="82" t="str">
        <f t="shared" si="72"/>
        <v/>
      </c>
      <c r="FU195" s="82" t="str">
        <f t="shared" si="73"/>
        <v/>
      </c>
      <c r="FV195" s="82" t="str">
        <f t="shared" si="73"/>
        <v/>
      </c>
      <c r="FW195" s="82" t="str">
        <f t="shared" si="73"/>
        <v/>
      </c>
      <c r="FX195" s="82" t="str">
        <f t="shared" si="73"/>
        <v/>
      </c>
      <c r="FY195" s="82" t="str">
        <f t="shared" si="73"/>
        <v/>
      </c>
      <c r="FZ195" s="82" t="str">
        <f t="shared" si="73"/>
        <v/>
      </c>
      <c r="GA195" s="82" t="str">
        <f t="shared" si="74"/>
        <v/>
      </c>
      <c r="GB195" s="82" t="str">
        <f t="shared" si="74"/>
        <v/>
      </c>
      <c r="GC195" s="82" t="str">
        <f t="shared" si="74"/>
        <v/>
      </c>
      <c r="GD195" s="82" t="str">
        <f t="shared" si="74"/>
        <v/>
      </c>
      <c r="GE195" s="82" t="str">
        <f t="shared" si="74"/>
        <v/>
      </c>
      <c r="GF195" s="82" t="str">
        <f t="shared" si="74"/>
        <v/>
      </c>
      <c r="GG195" s="126"/>
      <c r="GH195" s="126"/>
      <c r="GI195" s="126"/>
      <c r="GJ195" s="126"/>
      <c r="GK195" s="126"/>
      <c r="GL195" s="126"/>
      <c r="GM195" s="126"/>
      <c r="GN195" s="126"/>
      <c r="GO195" s="126"/>
      <c r="GP195" s="126"/>
      <c r="GQ195" s="126"/>
      <c r="GR195" s="126"/>
      <c r="GS195" s="126"/>
      <c r="GT195" s="126"/>
      <c r="GU195" s="126"/>
      <c r="GV195" s="126"/>
      <c r="GW195" s="126"/>
      <c r="GX195" s="126"/>
      <c r="GY195" s="126"/>
      <c r="GZ195" s="126"/>
      <c r="HA195" s="126"/>
      <c r="HB195" s="126"/>
      <c r="HC195" s="126"/>
      <c r="HD195" s="126"/>
      <c r="HE195" s="129"/>
      <c r="HF195" s="129"/>
      <c r="HG195" s="129"/>
      <c r="HH195" s="129"/>
      <c r="HI195" s="129"/>
      <c r="HJ195" s="129"/>
      <c r="HK195" s="129"/>
      <c r="HL195" s="129"/>
      <c r="HM195" s="129"/>
      <c r="HN195" s="129"/>
      <c r="HO195" s="129"/>
      <c r="HP195" s="129"/>
      <c r="HQ195" s="129"/>
      <c r="HR195" s="129"/>
      <c r="HS195" s="129"/>
      <c r="HT195" s="129"/>
      <c r="HU195" s="129"/>
      <c r="HV195" s="129"/>
      <c r="HW195" s="129"/>
      <c r="HX195" s="129"/>
      <c r="HY195" s="129"/>
      <c r="HZ195" s="129"/>
      <c r="IA195" s="129"/>
      <c r="IB195" s="129"/>
    </row>
    <row r="196" spans="1:236" ht="25.5" customHeight="1">
      <c r="A196" s="2" t="s">
        <v>4747</v>
      </c>
      <c r="B196" s="2">
        <f>COUNTIF($H$4:H196,H196)</f>
        <v>1</v>
      </c>
      <c r="C196" s="2">
        <f>COUNTIF($J$4:J196,J196)</f>
        <v>1</v>
      </c>
      <c r="D196" s="2">
        <f>COUNTIF($K$4:K196,K196)</f>
        <v>1</v>
      </c>
      <c r="E196" s="89">
        <f t="shared" si="50"/>
        <v>193</v>
      </c>
      <c r="F196" s="89" t="s">
        <v>2532</v>
      </c>
      <c r="G196" s="79" t="s">
        <v>3917</v>
      </c>
      <c r="H196" s="97" t="s">
        <v>3374</v>
      </c>
      <c r="I196" s="79" t="s">
        <v>3623</v>
      </c>
      <c r="J196" s="79" t="s">
        <v>4250</v>
      </c>
      <c r="K196" s="89" t="s">
        <v>2426</v>
      </c>
      <c r="L196" s="89" t="s">
        <v>1629</v>
      </c>
      <c r="M196" s="108" t="s">
        <v>3814</v>
      </c>
      <c r="N196" s="108"/>
      <c r="O196" s="108"/>
      <c r="P196" s="108"/>
      <c r="Q196" s="108"/>
      <c r="R196" s="108"/>
      <c r="S196" s="89"/>
      <c r="T196" s="89"/>
      <c r="U196" s="89"/>
      <c r="V196" s="89"/>
      <c r="W196" s="89"/>
      <c r="X196" s="89"/>
      <c r="Y196" s="89"/>
      <c r="Z196" s="89"/>
      <c r="AA196" s="89"/>
      <c r="AB196" s="89"/>
      <c r="AC196" s="89">
        <v>1</v>
      </c>
      <c r="AD196" s="89"/>
      <c r="AE196" s="89"/>
      <c r="AF196" s="89"/>
      <c r="AG196" s="89"/>
      <c r="AH196" s="89"/>
      <c r="AI196" s="89"/>
      <c r="AJ196" s="89"/>
      <c r="AK196" s="89"/>
      <c r="AL196" s="89"/>
      <c r="AM196" s="89"/>
      <c r="AN196" s="89"/>
      <c r="AO196" s="89"/>
      <c r="AP196" s="89"/>
      <c r="AQ196" s="111"/>
      <c r="AR196" s="118"/>
      <c r="AS196" s="121" t="str">
        <f t="shared" si="51"/>
        <v/>
      </c>
      <c r="AT196" s="121" t="str">
        <f t="shared" si="51"/>
        <v/>
      </c>
      <c r="AU196" s="121" t="str">
        <f t="shared" si="51"/>
        <v/>
      </c>
      <c r="AV196" s="121" t="str">
        <f t="shared" si="51"/>
        <v/>
      </c>
      <c r="AW196" s="121" t="str">
        <f t="shared" si="51"/>
        <v/>
      </c>
      <c r="AX196" s="121" t="str">
        <f t="shared" si="51"/>
        <v/>
      </c>
      <c r="AY196" s="121" t="str">
        <f t="shared" si="52"/>
        <v/>
      </c>
      <c r="AZ196" s="121" t="str">
        <f t="shared" si="52"/>
        <v/>
      </c>
      <c r="BA196" s="121" t="str">
        <f t="shared" si="52"/>
        <v/>
      </c>
      <c r="BB196" s="121" t="str">
        <f t="shared" si="52"/>
        <v/>
      </c>
      <c r="BC196" s="121" t="str">
        <f t="shared" si="52"/>
        <v/>
      </c>
      <c r="BD196" s="121" t="str">
        <f t="shared" si="52"/>
        <v/>
      </c>
      <c r="BE196" s="82" t="str">
        <f t="shared" si="53"/>
        <v/>
      </c>
      <c r="BF196" s="82" t="str">
        <f t="shared" si="53"/>
        <v/>
      </c>
      <c r="BG196" s="82" t="str">
        <f t="shared" si="53"/>
        <v/>
      </c>
      <c r="BH196" s="82" t="str">
        <f t="shared" si="53"/>
        <v/>
      </c>
      <c r="BI196" s="82" t="str">
        <f t="shared" si="53"/>
        <v/>
      </c>
      <c r="BJ196" s="82" t="str">
        <f t="shared" si="53"/>
        <v/>
      </c>
      <c r="BK196" s="82" t="str">
        <f t="shared" si="54"/>
        <v/>
      </c>
      <c r="BL196" s="82" t="str">
        <f t="shared" si="54"/>
        <v/>
      </c>
      <c r="BM196" s="82" t="str">
        <f t="shared" si="54"/>
        <v/>
      </c>
      <c r="BN196" s="82" t="str">
        <f t="shared" si="54"/>
        <v/>
      </c>
      <c r="BO196" s="82" t="str">
        <f t="shared" si="54"/>
        <v/>
      </c>
      <c r="BP196" s="82" t="str">
        <f t="shared" si="54"/>
        <v/>
      </c>
      <c r="BQ196" s="82" t="str">
        <f t="shared" si="55"/>
        <v/>
      </c>
      <c r="BR196" s="82" t="str">
        <f t="shared" si="55"/>
        <v/>
      </c>
      <c r="BS196" s="82" t="str">
        <f t="shared" si="55"/>
        <v/>
      </c>
      <c r="BT196" s="82" t="str">
        <f t="shared" si="55"/>
        <v/>
      </c>
      <c r="BU196" s="82" t="str">
        <f t="shared" si="55"/>
        <v/>
      </c>
      <c r="BV196" s="82" t="str">
        <f t="shared" si="55"/>
        <v/>
      </c>
      <c r="BW196" s="82" t="str">
        <f t="shared" si="56"/>
        <v/>
      </c>
      <c r="BX196" s="82" t="str">
        <f t="shared" si="56"/>
        <v/>
      </c>
      <c r="BY196" s="82" t="str">
        <f t="shared" si="56"/>
        <v/>
      </c>
      <c r="BZ196" s="82" t="str">
        <f t="shared" si="56"/>
        <v/>
      </c>
      <c r="CA196" s="82" t="str">
        <f t="shared" si="56"/>
        <v/>
      </c>
      <c r="CB196" s="82" t="str">
        <f t="shared" si="56"/>
        <v/>
      </c>
      <c r="CC196" s="82" t="str">
        <f t="shared" si="57"/>
        <v/>
      </c>
      <c r="CD196" s="82" t="str">
        <f t="shared" si="57"/>
        <v/>
      </c>
      <c r="CE196" s="82" t="str">
        <f t="shared" si="57"/>
        <v/>
      </c>
      <c r="CF196" s="82" t="str">
        <f t="shared" si="57"/>
        <v/>
      </c>
      <c r="CG196" s="82" t="str">
        <f t="shared" si="57"/>
        <v/>
      </c>
      <c r="CH196" s="82" t="str">
        <f t="shared" si="57"/>
        <v/>
      </c>
      <c r="CI196" s="82" t="str">
        <f t="shared" si="58"/>
        <v/>
      </c>
      <c r="CJ196" s="82" t="str">
        <f t="shared" si="58"/>
        <v/>
      </c>
      <c r="CK196" s="82" t="str">
        <f t="shared" si="58"/>
        <v/>
      </c>
      <c r="CL196" s="82" t="str">
        <f t="shared" si="58"/>
        <v/>
      </c>
      <c r="CM196" s="82" t="str">
        <f t="shared" si="58"/>
        <v/>
      </c>
      <c r="CN196" s="82" t="str">
        <f t="shared" si="58"/>
        <v/>
      </c>
      <c r="CO196" s="82" t="str">
        <f t="shared" si="59"/>
        <v/>
      </c>
      <c r="CP196" s="82" t="str">
        <f t="shared" si="59"/>
        <v/>
      </c>
      <c r="CQ196" s="82" t="str">
        <f t="shared" si="59"/>
        <v/>
      </c>
      <c r="CR196" s="82" t="str">
        <f t="shared" si="59"/>
        <v/>
      </c>
      <c r="CS196" s="82" t="str">
        <f t="shared" si="59"/>
        <v/>
      </c>
      <c r="CT196" s="82" t="str">
        <f t="shared" si="59"/>
        <v/>
      </c>
      <c r="CU196" s="82" t="str">
        <f t="shared" si="60"/>
        <v/>
      </c>
      <c r="CV196" s="82" t="str">
        <f t="shared" si="60"/>
        <v/>
      </c>
      <c r="CW196" s="82" t="str">
        <f t="shared" si="60"/>
        <v/>
      </c>
      <c r="CX196" s="82" t="str">
        <f t="shared" si="60"/>
        <v/>
      </c>
      <c r="CY196" s="82" t="str">
        <f t="shared" si="60"/>
        <v/>
      </c>
      <c r="CZ196" s="82" t="str">
        <f t="shared" si="60"/>
        <v/>
      </c>
      <c r="DA196" s="82" t="str">
        <f t="shared" si="61"/>
        <v>info@katakagonosato.com</v>
      </c>
      <c r="DB196" s="82" t="str">
        <f t="shared" si="61"/>
        <v/>
      </c>
      <c r="DC196" s="82" t="str">
        <f t="shared" si="61"/>
        <v/>
      </c>
      <c r="DD196" s="82" t="str">
        <f t="shared" si="61"/>
        <v/>
      </c>
      <c r="DE196" s="82" t="str">
        <f t="shared" si="61"/>
        <v/>
      </c>
      <c r="DF196" s="82" t="str">
        <f t="shared" si="61"/>
        <v/>
      </c>
      <c r="DG196" s="82" t="str">
        <f t="shared" si="62"/>
        <v/>
      </c>
      <c r="DH196" s="82" t="str">
        <f t="shared" si="62"/>
        <v/>
      </c>
      <c r="DI196" s="82" t="str">
        <f t="shared" si="62"/>
        <v/>
      </c>
      <c r="DJ196" s="82" t="str">
        <f t="shared" si="62"/>
        <v/>
      </c>
      <c r="DK196" s="82" t="str">
        <f t="shared" si="62"/>
        <v/>
      </c>
      <c r="DL196" s="82" t="str">
        <f t="shared" si="62"/>
        <v/>
      </c>
      <c r="DM196" s="82" t="str">
        <f t="shared" si="63"/>
        <v/>
      </c>
      <c r="DN196" s="82" t="str">
        <f t="shared" si="63"/>
        <v/>
      </c>
      <c r="DO196" s="82" t="str">
        <f t="shared" si="63"/>
        <v/>
      </c>
      <c r="DP196" s="82" t="str">
        <f t="shared" si="63"/>
        <v/>
      </c>
      <c r="DQ196" s="82" t="str">
        <f t="shared" si="63"/>
        <v/>
      </c>
      <c r="DR196" s="82" t="str">
        <f t="shared" si="63"/>
        <v/>
      </c>
      <c r="DS196" s="82" t="str">
        <f t="shared" si="64"/>
        <v/>
      </c>
      <c r="DT196" s="82" t="str">
        <f t="shared" si="64"/>
        <v/>
      </c>
      <c r="DU196" s="82" t="str">
        <f t="shared" si="64"/>
        <v/>
      </c>
      <c r="DV196" s="82" t="str">
        <f t="shared" si="64"/>
        <v/>
      </c>
      <c r="DW196" s="82" t="str">
        <f t="shared" si="64"/>
        <v/>
      </c>
      <c r="DX196" s="82" t="str">
        <f t="shared" si="64"/>
        <v/>
      </c>
      <c r="DY196" s="82" t="str">
        <f t="shared" si="65"/>
        <v/>
      </c>
      <c r="DZ196" s="82" t="str">
        <f t="shared" si="65"/>
        <v/>
      </c>
      <c r="EA196" s="82" t="str">
        <f t="shared" si="65"/>
        <v/>
      </c>
      <c r="EB196" s="82" t="str">
        <f t="shared" si="65"/>
        <v/>
      </c>
      <c r="EC196" s="82" t="str">
        <f t="shared" si="65"/>
        <v/>
      </c>
      <c r="ED196" s="82" t="str">
        <f t="shared" si="65"/>
        <v/>
      </c>
      <c r="EE196" s="82" t="str">
        <f t="shared" si="66"/>
        <v/>
      </c>
      <c r="EF196" s="82" t="str">
        <f t="shared" si="66"/>
        <v/>
      </c>
      <c r="EG196" s="82" t="str">
        <f t="shared" si="66"/>
        <v/>
      </c>
      <c r="EH196" s="82" t="str">
        <f t="shared" si="66"/>
        <v/>
      </c>
      <c r="EI196" s="82" t="str">
        <f t="shared" si="66"/>
        <v/>
      </c>
      <c r="EJ196" s="82" t="str">
        <f t="shared" si="66"/>
        <v/>
      </c>
      <c r="EK196" s="82" t="str">
        <f t="shared" si="67"/>
        <v/>
      </c>
      <c r="EL196" s="82" t="str">
        <f t="shared" si="67"/>
        <v/>
      </c>
      <c r="EM196" s="82" t="str">
        <f t="shared" si="67"/>
        <v/>
      </c>
      <c r="EN196" s="82" t="str">
        <f t="shared" si="67"/>
        <v/>
      </c>
      <c r="EO196" s="82" t="str">
        <f t="shared" si="67"/>
        <v/>
      </c>
      <c r="EP196" s="82" t="str">
        <f t="shared" si="67"/>
        <v/>
      </c>
      <c r="EQ196" s="82" t="str">
        <f t="shared" si="68"/>
        <v/>
      </c>
      <c r="ER196" s="82" t="str">
        <f t="shared" si="68"/>
        <v/>
      </c>
      <c r="ES196" s="82" t="str">
        <f t="shared" si="68"/>
        <v/>
      </c>
      <c r="ET196" s="82" t="str">
        <f t="shared" si="68"/>
        <v/>
      </c>
      <c r="EU196" s="82" t="str">
        <f t="shared" si="68"/>
        <v/>
      </c>
      <c r="EV196" s="82" t="str">
        <f t="shared" si="68"/>
        <v/>
      </c>
      <c r="EW196" s="82" t="str">
        <f t="shared" si="69"/>
        <v/>
      </c>
      <c r="EX196" s="82" t="str">
        <f t="shared" si="69"/>
        <v/>
      </c>
      <c r="EY196" s="82" t="str">
        <f t="shared" si="69"/>
        <v/>
      </c>
      <c r="EZ196" s="82" t="str">
        <f t="shared" si="69"/>
        <v/>
      </c>
      <c r="FA196" s="82" t="str">
        <f t="shared" si="69"/>
        <v/>
      </c>
      <c r="FB196" s="82" t="str">
        <f t="shared" si="69"/>
        <v/>
      </c>
      <c r="FC196" s="82" t="str">
        <f t="shared" si="70"/>
        <v/>
      </c>
      <c r="FD196" s="82" t="str">
        <f t="shared" si="70"/>
        <v/>
      </c>
      <c r="FE196" s="82" t="str">
        <f t="shared" si="70"/>
        <v/>
      </c>
      <c r="FF196" s="82" t="str">
        <f t="shared" si="70"/>
        <v/>
      </c>
      <c r="FG196" s="82" t="str">
        <f t="shared" si="70"/>
        <v/>
      </c>
      <c r="FH196" s="82" t="str">
        <f t="shared" si="70"/>
        <v/>
      </c>
      <c r="FI196" s="82" t="str">
        <f t="shared" si="71"/>
        <v/>
      </c>
      <c r="FJ196" s="82" t="str">
        <f t="shared" si="71"/>
        <v/>
      </c>
      <c r="FK196" s="82" t="str">
        <f t="shared" si="71"/>
        <v/>
      </c>
      <c r="FL196" s="82" t="str">
        <f t="shared" si="71"/>
        <v/>
      </c>
      <c r="FM196" s="82" t="str">
        <f t="shared" si="71"/>
        <v/>
      </c>
      <c r="FN196" s="82" t="str">
        <f t="shared" si="71"/>
        <v/>
      </c>
      <c r="FO196" s="82" t="str">
        <f t="shared" si="72"/>
        <v/>
      </c>
      <c r="FP196" s="82" t="str">
        <f t="shared" si="72"/>
        <v/>
      </c>
      <c r="FQ196" s="82" t="str">
        <f t="shared" si="72"/>
        <v/>
      </c>
      <c r="FR196" s="82" t="str">
        <f t="shared" si="72"/>
        <v/>
      </c>
      <c r="FS196" s="82" t="str">
        <f t="shared" si="72"/>
        <v/>
      </c>
      <c r="FT196" s="82" t="str">
        <f t="shared" si="72"/>
        <v/>
      </c>
      <c r="FU196" s="82" t="str">
        <f t="shared" si="73"/>
        <v/>
      </c>
      <c r="FV196" s="82" t="str">
        <f t="shared" si="73"/>
        <v/>
      </c>
      <c r="FW196" s="82" t="str">
        <f t="shared" si="73"/>
        <v/>
      </c>
      <c r="FX196" s="82" t="str">
        <f t="shared" si="73"/>
        <v/>
      </c>
      <c r="FY196" s="82" t="str">
        <f t="shared" si="73"/>
        <v/>
      </c>
      <c r="FZ196" s="82" t="str">
        <f t="shared" si="73"/>
        <v/>
      </c>
      <c r="GA196" s="82" t="str">
        <f t="shared" si="74"/>
        <v/>
      </c>
      <c r="GB196" s="82" t="str">
        <f t="shared" si="74"/>
        <v/>
      </c>
      <c r="GC196" s="82" t="str">
        <f t="shared" si="74"/>
        <v/>
      </c>
      <c r="GD196" s="82" t="str">
        <f t="shared" si="74"/>
        <v/>
      </c>
      <c r="GE196" s="82" t="str">
        <f t="shared" si="74"/>
        <v/>
      </c>
      <c r="GF196" s="82" t="str">
        <f t="shared" si="74"/>
        <v/>
      </c>
      <c r="GG196" s="126"/>
      <c r="GH196" s="126"/>
      <c r="GI196" s="126"/>
      <c r="GJ196" s="126"/>
      <c r="GK196" s="126"/>
      <c r="GL196" s="126"/>
      <c r="GM196" s="126"/>
      <c r="GN196" s="126"/>
      <c r="GO196" s="126"/>
      <c r="GP196" s="126"/>
      <c r="GQ196" s="126"/>
      <c r="GR196" s="126"/>
      <c r="GS196" s="126"/>
      <c r="GT196" s="126"/>
      <c r="GU196" s="126"/>
      <c r="GV196" s="126"/>
      <c r="GW196" s="126"/>
      <c r="GX196" s="126"/>
      <c r="GY196" s="126"/>
      <c r="GZ196" s="126"/>
      <c r="HA196" s="126"/>
      <c r="HB196" s="126"/>
      <c r="HC196" s="126"/>
      <c r="HD196" s="126"/>
      <c r="HE196" s="129"/>
      <c r="HF196" s="129"/>
      <c r="HG196" s="129"/>
      <c r="HH196" s="129"/>
      <c r="HI196" s="129"/>
      <c r="HJ196" s="129"/>
      <c r="HK196" s="129"/>
      <c r="HL196" s="129"/>
      <c r="HM196" s="129"/>
      <c r="HN196" s="129"/>
      <c r="HO196" s="129"/>
      <c r="HP196" s="129"/>
      <c r="HQ196" s="129"/>
      <c r="HR196" s="129"/>
      <c r="HS196" s="129"/>
      <c r="HT196" s="129"/>
      <c r="HU196" s="129"/>
      <c r="HV196" s="129"/>
      <c r="HW196" s="129"/>
      <c r="HX196" s="129"/>
      <c r="HY196" s="129"/>
      <c r="HZ196" s="129"/>
      <c r="IA196" s="129"/>
      <c r="IB196" s="129"/>
    </row>
    <row r="197" spans="1:236" ht="25.5" customHeight="1">
      <c r="A197" s="2" t="s">
        <v>3979</v>
      </c>
      <c r="B197" s="2">
        <f>COUNTIF($H$4:H197,H197)</f>
        <v>1</v>
      </c>
      <c r="C197" s="2">
        <f>COUNTIF($J$4:J197,J197)</f>
        <v>1</v>
      </c>
      <c r="D197" s="2">
        <f>COUNTIF($K$4:K197,K197)</f>
        <v>1</v>
      </c>
      <c r="E197" s="89">
        <f t="shared" ref="E197:E251" si="75">ROW(E194)</f>
        <v>194</v>
      </c>
      <c r="F197" s="89" t="s">
        <v>2532</v>
      </c>
      <c r="G197" s="79" t="s">
        <v>3917</v>
      </c>
      <c r="H197" s="97" t="s">
        <v>239</v>
      </c>
      <c r="I197" s="79" t="s">
        <v>3630</v>
      </c>
      <c r="J197" s="79" t="s">
        <v>2146</v>
      </c>
      <c r="K197" s="89" t="s">
        <v>3632</v>
      </c>
      <c r="L197" s="89" t="s">
        <v>2303</v>
      </c>
      <c r="M197" s="108" t="s">
        <v>4530</v>
      </c>
      <c r="N197" s="108"/>
      <c r="O197" s="108"/>
      <c r="P197" s="108"/>
      <c r="Q197" s="108"/>
      <c r="R197" s="108"/>
      <c r="S197" s="89">
        <v>1</v>
      </c>
      <c r="T197" s="89">
        <v>1</v>
      </c>
      <c r="U197" s="89"/>
      <c r="V197" s="89"/>
      <c r="W197" s="89"/>
      <c r="X197" s="89"/>
      <c r="Y197" s="89"/>
      <c r="Z197" s="89"/>
      <c r="AA197" s="89"/>
      <c r="AB197" s="89"/>
      <c r="AC197" s="89"/>
      <c r="AD197" s="89"/>
      <c r="AE197" s="89"/>
      <c r="AF197" s="89"/>
      <c r="AG197" s="89"/>
      <c r="AH197" s="89"/>
      <c r="AI197" s="89"/>
      <c r="AJ197" s="89"/>
      <c r="AK197" s="89"/>
      <c r="AL197" s="89"/>
      <c r="AM197" s="89"/>
      <c r="AN197" s="89"/>
      <c r="AO197" s="89"/>
      <c r="AP197" s="89"/>
      <c r="AQ197" s="111"/>
      <c r="AR197" s="118"/>
      <c r="AS197" s="121" t="str">
        <f t="shared" ref="AS197:AX251" si="76">IF($S197&gt;0,IF(M197="","",M197),"")</f>
        <v>info@unferd0224.co.jp</v>
      </c>
      <c r="AT197" s="121" t="str">
        <f t="shared" si="76"/>
        <v/>
      </c>
      <c r="AU197" s="121" t="str">
        <f t="shared" si="76"/>
        <v/>
      </c>
      <c r="AV197" s="121" t="str">
        <f t="shared" si="76"/>
        <v/>
      </c>
      <c r="AW197" s="121" t="str">
        <f t="shared" si="76"/>
        <v/>
      </c>
      <c r="AX197" s="121" t="str">
        <f t="shared" si="76"/>
        <v/>
      </c>
      <c r="AY197" s="121" t="str">
        <f t="shared" ref="AY197:BD251" si="77">IF($T197&gt;0,IF(M197="","",M197),"")</f>
        <v>info@unferd0224.co.jp</v>
      </c>
      <c r="AZ197" s="121" t="str">
        <f t="shared" si="77"/>
        <v/>
      </c>
      <c r="BA197" s="121" t="str">
        <f t="shared" si="77"/>
        <v/>
      </c>
      <c r="BB197" s="121" t="str">
        <f t="shared" si="77"/>
        <v/>
      </c>
      <c r="BC197" s="121" t="str">
        <f t="shared" si="77"/>
        <v/>
      </c>
      <c r="BD197" s="121" t="str">
        <f t="shared" si="77"/>
        <v/>
      </c>
      <c r="BE197" s="82" t="str">
        <f t="shared" ref="BE197:BJ251" si="78">IF($U197&gt;0,IF(M197="","",M197),"")</f>
        <v/>
      </c>
      <c r="BF197" s="82" t="str">
        <f t="shared" si="78"/>
        <v/>
      </c>
      <c r="BG197" s="82" t="str">
        <f t="shared" si="78"/>
        <v/>
      </c>
      <c r="BH197" s="82" t="str">
        <f t="shared" si="78"/>
        <v/>
      </c>
      <c r="BI197" s="82" t="str">
        <f t="shared" si="78"/>
        <v/>
      </c>
      <c r="BJ197" s="82" t="str">
        <f t="shared" si="78"/>
        <v/>
      </c>
      <c r="BK197" s="82" t="str">
        <f t="shared" ref="BK197:BP251" si="79">IF($V197&gt;0,IF(M197="","",M197),"")</f>
        <v/>
      </c>
      <c r="BL197" s="82" t="str">
        <f t="shared" si="79"/>
        <v/>
      </c>
      <c r="BM197" s="82" t="str">
        <f t="shared" si="79"/>
        <v/>
      </c>
      <c r="BN197" s="82" t="str">
        <f t="shared" si="79"/>
        <v/>
      </c>
      <c r="BO197" s="82" t="str">
        <f t="shared" si="79"/>
        <v/>
      </c>
      <c r="BP197" s="82" t="str">
        <f t="shared" si="79"/>
        <v/>
      </c>
      <c r="BQ197" s="82" t="str">
        <f t="shared" ref="BQ197:BV251" si="80">IF($W197&gt;0,IF(M197="","",M197),"")</f>
        <v/>
      </c>
      <c r="BR197" s="82" t="str">
        <f t="shared" si="80"/>
        <v/>
      </c>
      <c r="BS197" s="82" t="str">
        <f t="shared" si="80"/>
        <v/>
      </c>
      <c r="BT197" s="82" t="str">
        <f t="shared" si="80"/>
        <v/>
      </c>
      <c r="BU197" s="82" t="str">
        <f t="shared" si="80"/>
        <v/>
      </c>
      <c r="BV197" s="82" t="str">
        <f t="shared" si="80"/>
        <v/>
      </c>
      <c r="BW197" s="82" t="str">
        <f t="shared" ref="BW197:CB251" si="81">IF($X197&gt;0,IF(M197="","",M197),"")</f>
        <v/>
      </c>
      <c r="BX197" s="82" t="str">
        <f t="shared" si="81"/>
        <v/>
      </c>
      <c r="BY197" s="82" t="str">
        <f t="shared" si="81"/>
        <v/>
      </c>
      <c r="BZ197" s="82" t="str">
        <f t="shared" si="81"/>
        <v/>
      </c>
      <c r="CA197" s="82" t="str">
        <f t="shared" si="81"/>
        <v/>
      </c>
      <c r="CB197" s="82" t="str">
        <f t="shared" si="81"/>
        <v/>
      </c>
      <c r="CC197" s="82" t="str">
        <f t="shared" ref="CC197:CH251" si="82">IF($Y197&gt;0,IF(M197="","",M197),"")</f>
        <v/>
      </c>
      <c r="CD197" s="82" t="str">
        <f t="shared" si="82"/>
        <v/>
      </c>
      <c r="CE197" s="82" t="str">
        <f t="shared" si="82"/>
        <v/>
      </c>
      <c r="CF197" s="82" t="str">
        <f t="shared" si="82"/>
        <v/>
      </c>
      <c r="CG197" s="82" t="str">
        <f t="shared" si="82"/>
        <v/>
      </c>
      <c r="CH197" s="82" t="str">
        <f t="shared" si="82"/>
        <v/>
      </c>
      <c r="CI197" s="82" t="str">
        <f t="shared" ref="CI197:CN251" si="83">IF($Z197&gt;0,IF(M197="","",M197),"")</f>
        <v/>
      </c>
      <c r="CJ197" s="82" t="str">
        <f t="shared" si="83"/>
        <v/>
      </c>
      <c r="CK197" s="82" t="str">
        <f t="shared" si="83"/>
        <v/>
      </c>
      <c r="CL197" s="82" t="str">
        <f t="shared" si="83"/>
        <v/>
      </c>
      <c r="CM197" s="82" t="str">
        <f t="shared" si="83"/>
        <v/>
      </c>
      <c r="CN197" s="82" t="str">
        <f t="shared" si="83"/>
        <v/>
      </c>
      <c r="CO197" s="82" t="str">
        <f t="shared" ref="CO197:CT251" si="84">IF($AA197&gt;0,IF(M197="","",M197),"")</f>
        <v/>
      </c>
      <c r="CP197" s="82" t="str">
        <f t="shared" si="84"/>
        <v/>
      </c>
      <c r="CQ197" s="82" t="str">
        <f t="shared" si="84"/>
        <v/>
      </c>
      <c r="CR197" s="82" t="str">
        <f t="shared" si="84"/>
        <v/>
      </c>
      <c r="CS197" s="82" t="str">
        <f t="shared" si="84"/>
        <v/>
      </c>
      <c r="CT197" s="82" t="str">
        <f t="shared" si="84"/>
        <v/>
      </c>
      <c r="CU197" s="82" t="str">
        <f t="shared" ref="CU197:CZ251" si="85">IF($AB197&gt;0,IF(M197="","",M197),"")</f>
        <v/>
      </c>
      <c r="CV197" s="82" t="str">
        <f t="shared" si="85"/>
        <v/>
      </c>
      <c r="CW197" s="82" t="str">
        <f t="shared" si="85"/>
        <v/>
      </c>
      <c r="CX197" s="82" t="str">
        <f t="shared" si="85"/>
        <v/>
      </c>
      <c r="CY197" s="82" t="str">
        <f t="shared" si="85"/>
        <v/>
      </c>
      <c r="CZ197" s="82" t="str">
        <f t="shared" si="85"/>
        <v/>
      </c>
      <c r="DA197" s="82" t="str">
        <f t="shared" ref="DA197:DF251" si="86">IF($AC197&gt;0,IF(M197="","",M197),"")</f>
        <v/>
      </c>
      <c r="DB197" s="82" t="str">
        <f t="shared" si="86"/>
        <v/>
      </c>
      <c r="DC197" s="82" t="str">
        <f t="shared" si="86"/>
        <v/>
      </c>
      <c r="DD197" s="82" t="str">
        <f t="shared" si="86"/>
        <v/>
      </c>
      <c r="DE197" s="82" t="str">
        <f t="shared" si="86"/>
        <v/>
      </c>
      <c r="DF197" s="82" t="str">
        <f t="shared" si="86"/>
        <v/>
      </c>
      <c r="DG197" s="82" t="str">
        <f t="shared" ref="DG197:DL251" si="87">IF($AD197&gt;0,IF(M197="","",M197),"")</f>
        <v/>
      </c>
      <c r="DH197" s="82" t="str">
        <f t="shared" si="87"/>
        <v/>
      </c>
      <c r="DI197" s="82" t="str">
        <f t="shared" si="87"/>
        <v/>
      </c>
      <c r="DJ197" s="82" t="str">
        <f t="shared" si="87"/>
        <v/>
      </c>
      <c r="DK197" s="82" t="str">
        <f t="shared" si="87"/>
        <v/>
      </c>
      <c r="DL197" s="82" t="str">
        <f t="shared" si="87"/>
        <v/>
      </c>
      <c r="DM197" s="82" t="str">
        <f t="shared" ref="DM197:DR251" si="88">IF($AE197&gt;0,IF(M197="","",M197),"")</f>
        <v/>
      </c>
      <c r="DN197" s="82" t="str">
        <f t="shared" si="88"/>
        <v/>
      </c>
      <c r="DO197" s="82" t="str">
        <f t="shared" si="88"/>
        <v/>
      </c>
      <c r="DP197" s="82" t="str">
        <f t="shared" si="88"/>
        <v/>
      </c>
      <c r="DQ197" s="82" t="str">
        <f t="shared" si="88"/>
        <v/>
      </c>
      <c r="DR197" s="82" t="str">
        <f t="shared" si="88"/>
        <v/>
      </c>
      <c r="DS197" s="82" t="str">
        <f t="shared" ref="DS197:DX251" si="89">IF($AF197&gt;0,IF(M197="","",M197),"")</f>
        <v/>
      </c>
      <c r="DT197" s="82" t="str">
        <f t="shared" si="89"/>
        <v/>
      </c>
      <c r="DU197" s="82" t="str">
        <f t="shared" si="89"/>
        <v/>
      </c>
      <c r="DV197" s="82" t="str">
        <f t="shared" si="89"/>
        <v/>
      </c>
      <c r="DW197" s="82" t="str">
        <f t="shared" si="89"/>
        <v/>
      </c>
      <c r="DX197" s="82" t="str">
        <f t="shared" si="89"/>
        <v/>
      </c>
      <c r="DY197" s="82" t="str">
        <f t="shared" ref="DY197:ED251" si="90">IF($AG197&gt;0,IF(M197="","",M197),"")</f>
        <v/>
      </c>
      <c r="DZ197" s="82" t="str">
        <f t="shared" si="90"/>
        <v/>
      </c>
      <c r="EA197" s="82" t="str">
        <f t="shared" si="90"/>
        <v/>
      </c>
      <c r="EB197" s="82" t="str">
        <f t="shared" si="90"/>
        <v/>
      </c>
      <c r="EC197" s="82" t="str">
        <f t="shared" si="90"/>
        <v/>
      </c>
      <c r="ED197" s="82" t="str">
        <f t="shared" si="90"/>
        <v/>
      </c>
      <c r="EE197" s="82" t="str">
        <f t="shared" ref="EE197:EJ251" si="91">IF($AH197&gt;0,IF(M197="","",M197),"")</f>
        <v/>
      </c>
      <c r="EF197" s="82" t="str">
        <f t="shared" si="91"/>
        <v/>
      </c>
      <c r="EG197" s="82" t="str">
        <f t="shared" si="91"/>
        <v/>
      </c>
      <c r="EH197" s="82" t="str">
        <f t="shared" si="91"/>
        <v/>
      </c>
      <c r="EI197" s="82" t="str">
        <f t="shared" si="91"/>
        <v/>
      </c>
      <c r="EJ197" s="82" t="str">
        <f t="shared" si="91"/>
        <v/>
      </c>
      <c r="EK197" s="82" t="str">
        <f t="shared" ref="EK197:EP251" si="92">IF($AI197&gt;0,IF(M197="","",M197),"")</f>
        <v/>
      </c>
      <c r="EL197" s="82" t="str">
        <f t="shared" si="92"/>
        <v/>
      </c>
      <c r="EM197" s="82" t="str">
        <f t="shared" si="92"/>
        <v/>
      </c>
      <c r="EN197" s="82" t="str">
        <f t="shared" si="92"/>
        <v/>
      </c>
      <c r="EO197" s="82" t="str">
        <f t="shared" si="92"/>
        <v/>
      </c>
      <c r="EP197" s="82" t="str">
        <f t="shared" si="92"/>
        <v/>
      </c>
      <c r="EQ197" s="82" t="str">
        <f t="shared" ref="EQ197:EV251" si="93">IF($AJ197&gt;0,IF(M197="","",M197),"")</f>
        <v/>
      </c>
      <c r="ER197" s="82" t="str">
        <f t="shared" si="93"/>
        <v/>
      </c>
      <c r="ES197" s="82" t="str">
        <f t="shared" si="93"/>
        <v/>
      </c>
      <c r="ET197" s="82" t="str">
        <f t="shared" si="93"/>
        <v/>
      </c>
      <c r="EU197" s="82" t="str">
        <f t="shared" si="93"/>
        <v/>
      </c>
      <c r="EV197" s="82" t="str">
        <f t="shared" si="93"/>
        <v/>
      </c>
      <c r="EW197" s="82" t="str">
        <f t="shared" ref="EW197:FB251" si="94">IF($AK197&gt;0,IF(M197="","",M197),"")</f>
        <v/>
      </c>
      <c r="EX197" s="82" t="str">
        <f t="shared" si="94"/>
        <v/>
      </c>
      <c r="EY197" s="82" t="str">
        <f t="shared" si="94"/>
        <v/>
      </c>
      <c r="EZ197" s="82" t="str">
        <f t="shared" si="94"/>
        <v/>
      </c>
      <c r="FA197" s="82" t="str">
        <f t="shared" si="94"/>
        <v/>
      </c>
      <c r="FB197" s="82" t="str">
        <f t="shared" si="94"/>
        <v/>
      </c>
      <c r="FC197" s="82" t="str">
        <f t="shared" ref="FC197:FH251" si="95">IF($AL197&gt;0,IF(M197="","",M197),"")</f>
        <v/>
      </c>
      <c r="FD197" s="82" t="str">
        <f t="shared" si="95"/>
        <v/>
      </c>
      <c r="FE197" s="82" t="str">
        <f t="shared" si="95"/>
        <v/>
      </c>
      <c r="FF197" s="82" t="str">
        <f t="shared" si="95"/>
        <v/>
      </c>
      <c r="FG197" s="82" t="str">
        <f t="shared" si="95"/>
        <v/>
      </c>
      <c r="FH197" s="82" t="str">
        <f t="shared" si="95"/>
        <v/>
      </c>
      <c r="FI197" s="82" t="str">
        <f t="shared" ref="FI197:FN251" si="96">IF($AM197&gt;0,IF(M197="","",M197),"")</f>
        <v/>
      </c>
      <c r="FJ197" s="82" t="str">
        <f t="shared" si="96"/>
        <v/>
      </c>
      <c r="FK197" s="82" t="str">
        <f t="shared" si="96"/>
        <v/>
      </c>
      <c r="FL197" s="82" t="str">
        <f t="shared" si="96"/>
        <v/>
      </c>
      <c r="FM197" s="82" t="str">
        <f t="shared" si="96"/>
        <v/>
      </c>
      <c r="FN197" s="82" t="str">
        <f t="shared" si="96"/>
        <v/>
      </c>
      <c r="FO197" s="82" t="str">
        <f t="shared" ref="FO197:FT251" si="97">IF($AN197&gt;0,IF(M197="","",M197),"")</f>
        <v/>
      </c>
      <c r="FP197" s="82" t="str">
        <f t="shared" si="97"/>
        <v/>
      </c>
      <c r="FQ197" s="82" t="str">
        <f t="shared" si="97"/>
        <v/>
      </c>
      <c r="FR197" s="82" t="str">
        <f t="shared" si="97"/>
        <v/>
      </c>
      <c r="FS197" s="82" t="str">
        <f t="shared" si="97"/>
        <v/>
      </c>
      <c r="FT197" s="82" t="str">
        <f t="shared" si="97"/>
        <v/>
      </c>
      <c r="FU197" s="82" t="str">
        <f t="shared" ref="FU197:FZ251" si="98">IF($AO197&gt;0,IF(M197="","",M197),"")</f>
        <v/>
      </c>
      <c r="FV197" s="82" t="str">
        <f t="shared" si="98"/>
        <v/>
      </c>
      <c r="FW197" s="82" t="str">
        <f t="shared" si="98"/>
        <v/>
      </c>
      <c r="FX197" s="82" t="str">
        <f t="shared" si="98"/>
        <v/>
      </c>
      <c r="FY197" s="82" t="str">
        <f t="shared" si="98"/>
        <v/>
      </c>
      <c r="FZ197" s="82" t="str">
        <f t="shared" si="98"/>
        <v/>
      </c>
      <c r="GA197" s="82" t="str">
        <f t="shared" ref="GA197:GF251" si="99">IF($AP197&gt;0,IF(M197="","",M197),"")</f>
        <v/>
      </c>
      <c r="GB197" s="82" t="str">
        <f t="shared" si="99"/>
        <v/>
      </c>
      <c r="GC197" s="82" t="str">
        <f t="shared" si="99"/>
        <v/>
      </c>
      <c r="GD197" s="82" t="str">
        <f t="shared" si="99"/>
        <v/>
      </c>
      <c r="GE197" s="82" t="str">
        <f t="shared" si="99"/>
        <v/>
      </c>
      <c r="GF197" s="82" t="str">
        <f t="shared" si="99"/>
        <v/>
      </c>
      <c r="GG197" s="126"/>
      <c r="GH197" s="126"/>
      <c r="GI197" s="126"/>
      <c r="GJ197" s="126"/>
      <c r="GK197" s="126"/>
      <c r="GL197" s="126"/>
      <c r="GM197" s="126"/>
      <c r="GN197" s="126"/>
      <c r="GO197" s="126"/>
      <c r="GP197" s="126"/>
      <c r="GQ197" s="126"/>
      <c r="GR197" s="126"/>
      <c r="GS197" s="126"/>
      <c r="GT197" s="126"/>
      <c r="GU197" s="126"/>
      <c r="GV197" s="126"/>
      <c r="GW197" s="126"/>
      <c r="GX197" s="126"/>
      <c r="GY197" s="126"/>
      <c r="GZ197" s="126"/>
      <c r="HA197" s="126"/>
      <c r="HB197" s="126"/>
      <c r="HC197" s="126"/>
      <c r="HD197" s="126"/>
      <c r="HE197" s="129"/>
      <c r="HF197" s="129"/>
      <c r="HG197" s="129"/>
      <c r="HH197" s="129"/>
      <c r="HI197" s="129"/>
      <c r="HJ197" s="129"/>
      <c r="HK197" s="129"/>
      <c r="HL197" s="129"/>
      <c r="HM197" s="129"/>
      <c r="HN197" s="129"/>
      <c r="HO197" s="129"/>
      <c r="HP197" s="129"/>
      <c r="HQ197" s="129"/>
      <c r="HR197" s="129"/>
      <c r="HS197" s="129"/>
      <c r="HT197" s="129"/>
      <c r="HU197" s="129"/>
      <c r="HV197" s="129"/>
      <c r="HW197" s="129"/>
      <c r="HX197" s="129"/>
      <c r="HY197" s="129"/>
      <c r="HZ197" s="129"/>
      <c r="IA197" s="129"/>
      <c r="IB197" s="129"/>
    </row>
    <row r="198" spans="1:236" ht="25.5" customHeight="1">
      <c r="A198" s="2" t="s">
        <v>4287</v>
      </c>
      <c r="B198" s="2">
        <f>COUNTIF($H$4:H198,H198)</f>
        <v>1</v>
      </c>
      <c r="C198" s="2">
        <f>COUNTIF($J$4:J198,J198)</f>
        <v>1</v>
      </c>
      <c r="D198" s="2">
        <f>COUNTIF($K$4:K198,K198)</f>
        <v>1</v>
      </c>
      <c r="E198" s="89">
        <f t="shared" si="75"/>
        <v>195</v>
      </c>
      <c r="F198" s="89" t="s">
        <v>2532</v>
      </c>
      <c r="G198" s="79" t="s">
        <v>3917</v>
      </c>
      <c r="H198" s="97" t="s">
        <v>4531</v>
      </c>
      <c r="I198" s="79" t="s">
        <v>4533</v>
      </c>
      <c r="J198" s="79" t="s">
        <v>2302</v>
      </c>
      <c r="K198" s="89" t="s">
        <v>4536</v>
      </c>
      <c r="L198" s="89"/>
      <c r="M198" s="108" t="s">
        <v>4537</v>
      </c>
      <c r="N198" s="108"/>
      <c r="O198" s="108"/>
      <c r="P198" s="108"/>
      <c r="Q198" s="108"/>
      <c r="R198" s="108"/>
      <c r="S198" s="89"/>
      <c r="T198" s="89"/>
      <c r="U198" s="89"/>
      <c r="V198" s="89"/>
      <c r="W198" s="89"/>
      <c r="X198" s="89"/>
      <c r="Y198" s="89"/>
      <c r="Z198" s="89"/>
      <c r="AA198" s="89"/>
      <c r="AB198" s="89"/>
      <c r="AC198" s="89"/>
      <c r="AD198" s="89"/>
      <c r="AE198" s="89"/>
      <c r="AF198" s="89">
        <v>2</v>
      </c>
      <c r="AG198" s="89"/>
      <c r="AH198" s="89"/>
      <c r="AI198" s="89"/>
      <c r="AJ198" s="89"/>
      <c r="AK198" s="89"/>
      <c r="AL198" s="89"/>
      <c r="AM198" s="89"/>
      <c r="AN198" s="89"/>
      <c r="AO198" s="89"/>
      <c r="AP198" s="89"/>
      <c r="AQ198" s="111"/>
      <c r="AR198" s="118"/>
      <c r="AS198" s="121" t="str">
        <f t="shared" si="76"/>
        <v/>
      </c>
      <c r="AT198" s="121" t="str">
        <f t="shared" si="76"/>
        <v/>
      </c>
      <c r="AU198" s="121" t="str">
        <f t="shared" si="76"/>
        <v/>
      </c>
      <c r="AV198" s="121" t="str">
        <f t="shared" si="76"/>
        <v/>
      </c>
      <c r="AW198" s="121" t="str">
        <f t="shared" si="76"/>
        <v/>
      </c>
      <c r="AX198" s="121" t="str">
        <f t="shared" si="76"/>
        <v/>
      </c>
      <c r="AY198" s="121" t="str">
        <f t="shared" si="77"/>
        <v/>
      </c>
      <c r="AZ198" s="121" t="str">
        <f t="shared" si="77"/>
        <v/>
      </c>
      <c r="BA198" s="121" t="str">
        <f t="shared" si="77"/>
        <v/>
      </c>
      <c r="BB198" s="121" t="str">
        <f t="shared" si="77"/>
        <v/>
      </c>
      <c r="BC198" s="121" t="str">
        <f t="shared" si="77"/>
        <v/>
      </c>
      <c r="BD198" s="121" t="str">
        <f t="shared" si="77"/>
        <v/>
      </c>
      <c r="BE198" s="82" t="str">
        <f t="shared" si="78"/>
        <v/>
      </c>
      <c r="BF198" s="82" t="str">
        <f t="shared" si="78"/>
        <v/>
      </c>
      <c r="BG198" s="82" t="str">
        <f t="shared" si="78"/>
        <v/>
      </c>
      <c r="BH198" s="82" t="str">
        <f t="shared" si="78"/>
        <v/>
      </c>
      <c r="BI198" s="82" t="str">
        <f t="shared" si="78"/>
        <v/>
      </c>
      <c r="BJ198" s="82" t="str">
        <f t="shared" si="78"/>
        <v/>
      </c>
      <c r="BK198" s="82" t="str">
        <f t="shared" si="79"/>
        <v/>
      </c>
      <c r="BL198" s="82" t="str">
        <f t="shared" si="79"/>
        <v/>
      </c>
      <c r="BM198" s="82" t="str">
        <f t="shared" si="79"/>
        <v/>
      </c>
      <c r="BN198" s="82" t="str">
        <f t="shared" si="79"/>
        <v/>
      </c>
      <c r="BO198" s="82" t="str">
        <f t="shared" si="79"/>
        <v/>
      </c>
      <c r="BP198" s="82" t="str">
        <f t="shared" si="79"/>
        <v/>
      </c>
      <c r="BQ198" s="82" t="str">
        <f t="shared" si="80"/>
        <v/>
      </c>
      <c r="BR198" s="82" t="str">
        <f t="shared" si="80"/>
        <v/>
      </c>
      <c r="BS198" s="82" t="str">
        <f t="shared" si="80"/>
        <v/>
      </c>
      <c r="BT198" s="82" t="str">
        <f t="shared" si="80"/>
        <v/>
      </c>
      <c r="BU198" s="82" t="str">
        <f t="shared" si="80"/>
        <v/>
      </c>
      <c r="BV198" s="82" t="str">
        <f t="shared" si="80"/>
        <v/>
      </c>
      <c r="BW198" s="82" t="str">
        <f t="shared" si="81"/>
        <v/>
      </c>
      <c r="BX198" s="82" t="str">
        <f t="shared" si="81"/>
        <v/>
      </c>
      <c r="BY198" s="82" t="str">
        <f t="shared" si="81"/>
        <v/>
      </c>
      <c r="BZ198" s="82" t="str">
        <f t="shared" si="81"/>
        <v/>
      </c>
      <c r="CA198" s="82" t="str">
        <f t="shared" si="81"/>
        <v/>
      </c>
      <c r="CB198" s="82" t="str">
        <f t="shared" si="81"/>
        <v/>
      </c>
      <c r="CC198" s="82" t="str">
        <f t="shared" si="82"/>
        <v/>
      </c>
      <c r="CD198" s="82" t="str">
        <f t="shared" si="82"/>
        <v/>
      </c>
      <c r="CE198" s="82" t="str">
        <f t="shared" si="82"/>
        <v/>
      </c>
      <c r="CF198" s="82" t="str">
        <f t="shared" si="82"/>
        <v/>
      </c>
      <c r="CG198" s="82" t="str">
        <f t="shared" si="82"/>
        <v/>
      </c>
      <c r="CH198" s="82" t="str">
        <f t="shared" si="82"/>
        <v/>
      </c>
      <c r="CI198" s="82" t="str">
        <f t="shared" si="83"/>
        <v/>
      </c>
      <c r="CJ198" s="82" t="str">
        <f t="shared" si="83"/>
        <v/>
      </c>
      <c r="CK198" s="82" t="str">
        <f t="shared" si="83"/>
        <v/>
      </c>
      <c r="CL198" s="82" t="str">
        <f t="shared" si="83"/>
        <v/>
      </c>
      <c r="CM198" s="82" t="str">
        <f t="shared" si="83"/>
        <v/>
      </c>
      <c r="CN198" s="82" t="str">
        <f t="shared" si="83"/>
        <v/>
      </c>
      <c r="CO198" s="82" t="str">
        <f t="shared" si="84"/>
        <v/>
      </c>
      <c r="CP198" s="82" t="str">
        <f t="shared" si="84"/>
        <v/>
      </c>
      <c r="CQ198" s="82" t="str">
        <f t="shared" si="84"/>
        <v/>
      </c>
      <c r="CR198" s="82" t="str">
        <f t="shared" si="84"/>
        <v/>
      </c>
      <c r="CS198" s="82" t="str">
        <f t="shared" si="84"/>
        <v/>
      </c>
      <c r="CT198" s="82" t="str">
        <f t="shared" si="84"/>
        <v/>
      </c>
      <c r="CU198" s="82" t="str">
        <f t="shared" si="85"/>
        <v/>
      </c>
      <c r="CV198" s="82" t="str">
        <f t="shared" si="85"/>
        <v/>
      </c>
      <c r="CW198" s="82" t="str">
        <f t="shared" si="85"/>
        <v/>
      </c>
      <c r="CX198" s="82" t="str">
        <f t="shared" si="85"/>
        <v/>
      </c>
      <c r="CY198" s="82" t="str">
        <f t="shared" si="85"/>
        <v/>
      </c>
      <c r="CZ198" s="82" t="str">
        <f t="shared" si="85"/>
        <v/>
      </c>
      <c r="DA198" s="82" t="str">
        <f t="shared" si="86"/>
        <v/>
      </c>
      <c r="DB198" s="82" t="str">
        <f t="shared" si="86"/>
        <v/>
      </c>
      <c r="DC198" s="82" t="str">
        <f t="shared" si="86"/>
        <v/>
      </c>
      <c r="DD198" s="82" t="str">
        <f t="shared" si="86"/>
        <v/>
      </c>
      <c r="DE198" s="82" t="str">
        <f t="shared" si="86"/>
        <v/>
      </c>
      <c r="DF198" s="82" t="str">
        <f t="shared" si="86"/>
        <v/>
      </c>
      <c r="DG198" s="82" t="str">
        <f t="shared" si="87"/>
        <v/>
      </c>
      <c r="DH198" s="82" t="str">
        <f t="shared" si="87"/>
        <v/>
      </c>
      <c r="DI198" s="82" t="str">
        <f t="shared" si="87"/>
        <v/>
      </c>
      <c r="DJ198" s="82" t="str">
        <f t="shared" si="87"/>
        <v/>
      </c>
      <c r="DK198" s="82" t="str">
        <f t="shared" si="87"/>
        <v/>
      </c>
      <c r="DL198" s="82" t="str">
        <f t="shared" si="87"/>
        <v/>
      </c>
      <c r="DM198" s="82" t="str">
        <f t="shared" si="88"/>
        <v/>
      </c>
      <c r="DN198" s="82" t="str">
        <f t="shared" si="88"/>
        <v/>
      </c>
      <c r="DO198" s="82" t="str">
        <f t="shared" si="88"/>
        <v/>
      </c>
      <c r="DP198" s="82" t="str">
        <f t="shared" si="88"/>
        <v/>
      </c>
      <c r="DQ198" s="82" t="str">
        <f t="shared" si="88"/>
        <v/>
      </c>
      <c r="DR198" s="82" t="str">
        <f t="shared" si="88"/>
        <v/>
      </c>
      <c r="DS198" s="82" t="str">
        <f t="shared" si="89"/>
        <v>info@seiai.co.jp</v>
      </c>
      <c r="DT198" s="82" t="str">
        <f t="shared" si="89"/>
        <v/>
      </c>
      <c r="DU198" s="82" t="str">
        <f t="shared" si="89"/>
        <v/>
      </c>
      <c r="DV198" s="82" t="str">
        <f t="shared" si="89"/>
        <v/>
      </c>
      <c r="DW198" s="82" t="str">
        <f t="shared" si="89"/>
        <v/>
      </c>
      <c r="DX198" s="82" t="str">
        <f t="shared" si="89"/>
        <v/>
      </c>
      <c r="DY198" s="82" t="str">
        <f t="shared" si="90"/>
        <v/>
      </c>
      <c r="DZ198" s="82" t="str">
        <f t="shared" si="90"/>
        <v/>
      </c>
      <c r="EA198" s="82" t="str">
        <f t="shared" si="90"/>
        <v/>
      </c>
      <c r="EB198" s="82" t="str">
        <f t="shared" si="90"/>
        <v/>
      </c>
      <c r="EC198" s="82" t="str">
        <f t="shared" si="90"/>
        <v/>
      </c>
      <c r="ED198" s="82" t="str">
        <f t="shared" si="90"/>
        <v/>
      </c>
      <c r="EE198" s="82" t="str">
        <f t="shared" si="91"/>
        <v/>
      </c>
      <c r="EF198" s="82" t="str">
        <f t="shared" si="91"/>
        <v/>
      </c>
      <c r="EG198" s="82" t="str">
        <f t="shared" si="91"/>
        <v/>
      </c>
      <c r="EH198" s="82" t="str">
        <f t="shared" si="91"/>
        <v/>
      </c>
      <c r="EI198" s="82" t="str">
        <f t="shared" si="91"/>
        <v/>
      </c>
      <c r="EJ198" s="82" t="str">
        <f t="shared" si="91"/>
        <v/>
      </c>
      <c r="EK198" s="82" t="str">
        <f t="shared" si="92"/>
        <v/>
      </c>
      <c r="EL198" s="82" t="str">
        <f t="shared" si="92"/>
        <v/>
      </c>
      <c r="EM198" s="82" t="str">
        <f t="shared" si="92"/>
        <v/>
      </c>
      <c r="EN198" s="82" t="str">
        <f t="shared" si="92"/>
        <v/>
      </c>
      <c r="EO198" s="82" t="str">
        <f t="shared" si="92"/>
        <v/>
      </c>
      <c r="EP198" s="82" t="str">
        <f t="shared" si="92"/>
        <v/>
      </c>
      <c r="EQ198" s="82" t="str">
        <f t="shared" si="93"/>
        <v/>
      </c>
      <c r="ER198" s="82" t="str">
        <f t="shared" si="93"/>
        <v/>
      </c>
      <c r="ES198" s="82" t="str">
        <f t="shared" si="93"/>
        <v/>
      </c>
      <c r="ET198" s="82" t="str">
        <f t="shared" si="93"/>
        <v/>
      </c>
      <c r="EU198" s="82" t="str">
        <f t="shared" si="93"/>
        <v/>
      </c>
      <c r="EV198" s="82" t="str">
        <f t="shared" si="93"/>
        <v/>
      </c>
      <c r="EW198" s="82" t="str">
        <f t="shared" si="94"/>
        <v/>
      </c>
      <c r="EX198" s="82" t="str">
        <f t="shared" si="94"/>
        <v/>
      </c>
      <c r="EY198" s="82" t="str">
        <f t="shared" si="94"/>
        <v/>
      </c>
      <c r="EZ198" s="82" t="str">
        <f t="shared" si="94"/>
        <v/>
      </c>
      <c r="FA198" s="82" t="str">
        <f t="shared" si="94"/>
        <v/>
      </c>
      <c r="FB198" s="82" t="str">
        <f t="shared" si="94"/>
        <v/>
      </c>
      <c r="FC198" s="82" t="str">
        <f t="shared" si="95"/>
        <v/>
      </c>
      <c r="FD198" s="82" t="str">
        <f t="shared" si="95"/>
        <v/>
      </c>
      <c r="FE198" s="82" t="str">
        <f t="shared" si="95"/>
        <v/>
      </c>
      <c r="FF198" s="82" t="str">
        <f t="shared" si="95"/>
        <v/>
      </c>
      <c r="FG198" s="82" t="str">
        <f t="shared" si="95"/>
        <v/>
      </c>
      <c r="FH198" s="82" t="str">
        <f t="shared" si="95"/>
        <v/>
      </c>
      <c r="FI198" s="82" t="str">
        <f t="shared" si="96"/>
        <v/>
      </c>
      <c r="FJ198" s="82" t="str">
        <f t="shared" si="96"/>
        <v/>
      </c>
      <c r="FK198" s="82" t="str">
        <f t="shared" si="96"/>
        <v/>
      </c>
      <c r="FL198" s="82" t="str">
        <f t="shared" si="96"/>
        <v/>
      </c>
      <c r="FM198" s="82" t="str">
        <f t="shared" si="96"/>
        <v/>
      </c>
      <c r="FN198" s="82" t="str">
        <f t="shared" si="96"/>
        <v/>
      </c>
      <c r="FO198" s="82" t="str">
        <f t="shared" si="97"/>
        <v/>
      </c>
      <c r="FP198" s="82" t="str">
        <f t="shared" si="97"/>
        <v/>
      </c>
      <c r="FQ198" s="82" t="str">
        <f t="shared" si="97"/>
        <v/>
      </c>
      <c r="FR198" s="82" t="str">
        <f t="shared" si="97"/>
        <v/>
      </c>
      <c r="FS198" s="82" t="str">
        <f t="shared" si="97"/>
        <v/>
      </c>
      <c r="FT198" s="82" t="str">
        <f t="shared" si="97"/>
        <v/>
      </c>
      <c r="FU198" s="82" t="str">
        <f t="shared" si="98"/>
        <v/>
      </c>
      <c r="FV198" s="82" t="str">
        <f t="shared" si="98"/>
        <v/>
      </c>
      <c r="FW198" s="82" t="str">
        <f t="shared" si="98"/>
        <v/>
      </c>
      <c r="FX198" s="82" t="str">
        <f t="shared" si="98"/>
        <v/>
      </c>
      <c r="FY198" s="82" t="str">
        <f t="shared" si="98"/>
        <v/>
      </c>
      <c r="FZ198" s="82" t="str">
        <f t="shared" si="98"/>
        <v/>
      </c>
      <c r="GA198" s="82" t="str">
        <f t="shared" si="99"/>
        <v/>
      </c>
      <c r="GB198" s="82" t="str">
        <f t="shared" si="99"/>
        <v/>
      </c>
      <c r="GC198" s="82" t="str">
        <f t="shared" si="99"/>
        <v/>
      </c>
      <c r="GD198" s="82" t="str">
        <f t="shared" si="99"/>
        <v/>
      </c>
      <c r="GE198" s="82" t="str">
        <f t="shared" si="99"/>
        <v/>
      </c>
      <c r="GF198" s="82" t="str">
        <f t="shared" si="99"/>
        <v/>
      </c>
      <c r="GG198" s="126"/>
      <c r="GH198" s="126"/>
      <c r="GI198" s="126"/>
      <c r="GJ198" s="126"/>
      <c r="GK198" s="126"/>
      <c r="GL198" s="126"/>
      <c r="GM198" s="126"/>
      <c r="GN198" s="126"/>
      <c r="GO198" s="126"/>
      <c r="GP198" s="126"/>
      <c r="GQ198" s="126"/>
      <c r="GR198" s="126"/>
      <c r="GS198" s="126"/>
      <c r="GT198" s="126"/>
      <c r="GU198" s="126"/>
      <c r="GV198" s="126"/>
      <c r="GW198" s="126"/>
      <c r="GX198" s="126"/>
      <c r="GY198" s="126"/>
      <c r="GZ198" s="126"/>
      <c r="HA198" s="126"/>
      <c r="HB198" s="126"/>
      <c r="HC198" s="126"/>
      <c r="HD198" s="126"/>
      <c r="HE198" s="129"/>
      <c r="HF198" s="129"/>
      <c r="HG198" s="129"/>
      <c r="HH198" s="129"/>
      <c r="HI198" s="129"/>
      <c r="HJ198" s="129"/>
      <c r="HK198" s="129"/>
      <c r="HL198" s="129"/>
      <c r="HM198" s="129"/>
      <c r="HN198" s="129"/>
      <c r="HO198" s="129"/>
      <c r="HP198" s="129"/>
      <c r="HQ198" s="129"/>
      <c r="HR198" s="129"/>
      <c r="HS198" s="129"/>
      <c r="HT198" s="129"/>
      <c r="HU198" s="129"/>
      <c r="HV198" s="129"/>
      <c r="HW198" s="129"/>
      <c r="HX198" s="129"/>
      <c r="HY198" s="129"/>
      <c r="HZ198" s="129"/>
      <c r="IA198" s="129"/>
      <c r="IB198" s="129"/>
    </row>
    <row r="199" spans="1:236" ht="25.5" customHeight="1">
      <c r="A199" s="2" t="s">
        <v>4652</v>
      </c>
      <c r="B199" s="2">
        <f>COUNTIF($H$4:H199,H199)</f>
        <v>1</v>
      </c>
      <c r="C199" s="2">
        <f>COUNTIF($J$4:J199,J199)</f>
        <v>1</v>
      </c>
      <c r="D199" s="2">
        <f>COUNTIF($K$4:K199,K199)</f>
        <v>1</v>
      </c>
      <c r="E199" s="89">
        <f t="shared" si="75"/>
        <v>196</v>
      </c>
      <c r="F199" s="89" t="s">
        <v>2532</v>
      </c>
      <c r="G199" s="79" t="s">
        <v>3917</v>
      </c>
      <c r="H199" s="97" t="s">
        <v>1179</v>
      </c>
      <c r="I199" s="79" t="s">
        <v>4538</v>
      </c>
      <c r="J199" s="79" t="s">
        <v>4539</v>
      </c>
      <c r="K199" s="89" t="s">
        <v>3637</v>
      </c>
      <c r="L199" s="89" t="s">
        <v>4540</v>
      </c>
      <c r="M199" s="108" t="s">
        <v>4541</v>
      </c>
      <c r="N199" s="108"/>
      <c r="O199" s="108"/>
      <c r="P199" s="108"/>
      <c r="Q199" s="108"/>
      <c r="R199" s="108"/>
      <c r="S199" s="89"/>
      <c r="T199" s="89"/>
      <c r="U199" s="89"/>
      <c r="V199" s="89"/>
      <c r="W199" s="89"/>
      <c r="X199" s="89"/>
      <c r="Y199" s="89"/>
      <c r="Z199" s="89"/>
      <c r="AA199" s="89"/>
      <c r="AB199" s="89"/>
      <c r="AC199" s="89">
        <v>1</v>
      </c>
      <c r="AD199" s="89">
        <v>1</v>
      </c>
      <c r="AE199" s="89"/>
      <c r="AF199" s="89"/>
      <c r="AG199" s="89"/>
      <c r="AH199" s="89"/>
      <c r="AI199" s="89"/>
      <c r="AJ199" s="89"/>
      <c r="AK199" s="89"/>
      <c r="AL199" s="89"/>
      <c r="AM199" s="89"/>
      <c r="AN199" s="89"/>
      <c r="AO199" s="89"/>
      <c r="AP199" s="89"/>
      <c r="AQ199" s="111"/>
      <c r="AR199" s="118"/>
      <c r="AS199" s="121" t="str">
        <f t="shared" si="76"/>
        <v/>
      </c>
      <c r="AT199" s="121" t="str">
        <f t="shared" si="76"/>
        <v/>
      </c>
      <c r="AU199" s="121" t="str">
        <f t="shared" si="76"/>
        <v/>
      </c>
      <c r="AV199" s="121" t="str">
        <f t="shared" si="76"/>
        <v/>
      </c>
      <c r="AW199" s="121" t="str">
        <f t="shared" si="76"/>
        <v/>
      </c>
      <c r="AX199" s="121" t="str">
        <f t="shared" si="76"/>
        <v/>
      </c>
      <c r="AY199" s="121" t="str">
        <f t="shared" si="77"/>
        <v/>
      </c>
      <c r="AZ199" s="121" t="str">
        <f t="shared" si="77"/>
        <v/>
      </c>
      <c r="BA199" s="121" t="str">
        <f t="shared" si="77"/>
        <v/>
      </c>
      <c r="BB199" s="121" t="str">
        <f t="shared" si="77"/>
        <v/>
      </c>
      <c r="BC199" s="121" t="str">
        <f t="shared" si="77"/>
        <v/>
      </c>
      <c r="BD199" s="121" t="str">
        <f t="shared" si="77"/>
        <v/>
      </c>
      <c r="BE199" s="82" t="str">
        <f t="shared" si="78"/>
        <v/>
      </c>
      <c r="BF199" s="82" t="str">
        <f t="shared" si="78"/>
        <v/>
      </c>
      <c r="BG199" s="82" t="str">
        <f t="shared" si="78"/>
        <v/>
      </c>
      <c r="BH199" s="82" t="str">
        <f t="shared" si="78"/>
        <v/>
      </c>
      <c r="BI199" s="82" t="str">
        <f t="shared" si="78"/>
        <v/>
      </c>
      <c r="BJ199" s="82" t="str">
        <f t="shared" si="78"/>
        <v/>
      </c>
      <c r="BK199" s="82" t="str">
        <f t="shared" si="79"/>
        <v/>
      </c>
      <c r="BL199" s="82" t="str">
        <f t="shared" si="79"/>
        <v/>
      </c>
      <c r="BM199" s="82" t="str">
        <f t="shared" si="79"/>
        <v/>
      </c>
      <c r="BN199" s="82" t="str">
        <f t="shared" si="79"/>
        <v/>
      </c>
      <c r="BO199" s="82" t="str">
        <f t="shared" si="79"/>
        <v/>
      </c>
      <c r="BP199" s="82" t="str">
        <f t="shared" si="79"/>
        <v/>
      </c>
      <c r="BQ199" s="82" t="str">
        <f t="shared" si="80"/>
        <v/>
      </c>
      <c r="BR199" s="82" t="str">
        <f t="shared" si="80"/>
        <v/>
      </c>
      <c r="BS199" s="82" t="str">
        <f t="shared" si="80"/>
        <v/>
      </c>
      <c r="BT199" s="82" t="str">
        <f t="shared" si="80"/>
        <v/>
      </c>
      <c r="BU199" s="82" t="str">
        <f t="shared" si="80"/>
        <v/>
      </c>
      <c r="BV199" s="82" t="str">
        <f t="shared" si="80"/>
        <v/>
      </c>
      <c r="BW199" s="82" t="str">
        <f t="shared" si="81"/>
        <v/>
      </c>
      <c r="BX199" s="82" t="str">
        <f t="shared" si="81"/>
        <v/>
      </c>
      <c r="BY199" s="82" t="str">
        <f t="shared" si="81"/>
        <v/>
      </c>
      <c r="BZ199" s="82" t="str">
        <f t="shared" si="81"/>
        <v/>
      </c>
      <c r="CA199" s="82" t="str">
        <f t="shared" si="81"/>
        <v/>
      </c>
      <c r="CB199" s="82" t="str">
        <f t="shared" si="81"/>
        <v/>
      </c>
      <c r="CC199" s="82" t="str">
        <f t="shared" si="82"/>
        <v/>
      </c>
      <c r="CD199" s="82" t="str">
        <f t="shared" si="82"/>
        <v/>
      </c>
      <c r="CE199" s="82" t="str">
        <f t="shared" si="82"/>
        <v/>
      </c>
      <c r="CF199" s="82" t="str">
        <f t="shared" si="82"/>
        <v/>
      </c>
      <c r="CG199" s="82" t="str">
        <f t="shared" si="82"/>
        <v/>
      </c>
      <c r="CH199" s="82" t="str">
        <f t="shared" si="82"/>
        <v/>
      </c>
      <c r="CI199" s="82" t="str">
        <f t="shared" si="83"/>
        <v/>
      </c>
      <c r="CJ199" s="82" t="str">
        <f t="shared" si="83"/>
        <v/>
      </c>
      <c r="CK199" s="82" t="str">
        <f t="shared" si="83"/>
        <v/>
      </c>
      <c r="CL199" s="82" t="str">
        <f t="shared" si="83"/>
        <v/>
      </c>
      <c r="CM199" s="82" t="str">
        <f t="shared" si="83"/>
        <v/>
      </c>
      <c r="CN199" s="82" t="str">
        <f t="shared" si="83"/>
        <v/>
      </c>
      <c r="CO199" s="82" t="str">
        <f t="shared" si="84"/>
        <v/>
      </c>
      <c r="CP199" s="82" t="str">
        <f t="shared" si="84"/>
        <v/>
      </c>
      <c r="CQ199" s="82" t="str">
        <f t="shared" si="84"/>
        <v/>
      </c>
      <c r="CR199" s="82" t="str">
        <f t="shared" si="84"/>
        <v/>
      </c>
      <c r="CS199" s="82" t="str">
        <f t="shared" si="84"/>
        <v/>
      </c>
      <c r="CT199" s="82" t="str">
        <f t="shared" si="84"/>
        <v/>
      </c>
      <c r="CU199" s="82" t="str">
        <f t="shared" si="85"/>
        <v/>
      </c>
      <c r="CV199" s="82" t="str">
        <f t="shared" si="85"/>
        <v/>
      </c>
      <c r="CW199" s="82" t="str">
        <f t="shared" si="85"/>
        <v/>
      </c>
      <c r="CX199" s="82" t="str">
        <f t="shared" si="85"/>
        <v/>
      </c>
      <c r="CY199" s="82" t="str">
        <f t="shared" si="85"/>
        <v/>
      </c>
      <c r="CZ199" s="82" t="str">
        <f t="shared" si="85"/>
        <v/>
      </c>
      <c r="DA199" s="82" t="str">
        <f t="shared" si="86"/>
        <v>sinjyou.sien.center@violin.ocn.ne.jp</v>
      </c>
      <c r="DB199" s="82" t="str">
        <f t="shared" si="86"/>
        <v/>
      </c>
      <c r="DC199" s="82" t="str">
        <f t="shared" si="86"/>
        <v/>
      </c>
      <c r="DD199" s="82" t="str">
        <f t="shared" si="86"/>
        <v/>
      </c>
      <c r="DE199" s="82" t="str">
        <f t="shared" si="86"/>
        <v/>
      </c>
      <c r="DF199" s="82" t="str">
        <f t="shared" si="86"/>
        <v/>
      </c>
      <c r="DG199" s="82" t="str">
        <f t="shared" si="87"/>
        <v>sinjyou.sien.center@violin.ocn.ne.jp</v>
      </c>
      <c r="DH199" s="82" t="str">
        <f t="shared" si="87"/>
        <v/>
      </c>
      <c r="DI199" s="82" t="str">
        <f t="shared" si="87"/>
        <v/>
      </c>
      <c r="DJ199" s="82" t="str">
        <f t="shared" si="87"/>
        <v/>
      </c>
      <c r="DK199" s="82" t="str">
        <f t="shared" si="87"/>
        <v/>
      </c>
      <c r="DL199" s="82" t="str">
        <f t="shared" si="87"/>
        <v/>
      </c>
      <c r="DM199" s="82" t="str">
        <f t="shared" si="88"/>
        <v/>
      </c>
      <c r="DN199" s="82" t="str">
        <f t="shared" si="88"/>
        <v/>
      </c>
      <c r="DO199" s="82" t="str">
        <f t="shared" si="88"/>
        <v/>
      </c>
      <c r="DP199" s="82" t="str">
        <f t="shared" si="88"/>
        <v/>
      </c>
      <c r="DQ199" s="82" t="str">
        <f t="shared" si="88"/>
        <v/>
      </c>
      <c r="DR199" s="82" t="str">
        <f t="shared" si="88"/>
        <v/>
      </c>
      <c r="DS199" s="82" t="str">
        <f t="shared" si="89"/>
        <v/>
      </c>
      <c r="DT199" s="82" t="str">
        <f t="shared" si="89"/>
        <v/>
      </c>
      <c r="DU199" s="82" t="str">
        <f t="shared" si="89"/>
        <v/>
      </c>
      <c r="DV199" s="82" t="str">
        <f t="shared" si="89"/>
        <v/>
      </c>
      <c r="DW199" s="82" t="str">
        <f t="shared" si="89"/>
        <v/>
      </c>
      <c r="DX199" s="82" t="str">
        <f t="shared" si="89"/>
        <v/>
      </c>
      <c r="DY199" s="82" t="str">
        <f t="shared" si="90"/>
        <v/>
      </c>
      <c r="DZ199" s="82" t="str">
        <f t="shared" si="90"/>
        <v/>
      </c>
      <c r="EA199" s="82" t="str">
        <f t="shared" si="90"/>
        <v/>
      </c>
      <c r="EB199" s="82" t="str">
        <f t="shared" si="90"/>
        <v/>
      </c>
      <c r="EC199" s="82" t="str">
        <f t="shared" si="90"/>
        <v/>
      </c>
      <c r="ED199" s="82" t="str">
        <f t="shared" si="90"/>
        <v/>
      </c>
      <c r="EE199" s="82" t="str">
        <f t="shared" si="91"/>
        <v/>
      </c>
      <c r="EF199" s="82" t="str">
        <f t="shared" si="91"/>
        <v/>
      </c>
      <c r="EG199" s="82" t="str">
        <f t="shared" si="91"/>
        <v/>
      </c>
      <c r="EH199" s="82" t="str">
        <f t="shared" si="91"/>
        <v/>
      </c>
      <c r="EI199" s="82" t="str">
        <f t="shared" si="91"/>
        <v/>
      </c>
      <c r="EJ199" s="82" t="str">
        <f t="shared" si="91"/>
        <v/>
      </c>
      <c r="EK199" s="82" t="str">
        <f t="shared" si="92"/>
        <v/>
      </c>
      <c r="EL199" s="82" t="str">
        <f t="shared" si="92"/>
        <v/>
      </c>
      <c r="EM199" s="82" t="str">
        <f t="shared" si="92"/>
        <v/>
      </c>
      <c r="EN199" s="82" t="str">
        <f t="shared" si="92"/>
        <v/>
      </c>
      <c r="EO199" s="82" t="str">
        <f t="shared" si="92"/>
        <v/>
      </c>
      <c r="EP199" s="82" t="str">
        <f t="shared" si="92"/>
        <v/>
      </c>
      <c r="EQ199" s="82" t="str">
        <f t="shared" si="93"/>
        <v/>
      </c>
      <c r="ER199" s="82" t="str">
        <f t="shared" si="93"/>
        <v/>
      </c>
      <c r="ES199" s="82" t="str">
        <f t="shared" si="93"/>
        <v/>
      </c>
      <c r="ET199" s="82" t="str">
        <f t="shared" si="93"/>
        <v/>
      </c>
      <c r="EU199" s="82" t="str">
        <f t="shared" si="93"/>
        <v/>
      </c>
      <c r="EV199" s="82" t="str">
        <f t="shared" si="93"/>
        <v/>
      </c>
      <c r="EW199" s="82" t="str">
        <f t="shared" si="94"/>
        <v/>
      </c>
      <c r="EX199" s="82" t="str">
        <f t="shared" si="94"/>
        <v/>
      </c>
      <c r="EY199" s="82" t="str">
        <f t="shared" si="94"/>
        <v/>
      </c>
      <c r="EZ199" s="82" t="str">
        <f t="shared" si="94"/>
        <v/>
      </c>
      <c r="FA199" s="82" t="str">
        <f t="shared" si="94"/>
        <v/>
      </c>
      <c r="FB199" s="82" t="str">
        <f t="shared" si="94"/>
        <v/>
      </c>
      <c r="FC199" s="82" t="str">
        <f t="shared" si="95"/>
        <v/>
      </c>
      <c r="FD199" s="82" t="str">
        <f t="shared" si="95"/>
        <v/>
      </c>
      <c r="FE199" s="82" t="str">
        <f t="shared" si="95"/>
        <v/>
      </c>
      <c r="FF199" s="82" t="str">
        <f t="shared" si="95"/>
        <v/>
      </c>
      <c r="FG199" s="82" t="str">
        <f t="shared" si="95"/>
        <v/>
      </c>
      <c r="FH199" s="82" t="str">
        <f t="shared" si="95"/>
        <v/>
      </c>
      <c r="FI199" s="82" t="str">
        <f t="shared" si="96"/>
        <v/>
      </c>
      <c r="FJ199" s="82" t="str">
        <f t="shared" si="96"/>
        <v/>
      </c>
      <c r="FK199" s="82" t="str">
        <f t="shared" si="96"/>
        <v/>
      </c>
      <c r="FL199" s="82" t="str">
        <f t="shared" si="96"/>
        <v/>
      </c>
      <c r="FM199" s="82" t="str">
        <f t="shared" si="96"/>
        <v/>
      </c>
      <c r="FN199" s="82" t="str">
        <f t="shared" si="96"/>
        <v/>
      </c>
      <c r="FO199" s="82" t="str">
        <f t="shared" si="97"/>
        <v/>
      </c>
      <c r="FP199" s="82" t="str">
        <f t="shared" si="97"/>
        <v/>
      </c>
      <c r="FQ199" s="82" t="str">
        <f t="shared" si="97"/>
        <v/>
      </c>
      <c r="FR199" s="82" t="str">
        <f t="shared" si="97"/>
        <v/>
      </c>
      <c r="FS199" s="82" t="str">
        <f t="shared" si="97"/>
        <v/>
      </c>
      <c r="FT199" s="82" t="str">
        <f t="shared" si="97"/>
        <v/>
      </c>
      <c r="FU199" s="82" t="str">
        <f t="shared" si="98"/>
        <v/>
      </c>
      <c r="FV199" s="82" t="str">
        <f t="shared" si="98"/>
        <v/>
      </c>
      <c r="FW199" s="82" t="str">
        <f t="shared" si="98"/>
        <v/>
      </c>
      <c r="FX199" s="82" t="str">
        <f t="shared" si="98"/>
        <v/>
      </c>
      <c r="FY199" s="82" t="str">
        <f t="shared" si="98"/>
        <v/>
      </c>
      <c r="FZ199" s="82" t="str">
        <f t="shared" si="98"/>
        <v/>
      </c>
      <c r="GA199" s="82" t="str">
        <f t="shared" si="99"/>
        <v/>
      </c>
      <c r="GB199" s="82" t="str">
        <f t="shared" si="99"/>
        <v/>
      </c>
      <c r="GC199" s="82" t="str">
        <f t="shared" si="99"/>
        <v/>
      </c>
      <c r="GD199" s="82" t="str">
        <f t="shared" si="99"/>
        <v/>
      </c>
      <c r="GE199" s="82" t="str">
        <f t="shared" si="99"/>
        <v/>
      </c>
      <c r="GF199" s="82" t="str">
        <f t="shared" si="99"/>
        <v/>
      </c>
      <c r="GG199" s="126"/>
      <c r="GH199" s="126"/>
      <c r="GI199" s="126"/>
      <c r="GJ199" s="126"/>
      <c r="GK199" s="126"/>
      <c r="GL199" s="126"/>
      <c r="GM199" s="126"/>
      <c r="GN199" s="126"/>
      <c r="GO199" s="126"/>
      <c r="GP199" s="126"/>
      <c r="GQ199" s="126"/>
      <c r="GR199" s="126"/>
      <c r="GS199" s="126"/>
      <c r="GT199" s="126"/>
      <c r="GU199" s="126"/>
      <c r="GV199" s="126"/>
      <c r="GW199" s="126"/>
      <c r="GX199" s="126"/>
      <c r="GY199" s="126"/>
      <c r="GZ199" s="126"/>
      <c r="HA199" s="126"/>
      <c r="HB199" s="126"/>
      <c r="HC199" s="126"/>
      <c r="HD199" s="126"/>
      <c r="HE199" s="129"/>
      <c r="HF199" s="129"/>
      <c r="HG199" s="129"/>
      <c r="HH199" s="129"/>
      <c r="HI199" s="129"/>
      <c r="HJ199" s="129"/>
      <c r="HK199" s="129"/>
      <c r="HL199" s="129"/>
      <c r="HM199" s="129"/>
      <c r="HN199" s="129"/>
      <c r="HO199" s="129"/>
      <c r="HP199" s="129"/>
      <c r="HQ199" s="129"/>
      <c r="HR199" s="129"/>
      <c r="HS199" s="129"/>
      <c r="HT199" s="129"/>
      <c r="HU199" s="129"/>
      <c r="HV199" s="129"/>
      <c r="HW199" s="129"/>
      <c r="HX199" s="129"/>
      <c r="HY199" s="129"/>
      <c r="HZ199" s="129"/>
      <c r="IA199" s="129"/>
      <c r="IB199" s="129"/>
    </row>
    <row r="200" spans="1:236" ht="25.5" customHeight="1">
      <c r="A200" s="2" t="s">
        <v>1948</v>
      </c>
      <c r="B200" s="2">
        <f>COUNTIF($H$4:H200,H200)</f>
        <v>1</v>
      </c>
      <c r="C200" s="2">
        <f>COUNTIF($J$4:J200,J200)</f>
        <v>1</v>
      </c>
      <c r="D200" s="2">
        <f>COUNTIF($K$4:K200,K200)</f>
        <v>1</v>
      </c>
      <c r="E200" s="89">
        <f t="shared" si="75"/>
        <v>197</v>
      </c>
      <c r="F200" s="89" t="s">
        <v>2532</v>
      </c>
      <c r="G200" s="79" t="s">
        <v>3917</v>
      </c>
      <c r="H200" s="97" t="s">
        <v>3832</v>
      </c>
      <c r="I200" s="79" t="s">
        <v>3522</v>
      </c>
      <c r="J200" s="79" t="s">
        <v>4543</v>
      </c>
      <c r="K200" s="89" t="s">
        <v>3665</v>
      </c>
      <c r="L200" s="89" t="s">
        <v>3665</v>
      </c>
      <c r="M200" s="108" t="s">
        <v>3411</v>
      </c>
      <c r="N200" s="108" t="s">
        <v>1934</v>
      </c>
      <c r="O200" s="108"/>
      <c r="P200" s="108"/>
      <c r="Q200" s="108"/>
      <c r="R200" s="108"/>
      <c r="S200" s="89"/>
      <c r="T200" s="89"/>
      <c r="U200" s="89"/>
      <c r="V200" s="89"/>
      <c r="W200" s="89"/>
      <c r="X200" s="89"/>
      <c r="Y200" s="89"/>
      <c r="Z200" s="89"/>
      <c r="AA200" s="89"/>
      <c r="AB200" s="89"/>
      <c r="AC200" s="89"/>
      <c r="AD200" s="89"/>
      <c r="AE200" s="89"/>
      <c r="AF200" s="89"/>
      <c r="AG200" s="89"/>
      <c r="AH200" s="89"/>
      <c r="AI200" s="89"/>
      <c r="AJ200" s="89"/>
      <c r="AK200" s="89"/>
      <c r="AL200" s="89"/>
      <c r="AM200" s="89"/>
      <c r="AN200" s="89">
        <v>1</v>
      </c>
      <c r="AO200" s="89">
        <v>1</v>
      </c>
      <c r="AP200" s="89"/>
      <c r="AQ200" s="111"/>
      <c r="AR200" s="118"/>
      <c r="AS200" s="121" t="str">
        <f t="shared" si="76"/>
        <v/>
      </c>
      <c r="AT200" s="121" t="str">
        <f t="shared" si="76"/>
        <v/>
      </c>
      <c r="AU200" s="121" t="str">
        <f t="shared" si="76"/>
        <v/>
      </c>
      <c r="AV200" s="121" t="str">
        <f t="shared" si="76"/>
        <v/>
      </c>
      <c r="AW200" s="121" t="str">
        <f t="shared" si="76"/>
        <v/>
      </c>
      <c r="AX200" s="121" t="str">
        <f t="shared" si="76"/>
        <v/>
      </c>
      <c r="AY200" s="121" t="str">
        <f t="shared" si="77"/>
        <v/>
      </c>
      <c r="AZ200" s="121" t="str">
        <f t="shared" si="77"/>
        <v/>
      </c>
      <c r="BA200" s="121" t="str">
        <f t="shared" si="77"/>
        <v/>
      </c>
      <c r="BB200" s="121" t="str">
        <f t="shared" si="77"/>
        <v/>
      </c>
      <c r="BC200" s="121" t="str">
        <f t="shared" si="77"/>
        <v/>
      </c>
      <c r="BD200" s="121" t="str">
        <f t="shared" si="77"/>
        <v/>
      </c>
      <c r="BE200" s="82" t="str">
        <f t="shared" si="78"/>
        <v/>
      </c>
      <c r="BF200" s="82" t="str">
        <f t="shared" si="78"/>
        <v/>
      </c>
      <c r="BG200" s="82" t="str">
        <f t="shared" si="78"/>
        <v/>
      </c>
      <c r="BH200" s="82" t="str">
        <f t="shared" si="78"/>
        <v/>
      </c>
      <c r="BI200" s="82" t="str">
        <f t="shared" si="78"/>
        <v/>
      </c>
      <c r="BJ200" s="82" t="str">
        <f t="shared" si="78"/>
        <v/>
      </c>
      <c r="BK200" s="82" t="str">
        <f t="shared" si="79"/>
        <v/>
      </c>
      <c r="BL200" s="82" t="str">
        <f t="shared" si="79"/>
        <v/>
      </c>
      <c r="BM200" s="82" t="str">
        <f t="shared" si="79"/>
        <v/>
      </c>
      <c r="BN200" s="82" t="str">
        <f t="shared" si="79"/>
        <v/>
      </c>
      <c r="BO200" s="82" t="str">
        <f t="shared" si="79"/>
        <v/>
      </c>
      <c r="BP200" s="82" t="str">
        <f t="shared" si="79"/>
        <v/>
      </c>
      <c r="BQ200" s="82" t="str">
        <f t="shared" si="80"/>
        <v/>
      </c>
      <c r="BR200" s="82" t="str">
        <f t="shared" si="80"/>
        <v/>
      </c>
      <c r="BS200" s="82" t="str">
        <f t="shared" si="80"/>
        <v/>
      </c>
      <c r="BT200" s="82" t="str">
        <f t="shared" si="80"/>
        <v/>
      </c>
      <c r="BU200" s="82" t="str">
        <f t="shared" si="80"/>
        <v/>
      </c>
      <c r="BV200" s="82" t="str">
        <f t="shared" si="80"/>
        <v/>
      </c>
      <c r="BW200" s="82" t="str">
        <f t="shared" si="81"/>
        <v/>
      </c>
      <c r="BX200" s="82" t="str">
        <f t="shared" si="81"/>
        <v/>
      </c>
      <c r="BY200" s="82" t="str">
        <f t="shared" si="81"/>
        <v/>
      </c>
      <c r="BZ200" s="82" t="str">
        <f t="shared" si="81"/>
        <v/>
      </c>
      <c r="CA200" s="82" t="str">
        <f t="shared" si="81"/>
        <v/>
      </c>
      <c r="CB200" s="82" t="str">
        <f t="shared" si="81"/>
        <v/>
      </c>
      <c r="CC200" s="82" t="str">
        <f t="shared" si="82"/>
        <v/>
      </c>
      <c r="CD200" s="82" t="str">
        <f t="shared" si="82"/>
        <v/>
      </c>
      <c r="CE200" s="82" t="str">
        <f t="shared" si="82"/>
        <v/>
      </c>
      <c r="CF200" s="82" t="str">
        <f t="shared" si="82"/>
        <v/>
      </c>
      <c r="CG200" s="82" t="str">
        <f t="shared" si="82"/>
        <v/>
      </c>
      <c r="CH200" s="82" t="str">
        <f t="shared" si="82"/>
        <v/>
      </c>
      <c r="CI200" s="82" t="str">
        <f t="shared" si="83"/>
        <v/>
      </c>
      <c r="CJ200" s="82" t="str">
        <f t="shared" si="83"/>
        <v/>
      </c>
      <c r="CK200" s="82" t="str">
        <f t="shared" si="83"/>
        <v/>
      </c>
      <c r="CL200" s="82" t="str">
        <f t="shared" si="83"/>
        <v/>
      </c>
      <c r="CM200" s="82" t="str">
        <f t="shared" si="83"/>
        <v/>
      </c>
      <c r="CN200" s="82" t="str">
        <f t="shared" si="83"/>
        <v/>
      </c>
      <c r="CO200" s="82" t="str">
        <f t="shared" si="84"/>
        <v/>
      </c>
      <c r="CP200" s="82" t="str">
        <f t="shared" si="84"/>
        <v/>
      </c>
      <c r="CQ200" s="82" t="str">
        <f t="shared" si="84"/>
        <v/>
      </c>
      <c r="CR200" s="82" t="str">
        <f t="shared" si="84"/>
        <v/>
      </c>
      <c r="CS200" s="82" t="str">
        <f t="shared" si="84"/>
        <v/>
      </c>
      <c r="CT200" s="82" t="str">
        <f t="shared" si="84"/>
        <v/>
      </c>
      <c r="CU200" s="82" t="str">
        <f t="shared" si="85"/>
        <v/>
      </c>
      <c r="CV200" s="82" t="str">
        <f t="shared" si="85"/>
        <v/>
      </c>
      <c r="CW200" s="82" t="str">
        <f t="shared" si="85"/>
        <v/>
      </c>
      <c r="CX200" s="82" t="str">
        <f t="shared" si="85"/>
        <v/>
      </c>
      <c r="CY200" s="82" t="str">
        <f t="shared" si="85"/>
        <v/>
      </c>
      <c r="CZ200" s="82" t="str">
        <f t="shared" si="85"/>
        <v/>
      </c>
      <c r="DA200" s="82" t="str">
        <f t="shared" si="86"/>
        <v/>
      </c>
      <c r="DB200" s="82" t="str">
        <f t="shared" si="86"/>
        <v/>
      </c>
      <c r="DC200" s="82" t="str">
        <f t="shared" si="86"/>
        <v/>
      </c>
      <c r="DD200" s="82" t="str">
        <f t="shared" si="86"/>
        <v/>
      </c>
      <c r="DE200" s="82" t="str">
        <f t="shared" si="86"/>
        <v/>
      </c>
      <c r="DF200" s="82" t="str">
        <f t="shared" si="86"/>
        <v/>
      </c>
      <c r="DG200" s="82" t="str">
        <f t="shared" si="87"/>
        <v/>
      </c>
      <c r="DH200" s="82" t="str">
        <f t="shared" si="87"/>
        <v/>
      </c>
      <c r="DI200" s="82" t="str">
        <f t="shared" si="87"/>
        <v/>
      </c>
      <c r="DJ200" s="82" t="str">
        <f t="shared" si="87"/>
        <v/>
      </c>
      <c r="DK200" s="82" t="str">
        <f t="shared" si="87"/>
        <v/>
      </c>
      <c r="DL200" s="82" t="str">
        <f t="shared" si="87"/>
        <v/>
      </c>
      <c r="DM200" s="82" t="str">
        <f t="shared" si="88"/>
        <v/>
      </c>
      <c r="DN200" s="82" t="str">
        <f t="shared" si="88"/>
        <v/>
      </c>
      <c r="DO200" s="82" t="str">
        <f t="shared" si="88"/>
        <v/>
      </c>
      <c r="DP200" s="82" t="str">
        <f t="shared" si="88"/>
        <v/>
      </c>
      <c r="DQ200" s="82" t="str">
        <f t="shared" si="88"/>
        <v/>
      </c>
      <c r="DR200" s="82" t="str">
        <f t="shared" si="88"/>
        <v/>
      </c>
      <c r="DS200" s="82" t="str">
        <f t="shared" si="89"/>
        <v/>
      </c>
      <c r="DT200" s="82" t="str">
        <f t="shared" si="89"/>
        <v/>
      </c>
      <c r="DU200" s="82" t="str">
        <f t="shared" si="89"/>
        <v/>
      </c>
      <c r="DV200" s="82" t="str">
        <f t="shared" si="89"/>
        <v/>
      </c>
      <c r="DW200" s="82" t="str">
        <f t="shared" si="89"/>
        <v/>
      </c>
      <c r="DX200" s="82" t="str">
        <f t="shared" si="89"/>
        <v/>
      </c>
      <c r="DY200" s="82" t="str">
        <f t="shared" si="90"/>
        <v/>
      </c>
      <c r="DZ200" s="82" t="str">
        <f t="shared" si="90"/>
        <v/>
      </c>
      <c r="EA200" s="82" t="str">
        <f t="shared" si="90"/>
        <v/>
      </c>
      <c r="EB200" s="82" t="str">
        <f t="shared" si="90"/>
        <v/>
      </c>
      <c r="EC200" s="82" t="str">
        <f t="shared" si="90"/>
        <v/>
      </c>
      <c r="ED200" s="82" t="str">
        <f t="shared" si="90"/>
        <v/>
      </c>
      <c r="EE200" s="82" t="str">
        <f t="shared" si="91"/>
        <v/>
      </c>
      <c r="EF200" s="82" t="str">
        <f t="shared" si="91"/>
        <v/>
      </c>
      <c r="EG200" s="82" t="str">
        <f t="shared" si="91"/>
        <v/>
      </c>
      <c r="EH200" s="82" t="str">
        <f t="shared" si="91"/>
        <v/>
      </c>
      <c r="EI200" s="82" t="str">
        <f t="shared" si="91"/>
        <v/>
      </c>
      <c r="EJ200" s="82" t="str">
        <f t="shared" si="91"/>
        <v/>
      </c>
      <c r="EK200" s="82" t="str">
        <f t="shared" si="92"/>
        <v/>
      </c>
      <c r="EL200" s="82" t="str">
        <f t="shared" si="92"/>
        <v/>
      </c>
      <c r="EM200" s="82" t="str">
        <f t="shared" si="92"/>
        <v/>
      </c>
      <c r="EN200" s="82" t="str">
        <f t="shared" si="92"/>
        <v/>
      </c>
      <c r="EO200" s="82" t="str">
        <f t="shared" si="92"/>
        <v/>
      </c>
      <c r="EP200" s="82" t="str">
        <f t="shared" si="92"/>
        <v/>
      </c>
      <c r="EQ200" s="82" t="str">
        <f t="shared" si="93"/>
        <v/>
      </c>
      <c r="ER200" s="82" t="str">
        <f t="shared" si="93"/>
        <v/>
      </c>
      <c r="ES200" s="82" t="str">
        <f t="shared" si="93"/>
        <v/>
      </c>
      <c r="ET200" s="82" t="str">
        <f t="shared" si="93"/>
        <v/>
      </c>
      <c r="EU200" s="82" t="str">
        <f t="shared" si="93"/>
        <v/>
      </c>
      <c r="EV200" s="82" t="str">
        <f t="shared" si="93"/>
        <v/>
      </c>
      <c r="EW200" s="82" t="str">
        <f t="shared" si="94"/>
        <v/>
      </c>
      <c r="EX200" s="82" t="str">
        <f t="shared" si="94"/>
        <v/>
      </c>
      <c r="EY200" s="82" t="str">
        <f t="shared" si="94"/>
        <v/>
      </c>
      <c r="EZ200" s="82" t="str">
        <f t="shared" si="94"/>
        <v/>
      </c>
      <c r="FA200" s="82" t="str">
        <f t="shared" si="94"/>
        <v/>
      </c>
      <c r="FB200" s="82" t="str">
        <f t="shared" si="94"/>
        <v/>
      </c>
      <c r="FC200" s="82" t="str">
        <f t="shared" si="95"/>
        <v/>
      </c>
      <c r="FD200" s="82" t="str">
        <f t="shared" si="95"/>
        <v/>
      </c>
      <c r="FE200" s="82" t="str">
        <f t="shared" si="95"/>
        <v/>
      </c>
      <c r="FF200" s="82" t="str">
        <f t="shared" si="95"/>
        <v/>
      </c>
      <c r="FG200" s="82" t="str">
        <f t="shared" si="95"/>
        <v/>
      </c>
      <c r="FH200" s="82" t="str">
        <f t="shared" si="95"/>
        <v/>
      </c>
      <c r="FI200" s="82" t="str">
        <f t="shared" si="96"/>
        <v/>
      </c>
      <c r="FJ200" s="82" t="str">
        <f t="shared" si="96"/>
        <v/>
      </c>
      <c r="FK200" s="82" t="str">
        <f t="shared" si="96"/>
        <v/>
      </c>
      <c r="FL200" s="82" t="str">
        <f t="shared" si="96"/>
        <v/>
      </c>
      <c r="FM200" s="82" t="str">
        <f t="shared" si="96"/>
        <v/>
      </c>
      <c r="FN200" s="82" t="str">
        <f t="shared" si="96"/>
        <v/>
      </c>
      <c r="FO200" s="82" t="str">
        <f t="shared" si="97"/>
        <v>suucono@hotmail.com</v>
      </c>
      <c r="FP200" s="82" t="str">
        <f t="shared" si="97"/>
        <v>mtanino.sacca@gmail.com</v>
      </c>
      <c r="FQ200" s="82" t="str">
        <f t="shared" si="97"/>
        <v/>
      </c>
      <c r="FR200" s="82" t="str">
        <f t="shared" si="97"/>
        <v/>
      </c>
      <c r="FS200" s="82" t="str">
        <f t="shared" si="97"/>
        <v/>
      </c>
      <c r="FT200" s="82" t="str">
        <f t="shared" si="97"/>
        <v/>
      </c>
      <c r="FU200" s="82" t="str">
        <f t="shared" si="98"/>
        <v>suucono@hotmail.com</v>
      </c>
      <c r="FV200" s="82" t="str">
        <f t="shared" si="98"/>
        <v>mtanino.sacca@gmail.com</v>
      </c>
      <c r="FW200" s="82" t="str">
        <f t="shared" si="98"/>
        <v/>
      </c>
      <c r="FX200" s="82" t="str">
        <f t="shared" si="98"/>
        <v/>
      </c>
      <c r="FY200" s="82" t="str">
        <f t="shared" si="98"/>
        <v/>
      </c>
      <c r="FZ200" s="82" t="str">
        <f t="shared" si="98"/>
        <v/>
      </c>
      <c r="GA200" s="82" t="str">
        <f t="shared" si="99"/>
        <v/>
      </c>
      <c r="GB200" s="82" t="str">
        <f t="shared" si="99"/>
        <v/>
      </c>
      <c r="GC200" s="82" t="str">
        <f t="shared" si="99"/>
        <v/>
      </c>
      <c r="GD200" s="82" t="str">
        <f t="shared" si="99"/>
        <v/>
      </c>
      <c r="GE200" s="82" t="str">
        <f t="shared" si="99"/>
        <v/>
      </c>
      <c r="GF200" s="82" t="str">
        <f t="shared" si="99"/>
        <v/>
      </c>
      <c r="GG200" s="126"/>
      <c r="GH200" s="126"/>
      <c r="GI200" s="126"/>
      <c r="GJ200" s="126"/>
      <c r="GK200" s="126"/>
      <c r="GL200" s="126"/>
      <c r="GM200" s="126"/>
      <c r="GN200" s="126"/>
      <c r="GO200" s="126"/>
      <c r="GP200" s="126"/>
      <c r="GQ200" s="126"/>
      <c r="GR200" s="126"/>
      <c r="GS200" s="126"/>
      <c r="GT200" s="126"/>
      <c r="GU200" s="126"/>
      <c r="GV200" s="126"/>
      <c r="GW200" s="126"/>
      <c r="GX200" s="126"/>
      <c r="GY200" s="126"/>
      <c r="GZ200" s="126"/>
      <c r="HA200" s="126"/>
      <c r="HB200" s="126"/>
      <c r="HC200" s="126"/>
      <c r="HD200" s="126"/>
      <c r="HE200" s="129"/>
      <c r="HF200" s="129"/>
      <c r="HG200" s="129"/>
      <c r="HH200" s="129"/>
      <c r="HI200" s="129"/>
      <c r="HJ200" s="129"/>
      <c r="HK200" s="129"/>
      <c r="HL200" s="129"/>
      <c r="HM200" s="129"/>
      <c r="HN200" s="129"/>
      <c r="HO200" s="129"/>
      <c r="HP200" s="129"/>
      <c r="HQ200" s="129"/>
      <c r="HR200" s="129"/>
      <c r="HS200" s="129"/>
      <c r="HT200" s="129"/>
      <c r="HU200" s="129"/>
      <c r="HV200" s="129"/>
      <c r="HW200" s="129"/>
      <c r="HX200" s="129"/>
      <c r="HY200" s="129"/>
      <c r="HZ200" s="129"/>
      <c r="IA200" s="129"/>
      <c r="IB200" s="129"/>
    </row>
    <row r="201" spans="1:236" ht="25.5" customHeight="1">
      <c r="A201" s="2" t="s">
        <v>4749</v>
      </c>
      <c r="B201" s="2">
        <f>COUNTIF($H$4:H201,H201)</f>
        <v>1</v>
      </c>
      <c r="C201" s="2">
        <f>COUNTIF($J$4:J201,J201)</f>
        <v>1</v>
      </c>
      <c r="D201" s="2">
        <f>COUNTIF($K$4:K201,K201)</f>
        <v>1</v>
      </c>
      <c r="E201" s="89">
        <f t="shared" si="75"/>
        <v>198</v>
      </c>
      <c r="F201" s="89" t="s">
        <v>2532</v>
      </c>
      <c r="G201" s="79" t="s">
        <v>3917</v>
      </c>
      <c r="H201" s="97" t="s">
        <v>3847</v>
      </c>
      <c r="I201" s="79" t="s">
        <v>3668</v>
      </c>
      <c r="J201" s="79" t="s">
        <v>2992</v>
      </c>
      <c r="K201" s="89" t="s">
        <v>3766</v>
      </c>
      <c r="L201" s="89" t="s">
        <v>2066</v>
      </c>
      <c r="M201" s="108" t="s">
        <v>4546</v>
      </c>
      <c r="N201" s="108"/>
      <c r="O201" s="108"/>
      <c r="P201" s="108"/>
      <c r="Q201" s="108"/>
      <c r="R201" s="108"/>
      <c r="S201" s="89"/>
      <c r="T201" s="89"/>
      <c r="U201" s="89"/>
      <c r="V201" s="89"/>
      <c r="W201" s="89"/>
      <c r="X201" s="89"/>
      <c r="Y201" s="89"/>
      <c r="Z201" s="89"/>
      <c r="AA201" s="89"/>
      <c r="AB201" s="89">
        <v>1</v>
      </c>
      <c r="AC201" s="89"/>
      <c r="AD201" s="89"/>
      <c r="AE201" s="89"/>
      <c r="AF201" s="89"/>
      <c r="AG201" s="89"/>
      <c r="AH201" s="89"/>
      <c r="AI201" s="89"/>
      <c r="AJ201" s="89"/>
      <c r="AK201" s="89"/>
      <c r="AL201" s="89"/>
      <c r="AM201" s="89"/>
      <c r="AN201" s="89"/>
      <c r="AO201" s="89"/>
      <c r="AP201" s="89"/>
      <c r="AQ201" s="111"/>
      <c r="AR201" s="118"/>
      <c r="AS201" s="121" t="str">
        <f t="shared" si="76"/>
        <v/>
      </c>
      <c r="AT201" s="121" t="str">
        <f t="shared" si="76"/>
        <v/>
      </c>
      <c r="AU201" s="121" t="str">
        <f t="shared" si="76"/>
        <v/>
      </c>
      <c r="AV201" s="121" t="str">
        <f t="shared" si="76"/>
        <v/>
      </c>
      <c r="AW201" s="121" t="str">
        <f t="shared" si="76"/>
        <v/>
      </c>
      <c r="AX201" s="121" t="str">
        <f t="shared" si="76"/>
        <v/>
      </c>
      <c r="AY201" s="121" t="str">
        <f t="shared" si="77"/>
        <v/>
      </c>
      <c r="AZ201" s="121" t="str">
        <f t="shared" si="77"/>
        <v/>
      </c>
      <c r="BA201" s="121" t="str">
        <f t="shared" si="77"/>
        <v/>
      </c>
      <c r="BB201" s="121" t="str">
        <f t="shared" si="77"/>
        <v/>
      </c>
      <c r="BC201" s="121" t="str">
        <f t="shared" si="77"/>
        <v/>
      </c>
      <c r="BD201" s="121" t="str">
        <f t="shared" si="77"/>
        <v/>
      </c>
      <c r="BE201" s="82" t="str">
        <f t="shared" si="78"/>
        <v/>
      </c>
      <c r="BF201" s="82" t="str">
        <f t="shared" si="78"/>
        <v/>
      </c>
      <c r="BG201" s="82" t="str">
        <f t="shared" si="78"/>
        <v/>
      </c>
      <c r="BH201" s="82" t="str">
        <f t="shared" si="78"/>
        <v/>
      </c>
      <c r="BI201" s="82" t="str">
        <f t="shared" si="78"/>
        <v/>
      </c>
      <c r="BJ201" s="82" t="str">
        <f t="shared" si="78"/>
        <v/>
      </c>
      <c r="BK201" s="82" t="str">
        <f t="shared" si="79"/>
        <v/>
      </c>
      <c r="BL201" s="82" t="str">
        <f t="shared" si="79"/>
        <v/>
      </c>
      <c r="BM201" s="82" t="str">
        <f t="shared" si="79"/>
        <v/>
      </c>
      <c r="BN201" s="82" t="str">
        <f t="shared" si="79"/>
        <v/>
      </c>
      <c r="BO201" s="82" t="str">
        <f t="shared" si="79"/>
        <v/>
      </c>
      <c r="BP201" s="82" t="str">
        <f t="shared" si="79"/>
        <v/>
      </c>
      <c r="BQ201" s="82" t="str">
        <f t="shared" si="80"/>
        <v/>
      </c>
      <c r="BR201" s="82" t="str">
        <f t="shared" si="80"/>
        <v/>
      </c>
      <c r="BS201" s="82" t="str">
        <f t="shared" si="80"/>
        <v/>
      </c>
      <c r="BT201" s="82" t="str">
        <f t="shared" si="80"/>
        <v/>
      </c>
      <c r="BU201" s="82" t="str">
        <f t="shared" si="80"/>
        <v/>
      </c>
      <c r="BV201" s="82" t="str">
        <f t="shared" si="80"/>
        <v/>
      </c>
      <c r="BW201" s="82" t="str">
        <f t="shared" si="81"/>
        <v/>
      </c>
      <c r="BX201" s="82" t="str">
        <f t="shared" si="81"/>
        <v/>
      </c>
      <c r="BY201" s="82" t="str">
        <f t="shared" si="81"/>
        <v/>
      </c>
      <c r="BZ201" s="82" t="str">
        <f t="shared" si="81"/>
        <v/>
      </c>
      <c r="CA201" s="82" t="str">
        <f t="shared" si="81"/>
        <v/>
      </c>
      <c r="CB201" s="82" t="str">
        <f t="shared" si="81"/>
        <v/>
      </c>
      <c r="CC201" s="82" t="str">
        <f t="shared" si="82"/>
        <v/>
      </c>
      <c r="CD201" s="82" t="str">
        <f t="shared" si="82"/>
        <v/>
      </c>
      <c r="CE201" s="82" t="str">
        <f t="shared" si="82"/>
        <v/>
      </c>
      <c r="CF201" s="82" t="str">
        <f t="shared" si="82"/>
        <v/>
      </c>
      <c r="CG201" s="82" t="str">
        <f t="shared" si="82"/>
        <v/>
      </c>
      <c r="CH201" s="82" t="str">
        <f t="shared" si="82"/>
        <v/>
      </c>
      <c r="CI201" s="82" t="str">
        <f t="shared" si="83"/>
        <v/>
      </c>
      <c r="CJ201" s="82" t="str">
        <f t="shared" si="83"/>
        <v/>
      </c>
      <c r="CK201" s="82" t="str">
        <f t="shared" si="83"/>
        <v/>
      </c>
      <c r="CL201" s="82" t="str">
        <f t="shared" si="83"/>
        <v/>
      </c>
      <c r="CM201" s="82" t="str">
        <f t="shared" si="83"/>
        <v/>
      </c>
      <c r="CN201" s="82" t="str">
        <f t="shared" si="83"/>
        <v/>
      </c>
      <c r="CO201" s="82" t="str">
        <f t="shared" si="84"/>
        <v/>
      </c>
      <c r="CP201" s="82" t="str">
        <f t="shared" si="84"/>
        <v/>
      </c>
      <c r="CQ201" s="82" t="str">
        <f t="shared" si="84"/>
        <v/>
      </c>
      <c r="CR201" s="82" t="str">
        <f t="shared" si="84"/>
        <v/>
      </c>
      <c r="CS201" s="82" t="str">
        <f t="shared" si="84"/>
        <v/>
      </c>
      <c r="CT201" s="82" t="str">
        <f t="shared" si="84"/>
        <v/>
      </c>
      <c r="CU201" s="82" t="str">
        <f t="shared" si="85"/>
        <v>h.matsui@relative.company</v>
      </c>
      <c r="CV201" s="82" t="str">
        <f t="shared" si="85"/>
        <v/>
      </c>
      <c r="CW201" s="82" t="str">
        <f t="shared" si="85"/>
        <v/>
      </c>
      <c r="CX201" s="82" t="str">
        <f t="shared" si="85"/>
        <v/>
      </c>
      <c r="CY201" s="82" t="str">
        <f t="shared" si="85"/>
        <v/>
      </c>
      <c r="CZ201" s="82" t="str">
        <f t="shared" si="85"/>
        <v/>
      </c>
      <c r="DA201" s="82" t="str">
        <f t="shared" si="86"/>
        <v/>
      </c>
      <c r="DB201" s="82" t="str">
        <f t="shared" si="86"/>
        <v/>
      </c>
      <c r="DC201" s="82" t="str">
        <f t="shared" si="86"/>
        <v/>
      </c>
      <c r="DD201" s="82" t="str">
        <f t="shared" si="86"/>
        <v/>
      </c>
      <c r="DE201" s="82" t="str">
        <f t="shared" si="86"/>
        <v/>
      </c>
      <c r="DF201" s="82" t="str">
        <f t="shared" si="86"/>
        <v/>
      </c>
      <c r="DG201" s="82" t="str">
        <f t="shared" si="87"/>
        <v/>
      </c>
      <c r="DH201" s="82" t="str">
        <f t="shared" si="87"/>
        <v/>
      </c>
      <c r="DI201" s="82" t="str">
        <f t="shared" si="87"/>
        <v/>
      </c>
      <c r="DJ201" s="82" t="str">
        <f t="shared" si="87"/>
        <v/>
      </c>
      <c r="DK201" s="82" t="str">
        <f t="shared" si="87"/>
        <v/>
      </c>
      <c r="DL201" s="82" t="str">
        <f t="shared" si="87"/>
        <v/>
      </c>
      <c r="DM201" s="82" t="str">
        <f t="shared" si="88"/>
        <v/>
      </c>
      <c r="DN201" s="82" t="str">
        <f t="shared" si="88"/>
        <v/>
      </c>
      <c r="DO201" s="82" t="str">
        <f t="shared" si="88"/>
        <v/>
      </c>
      <c r="DP201" s="82" t="str">
        <f t="shared" si="88"/>
        <v/>
      </c>
      <c r="DQ201" s="82" t="str">
        <f t="shared" si="88"/>
        <v/>
      </c>
      <c r="DR201" s="82" t="str">
        <f t="shared" si="88"/>
        <v/>
      </c>
      <c r="DS201" s="82" t="str">
        <f t="shared" si="89"/>
        <v/>
      </c>
      <c r="DT201" s="82" t="str">
        <f t="shared" si="89"/>
        <v/>
      </c>
      <c r="DU201" s="82" t="str">
        <f t="shared" si="89"/>
        <v/>
      </c>
      <c r="DV201" s="82" t="str">
        <f t="shared" si="89"/>
        <v/>
      </c>
      <c r="DW201" s="82" t="str">
        <f t="shared" si="89"/>
        <v/>
      </c>
      <c r="DX201" s="82" t="str">
        <f t="shared" si="89"/>
        <v/>
      </c>
      <c r="DY201" s="82" t="str">
        <f t="shared" si="90"/>
        <v/>
      </c>
      <c r="DZ201" s="82" t="str">
        <f t="shared" si="90"/>
        <v/>
      </c>
      <c r="EA201" s="82" t="str">
        <f t="shared" si="90"/>
        <v/>
      </c>
      <c r="EB201" s="82" t="str">
        <f t="shared" si="90"/>
        <v/>
      </c>
      <c r="EC201" s="82" t="str">
        <f t="shared" si="90"/>
        <v/>
      </c>
      <c r="ED201" s="82" t="str">
        <f t="shared" si="90"/>
        <v/>
      </c>
      <c r="EE201" s="82" t="str">
        <f t="shared" si="91"/>
        <v/>
      </c>
      <c r="EF201" s="82" t="str">
        <f t="shared" si="91"/>
        <v/>
      </c>
      <c r="EG201" s="82" t="str">
        <f t="shared" si="91"/>
        <v/>
      </c>
      <c r="EH201" s="82" t="str">
        <f t="shared" si="91"/>
        <v/>
      </c>
      <c r="EI201" s="82" t="str">
        <f t="shared" si="91"/>
        <v/>
      </c>
      <c r="EJ201" s="82" t="str">
        <f t="shared" si="91"/>
        <v/>
      </c>
      <c r="EK201" s="82" t="str">
        <f t="shared" si="92"/>
        <v/>
      </c>
      <c r="EL201" s="82" t="str">
        <f t="shared" si="92"/>
        <v/>
      </c>
      <c r="EM201" s="82" t="str">
        <f t="shared" si="92"/>
        <v/>
      </c>
      <c r="EN201" s="82" t="str">
        <f t="shared" si="92"/>
        <v/>
      </c>
      <c r="EO201" s="82" t="str">
        <f t="shared" si="92"/>
        <v/>
      </c>
      <c r="EP201" s="82" t="str">
        <f t="shared" si="92"/>
        <v/>
      </c>
      <c r="EQ201" s="82" t="str">
        <f t="shared" si="93"/>
        <v/>
      </c>
      <c r="ER201" s="82" t="str">
        <f t="shared" si="93"/>
        <v/>
      </c>
      <c r="ES201" s="82" t="str">
        <f t="shared" si="93"/>
        <v/>
      </c>
      <c r="ET201" s="82" t="str">
        <f t="shared" si="93"/>
        <v/>
      </c>
      <c r="EU201" s="82" t="str">
        <f t="shared" si="93"/>
        <v/>
      </c>
      <c r="EV201" s="82" t="str">
        <f t="shared" si="93"/>
        <v/>
      </c>
      <c r="EW201" s="82" t="str">
        <f t="shared" si="94"/>
        <v/>
      </c>
      <c r="EX201" s="82" t="str">
        <f t="shared" si="94"/>
        <v/>
      </c>
      <c r="EY201" s="82" t="str">
        <f t="shared" si="94"/>
        <v/>
      </c>
      <c r="EZ201" s="82" t="str">
        <f t="shared" si="94"/>
        <v/>
      </c>
      <c r="FA201" s="82" t="str">
        <f t="shared" si="94"/>
        <v/>
      </c>
      <c r="FB201" s="82" t="str">
        <f t="shared" si="94"/>
        <v/>
      </c>
      <c r="FC201" s="82" t="str">
        <f t="shared" si="95"/>
        <v/>
      </c>
      <c r="FD201" s="82" t="str">
        <f t="shared" si="95"/>
        <v/>
      </c>
      <c r="FE201" s="82" t="str">
        <f t="shared" si="95"/>
        <v/>
      </c>
      <c r="FF201" s="82" t="str">
        <f t="shared" si="95"/>
        <v/>
      </c>
      <c r="FG201" s="82" t="str">
        <f t="shared" si="95"/>
        <v/>
      </c>
      <c r="FH201" s="82" t="str">
        <f t="shared" si="95"/>
        <v/>
      </c>
      <c r="FI201" s="82" t="str">
        <f t="shared" si="96"/>
        <v/>
      </c>
      <c r="FJ201" s="82" t="str">
        <f t="shared" si="96"/>
        <v/>
      </c>
      <c r="FK201" s="82" t="str">
        <f t="shared" si="96"/>
        <v/>
      </c>
      <c r="FL201" s="82" t="str">
        <f t="shared" si="96"/>
        <v/>
      </c>
      <c r="FM201" s="82" t="str">
        <f t="shared" si="96"/>
        <v/>
      </c>
      <c r="FN201" s="82" t="str">
        <f t="shared" si="96"/>
        <v/>
      </c>
      <c r="FO201" s="82" t="str">
        <f t="shared" si="97"/>
        <v/>
      </c>
      <c r="FP201" s="82" t="str">
        <f t="shared" si="97"/>
        <v/>
      </c>
      <c r="FQ201" s="82" t="str">
        <f t="shared" si="97"/>
        <v/>
      </c>
      <c r="FR201" s="82" t="str">
        <f t="shared" si="97"/>
        <v/>
      </c>
      <c r="FS201" s="82" t="str">
        <f t="shared" si="97"/>
        <v/>
      </c>
      <c r="FT201" s="82" t="str">
        <f t="shared" si="97"/>
        <v/>
      </c>
      <c r="FU201" s="82" t="str">
        <f t="shared" si="98"/>
        <v/>
      </c>
      <c r="FV201" s="82" t="str">
        <f t="shared" si="98"/>
        <v/>
      </c>
      <c r="FW201" s="82" t="str">
        <f t="shared" si="98"/>
        <v/>
      </c>
      <c r="FX201" s="82" t="str">
        <f t="shared" si="98"/>
        <v/>
      </c>
      <c r="FY201" s="82" t="str">
        <f t="shared" si="98"/>
        <v/>
      </c>
      <c r="FZ201" s="82" t="str">
        <f t="shared" si="98"/>
        <v/>
      </c>
      <c r="GA201" s="82" t="str">
        <f t="shared" si="99"/>
        <v/>
      </c>
      <c r="GB201" s="82" t="str">
        <f t="shared" si="99"/>
        <v/>
      </c>
      <c r="GC201" s="82" t="str">
        <f t="shared" si="99"/>
        <v/>
      </c>
      <c r="GD201" s="82" t="str">
        <f t="shared" si="99"/>
        <v/>
      </c>
      <c r="GE201" s="82" t="str">
        <f t="shared" si="99"/>
        <v/>
      </c>
      <c r="GF201" s="82" t="str">
        <f t="shared" si="99"/>
        <v/>
      </c>
      <c r="GG201" s="126"/>
      <c r="GH201" s="126"/>
      <c r="GI201" s="126"/>
      <c r="GJ201" s="126"/>
      <c r="GK201" s="126"/>
      <c r="GL201" s="126"/>
      <c r="GM201" s="126"/>
      <c r="GN201" s="126"/>
      <c r="GO201" s="126"/>
      <c r="GP201" s="126"/>
      <c r="GQ201" s="126"/>
      <c r="GR201" s="126"/>
      <c r="GS201" s="126"/>
      <c r="GT201" s="126"/>
      <c r="GU201" s="126"/>
      <c r="GV201" s="126"/>
      <c r="GW201" s="126"/>
      <c r="GX201" s="126"/>
      <c r="GY201" s="126"/>
      <c r="GZ201" s="126"/>
      <c r="HA201" s="126"/>
      <c r="HB201" s="126"/>
      <c r="HC201" s="126"/>
      <c r="HD201" s="126"/>
      <c r="HE201" s="129"/>
      <c r="HF201" s="129"/>
      <c r="HG201" s="129"/>
      <c r="HH201" s="129"/>
      <c r="HI201" s="129"/>
      <c r="HJ201" s="129"/>
      <c r="HK201" s="129"/>
      <c r="HL201" s="129"/>
      <c r="HM201" s="129"/>
      <c r="HN201" s="129"/>
      <c r="HO201" s="129"/>
      <c r="HP201" s="129"/>
      <c r="HQ201" s="129"/>
      <c r="HR201" s="129"/>
      <c r="HS201" s="129"/>
      <c r="HT201" s="129"/>
      <c r="HU201" s="129"/>
      <c r="HV201" s="129"/>
      <c r="HW201" s="129"/>
      <c r="HX201" s="129"/>
      <c r="HY201" s="129"/>
      <c r="HZ201" s="129"/>
      <c r="IA201" s="129"/>
      <c r="IB201" s="129"/>
    </row>
    <row r="202" spans="1:236" ht="25.5" customHeight="1">
      <c r="A202" s="2" t="s">
        <v>3624</v>
      </c>
      <c r="B202" s="2">
        <f>COUNTIF($H$4:H202,H202)</f>
        <v>1</v>
      </c>
      <c r="C202" s="2">
        <f>COUNTIF($J$4:J202,J202)</f>
        <v>1</v>
      </c>
      <c r="D202" s="2">
        <f>COUNTIF($K$4:K202,K202)</f>
        <v>1</v>
      </c>
      <c r="E202" s="89">
        <f t="shared" si="75"/>
        <v>199</v>
      </c>
      <c r="F202" s="89" t="s">
        <v>2532</v>
      </c>
      <c r="G202" s="79" t="s">
        <v>3928</v>
      </c>
      <c r="H202" s="97" t="s">
        <v>4547</v>
      </c>
      <c r="I202" s="79" t="s">
        <v>250</v>
      </c>
      <c r="J202" s="79" t="s">
        <v>3274</v>
      </c>
      <c r="K202" s="89" t="s">
        <v>2269</v>
      </c>
      <c r="L202" s="89"/>
      <c r="M202" s="108" t="s">
        <v>1431</v>
      </c>
      <c r="N202" s="108"/>
      <c r="O202" s="108"/>
      <c r="P202" s="108"/>
      <c r="Q202" s="108"/>
      <c r="R202" s="108"/>
      <c r="S202" s="89"/>
      <c r="T202" s="89"/>
      <c r="U202" s="89"/>
      <c r="V202" s="89"/>
      <c r="W202" s="89"/>
      <c r="X202" s="89"/>
      <c r="Y202" s="89"/>
      <c r="Z202" s="89"/>
      <c r="AA202" s="89"/>
      <c r="AB202" s="89"/>
      <c r="AC202" s="89"/>
      <c r="AD202" s="89">
        <v>1</v>
      </c>
      <c r="AE202" s="89"/>
      <c r="AF202" s="89"/>
      <c r="AG202" s="89"/>
      <c r="AH202" s="89"/>
      <c r="AI202" s="89"/>
      <c r="AJ202" s="89"/>
      <c r="AK202" s="89"/>
      <c r="AL202" s="89"/>
      <c r="AM202" s="89"/>
      <c r="AN202" s="89"/>
      <c r="AO202" s="89"/>
      <c r="AP202" s="89"/>
      <c r="AQ202" s="111"/>
      <c r="AR202" s="118"/>
      <c r="AS202" s="121" t="str">
        <f t="shared" si="76"/>
        <v/>
      </c>
      <c r="AT202" s="121" t="str">
        <f t="shared" si="76"/>
        <v/>
      </c>
      <c r="AU202" s="121" t="str">
        <f t="shared" si="76"/>
        <v/>
      </c>
      <c r="AV202" s="121" t="str">
        <f t="shared" si="76"/>
        <v/>
      </c>
      <c r="AW202" s="121" t="str">
        <f t="shared" si="76"/>
        <v/>
      </c>
      <c r="AX202" s="121" t="str">
        <f t="shared" si="76"/>
        <v/>
      </c>
      <c r="AY202" s="121" t="str">
        <f t="shared" si="77"/>
        <v/>
      </c>
      <c r="AZ202" s="121" t="str">
        <f t="shared" si="77"/>
        <v/>
      </c>
      <c r="BA202" s="121" t="str">
        <f t="shared" si="77"/>
        <v/>
      </c>
      <c r="BB202" s="121" t="str">
        <f t="shared" si="77"/>
        <v/>
      </c>
      <c r="BC202" s="121" t="str">
        <f t="shared" si="77"/>
        <v/>
      </c>
      <c r="BD202" s="121" t="str">
        <f t="shared" si="77"/>
        <v/>
      </c>
      <c r="BE202" s="82" t="str">
        <f t="shared" si="78"/>
        <v/>
      </c>
      <c r="BF202" s="82" t="str">
        <f t="shared" si="78"/>
        <v/>
      </c>
      <c r="BG202" s="82" t="str">
        <f t="shared" si="78"/>
        <v/>
      </c>
      <c r="BH202" s="82" t="str">
        <f t="shared" si="78"/>
        <v/>
      </c>
      <c r="BI202" s="82" t="str">
        <f t="shared" si="78"/>
        <v/>
      </c>
      <c r="BJ202" s="82" t="str">
        <f t="shared" si="78"/>
        <v/>
      </c>
      <c r="BK202" s="82" t="str">
        <f t="shared" si="79"/>
        <v/>
      </c>
      <c r="BL202" s="82" t="str">
        <f t="shared" si="79"/>
        <v/>
      </c>
      <c r="BM202" s="82" t="str">
        <f t="shared" si="79"/>
        <v/>
      </c>
      <c r="BN202" s="82" t="str">
        <f t="shared" si="79"/>
        <v/>
      </c>
      <c r="BO202" s="82" t="str">
        <f t="shared" si="79"/>
        <v/>
      </c>
      <c r="BP202" s="82" t="str">
        <f t="shared" si="79"/>
        <v/>
      </c>
      <c r="BQ202" s="82" t="str">
        <f t="shared" si="80"/>
        <v/>
      </c>
      <c r="BR202" s="82" t="str">
        <f t="shared" si="80"/>
        <v/>
      </c>
      <c r="BS202" s="82" t="str">
        <f t="shared" si="80"/>
        <v/>
      </c>
      <c r="BT202" s="82" t="str">
        <f t="shared" si="80"/>
        <v/>
      </c>
      <c r="BU202" s="82" t="str">
        <f t="shared" si="80"/>
        <v/>
      </c>
      <c r="BV202" s="82" t="str">
        <f t="shared" si="80"/>
        <v/>
      </c>
      <c r="BW202" s="82" t="str">
        <f t="shared" si="81"/>
        <v/>
      </c>
      <c r="BX202" s="82" t="str">
        <f t="shared" si="81"/>
        <v/>
      </c>
      <c r="BY202" s="82" t="str">
        <f t="shared" si="81"/>
        <v/>
      </c>
      <c r="BZ202" s="82" t="str">
        <f t="shared" si="81"/>
        <v/>
      </c>
      <c r="CA202" s="82" t="str">
        <f t="shared" si="81"/>
        <v/>
      </c>
      <c r="CB202" s="82" t="str">
        <f t="shared" si="81"/>
        <v/>
      </c>
      <c r="CC202" s="82" t="str">
        <f t="shared" si="82"/>
        <v/>
      </c>
      <c r="CD202" s="82" t="str">
        <f t="shared" si="82"/>
        <v/>
      </c>
      <c r="CE202" s="82" t="str">
        <f t="shared" si="82"/>
        <v/>
      </c>
      <c r="CF202" s="82" t="str">
        <f t="shared" si="82"/>
        <v/>
      </c>
      <c r="CG202" s="82" t="str">
        <f t="shared" si="82"/>
        <v/>
      </c>
      <c r="CH202" s="82" t="str">
        <f t="shared" si="82"/>
        <v/>
      </c>
      <c r="CI202" s="82" t="str">
        <f t="shared" si="83"/>
        <v/>
      </c>
      <c r="CJ202" s="82" t="str">
        <f t="shared" si="83"/>
        <v/>
      </c>
      <c r="CK202" s="82" t="str">
        <f t="shared" si="83"/>
        <v/>
      </c>
      <c r="CL202" s="82" t="str">
        <f t="shared" si="83"/>
        <v/>
      </c>
      <c r="CM202" s="82" t="str">
        <f t="shared" si="83"/>
        <v/>
      </c>
      <c r="CN202" s="82" t="str">
        <f t="shared" si="83"/>
        <v/>
      </c>
      <c r="CO202" s="82" t="str">
        <f t="shared" si="84"/>
        <v/>
      </c>
      <c r="CP202" s="82" t="str">
        <f t="shared" si="84"/>
        <v/>
      </c>
      <c r="CQ202" s="82" t="str">
        <f t="shared" si="84"/>
        <v/>
      </c>
      <c r="CR202" s="82" t="str">
        <f t="shared" si="84"/>
        <v/>
      </c>
      <c r="CS202" s="82" t="str">
        <f t="shared" si="84"/>
        <v/>
      </c>
      <c r="CT202" s="82" t="str">
        <f t="shared" si="84"/>
        <v/>
      </c>
      <c r="CU202" s="82" t="str">
        <f t="shared" si="85"/>
        <v/>
      </c>
      <c r="CV202" s="82" t="str">
        <f t="shared" si="85"/>
        <v/>
      </c>
      <c r="CW202" s="82" t="str">
        <f t="shared" si="85"/>
        <v/>
      </c>
      <c r="CX202" s="82" t="str">
        <f t="shared" si="85"/>
        <v/>
      </c>
      <c r="CY202" s="82" t="str">
        <f t="shared" si="85"/>
        <v/>
      </c>
      <c r="CZ202" s="82" t="str">
        <f t="shared" si="85"/>
        <v/>
      </c>
      <c r="DA202" s="82" t="str">
        <f t="shared" si="86"/>
        <v/>
      </c>
      <c r="DB202" s="82" t="str">
        <f t="shared" si="86"/>
        <v/>
      </c>
      <c r="DC202" s="82" t="str">
        <f t="shared" si="86"/>
        <v/>
      </c>
      <c r="DD202" s="82" t="str">
        <f t="shared" si="86"/>
        <v/>
      </c>
      <c r="DE202" s="82" t="str">
        <f t="shared" si="86"/>
        <v/>
      </c>
      <c r="DF202" s="82" t="str">
        <f t="shared" si="86"/>
        <v/>
      </c>
      <c r="DG202" s="82" t="str">
        <f t="shared" si="87"/>
        <v>tsm-t@pr.ctt.ne.jp</v>
      </c>
      <c r="DH202" s="82" t="str">
        <f t="shared" si="87"/>
        <v/>
      </c>
      <c r="DI202" s="82" t="str">
        <f t="shared" si="87"/>
        <v/>
      </c>
      <c r="DJ202" s="82" t="str">
        <f t="shared" si="87"/>
        <v/>
      </c>
      <c r="DK202" s="82" t="str">
        <f t="shared" si="87"/>
        <v/>
      </c>
      <c r="DL202" s="82" t="str">
        <f t="shared" si="87"/>
        <v/>
      </c>
      <c r="DM202" s="82" t="str">
        <f t="shared" si="88"/>
        <v/>
      </c>
      <c r="DN202" s="82" t="str">
        <f t="shared" si="88"/>
        <v/>
      </c>
      <c r="DO202" s="82" t="str">
        <f t="shared" si="88"/>
        <v/>
      </c>
      <c r="DP202" s="82" t="str">
        <f t="shared" si="88"/>
        <v/>
      </c>
      <c r="DQ202" s="82" t="str">
        <f t="shared" si="88"/>
        <v/>
      </c>
      <c r="DR202" s="82" t="str">
        <f t="shared" si="88"/>
        <v/>
      </c>
      <c r="DS202" s="82" t="str">
        <f t="shared" si="89"/>
        <v/>
      </c>
      <c r="DT202" s="82" t="str">
        <f t="shared" si="89"/>
        <v/>
      </c>
      <c r="DU202" s="82" t="str">
        <f t="shared" si="89"/>
        <v/>
      </c>
      <c r="DV202" s="82" t="str">
        <f t="shared" si="89"/>
        <v/>
      </c>
      <c r="DW202" s="82" t="str">
        <f t="shared" si="89"/>
        <v/>
      </c>
      <c r="DX202" s="82" t="str">
        <f t="shared" si="89"/>
        <v/>
      </c>
      <c r="DY202" s="82" t="str">
        <f t="shared" si="90"/>
        <v/>
      </c>
      <c r="DZ202" s="82" t="str">
        <f t="shared" si="90"/>
        <v/>
      </c>
      <c r="EA202" s="82" t="str">
        <f t="shared" si="90"/>
        <v/>
      </c>
      <c r="EB202" s="82" t="str">
        <f t="shared" si="90"/>
        <v/>
      </c>
      <c r="EC202" s="82" t="str">
        <f t="shared" si="90"/>
        <v/>
      </c>
      <c r="ED202" s="82" t="str">
        <f t="shared" si="90"/>
        <v/>
      </c>
      <c r="EE202" s="82" t="str">
        <f t="shared" si="91"/>
        <v/>
      </c>
      <c r="EF202" s="82" t="str">
        <f t="shared" si="91"/>
        <v/>
      </c>
      <c r="EG202" s="82" t="str">
        <f t="shared" si="91"/>
        <v/>
      </c>
      <c r="EH202" s="82" t="str">
        <f t="shared" si="91"/>
        <v/>
      </c>
      <c r="EI202" s="82" t="str">
        <f t="shared" si="91"/>
        <v/>
      </c>
      <c r="EJ202" s="82" t="str">
        <f t="shared" si="91"/>
        <v/>
      </c>
      <c r="EK202" s="82" t="str">
        <f t="shared" si="92"/>
        <v/>
      </c>
      <c r="EL202" s="82" t="str">
        <f t="shared" si="92"/>
        <v/>
      </c>
      <c r="EM202" s="82" t="str">
        <f t="shared" si="92"/>
        <v/>
      </c>
      <c r="EN202" s="82" t="str">
        <f t="shared" si="92"/>
        <v/>
      </c>
      <c r="EO202" s="82" t="str">
        <f t="shared" si="92"/>
        <v/>
      </c>
      <c r="EP202" s="82" t="str">
        <f t="shared" si="92"/>
        <v/>
      </c>
      <c r="EQ202" s="82" t="str">
        <f t="shared" si="93"/>
        <v/>
      </c>
      <c r="ER202" s="82" t="str">
        <f t="shared" si="93"/>
        <v/>
      </c>
      <c r="ES202" s="82" t="str">
        <f t="shared" si="93"/>
        <v/>
      </c>
      <c r="ET202" s="82" t="str">
        <f t="shared" si="93"/>
        <v/>
      </c>
      <c r="EU202" s="82" t="str">
        <f t="shared" si="93"/>
        <v/>
      </c>
      <c r="EV202" s="82" t="str">
        <f t="shared" si="93"/>
        <v/>
      </c>
      <c r="EW202" s="82" t="str">
        <f t="shared" si="94"/>
        <v/>
      </c>
      <c r="EX202" s="82" t="str">
        <f t="shared" si="94"/>
        <v/>
      </c>
      <c r="EY202" s="82" t="str">
        <f t="shared" si="94"/>
        <v/>
      </c>
      <c r="EZ202" s="82" t="str">
        <f t="shared" si="94"/>
        <v/>
      </c>
      <c r="FA202" s="82" t="str">
        <f t="shared" si="94"/>
        <v/>
      </c>
      <c r="FB202" s="82" t="str">
        <f t="shared" si="94"/>
        <v/>
      </c>
      <c r="FC202" s="82" t="str">
        <f t="shared" si="95"/>
        <v/>
      </c>
      <c r="FD202" s="82" t="str">
        <f t="shared" si="95"/>
        <v/>
      </c>
      <c r="FE202" s="82" t="str">
        <f t="shared" si="95"/>
        <v/>
      </c>
      <c r="FF202" s="82" t="str">
        <f t="shared" si="95"/>
        <v/>
      </c>
      <c r="FG202" s="82" t="str">
        <f t="shared" si="95"/>
        <v/>
      </c>
      <c r="FH202" s="82" t="str">
        <f t="shared" si="95"/>
        <v/>
      </c>
      <c r="FI202" s="82" t="str">
        <f t="shared" si="96"/>
        <v/>
      </c>
      <c r="FJ202" s="82" t="str">
        <f t="shared" si="96"/>
        <v/>
      </c>
      <c r="FK202" s="82" t="str">
        <f t="shared" si="96"/>
        <v/>
      </c>
      <c r="FL202" s="82" t="str">
        <f t="shared" si="96"/>
        <v/>
      </c>
      <c r="FM202" s="82" t="str">
        <f t="shared" si="96"/>
        <v/>
      </c>
      <c r="FN202" s="82" t="str">
        <f t="shared" si="96"/>
        <v/>
      </c>
      <c r="FO202" s="82" t="str">
        <f t="shared" si="97"/>
        <v/>
      </c>
      <c r="FP202" s="82" t="str">
        <f t="shared" si="97"/>
        <v/>
      </c>
      <c r="FQ202" s="82" t="str">
        <f t="shared" si="97"/>
        <v/>
      </c>
      <c r="FR202" s="82" t="str">
        <f t="shared" si="97"/>
        <v/>
      </c>
      <c r="FS202" s="82" t="str">
        <f t="shared" si="97"/>
        <v/>
      </c>
      <c r="FT202" s="82" t="str">
        <f t="shared" si="97"/>
        <v/>
      </c>
      <c r="FU202" s="82" t="str">
        <f t="shared" si="98"/>
        <v/>
      </c>
      <c r="FV202" s="82" t="str">
        <f t="shared" si="98"/>
        <v/>
      </c>
      <c r="FW202" s="82" t="str">
        <f t="shared" si="98"/>
        <v/>
      </c>
      <c r="FX202" s="82" t="str">
        <f t="shared" si="98"/>
        <v/>
      </c>
      <c r="FY202" s="82" t="str">
        <f t="shared" si="98"/>
        <v/>
      </c>
      <c r="FZ202" s="82" t="str">
        <f t="shared" si="98"/>
        <v/>
      </c>
      <c r="GA202" s="82" t="str">
        <f t="shared" si="99"/>
        <v/>
      </c>
      <c r="GB202" s="82" t="str">
        <f t="shared" si="99"/>
        <v/>
      </c>
      <c r="GC202" s="82" t="str">
        <f t="shared" si="99"/>
        <v/>
      </c>
      <c r="GD202" s="82" t="str">
        <f t="shared" si="99"/>
        <v/>
      </c>
      <c r="GE202" s="82" t="str">
        <f t="shared" si="99"/>
        <v/>
      </c>
      <c r="GF202" s="82" t="str">
        <f t="shared" si="99"/>
        <v/>
      </c>
      <c r="GG202" s="126"/>
      <c r="GH202" s="126"/>
      <c r="GI202" s="126"/>
      <c r="GJ202" s="126"/>
      <c r="GK202" s="126"/>
      <c r="GL202" s="126"/>
      <c r="GM202" s="126"/>
      <c r="GN202" s="126"/>
      <c r="GO202" s="126"/>
      <c r="GP202" s="126"/>
      <c r="GQ202" s="126"/>
      <c r="GR202" s="126"/>
      <c r="GS202" s="126"/>
      <c r="GT202" s="126"/>
      <c r="GU202" s="126"/>
      <c r="GV202" s="126"/>
      <c r="GW202" s="126"/>
      <c r="GX202" s="126"/>
      <c r="GY202" s="126"/>
      <c r="GZ202" s="126"/>
      <c r="HA202" s="126"/>
      <c r="HB202" s="126"/>
      <c r="HC202" s="126"/>
      <c r="HD202" s="126"/>
      <c r="HE202" s="129"/>
      <c r="HF202" s="129"/>
      <c r="HG202" s="129"/>
      <c r="HH202" s="129"/>
      <c r="HI202" s="129"/>
      <c r="HJ202" s="129"/>
      <c r="HK202" s="129"/>
      <c r="HL202" s="129"/>
      <c r="HM202" s="129"/>
      <c r="HN202" s="129"/>
      <c r="HO202" s="129"/>
      <c r="HP202" s="129"/>
      <c r="HQ202" s="129"/>
      <c r="HR202" s="129"/>
      <c r="HS202" s="129"/>
      <c r="HT202" s="129"/>
      <c r="HU202" s="129"/>
      <c r="HV202" s="129"/>
      <c r="HW202" s="129"/>
      <c r="HX202" s="129"/>
      <c r="HY202" s="129"/>
      <c r="HZ202" s="129"/>
      <c r="IA202" s="129"/>
      <c r="IB202" s="129"/>
    </row>
    <row r="203" spans="1:236" ht="25.5" customHeight="1">
      <c r="A203" s="2" t="s">
        <v>3107</v>
      </c>
      <c r="B203" s="2">
        <f>COUNTIF($H$4:H203,H203)</f>
        <v>1</v>
      </c>
      <c r="C203" s="2">
        <f>COUNTIF($J$4:J203,J203)</f>
        <v>1</v>
      </c>
      <c r="D203" s="2">
        <f>COUNTIF($K$4:K203,K203)</f>
        <v>1</v>
      </c>
      <c r="E203" s="89">
        <f t="shared" si="75"/>
        <v>200</v>
      </c>
      <c r="F203" s="89" t="s">
        <v>2532</v>
      </c>
      <c r="G203" s="79" t="s">
        <v>3917</v>
      </c>
      <c r="H203" s="97" t="s">
        <v>4552</v>
      </c>
      <c r="I203" s="79" t="s">
        <v>4553</v>
      </c>
      <c r="J203" s="79" t="s">
        <v>4558</v>
      </c>
      <c r="K203" s="89" t="s">
        <v>4559</v>
      </c>
      <c r="L203" s="89" t="s">
        <v>4560</v>
      </c>
      <c r="M203" s="108" t="s">
        <v>4563</v>
      </c>
      <c r="N203" s="108"/>
      <c r="O203" s="108"/>
      <c r="P203" s="108"/>
      <c r="Q203" s="108"/>
      <c r="R203" s="108"/>
      <c r="S203" s="89"/>
      <c r="T203" s="89"/>
      <c r="U203" s="89"/>
      <c r="V203" s="89"/>
      <c r="W203" s="89"/>
      <c r="X203" s="89"/>
      <c r="Y203" s="89"/>
      <c r="Z203" s="89"/>
      <c r="AA203" s="89"/>
      <c r="AB203" s="89"/>
      <c r="AC203" s="89"/>
      <c r="AD203" s="89"/>
      <c r="AE203" s="89"/>
      <c r="AF203" s="89"/>
      <c r="AG203" s="89"/>
      <c r="AH203" s="89"/>
      <c r="AI203" s="89"/>
      <c r="AJ203" s="89"/>
      <c r="AK203" s="89"/>
      <c r="AL203" s="89"/>
      <c r="AM203" s="89"/>
      <c r="AN203" s="89"/>
      <c r="AO203" s="89"/>
      <c r="AP203" s="89"/>
      <c r="AQ203" s="111"/>
      <c r="AR203" s="118"/>
      <c r="AS203" s="121" t="str">
        <f t="shared" si="76"/>
        <v/>
      </c>
      <c r="AT203" s="121" t="str">
        <f t="shared" si="76"/>
        <v/>
      </c>
      <c r="AU203" s="121" t="str">
        <f t="shared" si="76"/>
        <v/>
      </c>
      <c r="AV203" s="121" t="str">
        <f t="shared" si="76"/>
        <v/>
      </c>
      <c r="AW203" s="121" t="str">
        <f t="shared" si="76"/>
        <v/>
      </c>
      <c r="AX203" s="121" t="str">
        <f t="shared" si="76"/>
        <v/>
      </c>
      <c r="AY203" s="121" t="str">
        <f t="shared" si="77"/>
        <v/>
      </c>
      <c r="AZ203" s="121" t="str">
        <f t="shared" si="77"/>
        <v/>
      </c>
      <c r="BA203" s="121" t="str">
        <f t="shared" si="77"/>
        <v/>
      </c>
      <c r="BB203" s="121" t="str">
        <f t="shared" si="77"/>
        <v/>
      </c>
      <c r="BC203" s="121" t="str">
        <f t="shared" si="77"/>
        <v/>
      </c>
      <c r="BD203" s="121" t="str">
        <f t="shared" si="77"/>
        <v/>
      </c>
      <c r="BE203" s="82" t="str">
        <f t="shared" si="78"/>
        <v/>
      </c>
      <c r="BF203" s="82" t="str">
        <f t="shared" si="78"/>
        <v/>
      </c>
      <c r="BG203" s="82" t="str">
        <f t="shared" si="78"/>
        <v/>
      </c>
      <c r="BH203" s="82" t="str">
        <f t="shared" si="78"/>
        <v/>
      </c>
      <c r="BI203" s="82" t="str">
        <f t="shared" si="78"/>
        <v/>
      </c>
      <c r="BJ203" s="82" t="str">
        <f t="shared" si="78"/>
        <v/>
      </c>
      <c r="BK203" s="82" t="str">
        <f t="shared" si="79"/>
        <v/>
      </c>
      <c r="BL203" s="82" t="str">
        <f t="shared" si="79"/>
        <v/>
      </c>
      <c r="BM203" s="82" t="str">
        <f t="shared" si="79"/>
        <v/>
      </c>
      <c r="BN203" s="82" t="str">
        <f t="shared" si="79"/>
        <v/>
      </c>
      <c r="BO203" s="82" t="str">
        <f t="shared" si="79"/>
        <v/>
      </c>
      <c r="BP203" s="82" t="str">
        <f t="shared" si="79"/>
        <v/>
      </c>
      <c r="BQ203" s="82" t="str">
        <f t="shared" si="80"/>
        <v/>
      </c>
      <c r="BR203" s="82" t="str">
        <f t="shared" si="80"/>
        <v/>
      </c>
      <c r="BS203" s="82" t="str">
        <f t="shared" si="80"/>
        <v/>
      </c>
      <c r="BT203" s="82" t="str">
        <f t="shared" si="80"/>
        <v/>
      </c>
      <c r="BU203" s="82" t="str">
        <f t="shared" si="80"/>
        <v/>
      </c>
      <c r="BV203" s="82" t="str">
        <f t="shared" si="80"/>
        <v/>
      </c>
      <c r="BW203" s="82" t="str">
        <f t="shared" si="81"/>
        <v/>
      </c>
      <c r="BX203" s="82" t="str">
        <f t="shared" si="81"/>
        <v/>
      </c>
      <c r="BY203" s="82" t="str">
        <f t="shared" si="81"/>
        <v/>
      </c>
      <c r="BZ203" s="82" t="str">
        <f t="shared" si="81"/>
        <v/>
      </c>
      <c r="CA203" s="82" t="str">
        <f t="shared" si="81"/>
        <v/>
      </c>
      <c r="CB203" s="82" t="str">
        <f t="shared" si="81"/>
        <v/>
      </c>
      <c r="CC203" s="82" t="str">
        <f t="shared" si="82"/>
        <v/>
      </c>
      <c r="CD203" s="82" t="str">
        <f t="shared" si="82"/>
        <v/>
      </c>
      <c r="CE203" s="82" t="str">
        <f t="shared" si="82"/>
        <v/>
      </c>
      <c r="CF203" s="82" t="str">
        <f t="shared" si="82"/>
        <v/>
      </c>
      <c r="CG203" s="82" t="str">
        <f t="shared" si="82"/>
        <v/>
      </c>
      <c r="CH203" s="82" t="str">
        <f t="shared" si="82"/>
        <v/>
      </c>
      <c r="CI203" s="82" t="str">
        <f t="shared" si="83"/>
        <v/>
      </c>
      <c r="CJ203" s="82" t="str">
        <f t="shared" si="83"/>
        <v/>
      </c>
      <c r="CK203" s="82" t="str">
        <f t="shared" si="83"/>
        <v/>
      </c>
      <c r="CL203" s="82" t="str">
        <f t="shared" si="83"/>
        <v/>
      </c>
      <c r="CM203" s="82" t="str">
        <f t="shared" si="83"/>
        <v/>
      </c>
      <c r="CN203" s="82" t="str">
        <f t="shared" si="83"/>
        <v/>
      </c>
      <c r="CO203" s="82" t="str">
        <f t="shared" si="84"/>
        <v/>
      </c>
      <c r="CP203" s="82" t="str">
        <f t="shared" si="84"/>
        <v/>
      </c>
      <c r="CQ203" s="82" t="str">
        <f t="shared" si="84"/>
        <v/>
      </c>
      <c r="CR203" s="82" t="str">
        <f t="shared" si="84"/>
        <v/>
      </c>
      <c r="CS203" s="82" t="str">
        <f t="shared" si="84"/>
        <v/>
      </c>
      <c r="CT203" s="82" t="str">
        <f t="shared" si="84"/>
        <v/>
      </c>
      <c r="CU203" s="82" t="str">
        <f t="shared" si="85"/>
        <v/>
      </c>
      <c r="CV203" s="82" t="str">
        <f t="shared" si="85"/>
        <v/>
      </c>
      <c r="CW203" s="82" t="str">
        <f t="shared" si="85"/>
        <v/>
      </c>
      <c r="CX203" s="82" t="str">
        <f t="shared" si="85"/>
        <v/>
      </c>
      <c r="CY203" s="82" t="str">
        <f t="shared" si="85"/>
        <v/>
      </c>
      <c r="CZ203" s="82" t="str">
        <f t="shared" si="85"/>
        <v/>
      </c>
      <c r="DA203" s="82" t="str">
        <f t="shared" si="86"/>
        <v/>
      </c>
      <c r="DB203" s="82" t="str">
        <f t="shared" si="86"/>
        <v/>
      </c>
      <c r="DC203" s="82" t="str">
        <f t="shared" si="86"/>
        <v/>
      </c>
      <c r="DD203" s="82" t="str">
        <f t="shared" si="86"/>
        <v/>
      </c>
      <c r="DE203" s="82" t="str">
        <f t="shared" si="86"/>
        <v/>
      </c>
      <c r="DF203" s="82" t="str">
        <f t="shared" si="86"/>
        <v/>
      </c>
      <c r="DG203" s="82" t="str">
        <f t="shared" si="87"/>
        <v/>
      </c>
      <c r="DH203" s="82" t="str">
        <f t="shared" si="87"/>
        <v/>
      </c>
      <c r="DI203" s="82" t="str">
        <f t="shared" si="87"/>
        <v/>
      </c>
      <c r="DJ203" s="82" t="str">
        <f t="shared" si="87"/>
        <v/>
      </c>
      <c r="DK203" s="82" t="str">
        <f t="shared" si="87"/>
        <v/>
      </c>
      <c r="DL203" s="82" t="str">
        <f t="shared" si="87"/>
        <v/>
      </c>
      <c r="DM203" s="82" t="str">
        <f t="shared" si="88"/>
        <v/>
      </c>
      <c r="DN203" s="82" t="str">
        <f t="shared" si="88"/>
        <v/>
      </c>
      <c r="DO203" s="82" t="str">
        <f t="shared" si="88"/>
        <v/>
      </c>
      <c r="DP203" s="82" t="str">
        <f t="shared" si="88"/>
        <v/>
      </c>
      <c r="DQ203" s="82" t="str">
        <f t="shared" si="88"/>
        <v/>
      </c>
      <c r="DR203" s="82" t="str">
        <f t="shared" si="88"/>
        <v/>
      </c>
      <c r="DS203" s="82" t="str">
        <f t="shared" si="89"/>
        <v/>
      </c>
      <c r="DT203" s="82" t="str">
        <f t="shared" si="89"/>
        <v/>
      </c>
      <c r="DU203" s="82" t="str">
        <f t="shared" si="89"/>
        <v/>
      </c>
      <c r="DV203" s="82" t="str">
        <f t="shared" si="89"/>
        <v/>
      </c>
      <c r="DW203" s="82" t="str">
        <f t="shared" si="89"/>
        <v/>
      </c>
      <c r="DX203" s="82" t="str">
        <f t="shared" si="89"/>
        <v/>
      </c>
      <c r="DY203" s="82" t="str">
        <f t="shared" si="90"/>
        <v/>
      </c>
      <c r="DZ203" s="82" t="str">
        <f t="shared" si="90"/>
        <v/>
      </c>
      <c r="EA203" s="82" t="str">
        <f t="shared" si="90"/>
        <v/>
      </c>
      <c r="EB203" s="82" t="str">
        <f t="shared" si="90"/>
        <v/>
      </c>
      <c r="EC203" s="82" t="str">
        <f t="shared" si="90"/>
        <v/>
      </c>
      <c r="ED203" s="82" t="str">
        <f t="shared" si="90"/>
        <v/>
      </c>
      <c r="EE203" s="82" t="str">
        <f t="shared" si="91"/>
        <v/>
      </c>
      <c r="EF203" s="82" t="str">
        <f t="shared" si="91"/>
        <v/>
      </c>
      <c r="EG203" s="82" t="str">
        <f t="shared" si="91"/>
        <v/>
      </c>
      <c r="EH203" s="82" t="str">
        <f t="shared" si="91"/>
        <v/>
      </c>
      <c r="EI203" s="82" t="str">
        <f t="shared" si="91"/>
        <v/>
      </c>
      <c r="EJ203" s="82" t="str">
        <f t="shared" si="91"/>
        <v/>
      </c>
      <c r="EK203" s="82" t="str">
        <f t="shared" si="92"/>
        <v/>
      </c>
      <c r="EL203" s="82" t="str">
        <f t="shared" si="92"/>
        <v/>
      </c>
      <c r="EM203" s="82" t="str">
        <f t="shared" si="92"/>
        <v/>
      </c>
      <c r="EN203" s="82" t="str">
        <f t="shared" si="92"/>
        <v/>
      </c>
      <c r="EO203" s="82" t="str">
        <f t="shared" si="92"/>
        <v/>
      </c>
      <c r="EP203" s="82" t="str">
        <f t="shared" si="92"/>
        <v/>
      </c>
      <c r="EQ203" s="82" t="str">
        <f t="shared" si="93"/>
        <v/>
      </c>
      <c r="ER203" s="82" t="str">
        <f t="shared" si="93"/>
        <v/>
      </c>
      <c r="ES203" s="82" t="str">
        <f t="shared" si="93"/>
        <v/>
      </c>
      <c r="ET203" s="82" t="str">
        <f t="shared" si="93"/>
        <v/>
      </c>
      <c r="EU203" s="82" t="str">
        <f t="shared" si="93"/>
        <v/>
      </c>
      <c r="EV203" s="82" t="str">
        <f t="shared" si="93"/>
        <v/>
      </c>
      <c r="EW203" s="82" t="str">
        <f t="shared" si="94"/>
        <v/>
      </c>
      <c r="EX203" s="82" t="str">
        <f t="shared" si="94"/>
        <v/>
      </c>
      <c r="EY203" s="82" t="str">
        <f t="shared" si="94"/>
        <v/>
      </c>
      <c r="EZ203" s="82" t="str">
        <f t="shared" si="94"/>
        <v/>
      </c>
      <c r="FA203" s="82" t="str">
        <f t="shared" si="94"/>
        <v/>
      </c>
      <c r="FB203" s="82" t="str">
        <f t="shared" si="94"/>
        <v/>
      </c>
      <c r="FC203" s="82" t="str">
        <f t="shared" si="95"/>
        <v/>
      </c>
      <c r="FD203" s="82" t="str">
        <f t="shared" si="95"/>
        <v/>
      </c>
      <c r="FE203" s="82" t="str">
        <f t="shared" si="95"/>
        <v/>
      </c>
      <c r="FF203" s="82" t="str">
        <f t="shared" si="95"/>
        <v/>
      </c>
      <c r="FG203" s="82" t="str">
        <f t="shared" si="95"/>
        <v/>
      </c>
      <c r="FH203" s="82" t="str">
        <f t="shared" si="95"/>
        <v/>
      </c>
      <c r="FI203" s="82" t="str">
        <f t="shared" si="96"/>
        <v/>
      </c>
      <c r="FJ203" s="82" t="str">
        <f t="shared" si="96"/>
        <v/>
      </c>
      <c r="FK203" s="82" t="str">
        <f t="shared" si="96"/>
        <v/>
      </c>
      <c r="FL203" s="82" t="str">
        <f t="shared" si="96"/>
        <v/>
      </c>
      <c r="FM203" s="82" t="str">
        <f t="shared" si="96"/>
        <v/>
      </c>
      <c r="FN203" s="82" t="str">
        <f t="shared" si="96"/>
        <v/>
      </c>
      <c r="FO203" s="82" t="str">
        <f t="shared" si="97"/>
        <v/>
      </c>
      <c r="FP203" s="82" t="str">
        <f t="shared" si="97"/>
        <v/>
      </c>
      <c r="FQ203" s="82" t="str">
        <f t="shared" si="97"/>
        <v/>
      </c>
      <c r="FR203" s="82" t="str">
        <f t="shared" si="97"/>
        <v/>
      </c>
      <c r="FS203" s="82" t="str">
        <f t="shared" si="97"/>
        <v/>
      </c>
      <c r="FT203" s="82" t="str">
        <f t="shared" si="97"/>
        <v/>
      </c>
      <c r="FU203" s="82" t="str">
        <f t="shared" si="98"/>
        <v/>
      </c>
      <c r="FV203" s="82" t="str">
        <f t="shared" si="98"/>
        <v/>
      </c>
      <c r="FW203" s="82" t="str">
        <f t="shared" si="98"/>
        <v/>
      </c>
      <c r="FX203" s="82" t="str">
        <f t="shared" si="98"/>
        <v/>
      </c>
      <c r="FY203" s="82" t="str">
        <f t="shared" si="98"/>
        <v/>
      </c>
      <c r="FZ203" s="82" t="str">
        <f t="shared" si="98"/>
        <v/>
      </c>
      <c r="GA203" s="82" t="str">
        <f t="shared" si="99"/>
        <v/>
      </c>
      <c r="GB203" s="82" t="str">
        <f t="shared" si="99"/>
        <v/>
      </c>
      <c r="GC203" s="82" t="str">
        <f t="shared" si="99"/>
        <v/>
      </c>
      <c r="GD203" s="82" t="str">
        <f t="shared" si="99"/>
        <v/>
      </c>
      <c r="GE203" s="82" t="str">
        <f t="shared" si="99"/>
        <v/>
      </c>
      <c r="GF203" s="82" t="str">
        <f t="shared" si="99"/>
        <v/>
      </c>
      <c r="GG203" s="126"/>
      <c r="GH203" s="126"/>
      <c r="GI203" s="126"/>
      <c r="GJ203" s="126"/>
      <c r="GK203" s="126"/>
      <c r="GL203" s="126"/>
      <c r="GM203" s="126"/>
      <c r="GN203" s="126"/>
      <c r="GO203" s="126"/>
      <c r="GP203" s="126"/>
      <c r="GQ203" s="126"/>
      <c r="GR203" s="126"/>
      <c r="GS203" s="126"/>
      <c r="GT203" s="126"/>
      <c r="GU203" s="126"/>
      <c r="GV203" s="126"/>
      <c r="GW203" s="126"/>
      <c r="GX203" s="126"/>
      <c r="GY203" s="126"/>
      <c r="GZ203" s="126"/>
      <c r="HA203" s="126"/>
      <c r="HB203" s="126"/>
      <c r="HC203" s="126"/>
      <c r="HD203" s="126"/>
      <c r="HE203" s="129"/>
      <c r="HF203" s="129"/>
      <c r="HG203" s="129"/>
      <c r="HH203" s="129"/>
      <c r="HI203" s="129"/>
      <c r="HJ203" s="129"/>
      <c r="HK203" s="129"/>
      <c r="HL203" s="129"/>
      <c r="HM203" s="129"/>
      <c r="HN203" s="129"/>
      <c r="HO203" s="129"/>
      <c r="HP203" s="129"/>
      <c r="HQ203" s="129"/>
      <c r="HR203" s="129"/>
      <c r="HS203" s="129"/>
      <c r="HT203" s="129"/>
      <c r="HU203" s="129"/>
      <c r="HV203" s="129"/>
      <c r="HW203" s="129"/>
      <c r="HX203" s="129"/>
      <c r="HY203" s="129"/>
      <c r="HZ203" s="129"/>
      <c r="IA203" s="129"/>
      <c r="IB203" s="129"/>
    </row>
    <row r="204" spans="1:236" ht="25.5" customHeight="1">
      <c r="A204" s="2" t="s">
        <v>3115</v>
      </c>
      <c r="B204" s="2">
        <f>COUNTIF($H$4:H204,H204)</f>
        <v>1</v>
      </c>
      <c r="C204" s="2">
        <f>COUNTIF($J$4:J204,J204)</f>
        <v>1</v>
      </c>
      <c r="D204" s="2">
        <f>COUNTIF($K$4:K204,K204)</f>
        <v>1</v>
      </c>
      <c r="E204" s="89">
        <f t="shared" si="75"/>
        <v>201</v>
      </c>
      <c r="F204" s="89" t="s">
        <v>2532</v>
      </c>
      <c r="G204" s="79" t="s">
        <v>4025</v>
      </c>
      <c r="H204" s="97" t="s">
        <v>3866</v>
      </c>
      <c r="I204" s="79" t="s">
        <v>395</v>
      </c>
      <c r="J204" s="79" t="s">
        <v>4565</v>
      </c>
      <c r="K204" s="89" t="s">
        <v>3685</v>
      </c>
      <c r="L204" s="89" t="s">
        <v>1092</v>
      </c>
      <c r="M204" s="108" t="s">
        <v>4567</v>
      </c>
      <c r="N204" s="108"/>
      <c r="O204" s="108"/>
      <c r="P204" s="108"/>
      <c r="Q204" s="108"/>
      <c r="R204" s="108"/>
      <c r="S204" s="89"/>
      <c r="T204" s="89"/>
      <c r="U204" s="89"/>
      <c r="V204" s="89"/>
      <c r="W204" s="89"/>
      <c r="X204" s="89"/>
      <c r="Y204" s="89"/>
      <c r="Z204" s="89"/>
      <c r="AA204" s="89"/>
      <c r="AB204" s="89"/>
      <c r="AC204" s="89"/>
      <c r="AD204" s="89">
        <v>1</v>
      </c>
      <c r="AE204" s="89"/>
      <c r="AF204" s="89"/>
      <c r="AG204" s="89"/>
      <c r="AH204" s="89"/>
      <c r="AI204" s="89"/>
      <c r="AJ204" s="89"/>
      <c r="AK204" s="89"/>
      <c r="AL204" s="89"/>
      <c r="AM204" s="89"/>
      <c r="AN204" s="89"/>
      <c r="AO204" s="89"/>
      <c r="AP204" s="89"/>
      <c r="AQ204" s="111"/>
      <c r="AR204" s="118"/>
      <c r="AS204" s="121" t="str">
        <f t="shared" si="76"/>
        <v/>
      </c>
      <c r="AT204" s="121" t="str">
        <f t="shared" si="76"/>
        <v/>
      </c>
      <c r="AU204" s="121" t="str">
        <f t="shared" si="76"/>
        <v/>
      </c>
      <c r="AV204" s="121" t="str">
        <f t="shared" si="76"/>
        <v/>
      </c>
      <c r="AW204" s="121" t="str">
        <f t="shared" si="76"/>
        <v/>
      </c>
      <c r="AX204" s="121" t="str">
        <f t="shared" si="76"/>
        <v/>
      </c>
      <c r="AY204" s="121" t="str">
        <f t="shared" si="77"/>
        <v/>
      </c>
      <c r="AZ204" s="121" t="str">
        <f t="shared" si="77"/>
        <v/>
      </c>
      <c r="BA204" s="121" t="str">
        <f t="shared" si="77"/>
        <v/>
      </c>
      <c r="BB204" s="121" t="str">
        <f t="shared" si="77"/>
        <v/>
      </c>
      <c r="BC204" s="121" t="str">
        <f t="shared" si="77"/>
        <v/>
      </c>
      <c r="BD204" s="121" t="str">
        <f t="shared" si="77"/>
        <v/>
      </c>
      <c r="BE204" s="82" t="str">
        <f t="shared" si="78"/>
        <v/>
      </c>
      <c r="BF204" s="82" t="str">
        <f t="shared" si="78"/>
        <v/>
      </c>
      <c r="BG204" s="82" t="str">
        <f t="shared" si="78"/>
        <v/>
      </c>
      <c r="BH204" s="82" t="str">
        <f t="shared" si="78"/>
        <v/>
      </c>
      <c r="BI204" s="82" t="str">
        <f t="shared" si="78"/>
        <v/>
      </c>
      <c r="BJ204" s="82" t="str">
        <f t="shared" si="78"/>
        <v/>
      </c>
      <c r="BK204" s="82" t="str">
        <f t="shared" si="79"/>
        <v/>
      </c>
      <c r="BL204" s="82" t="str">
        <f t="shared" si="79"/>
        <v/>
      </c>
      <c r="BM204" s="82" t="str">
        <f t="shared" si="79"/>
        <v/>
      </c>
      <c r="BN204" s="82" t="str">
        <f t="shared" si="79"/>
        <v/>
      </c>
      <c r="BO204" s="82" t="str">
        <f t="shared" si="79"/>
        <v/>
      </c>
      <c r="BP204" s="82" t="str">
        <f t="shared" si="79"/>
        <v/>
      </c>
      <c r="BQ204" s="82" t="str">
        <f t="shared" si="80"/>
        <v/>
      </c>
      <c r="BR204" s="82" t="str">
        <f t="shared" si="80"/>
        <v/>
      </c>
      <c r="BS204" s="82" t="str">
        <f t="shared" si="80"/>
        <v/>
      </c>
      <c r="BT204" s="82" t="str">
        <f t="shared" si="80"/>
        <v/>
      </c>
      <c r="BU204" s="82" t="str">
        <f t="shared" si="80"/>
        <v/>
      </c>
      <c r="BV204" s="82" t="str">
        <f t="shared" si="80"/>
        <v/>
      </c>
      <c r="BW204" s="82" t="str">
        <f t="shared" si="81"/>
        <v/>
      </c>
      <c r="BX204" s="82" t="str">
        <f t="shared" si="81"/>
        <v/>
      </c>
      <c r="BY204" s="82" t="str">
        <f t="shared" si="81"/>
        <v/>
      </c>
      <c r="BZ204" s="82" t="str">
        <f t="shared" si="81"/>
        <v/>
      </c>
      <c r="CA204" s="82" t="str">
        <f t="shared" si="81"/>
        <v/>
      </c>
      <c r="CB204" s="82" t="str">
        <f t="shared" si="81"/>
        <v/>
      </c>
      <c r="CC204" s="82" t="str">
        <f t="shared" si="82"/>
        <v/>
      </c>
      <c r="CD204" s="82" t="str">
        <f t="shared" si="82"/>
        <v/>
      </c>
      <c r="CE204" s="82" t="str">
        <f t="shared" si="82"/>
        <v/>
      </c>
      <c r="CF204" s="82" t="str">
        <f t="shared" si="82"/>
        <v/>
      </c>
      <c r="CG204" s="82" t="str">
        <f t="shared" si="82"/>
        <v/>
      </c>
      <c r="CH204" s="82" t="str">
        <f t="shared" si="82"/>
        <v/>
      </c>
      <c r="CI204" s="82" t="str">
        <f t="shared" si="83"/>
        <v/>
      </c>
      <c r="CJ204" s="82" t="str">
        <f t="shared" si="83"/>
        <v/>
      </c>
      <c r="CK204" s="82" t="str">
        <f t="shared" si="83"/>
        <v/>
      </c>
      <c r="CL204" s="82" t="str">
        <f t="shared" si="83"/>
        <v/>
      </c>
      <c r="CM204" s="82" t="str">
        <f t="shared" si="83"/>
        <v/>
      </c>
      <c r="CN204" s="82" t="str">
        <f t="shared" si="83"/>
        <v/>
      </c>
      <c r="CO204" s="82" t="str">
        <f t="shared" si="84"/>
        <v/>
      </c>
      <c r="CP204" s="82" t="str">
        <f t="shared" si="84"/>
        <v/>
      </c>
      <c r="CQ204" s="82" t="str">
        <f t="shared" si="84"/>
        <v/>
      </c>
      <c r="CR204" s="82" t="str">
        <f t="shared" si="84"/>
        <v/>
      </c>
      <c r="CS204" s="82" t="str">
        <f t="shared" si="84"/>
        <v/>
      </c>
      <c r="CT204" s="82" t="str">
        <f t="shared" si="84"/>
        <v/>
      </c>
      <c r="CU204" s="82" t="str">
        <f t="shared" si="85"/>
        <v/>
      </c>
      <c r="CV204" s="82" t="str">
        <f t="shared" si="85"/>
        <v/>
      </c>
      <c r="CW204" s="82" t="str">
        <f t="shared" si="85"/>
        <v/>
      </c>
      <c r="CX204" s="82" t="str">
        <f t="shared" si="85"/>
        <v/>
      </c>
      <c r="CY204" s="82" t="str">
        <f t="shared" si="85"/>
        <v/>
      </c>
      <c r="CZ204" s="82" t="str">
        <f t="shared" si="85"/>
        <v/>
      </c>
      <c r="DA204" s="82" t="str">
        <f t="shared" si="86"/>
        <v/>
      </c>
      <c r="DB204" s="82" t="str">
        <f t="shared" si="86"/>
        <v/>
      </c>
      <c r="DC204" s="82" t="str">
        <f t="shared" si="86"/>
        <v/>
      </c>
      <c r="DD204" s="82" t="str">
        <f t="shared" si="86"/>
        <v/>
      </c>
      <c r="DE204" s="82" t="str">
        <f t="shared" si="86"/>
        <v/>
      </c>
      <c r="DF204" s="82" t="str">
        <f t="shared" si="86"/>
        <v/>
      </c>
      <c r="DG204" s="82" t="str">
        <f t="shared" si="87"/>
        <v>kizuna@himawari-toyama.com</v>
      </c>
      <c r="DH204" s="82" t="str">
        <f t="shared" si="87"/>
        <v/>
      </c>
      <c r="DI204" s="82" t="str">
        <f t="shared" si="87"/>
        <v/>
      </c>
      <c r="DJ204" s="82" t="str">
        <f t="shared" si="87"/>
        <v/>
      </c>
      <c r="DK204" s="82" t="str">
        <f t="shared" si="87"/>
        <v/>
      </c>
      <c r="DL204" s="82" t="str">
        <f t="shared" si="87"/>
        <v/>
      </c>
      <c r="DM204" s="82" t="str">
        <f t="shared" si="88"/>
        <v/>
      </c>
      <c r="DN204" s="82" t="str">
        <f t="shared" si="88"/>
        <v/>
      </c>
      <c r="DO204" s="82" t="str">
        <f t="shared" si="88"/>
        <v/>
      </c>
      <c r="DP204" s="82" t="str">
        <f t="shared" si="88"/>
        <v/>
      </c>
      <c r="DQ204" s="82" t="str">
        <f t="shared" si="88"/>
        <v/>
      </c>
      <c r="DR204" s="82" t="str">
        <f t="shared" si="88"/>
        <v/>
      </c>
      <c r="DS204" s="82" t="str">
        <f t="shared" si="89"/>
        <v/>
      </c>
      <c r="DT204" s="82" t="str">
        <f t="shared" si="89"/>
        <v/>
      </c>
      <c r="DU204" s="82" t="str">
        <f t="shared" si="89"/>
        <v/>
      </c>
      <c r="DV204" s="82" t="str">
        <f t="shared" si="89"/>
        <v/>
      </c>
      <c r="DW204" s="82" t="str">
        <f t="shared" si="89"/>
        <v/>
      </c>
      <c r="DX204" s="82" t="str">
        <f t="shared" si="89"/>
        <v/>
      </c>
      <c r="DY204" s="82" t="str">
        <f t="shared" si="90"/>
        <v/>
      </c>
      <c r="DZ204" s="82" t="str">
        <f t="shared" si="90"/>
        <v/>
      </c>
      <c r="EA204" s="82" t="str">
        <f t="shared" si="90"/>
        <v/>
      </c>
      <c r="EB204" s="82" t="str">
        <f t="shared" si="90"/>
        <v/>
      </c>
      <c r="EC204" s="82" t="str">
        <f t="shared" si="90"/>
        <v/>
      </c>
      <c r="ED204" s="82" t="str">
        <f t="shared" si="90"/>
        <v/>
      </c>
      <c r="EE204" s="82" t="str">
        <f t="shared" si="91"/>
        <v/>
      </c>
      <c r="EF204" s="82" t="str">
        <f t="shared" si="91"/>
        <v/>
      </c>
      <c r="EG204" s="82" t="str">
        <f t="shared" si="91"/>
        <v/>
      </c>
      <c r="EH204" s="82" t="str">
        <f t="shared" si="91"/>
        <v/>
      </c>
      <c r="EI204" s="82" t="str">
        <f t="shared" si="91"/>
        <v/>
      </c>
      <c r="EJ204" s="82" t="str">
        <f t="shared" si="91"/>
        <v/>
      </c>
      <c r="EK204" s="82" t="str">
        <f t="shared" si="92"/>
        <v/>
      </c>
      <c r="EL204" s="82" t="str">
        <f t="shared" si="92"/>
        <v/>
      </c>
      <c r="EM204" s="82" t="str">
        <f t="shared" si="92"/>
        <v/>
      </c>
      <c r="EN204" s="82" t="str">
        <f t="shared" si="92"/>
        <v/>
      </c>
      <c r="EO204" s="82" t="str">
        <f t="shared" si="92"/>
        <v/>
      </c>
      <c r="EP204" s="82" t="str">
        <f t="shared" si="92"/>
        <v/>
      </c>
      <c r="EQ204" s="82" t="str">
        <f t="shared" si="93"/>
        <v/>
      </c>
      <c r="ER204" s="82" t="str">
        <f t="shared" si="93"/>
        <v/>
      </c>
      <c r="ES204" s="82" t="str">
        <f t="shared" si="93"/>
        <v/>
      </c>
      <c r="ET204" s="82" t="str">
        <f t="shared" si="93"/>
        <v/>
      </c>
      <c r="EU204" s="82" t="str">
        <f t="shared" si="93"/>
        <v/>
      </c>
      <c r="EV204" s="82" t="str">
        <f t="shared" si="93"/>
        <v/>
      </c>
      <c r="EW204" s="82" t="str">
        <f t="shared" si="94"/>
        <v/>
      </c>
      <c r="EX204" s="82" t="str">
        <f t="shared" si="94"/>
        <v/>
      </c>
      <c r="EY204" s="82" t="str">
        <f t="shared" si="94"/>
        <v/>
      </c>
      <c r="EZ204" s="82" t="str">
        <f t="shared" si="94"/>
        <v/>
      </c>
      <c r="FA204" s="82" t="str">
        <f t="shared" si="94"/>
        <v/>
      </c>
      <c r="FB204" s="82" t="str">
        <f t="shared" si="94"/>
        <v/>
      </c>
      <c r="FC204" s="82" t="str">
        <f t="shared" si="95"/>
        <v/>
      </c>
      <c r="FD204" s="82" t="str">
        <f t="shared" si="95"/>
        <v/>
      </c>
      <c r="FE204" s="82" t="str">
        <f t="shared" si="95"/>
        <v/>
      </c>
      <c r="FF204" s="82" t="str">
        <f t="shared" si="95"/>
        <v/>
      </c>
      <c r="FG204" s="82" t="str">
        <f t="shared" si="95"/>
        <v/>
      </c>
      <c r="FH204" s="82" t="str">
        <f t="shared" si="95"/>
        <v/>
      </c>
      <c r="FI204" s="82" t="str">
        <f t="shared" si="96"/>
        <v/>
      </c>
      <c r="FJ204" s="82" t="str">
        <f t="shared" si="96"/>
        <v/>
      </c>
      <c r="FK204" s="82" t="str">
        <f t="shared" si="96"/>
        <v/>
      </c>
      <c r="FL204" s="82" t="str">
        <f t="shared" si="96"/>
        <v/>
      </c>
      <c r="FM204" s="82" t="str">
        <f t="shared" si="96"/>
        <v/>
      </c>
      <c r="FN204" s="82" t="str">
        <f t="shared" si="96"/>
        <v/>
      </c>
      <c r="FO204" s="82" t="str">
        <f t="shared" si="97"/>
        <v/>
      </c>
      <c r="FP204" s="82" t="str">
        <f t="shared" si="97"/>
        <v/>
      </c>
      <c r="FQ204" s="82" t="str">
        <f t="shared" si="97"/>
        <v/>
      </c>
      <c r="FR204" s="82" t="str">
        <f t="shared" si="97"/>
        <v/>
      </c>
      <c r="FS204" s="82" t="str">
        <f t="shared" si="97"/>
        <v/>
      </c>
      <c r="FT204" s="82" t="str">
        <f t="shared" si="97"/>
        <v/>
      </c>
      <c r="FU204" s="82" t="str">
        <f t="shared" si="98"/>
        <v/>
      </c>
      <c r="FV204" s="82" t="str">
        <f t="shared" si="98"/>
        <v/>
      </c>
      <c r="FW204" s="82" t="str">
        <f t="shared" si="98"/>
        <v/>
      </c>
      <c r="FX204" s="82" t="str">
        <f t="shared" si="98"/>
        <v/>
      </c>
      <c r="FY204" s="82" t="str">
        <f t="shared" si="98"/>
        <v/>
      </c>
      <c r="FZ204" s="82" t="str">
        <f t="shared" si="98"/>
        <v/>
      </c>
      <c r="GA204" s="82" t="str">
        <f t="shared" si="99"/>
        <v/>
      </c>
      <c r="GB204" s="82" t="str">
        <f t="shared" si="99"/>
        <v/>
      </c>
      <c r="GC204" s="82" t="str">
        <f t="shared" si="99"/>
        <v/>
      </c>
      <c r="GD204" s="82" t="str">
        <f t="shared" si="99"/>
        <v/>
      </c>
      <c r="GE204" s="82" t="str">
        <f t="shared" si="99"/>
        <v/>
      </c>
      <c r="GF204" s="82" t="str">
        <f t="shared" si="99"/>
        <v/>
      </c>
      <c r="GG204" s="126"/>
      <c r="GH204" s="126"/>
      <c r="GI204" s="126"/>
      <c r="GJ204" s="126"/>
      <c r="GK204" s="126"/>
      <c r="GL204" s="126"/>
      <c r="GM204" s="126"/>
      <c r="GN204" s="126"/>
      <c r="GO204" s="126"/>
      <c r="GP204" s="126"/>
      <c r="GQ204" s="126"/>
      <c r="GR204" s="126"/>
      <c r="GS204" s="126"/>
      <c r="GT204" s="126"/>
      <c r="GU204" s="126"/>
      <c r="GV204" s="126"/>
      <c r="GW204" s="126"/>
      <c r="GX204" s="126"/>
      <c r="GY204" s="126"/>
      <c r="GZ204" s="126"/>
      <c r="HA204" s="126"/>
      <c r="HB204" s="126"/>
      <c r="HC204" s="126"/>
      <c r="HD204" s="126"/>
      <c r="HE204" s="129"/>
      <c r="HF204" s="129"/>
      <c r="HG204" s="129"/>
      <c r="HH204" s="129"/>
      <c r="HI204" s="129"/>
      <c r="HJ204" s="129"/>
      <c r="HK204" s="129"/>
      <c r="HL204" s="129"/>
      <c r="HM204" s="129"/>
      <c r="HN204" s="129"/>
      <c r="HO204" s="129"/>
      <c r="HP204" s="129"/>
      <c r="HQ204" s="129"/>
      <c r="HR204" s="129"/>
      <c r="HS204" s="129"/>
      <c r="HT204" s="129"/>
      <c r="HU204" s="129"/>
      <c r="HV204" s="129"/>
      <c r="HW204" s="129"/>
      <c r="HX204" s="129"/>
      <c r="HY204" s="129"/>
      <c r="HZ204" s="129"/>
      <c r="IA204" s="129"/>
      <c r="IB204" s="129"/>
    </row>
    <row r="205" spans="1:236" ht="25.5" customHeight="1">
      <c r="A205" s="2" t="s">
        <v>4750</v>
      </c>
      <c r="B205" s="2">
        <f>COUNTIF($H$4:H205,H205)</f>
        <v>1</v>
      </c>
      <c r="C205" s="2">
        <f>COUNTIF($J$4:J205,J205)</f>
        <v>1</v>
      </c>
      <c r="D205" s="2">
        <f>COUNTIF($K$4:K205,K205)</f>
        <v>1</v>
      </c>
      <c r="E205" s="89">
        <f t="shared" si="75"/>
        <v>202</v>
      </c>
      <c r="F205" s="89" t="s">
        <v>2532</v>
      </c>
      <c r="G205" s="79" t="s">
        <v>3917</v>
      </c>
      <c r="H205" s="97" t="s">
        <v>1389</v>
      </c>
      <c r="I205" s="79" t="s">
        <v>565</v>
      </c>
      <c r="J205" s="79" t="s">
        <v>4569</v>
      </c>
      <c r="K205" s="89" t="s">
        <v>4005</v>
      </c>
      <c r="L205" s="89" t="s">
        <v>4572</v>
      </c>
      <c r="M205" s="108" t="s">
        <v>1499</v>
      </c>
      <c r="N205" s="108"/>
      <c r="O205" s="108"/>
      <c r="P205" s="108"/>
      <c r="Q205" s="108"/>
      <c r="R205" s="108"/>
      <c r="S205" s="89"/>
      <c r="T205" s="89"/>
      <c r="U205" s="89"/>
      <c r="V205" s="89"/>
      <c r="W205" s="89"/>
      <c r="X205" s="89"/>
      <c r="Y205" s="89"/>
      <c r="Z205" s="89"/>
      <c r="AA205" s="89"/>
      <c r="AB205" s="89"/>
      <c r="AC205" s="89">
        <v>1</v>
      </c>
      <c r="AD205" s="89"/>
      <c r="AE205" s="89"/>
      <c r="AF205" s="89"/>
      <c r="AG205" s="89"/>
      <c r="AH205" s="89"/>
      <c r="AI205" s="89"/>
      <c r="AJ205" s="89"/>
      <c r="AK205" s="89"/>
      <c r="AL205" s="89"/>
      <c r="AM205" s="89"/>
      <c r="AN205" s="89"/>
      <c r="AO205" s="89"/>
      <c r="AP205" s="89"/>
      <c r="AQ205" s="111"/>
      <c r="AR205" s="118"/>
      <c r="AS205" s="121" t="str">
        <f t="shared" si="76"/>
        <v/>
      </c>
      <c r="AT205" s="121" t="str">
        <f t="shared" si="76"/>
        <v/>
      </c>
      <c r="AU205" s="121" t="str">
        <f t="shared" si="76"/>
        <v/>
      </c>
      <c r="AV205" s="121" t="str">
        <f t="shared" si="76"/>
        <v/>
      </c>
      <c r="AW205" s="121" t="str">
        <f t="shared" si="76"/>
        <v/>
      </c>
      <c r="AX205" s="121" t="str">
        <f t="shared" si="76"/>
        <v/>
      </c>
      <c r="AY205" s="121" t="str">
        <f t="shared" si="77"/>
        <v/>
      </c>
      <c r="AZ205" s="121" t="str">
        <f t="shared" si="77"/>
        <v/>
      </c>
      <c r="BA205" s="121" t="str">
        <f t="shared" si="77"/>
        <v/>
      </c>
      <c r="BB205" s="121" t="str">
        <f t="shared" si="77"/>
        <v/>
      </c>
      <c r="BC205" s="121" t="str">
        <f t="shared" si="77"/>
        <v/>
      </c>
      <c r="BD205" s="121" t="str">
        <f t="shared" si="77"/>
        <v/>
      </c>
      <c r="BE205" s="82" t="str">
        <f t="shared" si="78"/>
        <v/>
      </c>
      <c r="BF205" s="82" t="str">
        <f t="shared" si="78"/>
        <v/>
      </c>
      <c r="BG205" s="82" t="str">
        <f t="shared" si="78"/>
        <v/>
      </c>
      <c r="BH205" s="82" t="str">
        <f t="shared" si="78"/>
        <v/>
      </c>
      <c r="BI205" s="82" t="str">
        <f t="shared" si="78"/>
        <v/>
      </c>
      <c r="BJ205" s="82" t="str">
        <f t="shared" si="78"/>
        <v/>
      </c>
      <c r="BK205" s="82" t="str">
        <f t="shared" si="79"/>
        <v/>
      </c>
      <c r="BL205" s="82" t="str">
        <f t="shared" si="79"/>
        <v/>
      </c>
      <c r="BM205" s="82" t="str">
        <f t="shared" si="79"/>
        <v/>
      </c>
      <c r="BN205" s="82" t="str">
        <f t="shared" si="79"/>
        <v/>
      </c>
      <c r="BO205" s="82" t="str">
        <f t="shared" si="79"/>
        <v/>
      </c>
      <c r="BP205" s="82" t="str">
        <f t="shared" si="79"/>
        <v/>
      </c>
      <c r="BQ205" s="82" t="str">
        <f t="shared" si="80"/>
        <v/>
      </c>
      <c r="BR205" s="82" t="str">
        <f t="shared" si="80"/>
        <v/>
      </c>
      <c r="BS205" s="82" t="str">
        <f t="shared" si="80"/>
        <v/>
      </c>
      <c r="BT205" s="82" t="str">
        <f t="shared" si="80"/>
        <v/>
      </c>
      <c r="BU205" s="82" t="str">
        <f t="shared" si="80"/>
        <v/>
      </c>
      <c r="BV205" s="82" t="str">
        <f t="shared" si="80"/>
        <v/>
      </c>
      <c r="BW205" s="82" t="str">
        <f t="shared" si="81"/>
        <v/>
      </c>
      <c r="BX205" s="82" t="str">
        <f t="shared" si="81"/>
        <v/>
      </c>
      <c r="BY205" s="82" t="str">
        <f t="shared" si="81"/>
        <v/>
      </c>
      <c r="BZ205" s="82" t="str">
        <f t="shared" si="81"/>
        <v/>
      </c>
      <c r="CA205" s="82" t="str">
        <f t="shared" si="81"/>
        <v/>
      </c>
      <c r="CB205" s="82" t="str">
        <f t="shared" si="81"/>
        <v/>
      </c>
      <c r="CC205" s="82" t="str">
        <f t="shared" si="82"/>
        <v/>
      </c>
      <c r="CD205" s="82" t="str">
        <f t="shared" si="82"/>
        <v/>
      </c>
      <c r="CE205" s="82" t="str">
        <f t="shared" si="82"/>
        <v/>
      </c>
      <c r="CF205" s="82" t="str">
        <f t="shared" si="82"/>
        <v/>
      </c>
      <c r="CG205" s="82" t="str">
        <f t="shared" si="82"/>
        <v/>
      </c>
      <c r="CH205" s="82" t="str">
        <f t="shared" si="82"/>
        <v/>
      </c>
      <c r="CI205" s="82" t="str">
        <f t="shared" si="83"/>
        <v/>
      </c>
      <c r="CJ205" s="82" t="str">
        <f t="shared" si="83"/>
        <v/>
      </c>
      <c r="CK205" s="82" t="str">
        <f t="shared" si="83"/>
        <v/>
      </c>
      <c r="CL205" s="82" t="str">
        <f t="shared" si="83"/>
        <v/>
      </c>
      <c r="CM205" s="82" t="str">
        <f t="shared" si="83"/>
        <v/>
      </c>
      <c r="CN205" s="82" t="str">
        <f t="shared" si="83"/>
        <v/>
      </c>
      <c r="CO205" s="82" t="str">
        <f t="shared" si="84"/>
        <v/>
      </c>
      <c r="CP205" s="82" t="str">
        <f t="shared" si="84"/>
        <v/>
      </c>
      <c r="CQ205" s="82" t="str">
        <f t="shared" si="84"/>
        <v/>
      </c>
      <c r="CR205" s="82" t="str">
        <f t="shared" si="84"/>
        <v/>
      </c>
      <c r="CS205" s="82" t="str">
        <f t="shared" si="84"/>
        <v/>
      </c>
      <c r="CT205" s="82" t="str">
        <f t="shared" si="84"/>
        <v/>
      </c>
      <c r="CU205" s="82" t="str">
        <f t="shared" si="85"/>
        <v/>
      </c>
      <c r="CV205" s="82" t="str">
        <f t="shared" si="85"/>
        <v/>
      </c>
      <c r="CW205" s="82" t="str">
        <f t="shared" si="85"/>
        <v/>
      </c>
      <c r="CX205" s="82" t="str">
        <f t="shared" si="85"/>
        <v/>
      </c>
      <c r="CY205" s="82" t="str">
        <f t="shared" si="85"/>
        <v/>
      </c>
      <c r="CZ205" s="82" t="str">
        <f t="shared" si="85"/>
        <v/>
      </c>
      <c r="DA205" s="82" t="str">
        <f t="shared" si="86"/>
        <v>info@puzzle-works.com</v>
      </c>
      <c r="DB205" s="82" t="str">
        <f t="shared" si="86"/>
        <v/>
      </c>
      <c r="DC205" s="82" t="str">
        <f t="shared" si="86"/>
        <v/>
      </c>
      <c r="DD205" s="82" t="str">
        <f t="shared" si="86"/>
        <v/>
      </c>
      <c r="DE205" s="82" t="str">
        <f t="shared" si="86"/>
        <v/>
      </c>
      <c r="DF205" s="82" t="str">
        <f t="shared" si="86"/>
        <v/>
      </c>
      <c r="DG205" s="82" t="str">
        <f t="shared" si="87"/>
        <v/>
      </c>
      <c r="DH205" s="82" t="str">
        <f t="shared" si="87"/>
        <v/>
      </c>
      <c r="DI205" s="82" t="str">
        <f t="shared" si="87"/>
        <v/>
      </c>
      <c r="DJ205" s="82" t="str">
        <f t="shared" si="87"/>
        <v/>
      </c>
      <c r="DK205" s="82" t="str">
        <f t="shared" si="87"/>
        <v/>
      </c>
      <c r="DL205" s="82" t="str">
        <f t="shared" si="87"/>
        <v/>
      </c>
      <c r="DM205" s="82" t="str">
        <f t="shared" si="88"/>
        <v/>
      </c>
      <c r="DN205" s="82" t="str">
        <f t="shared" si="88"/>
        <v/>
      </c>
      <c r="DO205" s="82" t="str">
        <f t="shared" si="88"/>
        <v/>
      </c>
      <c r="DP205" s="82" t="str">
        <f t="shared" si="88"/>
        <v/>
      </c>
      <c r="DQ205" s="82" t="str">
        <f t="shared" si="88"/>
        <v/>
      </c>
      <c r="DR205" s="82" t="str">
        <f t="shared" si="88"/>
        <v/>
      </c>
      <c r="DS205" s="82" t="str">
        <f t="shared" si="89"/>
        <v/>
      </c>
      <c r="DT205" s="82" t="str">
        <f t="shared" si="89"/>
        <v/>
      </c>
      <c r="DU205" s="82" t="str">
        <f t="shared" si="89"/>
        <v/>
      </c>
      <c r="DV205" s="82" t="str">
        <f t="shared" si="89"/>
        <v/>
      </c>
      <c r="DW205" s="82" t="str">
        <f t="shared" si="89"/>
        <v/>
      </c>
      <c r="DX205" s="82" t="str">
        <f t="shared" si="89"/>
        <v/>
      </c>
      <c r="DY205" s="82" t="str">
        <f t="shared" si="90"/>
        <v/>
      </c>
      <c r="DZ205" s="82" t="str">
        <f t="shared" si="90"/>
        <v/>
      </c>
      <c r="EA205" s="82" t="str">
        <f t="shared" si="90"/>
        <v/>
      </c>
      <c r="EB205" s="82" t="str">
        <f t="shared" si="90"/>
        <v/>
      </c>
      <c r="EC205" s="82" t="str">
        <f t="shared" si="90"/>
        <v/>
      </c>
      <c r="ED205" s="82" t="str">
        <f t="shared" si="90"/>
        <v/>
      </c>
      <c r="EE205" s="82" t="str">
        <f t="shared" si="91"/>
        <v/>
      </c>
      <c r="EF205" s="82" t="str">
        <f t="shared" si="91"/>
        <v/>
      </c>
      <c r="EG205" s="82" t="str">
        <f t="shared" si="91"/>
        <v/>
      </c>
      <c r="EH205" s="82" t="str">
        <f t="shared" si="91"/>
        <v/>
      </c>
      <c r="EI205" s="82" t="str">
        <f t="shared" si="91"/>
        <v/>
      </c>
      <c r="EJ205" s="82" t="str">
        <f t="shared" si="91"/>
        <v/>
      </c>
      <c r="EK205" s="82" t="str">
        <f t="shared" si="92"/>
        <v/>
      </c>
      <c r="EL205" s="82" t="str">
        <f t="shared" si="92"/>
        <v/>
      </c>
      <c r="EM205" s="82" t="str">
        <f t="shared" si="92"/>
        <v/>
      </c>
      <c r="EN205" s="82" t="str">
        <f t="shared" si="92"/>
        <v/>
      </c>
      <c r="EO205" s="82" t="str">
        <f t="shared" si="92"/>
        <v/>
      </c>
      <c r="EP205" s="82" t="str">
        <f t="shared" si="92"/>
        <v/>
      </c>
      <c r="EQ205" s="82" t="str">
        <f t="shared" si="93"/>
        <v/>
      </c>
      <c r="ER205" s="82" t="str">
        <f t="shared" si="93"/>
        <v/>
      </c>
      <c r="ES205" s="82" t="str">
        <f t="shared" si="93"/>
        <v/>
      </c>
      <c r="ET205" s="82" t="str">
        <f t="shared" si="93"/>
        <v/>
      </c>
      <c r="EU205" s="82" t="str">
        <f t="shared" si="93"/>
        <v/>
      </c>
      <c r="EV205" s="82" t="str">
        <f t="shared" si="93"/>
        <v/>
      </c>
      <c r="EW205" s="82" t="str">
        <f t="shared" si="94"/>
        <v/>
      </c>
      <c r="EX205" s="82" t="str">
        <f t="shared" si="94"/>
        <v/>
      </c>
      <c r="EY205" s="82" t="str">
        <f t="shared" si="94"/>
        <v/>
      </c>
      <c r="EZ205" s="82" t="str">
        <f t="shared" si="94"/>
        <v/>
      </c>
      <c r="FA205" s="82" t="str">
        <f t="shared" si="94"/>
        <v/>
      </c>
      <c r="FB205" s="82" t="str">
        <f t="shared" si="94"/>
        <v/>
      </c>
      <c r="FC205" s="82" t="str">
        <f t="shared" si="95"/>
        <v/>
      </c>
      <c r="FD205" s="82" t="str">
        <f t="shared" si="95"/>
        <v/>
      </c>
      <c r="FE205" s="82" t="str">
        <f t="shared" si="95"/>
        <v/>
      </c>
      <c r="FF205" s="82" t="str">
        <f t="shared" si="95"/>
        <v/>
      </c>
      <c r="FG205" s="82" t="str">
        <f t="shared" si="95"/>
        <v/>
      </c>
      <c r="FH205" s="82" t="str">
        <f t="shared" si="95"/>
        <v/>
      </c>
      <c r="FI205" s="82" t="str">
        <f t="shared" si="96"/>
        <v/>
      </c>
      <c r="FJ205" s="82" t="str">
        <f t="shared" si="96"/>
        <v/>
      </c>
      <c r="FK205" s="82" t="str">
        <f t="shared" si="96"/>
        <v/>
      </c>
      <c r="FL205" s="82" t="str">
        <f t="shared" si="96"/>
        <v/>
      </c>
      <c r="FM205" s="82" t="str">
        <f t="shared" si="96"/>
        <v/>
      </c>
      <c r="FN205" s="82" t="str">
        <f t="shared" si="96"/>
        <v/>
      </c>
      <c r="FO205" s="82" t="str">
        <f t="shared" si="97"/>
        <v/>
      </c>
      <c r="FP205" s="82" t="str">
        <f t="shared" si="97"/>
        <v/>
      </c>
      <c r="FQ205" s="82" t="str">
        <f t="shared" si="97"/>
        <v/>
      </c>
      <c r="FR205" s="82" t="str">
        <f t="shared" si="97"/>
        <v/>
      </c>
      <c r="FS205" s="82" t="str">
        <f t="shared" si="97"/>
        <v/>
      </c>
      <c r="FT205" s="82" t="str">
        <f t="shared" si="97"/>
        <v/>
      </c>
      <c r="FU205" s="82" t="str">
        <f t="shared" si="98"/>
        <v/>
      </c>
      <c r="FV205" s="82" t="str">
        <f t="shared" si="98"/>
        <v/>
      </c>
      <c r="FW205" s="82" t="str">
        <f t="shared" si="98"/>
        <v/>
      </c>
      <c r="FX205" s="82" t="str">
        <f t="shared" si="98"/>
        <v/>
      </c>
      <c r="FY205" s="82" t="str">
        <f t="shared" si="98"/>
        <v/>
      </c>
      <c r="FZ205" s="82" t="str">
        <f t="shared" si="98"/>
        <v/>
      </c>
      <c r="GA205" s="82" t="str">
        <f t="shared" si="99"/>
        <v/>
      </c>
      <c r="GB205" s="82" t="str">
        <f t="shared" si="99"/>
        <v/>
      </c>
      <c r="GC205" s="82" t="str">
        <f t="shared" si="99"/>
        <v/>
      </c>
      <c r="GD205" s="82" t="str">
        <f t="shared" si="99"/>
        <v/>
      </c>
      <c r="GE205" s="82" t="str">
        <f t="shared" si="99"/>
        <v/>
      </c>
      <c r="GF205" s="82" t="str">
        <f t="shared" si="99"/>
        <v/>
      </c>
      <c r="GG205" s="126"/>
      <c r="GH205" s="126"/>
      <c r="GI205" s="126"/>
      <c r="GJ205" s="126"/>
      <c r="GK205" s="126"/>
      <c r="GL205" s="126"/>
      <c r="GM205" s="126"/>
      <c r="GN205" s="126"/>
      <c r="GO205" s="126"/>
      <c r="GP205" s="126"/>
      <c r="GQ205" s="126"/>
      <c r="GR205" s="126"/>
      <c r="GS205" s="126"/>
      <c r="GT205" s="126"/>
      <c r="GU205" s="126"/>
      <c r="GV205" s="126"/>
      <c r="GW205" s="126"/>
      <c r="GX205" s="126"/>
      <c r="GY205" s="126"/>
      <c r="GZ205" s="126"/>
      <c r="HA205" s="126"/>
      <c r="HB205" s="126"/>
      <c r="HC205" s="126"/>
      <c r="HD205" s="126"/>
      <c r="HE205" s="129"/>
      <c r="HF205" s="129"/>
      <c r="HG205" s="129"/>
      <c r="HH205" s="129"/>
      <c r="HI205" s="129"/>
      <c r="HJ205" s="129"/>
      <c r="HK205" s="129"/>
      <c r="HL205" s="129"/>
      <c r="HM205" s="129"/>
      <c r="HN205" s="129"/>
      <c r="HO205" s="129"/>
      <c r="HP205" s="129"/>
      <c r="HQ205" s="129"/>
      <c r="HR205" s="129"/>
      <c r="HS205" s="129"/>
      <c r="HT205" s="129"/>
      <c r="HU205" s="129"/>
      <c r="HV205" s="129"/>
      <c r="HW205" s="129"/>
      <c r="HX205" s="129"/>
      <c r="HY205" s="129"/>
      <c r="HZ205" s="129"/>
      <c r="IA205" s="129"/>
      <c r="IB205" s="129"/>
    </row>
    <row r="206" spans="1:236" ht="25.5" customHeight="1">
      <c r="A206" s="2" t="s">
        <v>3005</v>
      </c>
      <c r="B206" s="2">
        <f>COUNTIF($H$4:H206,H206)</f>
        <v>1</v>
      </c>
      <c r="C206" s="2">
        <f>COUNTIF($J$4:J206,J206)</f>
        <v>1</v>
      </c>
      <c r="D206" s="2">
        <f>COUNTIF($K$4:K206,K206)</f>
        <v>1</v>
      </c>
      <c r="E206" s="89">
        <f t="shared" si="75"/>
        <v>203</v>
      </c>
      <c r="F206" s="89" t="s">
        <v>2532</v>
      </c>
      <c r="G206" s="79" t="s">
        <v>3928</v>
      </c>
      <c r="H206" s="97" t="s">
        <v>3321</v>
      </c>
      <c r="I206" s="79" t="s">
        <v>1802</v>
      </c>
      <c r="J206" s="79" t="s">
        <v>4576</v>
      </c>
      <c r="K206" s="89" t="s">
        <v>3655</v>
      </c>
      <c r="L206" s="89" t="s">
        <v>3657</v>
      </c>
      <c r="M206" s="108" t="s">
        <v>4577</v>
      </c>
      <c r="N206" s="108" t="s">
        <v>1107</v>
      </c>
      <c r="O206" s="108"/>
      <c r="P206" s="108"/>
      <c r="Q206" s="108"/>
      <c r="R206" s="108"/>
      <c r="S206" s="89"/>
      <c r="T206" s="89"/>
      <c r="U206" s="89"/>
      <c r="V206" s="89"/>
      <c r="W206" s="89"/>
      <c r="X206" s="89"/>
      <c r="Y206" s="89"/>
      <c r="Z206" s="89"/>
      <c r="AA206" s="89"/>
      <c r="AB206" s="89"/>
      <c r="AC206" s="89"/>
      <c r="AD206" s="89"/>
      <c r="AE206" s="89"/>
      <c r="AF206" s="89"/>
      <c r="AG206" s="89"/>
      <c r="AH206" s="89">
        <v>1</v>
      </c>
      <c r="AI206" s="89">
        <v>1</v>
      </c>
      <c r="AJ206" s="89">
        <v>1</v>
      </c>
      <c r="AK206" s="89">
        <v>1</v>
      </c>
      <c r="AL206" s="89"/>
      <c r="AM206" s="89"/>
      <c r="AN206" s="89"/>
      <c r="AO206" s="89"/>
      <c r="AP206" s="89"/>
      <c r="AQ206" s="111"/>
      <c r="AR206" s="118"/>
      <c r="AS206" s="121" t="str">
        <f t="shared" si="76"/>
        <v/>
      </c>
      <c r="AT206" s="121" t="str">
        <f t="shared" si="76"/>
        <v/>
      </c>
      <c r="AU206" s="121" t="str">
        <f t="shared" si="76"/>
        <v/>
      </c>
      <c r="AV206" s="121" t="str">
        <f t="shared" si="76"/>
        <v/>
      </c>
      <c r="AW206" s="121" t="str">
        <f t="shared" si="76"/>
        <v/>
      </c>
      <c r="AX206" s="121" t="str">
        <f t="shared" si="76"/>
        <v/>
      </c>
      <c r="AY206" s="121" t="str">
        <f t="shared" si="77"/>
        <v/>
      </c>
      <c r="AZ206" s="121" t="str">
        <f t="shared" si="77"/>
        <v/>
      </c>
      <c r="BA206" s="121" t="str">
        <f t="shared" si="77"/>
        <v/>
      </c>
      <c r="BB206" s="121" t="str">
        <f t="shared" si="77"/>
        <v/>
      </c>
      <c r="BC206" s="121" t="str">
        <f t="shared" si="77"/>
        <v/>
      </c>
      <c r="BD206" s="121" t="str">
        <f t="shared" si="77"/>
        <v/>
      </c>
      <c r="BE206" s="82" t="str">
        <f t="shared" si="78"/>
        <v/>
      </c>
      <c r="BF206" s="82" t="str">
        <f t="shared" si="78"/>
        <v/>
      </c>
      <c r="BG206" s="82" t="str">
        <f t="shared" si="78"/>
        <v/>
      </c>
      <c r="BH206" s="82" t="str">
        <f t="shared" si="78"/>
        <v/>
      </c>
      <c r="BI206" s="82" t="str">
        <f t="shared" si="78"/>
        <v/>
      </c>
      <c r="BJ206" s="82" t="str">
        <f t="shared" si="78"/>
        <v/>
      </c>
      <c r="BK206" s="82" t="str">
        <f t="shared" si="79"/>
        <v/>
      </c>
      <c r="BL206" s="82" t="str">
        <f t="shared" si="79"/>
        <v/>
      </c>
      <c r="BM206" s="82" t="str">
        <f t="shared" si="79"/>
        <v/>
      </c>
      <c r="BN206" s="82" t="str">
        <f t="shared" si="79"/>
        <v/>
      </c>
      <c r="BO206" s="82" t="str">
        <f t="shared" si="79"/>
        <v/>
      </c>
      <c r="BP206" s="82" t="str">
        <f t="shared" si="79"/>
        <v/>
      </c>
      <c r="BQ206" s="82" t="str">
        <f t="shared" si="80"/>
        <v/>
      </c>
      <c r="BR206" s="82" t="str">
        <f t="shared" si="80"/>
        <v/>
      </c>
      <c r="BS206" s="82" t="str">
        <f t="shared" si="80"/>
        <v/>
      </c>
      <c r="BT206" s="82" t="str">
        <f t="shared" si="80"/>
        <v/>
      </c>
      <c r="BU206" s="82" t="str">
        <f t="shared" si="80"/>
        <v/>
      </c>
      <c r="BV206" s="82" t="str">
        <f t="shared" si="80"/>
        <v/>
      </c>
      <c r="BW206" s="82" t="str">
        <f t="shared" si="81"/>
        <v/>
      </c>
      <c r="BX206" s="82" t="str">
        <f t="shared" si="81"/>
        <v/>
      </c>
      <c r="BY206" s="82" t="str">
        <f t="shared" si="81"/>
        <v/>
      </c>
      <c r="BZ206" s="82" t="str">
        <f t="shared" si="81"/>
        <v/>
      </c>
      <c r="CA206" s="82" t="str">
        <f t="shared" si="81"/>
        <v/>
      </c>
      <c r="CB206" s="82" t="str">
        <f t="shared" si="81"/>
        <v/>
      </c>
      <c r="CC206" s="82" t="str">
        <f t="shared" si="82"/>
        <v/>
      </c>
      <c r="CD206" s="82" t="str">
        <f t="shared" si="82"/>
        <v/>
      </c>
      <c r="CE206" s="82" t="str">
        <f t="shared" si="82"/>
        <v/>
      </c>
      <c r="CF206" s="82" t="str">
        <f t="shared" si="82"/>
        <v/>
      </c>
      <c r="CG206" s="82" t="str">
        <f t="shared" si="82"/>
        <v/>
      </c>
      <c r="CH206" s="82" t="str">
        <f t="shared" si="82"/>
        <v/>
      </c>
      <c r="CI206" s="82" t="str">
        <f t="shared" si="83"/>
        <v/>
      </c>
      <c r="CJ206" s="82" t="str">
        <f t="shared" si="83"/>
        <v/>
      </c>
      <c r="CK206" s="82" t="str">
        <f t="shared" si="83"/>
        <v/>
      </c>
      <c r="CL206" s="82" t="str">
        <f t="shared" si="83"/>
        <v/>
      </c>
      <c r="CM206" s="82" t="str">
        <f t="shared" si="83"/>
        <v/>
      </c>
      <c r="CN206" s="82" t="str">
        <f t="shared" si="83"/>
        <v/>
      </c>
      <c r="CO206" s="82" t="str">
        <f t="shared" si="84"/>
        <v/>
      </c>
      <c r="CP206" s="82" t="str">
        <f t="shared" si="84"/>
        <v/>
      </c>
      <c r="CQ206" s="82" t="str">
        <f t="shared" si="84"/>
        <v/>
      </c>
      <c r="CR206" s="82" t="str">
        <f t="shared" si="84"/>
        <v/>
      </c>
      <c r="CS206" s="82" t="str">
        <f t="shared" si="84"/>
        <v/>
      </c>
      <c r="CT206" s="82" t="str">
        <f t="shared" si="84"/>
        <v/>
      </c>
      <c r="CU206" s="82" t="str">
        <f t="shared" si="85"/>
        <v/>
      </c>
      <c r="CV206" s="82" t="str">
        <f t="shared" si="85"/>
        <v/>
      </c>
      <c r="CW206" s="82" t="str">
        <f t="shared" si="85"/>
        <v/>
      </c>
      <c r="CX206" s="82" t="str">
        <f t="shared" si="85"/>
        <v/>
      </c>
      <c r="CY206" s="82" t="str">
        <f t="shared" si="85"/>
        <v/>
      </c>
      <c r="CZ206" s="82" t="str">
        <f t="shared" si="85"/>
        <v/>
      </c>
      <c r="DA206" s="82" t="str">
        <f t="shared" si="86"/>
        <v/>
      </c>
      <c r="DB206" s="82" t="str">
        <f t="shared" si="86"/>
        <v/>
      </c>
      <c r="DC206" s="82" t="str">
        <f t="shared" si="86"/>
        <v/>
      </c>
      <c r="DD206" s="82" t="str">
        <f t="shared" si="86"/>
        <v/>
      </c>
      <c r="DE206" s="82" t="str">
        <f t="shared" si="86"/>
        <v/>
      </c>
      <c r="DF206" s="82" t="str">
        <f t="shared" si="86"/>
        <v/>
      </c>
      <c r="DG206" s="82" t="str">
        <f t="shared" si="87"/>
        <v/>
      </c>
      <c r="DH206" s="82" t="str">
        <f t="shared" si="87"/>
        <v/>
      </c>
      <c r="DI206" s="82" t="str">
        <f t="shared" si="87"/>
        <v/>
      </c>
      <c r="DJ206" s="82" t="str">
        <f t="shared" si="87"/>
        <v/>
      </c>
      <c r="DK206" s="82" t="str">
        <f t="shared" si="87"/>
        <v/>
      </c>
      <c r="DL206" s="82" t="str">
        <f t="shared" si="87"/>
        <v/>
      </c>
      <c r="DM206" s="82" t="str">
        <f t="shared" si="88"/>
        <v/>
      </c>
      <c r="DN206" s="82" t="str">
        <f t="shared" si="88"/>
        <v/>
      </c>
      <c r="DO206" s="82" t="str">
        <f t="shared" si="88"/>
        <v/>
      </c>
      <c r="DP206" s="82" t="str">
        <f t="shared" si="88"/>
        <v/>
      </c>
      <c r="DQ206" s="82" t="str">
        <f t="shared" si="88"/>
        <v/>
      </c>
      <c r="DR206" s="82" t="str">
        <f t="shared" si="88"/>
        <v/>
      </c>
      <c r="DS206" s="82" t="str">
        <f t="shared" si="89"/>
        <v/>
      </c>
      <c r="DT206" s="82" t="str">
        <f t="shared" si="89"/>
        <v/>
      </c>
      <c r="DU206" s="82" t="str">
        <f t="shared" si="89"/>
        <v/>
      </c>
      <c r="DV206" s="82" t="str">
        <f t="shared" si="89"/>
        <v/>
      </c>
      <c r="DW206" s="82" t="str">
        <f t="shared" si="89"/>
        <v/>
      </c>
      <c r="DX206" s="82" t="str">
        <f t="shared" si="89"/>
        <v/>
      </c>
      <c r="DY206" s="82" t="str">
        <f t="shared" si="90"/>
        <v/>
      </c>
      <c r="DZ206" s="82" t="str">
        <f t="shared" si="90"/>
        <v/>
      </c>
      <c r="EA206" s="82" t="str">
        <f t="shared" si="90"/>
        <v/>
      </c>
      <c r="EB206" s="82" t="str">
        <f t="shared" si="90"/>
        <v/>
      </c>
      <c r="EC206" s="82" t="str">
        <f t="shared" si="90"/>
        <v/>
      </c>
      <c r="ED206" s="82" t="str">
        <f t="shared" si="90"/>
        <v/>
      </c>
      <c r="EE206" s="82" t="str">
        <f t="shared" si="91"/>
        <v>with0322plus@gmail.com</v>
      </c>
      <c r="EF206" s="82" t="str">
        <f t="shared" si="91"/>
        <v>link.with.0322@gmail.com</v>
      </c>
      <c r="EG206" s="82" t="str">
        <f t="shared" si="91"/>
        <v/>
      </c>
      <c r="EH206" s="82" t="str">
        <f t="shared" si="91"/>
        <v/>
      </c>
      <c r="EI206" s="82" t="str">
        <f t="shared" si="91"/>
        <v/>
      </c>
      <c r="EJ206" s="82" t="str">
        <f t="shared" si="91"/>
        <v/>
      </c>
      <c r="EK206" s="82" t="str">
        <f t="shared" si="92"/>
        <v>with0322plus@gmail.com</v>
      </c>
      <c r="EL206" s="82" t="str">
        <f t="shared" si="92"/>
        <v>link.with.0322@gmail.com</v>
      </c>
      <c r="EM206" s="82" t="str">
        <f t="shared" si="92"/>
        <v/>
      </c>
      <c r="EN206" s="82" t="str">
        <f t="shared" si="92"/>
        <v/>
      </c>
      <c r="EO206" s="82" t="str">
        <f t="shared" si="92"/>
        <v/>
      </c>
      <c r="EP206" s="82" t="str">
        <f t="shared" si="92"/>
        <v/>
      </c>
      <c r="EQ206" s="82" t="str">
        <f t="shared" si="93"/>
        <v>with0322plus@gmail.com</v>
      </c>
      <c r="ER206" s="82" t="str">
        <f t="shared" si="93"/>
        <v>link.with.0322@gmail.com</v>
      </c>
      <c r="ES206" s="82" t="str">
        <f t="shared" si="93"/>
        <v/>
      </c>
      <c r="ET206" s="82" t="str">
        <f t="shared" si="93"/>
        <v/>
      </c>
      <c r="EU206" s="82" t="str">
        <f t="shared" si="93"/>
        <v/>
      </c>
      <c r="EV206" s="82" t="str">
        <f t="shared" si="93"/>
        <v/>
      </c>
      <c r="EW206" s="82" t="str">
        <f t="shared" si="94"/>
        <v>with0322plus@gmail.com</v>
      </c>
      <c r="EX206" s="82" t="str">
        <f t="shared" si="94"/>
        <v>link.with.0322@gmail.com</v>
      </c>
      <c r="EY206" s="82" t="str">
        <f t="shared" si="94"/>
        <v/>
      </c>
      <c r="EZ206" s="82" t="str">
        <f t="shared" si="94"/>
        <v/>
      </c>
      <c r="FA206" s="82" t="str">
        <f t="shared" si="94"/>
        <v/>
      </c>
      <c r="FB206" s="82" t="str">
        <f t="shared" si="94"/>
        <v/>
      </c>
      <c r="FC206" s="82" t="str">
        <f t="shared" si="95"/>
        <v/>
      </c>
      <c r="FD206" s="82" t="str">
        <f t="shared" si="95"/>
        <v/>
      </c>
      <c r="FE206" s="82" t="str">
        <f t="shared" si="95"/>
        <v/>
      </c>
      <c r="FF206" s="82" t="str">
        <f t="shared" si="95"/>
        <v/>
      </c>
      <c r="FG206" s="82" t="str">
        <f t="shared" si="95"/>
        <v/>
      </c>
      <c r="FH206" s="82" t="str">
        <f t="shared" si="95"/>
        <v/>
      </c>
      <c r="FI206" s="82" t="str">
        <f t="shared" si="96"/>
        <v/>
      </c>
      <c r="FJ206" s="82" t="str">
        <f t="shared" si="96"/>
        <v/>
      </c>
      <c r="FK206" s="82" t="str">
        <f t="shared" si="96"/>
        <v/>
      </c>
      <c r="FL206" s="82" t="str">
        <f t="shared" si="96"/>
        <v/>
      </c>
      <c r="FM206" s="82" t="str">
        <f t="shared" si="96"/>
        <v/>
      </c>
      <c r="FN206" s="82" t="str">
        <f t="shared" si="96"/>
        <v/>
      </c>
      <c r="FO206" s="82" t="str">
        <f t="shared" si="97"/>
        <v/>
      </c>
      <c r="FP206" s="82" t="str">
        <f t="shared" si="97"/>
        <v/>
      </c>
      <c r="FQ206" s="82" t="str">
        <f t="shared" si="97"/>
        <v/>
      </c>
      <c r="FR206" s="82" t="str">
        <f t="shared" si="97"/>
        <v/>
      </c>
      <c r="FS206" s="82" t="str">
        <f t="shared" si="97"/>
        <v/>
      </c>
      <c r="FT206" s="82" t="str">
        <f t="shared" si="97"/>
        <v/>
      </c>
      <c r="FU206" s="82" t="str">
        <f t="shared" si="98"/>
        <v/>
      </c>
      <c r="FV206" s="82" t="str">
        <f t="shared" si="98"/>
        <v/>
      </c>
      <c r="FW206" s="82" t="str">
        <f t="shared" si="98"/>
        <v/>
      </c>
      <c r="FX206" s="82" t="str">
        <f t="shared" si="98"/>
        <v/>
      </c>
      <c r="FY206" s="82" t="str">
        <f t="shared" si="98"/>
        <v/>
      </c>
      <c r="FZ206" s="82" t="str">
        <f t="shared" si="98"/>
        <v/>
      </c>
      <c r="GA206" s="82" t="str">
        <f t="shared" si="99"/>
        <v/>
      </c>
      <c r="GB206" s="82" t="str">
        <f t="shared" si="99"/>
        <v/>
      </c>
      <c r="GC206" s="82" t="str">
        <f t="shared" si="99"/>
        <v/>
      </c>
      <c r="GD206" s="82" t="str">
        <f t="shared" si="99"/>
        <v/>
      </c>
      <c r="GE206" s="82" t="str">
        <f t="shared" si="99"/>
        <v/>
      </c>
      <c r="GF206" s="82" t="str">
        <f t="shared" si="99"/>
        <v/>
      </c>
      <c r="GG206" s="126"/>
      <c r="GH206" s="126"/>
      <c r="GI206" s="126"/>
      <c r="GJ206" s="126"/>
      <c r="GK206" s="126"/>
      <c r="GL206" s="126"/>
      <c r="GM206" s="126"/>
      <c r="GN206" s="126"/>
      <c r="GO206" s="126"/>
      <c r="GP206" s="126"/>
      <c r="GQ206" s="126"/>
      <c r="GR206" s="126"/>
      <c r="GS206" s="126"/>
      <c r="GT206" s="126"/>
      <c r="GU206" s="126"/>
      <c r="GV206" s="126"/>
      <c r="GW206" s="126"/>
      <c r="GX206" s="126"/>
      <c r="GY206" s="126"/>
      <c r="GZ206" s="126"/>
      <c r="HA206" s="126"/>
      <c r="HB206" s="126"/>
      <c r="HC206" s="126"/>
      <c r="HD206" s="126"/>
      <c r="HE206" s="129"/>
      <c r="HF206" s="129"/>
      <c r="HG206" s="129"/>
      <c r="HH206" s="129"/>
      <c r="HI206" s="129"/>
      <c r="HJ206" s="129"/>
      <c r="HK206" s="129"/>
      <c r="HL206" s="129"/>
      <c r="HM206" s="129"/>
      <c r="HN206" s="129"/>
      <c r="HO206" s="129"/>
      <c r="HP206" s="129"/>
      <c r="HQ206" s="129"/>
      <c r="HR206" s="129"/>
      <c r="HS206" s="129"/>
      <c r="HT206" s="129"/>
      <c r="HU206" s="129"/>
      <c r="HV206" s="129"/>
      <c r="HW206" s="129"/>
      <c r="HX206" s="129"/>
      <c r="HY206" s="129"/>
      <c r="HZ206" s="129"/>
      <c r="IA206" s="129"/>
      <c r="IB206" s="129"/>
    </row>
    <row r="207" spans="1:236" ht="25.5" customHeight="1">
      <c r="A207" s="2" t="s">
        <v>3167</v>
      </c>
      <c r="B207" s="2">
        <f>COUNTIF($H$4:H207,H207)</f>
        <v>1</v>
      </c>
      <c r="C207" s="2">
        <f>COUNTIF($J$4:J207,J207)</f>
        <v>1</v>
      </c>
      <c r="D207" s="2">
        <f>COUNTIF($K$4:K207,K207)</f>
        <v>1</v>
      </c>
      <c r="E207" s="89">
        <f t="shared" si="75"/>
        <v>204</v>
      </c>
      <c r="F207" s="89" t="s">
        <v>2532</v>
      </c>
      <c r="G207" s="79" t="s">
        <v>3917</v>
      </c>
      <c r="H207" s="97" t="s">
        <v>4579</v>
      </c>
      <c r="I207" s="79" t="s">
        <v>3224</v>
      </c>
      <c r="J207" s="79" t="s">
        <v>4580</v>
      </c>
      <c r="K207" s="89" t="s">
        <v>4581</v>
      </c>
      <c r="L207" s="89" t="s">
        <v>4581</v>
      </c>
      <c r="M207" s="108" t="s">
        <v>3934</v>
      </c>
      <c r="N207" s="108"/>
      <c r="O207" s="108"/>
      <c r="P207" s="108"/>
      <c r="Q207" s="108"/>
      <c r="R207" s="108"/>
      <c r="S207" s="89"/>
      <c r="T207" s="89"/>
      <c r="U207" s="89"/>
      <c r="V207" s="89"/>
      <c r="W207" s="89"/>
      <c r="X207" s="89"/>
      <c r="Y207" s="89"/>
      <c r="Z207" s="89"/>
      <c r="AA207" s="89"/>
      <c r="AB207" s="89"/>
      <c r="AC207" s="89"/>
      <c r="AD207" s="89"/>
      <c r="AE207" s="89"/>
      <c r="AF207" s="89"/>
      <c r="AG207" s="89"/>
      <c r="AH207" s="89">
        <v>1</v>
      </c>
      <c r="AI207" s="89">
        <v>1</v>
      </c>
      <c r="AJ207" s="89">
        <v>1</v>
      </c>
      <c r="AK207" s="89">
        <v>1</v>
      </c>
      <c r="AL207" s="89"/>
      <c r="AM207" s="89"/>
      <c r="AN207" s="89"/>
      <c r="AO207" s="89"/>
      <c r="AP207" s="89"/>
      <c r="AQ207" s="111"/>
      <c r="AR207" s="118"/>
      <c r="AS207" s="121" t="str">
        <f t="shared" si="76"/>
        <v/>
      </c>
      <c r="AT207" s="121" t="str">
        <f t="shared" si="76"/>
        <v/>
      </c>
      <c r="AU207" s="121" t="str">
        <f t="shared" si="76"/>
        <v/>
      </c>
      <c r="AV207" s="121" t="str">
        <f t="shared" si="76"/>
        <v/>
      </c>
      <c r="AW207" s="121" t="str">
        <f t="shared" si="76"/>
        <v/>
      </c>
      <c r="AX207" s="121" t="str">
        <f t="shared" si="76"/>
        <v/>
      </c>
      <c r="AY207" s="121" t="str">
        <f t="shared" si="77"/>
        <v/>
      </c>
      <c r="AZ207" s="121" t="str">
        <f t="shared" si="77"/>
        <v/>
      </c>
      <c r="BA207" s="121" t="str">
        <f t="shared" si="77"/>
        <v/>
      </c>
      <c r="BB207" s="121" t="str">
        <f t="shared" si="77"/>
        <v/>
      </c>
      <c r="BC207" s="121" t="str">
        <f t="shared" si="77"/>
        <v/>
      </c>
      <c r="BD207" s="121" t="str">
        <f t="shared" si="77"/>
        <v/>
      </c>
      <c r="BE207" s="82" t="str">
        <f t="shared" si="78"/>
        <v/>
      </c>
      <c r="BF207" s="82" t="str">
        <f t="shared" si="78"/>
        <v/>
      </c>
      <c r="BG207" s="82" t="str">
        <f t="shared" si="78"/>
        <v/>
      </c>
      <c r="BH207" s="82" t="str">
        <f t="shared" si="78"/>
        <v/>
      </c>
      <c r="BI207" s="82" t="str">
        <f t="shared" si="78"/>
        <v/>
      </c>
      <c r="BJ207" s="82" t="str">
        <f t="shared" si="78"/>
        <v/>
      </c>
      <c r="BK207" s="82" t="str">
        <f t="shared" si="79"/>
        <v/>
      </c>
      <c r="BL207" s="82" t="str">
        <f t="shared" si="79"/>
        <v/>
      </c>
      <c r="BM207" s="82" t="str">
        <f t="shared" si="79"/>
        <v/>
      </c>
      <c r="BN207" s="82" t="str">
        <f t="shared" si="79"/>
        <v/>
      </c>
      <c r="BO207" s="82" t="str">
        <f t="shared" si="79"/>
        <v/>
      </c>
      <c r="BP207" s="82" t="str">
        <f t="shared" si="79"/>
        <v/>
      </c>
      <c r="BQ207" s="82" t="str">
        <f t="shared" si="80"/>
        <v/>
      </c>
      <c r="BR207" s="82" t="str">
        <f t="shared" si="80"/>
        <v/>
      </c>
      <c r="BS207" s="82" t="str">
        <f t="shared" si="80"/>
        <v/>
      </c>
      <c r="BT207" s="82" t="str">
        <f t="shared" si="80"/>
        <v/>
      </c>
      <c r="BU207" s="82" t="str">
        <f t="shared" si="80"/>
        <v/>
      </c>
      <c r="BV207" s="82" t="str">
        <f t="shared" si="80"/>
        <v/>
      </c>
      <c r="BW207" s="82" t="str">
        <f t="shared" si="81"/>
        <v/>
      </c>
      <c r="BX207" s="82" t="str">
        <f t="shared" si="81"/>
        <v/>
      </c>
      <c r="BY207" s="82" t="str">
        <f t="shared" si="81"/>
        <v/>
      </c>
      <c r="BZ207" s="82" t="str">
        <f t="shared" si="81"/>
        <v/>
      </c>
      <c r="CA207" s="82" t="str">
        <f t="shared" si="81"/>
        <v/>
      </c>
      <c r="CB207" s="82" t="str">
        <f t="shared" si="81"/>
        <v/>
      </c>
      <c r="CC207" s="82" t="str">
        <f t="shared" si="82"/>
        <v/>
      </c>
      <c r="CD207" s="82" t="str">
        <f t="shared" si="82"/>
        <v/>
      </c>
      <c r="CE207" s="82" t="str">
        <f t="shared" si="82"/>
        <v/>
      </c>
      <c r="CF207" s="82" t="str">
        <f t="shared" si="82"/>
        <v/>
      </c>
      <c r="CG207" s="82" t="str">
        <f t="shared" si="82"/>
        <v/>
      </c>
      <c r="CH207" s="82" t="str">
        <f t="shared" si="82"/>
        <v/>
      </c>
      <c r="CI207" s="82" t="str">
        <f t="shared" si="83"/>
        <v/>
      </c>
      <c r="CJ207" s="82" t="str">
        <f t="shared" si="83"/>
        <v/>
      </c>
      <c r="CK207" s="82" t="str">
        <f t="shared" si="83"/>
        <v/>
      </c>
      <c r="CL207" s="82" t="str">
        <f t="shared" si="83"/>
        <v/>
      </c>
      <c r="CM207" s="82" t="str">
        <f t="shared" si="83"/>
        <v/>
      </c>
      <c r="CN207" s="82" t="str">
        <f t="shared" si="83"/>
        <v/>
      </c>
      <c r="CO207" s="82" t="str">
        <f t="shared" si="84"/>
        <v/>
      </c>
      <c r="CP207" s="82" t="str">
        <f t="shared" si="84"/>
        <v/>
      </c>
      <c r="CQ207" s="82" t="str">
        <f t="shared" si="84"/>
        <v/>
      </c>
      <c r="CR207" s="82" t="str">
        <f t="shared" si="84"/>
        <v/>
      </c>
      <c r="CS207" s="82" t="str">
        <f t="shared" si="84"/>
        <v/>
      </c>
      <c r="CT207" s="82" t="str">
        <f t="shared" si="84"/>
        <v/>
      </c>
      <c r="CU207" s="82" t="str">
        <f t="shared" si="85"/>
        <v/>
      </c>
      <c r="CV207" s="82" t="str">
        <f t="shared" si="85"/>
        <v/>
      </c>
      <c r="CW207" s="82" t="str">
        <f t="shared" si="85"/>
        <v/>
      </c>
      <c r="CX207" s="82" t="str">
        <f t="shared" si="85"/>
        <v/>
      </c>
      <c r="CY207" s="82" t="str">
        <f t="shared" si="85"/>
        <v/>
      </c>
      <c r="CZ207" s="82" t="str">
        <f t="shared" si="85"/>
        <v/>
      </c>
      <c r="DA207" s="82" t="str">
        <f t="shared" si="86"/>
        <v/>
      </c>
      <c r="DB207" s="82" t="str">
        <f t="shared" si="86"/>
        <v/>
      </c>
      <c r="DC207" s="82" t="str">
        <f t="shared" si="86"/>
        <v/>
      </c>
      <c r="DD207" s="82" t="str">
        <f t="shared" si="86"/>
        <v/>
      </c>
      <c r="DE207" s="82" t="str">
        <f t="shared" si="86"/>
        <v/>
      </c>
      <c r="DF207" s="82" t="str">
        <f t="shared" si="86"/>
        <v/>
      </c>
      <c r="DG207" s="82" t="str">
        <f t="shared" si="87"/>
        <v/>
      </c>
      <c r="DH207" s="82" t="str">
        <f t="shared" si="87"/>
        <v/>
      </c>
      <c r="DI207" s="82" t="str">
        <f t="shared" si="87"/>
        <v/>
      </c>
      <c r="DJ207" s="82" t="str">
        <f t="shared" si="87"/>
        <v/>
      </c>
      <c r="DK207" s="82" t="str">
        <f t="shared" si="87"/>
        <v/>
      </c>
      <c r="DL207" s="82" t="str">
        <f t="shared" si="87"/>
        <v/>
      </c>
      <c r="DM207" s="82" t="str">
        <f t="shared" si="88"/>
        <v/>
      </c>
      <c r="DN207" s="82" t="str">
        <f t="shared" si="88"/>
        <v/>
      </c>
      <c r="DO207" s="82" t="str">
        <f t="shared" si="88"/>
        <v/>
      </c>
      <c r="DP207" s="82" t="str">
        <f t="shared" si="88"/>
        <v/>
      </c>
      <c r="DQ207" s="82" t="str">
        <f t="shared" si="88"/>
        <v/>
      </c>
      <c r="DR207" s="82" t="str">
        <f t="shared" si="88"/>
        <v/>
      </c>
      <c r="DS207" s="82" t="str">
        <f t="shared" si="89"/>
        <v/>
      </c>
      <c r="DT207" s="82" t="str">
        <f t="shared" si="89"/>
        <v/>
      </c>
      <c r="DU207" s="82" t="str">
        <f t="shared" si="89"/>
        <v/>
      </c>
      <c r="DV207" s="82" t="str">
        <f t="shared" si="89"/>
        <v/>
      </c>
      <c r="DW207" s="82" t="str">
        <f t="shared" si="89"/>
        <v/>
      </c>
      <c r="DX207" s="82" t="str">
        <f t="shared" si="89"/>
        <v/>
      </c>
      <c r="DY207" s="82" t="str">
        <f t="shared" si="90"/>
        <v/>
      </c>
      <c r="DZ207" s="82" t="str">
        <f t="shared" si="90"/>
        <v/>
      </c>
      <c r="EA207" s="82" t="str">
        <f t="shared" si="90"/>
        <v/>
      </c>
      <c r="EB207" s="82" t="str">
        <f t="shared" si="90"/>
        <v/>
      </c>
      <c r="EC207" s="82" t="str">
        <f t="shared" si="90"/>
        <v/>
      </c>
      <c r="ED207" s="82" t="str">
        <f t="shared" si="90"/>
        <v/>
      </c>
      <c r="EE207" s="82" t="str">
        <f t="shared" si="91"/>
        <v>infinity.m.1029@gmail.com</v>
      </c>
      <c r="EF207" s="82" t="str">
        <f t="shared" si="91"/>
        <v/>
      </c>
      <c r="EG207" s="82" t="str">
        <f t="shared" si="91"/>
        <v/>
      </c>
      <c r="EH207" s="82" t="str">
        <f t="shared" si="91"/>
        <v/>
      </c>
      <c r="EI207" s="82" t="str">
        <f t="shared" si="91"/>
        <v/>
      </c>
      <c r="EJ207" s="82" t="str">
        <f t="shared" si="91"/>
        <v/>
      </c>
      <c r="EK207" s="82" t="str">
        <f t="shared" si="92"/>
        <v>infinity.m.1029@gmail.com</v>
      </c>
      <c r="EL207" s="82" t="str">
        <f t="shared" si="92"/>
        <v/>
      </c>
      <c r="EM207" s="82" t="str">
        <f t="shared" si="92"/>
        <v/>
      </c>
      <c r="EN207" s="82" t="str">
        <f t="shared" si="92"/>
        <v/>
      </c>
      <c r="EO207" s="82" t="str">
        <f t="shared" si="92"/>
        <v/>
      </c>
      <c r="EP207" s="82" t="str">
        <f t="shared" si="92"/>
        <v/>
      </c>
      <c r="EQ207" s="82" t="str">
        <f t="shared" si="93"/>
        <v>infinity.m.1029@gmail.com</v>
      </c>
      <c r="ER207" s="82" t="str">
        <f t="shared" si="93"/>
        <v/>
      </c>
      <c r="ES207" s="82" t="str">
        <f t="shared" si="93"/>
        <v/>
      </c>
      <c r="ET207" s="82" t="str">
        <f t="shared" si="93"/>
        <v/>
      </c>
      <c r="EU207" s="82" t="str">
        <f t="shared" si="93"/>
        <v/>
      </c>
      <c r="EV207" s="82" t="str">
        <f t="shared" si="93"/>
        <v/>
      </c>
      <c r="EW207" s="82" t="str">
        <f t="shared" si="94"/>
        <v>infinity.m.1029@gmail.com</v>
      </c>
      <c r="EX207" s="82" t="str">
        <f t="shared" si="94"/>
        <v/>
      </c>
      <c r="EY207" s="82" t="str">
        <f t="shared" si="94"/>
        <v/>
      </c>
      <c r="EZ207" s="82" t="str">
        <f t="shared" si="94"/>
        <v/>
      </c>
      <c r="FA207" s="82" t="str">
        <f t="shared" si="94"/>
        <v/>
      </c>
      <c r="FB207" s="82" t="str">
        <f t="shared" si="94"/>
        <v/>
      </c>
      <c r="FC207" s="82" t="str">
        <f t="shared" si="95"/>
        <v/>
      </c>
      <c r="FD207" s="82" t="str">
        <f t="shared" si="95"/>
        <v/>
      </c>
      <c r="FE207" s="82" t="str">
        <f t="shared" si="95"/>
        <v/>
      </c>
      <c r="FF207" s="82" t="str">
        <f t="shared" si="95"/>
        <v/>
      </c>
      <c r="FG207" s="82" t="str">
        <f t="shared" si="95"/>
        <v/>
      </c>
      <c r="FH207" s="82" t="str">
        <f t="shared" si="95"/>
        <v/>
      </c>
      <c r="FI207" s="82" t="str">
        <f t="shared" si="96"/>
        <v/>
      </c>
      <c r="FJ207" s="82" t="str">
        <f t="shared" si="96"/>
        <v/>
      </c>
      <c r="FK207" s="82" t="str">
        <f t="shared" si="96"/>
        <v/>
      </c>
      <c r="FL207" s="82" t="str">
        <f t="shared" si="96"/>
        <v/>
      </c>
      <c r="FM207" s="82" t="str">
        <f t="shared" si="96"/>
        <v/>
      </c>
      <c r="FN207" s="82" t="str">
        <f t="shared" si="96"/>
        <v/>
      </c>
      <c r="FO207" s="82" t="str">
        <f t="shared" si="97"/>
        <v/>
      </c>
      <c r="FP207" s="82" t="str">
        <f t="shared" si="97"/>
        <v/>
      </c>
      <c r="FQ207" s="82" t="str">
        <f t="shared" si="97"/>
        <v/>
      </c>
      <c r="FR207" s="82" t="str">
        <f t="shared" si="97"/>
        <v/>
      </c>
      <c r="FS207" s="82" t="str">
        <f t="shared" si="97"/>
        <v/>
      </c>
      <c r="FT207" s="82" t="str">
        <f t="shared" si="97"/>
        <v/>
      </c>
      <c r="FU207" s="82" t="str">
        <f t="shared" si="98"/>
        <v/>
      </c>
      <c r="FV207" s="82" t="str">
        <f t="shared" si="98"/>
        <v/>
      </c>
      <c r="FW207" s="82" t="str">
        <f t="shared" si="98"/>
        <v/>
      </c>
      <c r="FX207" s="82" t="str">
        <f t="shared" si="98"/>
        <v/>
      </c>
      <c r="FY207" s="82" t="str">
        <f t="shared" si="98"/>
        <v/>
      </c>
      <c r="FZ207" s="82" t="str">
        <f t="shared" si="98"/>
        <v/>
      </c>
      <c r="GA207" s="82" t="str">
        <f t="shared" si="99"/>
        <v/>
      </c>
      <c r="GB207" s="82" t="str">
        <f t="shared" si="99"/>
        <v/>
      </c>
      <c r="GC207" s="82" t="str">
        <f t="shared" si="99"/>
        <v/>
      </c>
      <c r="GD207" s="82" t="str">
        <f t="shared" si="99"/>
        <v/>
      </c>
      <c r="GE207" s="82" t="str">
        <f t="shared" si="99"/>
        <v/>
      </c>
      <c r="GF207" s="82" t="str">
        <f t="shared" si="99"/>
        <v/>
      </c>
      <c r="GG207" s="126"/>
      <c r="GH207" s="126"/>
      <c r="GI207" s="126"/>
      <c r="GJ207" s="126"/>
      <c r="GK207" s="126"/>
      <c r="GL207" s="126"/>
      <c r="GM207" s="126"/>
      <c r="GN207" s="126"/>
      <c r="GO207" s="126"/>
      <c r="GP207" s="126"/>
      <c r="GQ207" s="126"/>
      <c r="GR207" s="126"/>
      <c r="GS207" s="126"/>
      <c r="GT207" s="126"/>
      <c r="GU207" s="126"/>
      <c r="GV207" s="126"/>
      <c r="GW207" s="126"/>
      <c r="GX207" s="126"/>
      <c r="GY207" s="126"/>
      <c r="GZ207" s="126"/>
      <c r="HA207" s="126"/>
      <c r="HB207" s="126"/>
      <c r="HC207" s="126"/>
      <c r="HD207" s="126"/>
      <c r="HE207" s="129"/>
      <c r="HF207" s="129"/>
      <c r="HG207" s="129"/>
      <c r="HH207" s="129"/>
      <c r="HI207" s="129"/>
      <c r="HJ207" s="129"/>
      <c r="HK207" s="129"/>
      <c r="HL207" s="129"/>
      <c r="HM207" s="129"/>
      <c r="HN207" s="129"/>
      <c r="HO207" s="129"/>
      <c r="HP207" s="129"/>
      <c r="HQ207" s="129"/>
      <c r="HR207" s="129"/>
      <c r="HS207" s="129"/>
      <c r="HT207" s="129"/>
      <c r="HU207" s="129"/>
      <c r="HV207" s="129"/>
      <c r="HW207" s="129"/>
      <c r="HX207" s="129"/>
      <c r="HY207" s="129"/>
      <c r="HZ207" s="129"/>
      <c r="IA207" s="129"/>
      <c r="IB207" s="129"/>
    </row>
    <row r="208" spans="1:236" ht="25.5" customHeight="1">
      <c r="B208" s="2">
        <f>COUNTIF($H$4:H208,H208)</f>
        <v>1</v>
      </c>
      <c r="C208" s="2">
        <f>COUNTIF($J$4:J208,J208)</f>
        <v>1</v>
      </c>
      <c r="D208" s="2">
        <f>COUNTIF($K$4:K208,K208)</f>
        <v>1</v>
      </c>
      <c r="E208" s="89">
        <f t="shared" si="75"/>
        <v>205</v>
      </c>
      <c r="F208" s="89" t="s">
        <v>2532</v>
      </c>
      <c r="G208" s="79" t="s">
        <v>3917</v>
      </c>
      <c r="H208" s="97" t="s">
        <v>290</v>
      </c>
      <c r="I208" s="79" t="s">
        <v>2270</v>
      </c>
      <c r="J208" s="79" t="s">
        <v>8058</v>
      </c>
      <c r="K208" s="89" t="s">
        <v>8057</v>
      </c>
      <c r="L208" s="89"/>
      <c r="M208" s="108" t="s">
        <v>8059</v>
      </c>
      <c r="N208" s="94" t="s">
        <v>8062</v>
      </c>
      <c r="O208" s="108"/>
      <c r="P208" s="108"/>
      <c r="Q208" s="108"/>
      <c r="R208" s="108"/>
      <c r="S208" s="89"/>
      <c r="T208" s="89"/>
      <c r="U208" s="89"/>
      <c r="V208" s="89"/>
      <c r="W208" s="89"/>
      <c r="X208" s="89"/>
      <c r="Y208" s="89"/>
      <c r="Z208" s="89"/>
      <c r="AA208" s="89"/>
      <c r="AB208" s="89"/>
      <c r="AC208" s="89"/>
      <c r="AD208" s="89"/>
      <c r="AE208" s="89"/>
      <c r="AF208" s="89"/>
      <c r="AG208" s="89"/>
      <c r="AH208" s="89"/>
      <c r="AI208" s="89"/>
      <c r="AJ208" s="89"/>
      <c r="AK208" s="89"/>
      <c r="AL208" s="89"/>
      <c r="AM208" s="89"/>
      <c r="AN208" s="89"/>
      <c r="AO208" s="89">
        <v>1</v>
      </c>
      <c r="AP208" s="89"/>
      <c r="AQ208" s="111"/>
      <c r="AR208" s="118"/>
      <c r="AS208" s="121" t="str">
        <f t="shared" si="76"/>
        <v/>
      </c>
      <c r="AT208" s="121" t="str">
        <f t="shared" si="76"/>
        <v/>
      </c>
      <c r="AU208" s="121" t="str">
        <f t="shared" si="76"/>
        <v/>
      </c>
      <c r="AV208" s="121" t="str">
        <f t="shared" si="76"/>
        <v/>
      </c>
      <c r="AW208" s="121" t="str">
        <f t="shared" si="76"/>
        <v/>
      </c>
      <c r="AX208" s="121" t="str">
        <f t="shared" si="76"/>
        <v/>
      </c>
      <c r="AY208" s="121" t="str">
        <f t="shared" si="77"/>
        <v/>
      </c>
      <c r="AZ208" s="121" t="str">
        <f t="shared" si="77"/>
        <v/>
      </c>
      <c r="BA208" s="121" t="str">
        <f t="shared" si="77"/>
        <v/>
      </c>
      <c r="BB208" s="121" t="str">
        <f t="shared" si="77"/>
        <v/>
      </c>
      <c r="BC208" s="121" t="str">
        <f t="shared" si="77"/>
        <v/>
      </c>
      <c r="BD208" s="121" t="str">
        <f t="shared" si="77"/>
        <v/>
      </c>
      <c r="BE208" s="82" t="str">
        <f t="shared" si="78"/>
        <v/>
      </c>
      <c r="BF208" s="82" t="str">
        <f t="shared" si="78"/>
        <v/>
      </c>
      <c r="BG208" s="82" t="str">
        <f t="shared" si="78"/>
        <v/>
      </c>
      <c r="BH208" s="82" t="str">
        <f t="shared" si="78"/>
        <v/>
      </c>
      <c r="BI208" s="82" t="str">
        <f t="shared" si="78"/>
        <v/>
      </c>
      <c r="BJ208" s="82" t="str">
        <f t="shared" si="78"/>
        <v/>
      </c>
      <c r="BK208" s="82" t="str">
        <f t="shared" si="79"/>
        <v/>
      </c>
      <c r="BL208" s="82" t="str">
        <f t="shared" si="79"/>
        <v/>
      </c>
      <c r="BM208" s="82" t="str">
        <f t="shared" si="79"/>
        <v/>
      </c>
      <c r="BN208" s="82" t="str">
        <f t="shared" si="79"/>
        <v/>
      </c>
      <c r="BO208" s="82" t="str">
        <f t="shared" si="79"/>
        <v/>
      </c>
      <c r="BP208" s="82" t="str">
        <f t="shared" si="79"/>
        <v/>
      </c>
      <c r="BQ208" s="82" t="str">
        <f t="shared" si="80"/>
        <v/>
      </c>
      <c r="BR208" s="82" t="str">
        <f t="shared" si="80"/>
        <v/>
      </c>
      <c r="BS208" s="82" t="str">
        <f t="shared" si="80"/>
        <v/>
      </c>
      <c r="BT208" s="82" t="str">
        <f t="shared" si="80"/>
        <v/>
      </c>
      <c r="BU208" s="82" t="str">
        <f t="shared" si="80"/>
        <v/>
      </c>
      <c r="BV208" s="82" t="str">
        <f t="shared" si="80"/>
        <v/>
      </c>
      <c r="BW208" s="82" t="str">
        <f t="shared" si="81"/>
        <v/>
      </c>
      <c r="BX208" s="82" t="str">
        <f t="shared" si="81"/>
        <v/>
      </c>
      <c r="BY208" s="82" t="str">
        <f t="shared" si="81"/>
        <v/>
      </c>
      <c r="BZ208" s="82" t="str">
        <f t="shared" si="81"/>
        <v/>
      </c>
      <c r="CA208" s="82" t="str">
        <f t="shared" si="81"/>
        <v/>
      </c>
      <c r="CB208" s="82" t="str">
        <f t="shared" si="81"/>
        <v/>
      </c>
      <c r="CC208" s="82" t="str">
        <f t="shared" si="82"/>
        <v/>
      </c>
      <c r="CD208" s="82" t="str">
        <f t="shared" si="82"/>
        <v/>
      </c>
      <c r="CE208" s="82" t="str">
        <f t="shared" si="82"/>
        <v/>
      </c>
      <c r="CF208" s="82" t="str">
        <f t="shared" si="82"/>
        <v/>
      </c>
      <c r="CG208" s="82" t="str">
        <f t="shared" si="82"/>
        <v/>
      </c>
      <c r="CH208" s="82" t="str">
        <f t="shared" si="82"/>
        <v/>
      </c>
      <c r="CI208" s="82" t="str">
        <f t="shared" si="83"/>
        <v/>
      </c>
      <c r="CJ208" s="82" t="str">
        <f t="shared" si="83"/>
        <v/>
      </c>
      <c r="CK208" s="82" t="str">
        <f t="shared" si="83"/>
        <v/>
      </c>
      <c r="CL208" s="82" t="str">
        <f t="shared" si="83"/>
        <v/>
      </c>
      <c r="CM208" s="82" t="str">
        <f t="shared" si="83"/>
        <v/>
      </c>
      <c r="CN208" s="82" t="str">
        <f t="shared" si="83"/>
        <v/>
      </c>
      <c r="CO208" s="82" t="str">
        <f t="shared" si="84"/>
        <v/>
      </c>
      <c r="CP208" s="82" t="str">
        <f t="shared" si="84"/>
        <v/>
      </c>
      <c r="CQ208" s="82" t="str">
        <f t="shared" si="84"/>
        <v/>
      </c>
      <c r="CR208" s="82" t="str">
        <f t="shared" si="84"/>
        <v/>
      </c>
      <c r="CS208" s="82" t="str">
        <f t="shared" si="84"/>
        <v/>
      </c>
      <c r="CT208" s="82" t="str">
        <f t="shared" si="84"/>
        <v/>
      </c>
      <c r="CU208" s="82" t="str">
        <f t="shared" si="85"/>
        <v/>
      </c>
      <c r="CV208" s="82" t="str">
        <f t="shared" si="85"/>
        <v/>
      </c>
      <c r="CW208" s="82" t="str">
        <f t="shared" si="85"/>
        <v/>
      </c>
      <c r="CX208" s="82" t="str">
        <f t="shared" si="85"/>
        <v/>
      </c>
      <c r="CY208" s="82" t="str">
        <f t="shared" si="85"/>
        <v/>
      </c>
      <c r="CZ208" s="82" t="str">
        <f t="shared" si="85"/>
        <v/>
      </c>
      <c r="DA208" s="82" t="str">
        <f t="shared" si="86"/>
        <v/>
      </c>
      <c r="DB208" s="82" t="str">
        <f t="shared" si="86"/>
        <v/>
      </c>
      <c r="DC208" s="82" t="str">
        <f t="shared" si="86"/>
        <v/>
      </c>
      <c r="DD208" s="82" t="str">
        <f t="shared" si="86"/>
        <v/>
      </c>
      <c r="DE208" s="82" t="str">
        <f t="shared" si="86"/>
        <v/>
      </c>
      <c r="DF208" s="82" t="str">
        <f t="shared" si="86"/>
        <v/>
      </c>
      <c r="DG208" s="82" t="str">
        <f t="shared" si="87"/>
        <v/>
      </c>
      <c r="DH208" s="82" t="str">
        <f t="shared" si="87"/>
        <v/>
      </c>
      <c r="DI208" s="82" t="str">
        <f t="shared" si="87"/>
        <v/>
      </c>
      <c r="DJ208" s="82" t="str">
        <f t="shared" si="87"/>
        <v/>
      </c>
      <c r="DK208" s="82" t="str">
        <f t="shared" si="87"/>
        <v/>
      </c>
      <c r="DL208" s="82" t="str">
        <f t="shared" si="87"/>
        <v/>
      </c>
      <c r="DM208" s="82" t="str">
        <f t="shared" si="88"/>
        <v/>
      </c>
      <c r="DN208" s="82" t="str">
        <f t="shared" si="88"/>
        <v/>
      </c>
      <c r="DO208" s="82" t="str">
        <f t="shared" si="88"/>
        <v/>
      </c>
      <c r="DP208" s="82" t="str">
        <f t="shared" si="88"/>
        <v/>
      </c>
      <c r="DQ208" s="82" t="str">
        <f t="shared" si="88"/>
        <v/>
      </c>
      <c r="DR208" s="82" t="str">
        <f t="shared" si="88"/>
        <v/>
      </c>
      <c r="DS208" s="82" t="str">
        <f t="shared" si="89"/>
        <v/>
      </c>
      <c r="DT208" s="82" t="str">
        <f t="shared" si="89"/>
        <v/>
      </c>
      <c r="DU208" s="82" t="str">
        <f t="shared" si="89"/>
        <v/>
      </c>
      <c r="DV208" s="82" t="str">
        <f t="shared" si="89"/>
        <v/>
      </c>
      <c r="DW208" s="82" t="str">
        <f t="shared" si="89"/>
        <v/>
      </c>
      <c r="DX208" s="82" t="str">
        <f t="shared" si="89"/>
        <v/>
      </c>
      <c r="DY208" s="82" t="str">
        <f t="shared" si="90"/>
        <v/>
      </c>
      <c r="DZ208" s="82" t="str">
        <f t="shared" si="90"/>
        <v/>
      </c>
      <c r="EA208" s="82" t="str">
        <f t="shared" si="90"/>
        <v/>
      </c>
      <c r="EB208" s="82" t="str">
        <f t="shared" si="90"/>
        <v/>
      </c>
      <c r="EC208" s="82" t="str">
        <f t="shared" si="90"/>
        <v/>
      </c>
      <c r="ED208" s="82" t="str">
        <f t="shared" si="90"/>
        <v/>
      </c>
      <c r="EE208" s="82" t="str">
        <f t="shared" si="91"/>
        <v/>
      </c>
      <c r="EF208" s="82" t="str">
        <f t="shared" si="91"/>
        <v/>
      </c>
      <c r="EG208" s="82" t="str">
        <f t="shared" si="91"/>
        <v/>
      </c>
      <c r="EH208" s="82" t="str">
        <f t="shared" si="91"/>
        <v/>
      </c>
      <c r="EI208" s="82" t="str">
        <f t="shared" si="91"/>
        <v/>
      </c>
      <c r="EJ208" s="82" t="str">
        <f t="shared" si="91"/>
        <v/>
      </c>
      <c r="EK208" s="82" t="str">
        <f t="shared" si="92"/>
        <v/>
      </c>
      <c r="EL208" s="82" t="str">
        <f t="shared" si="92"/>
        <v/>
      </c>
      <c r="EM208" s="82" t="str">
        <f t="shared" si="92"/>
        <v/>
      </c>
      <c r="EN208" s="82" t="str">
        <f t="shared" si="92"/>
        <v/>
      </c>
      <c r="EO208" s="82" t="str">
        <f t="shared" si="92"/>
        <v/>
      </c>
      <c r="EP208" s="82" t="str">
        <f t="shared" si="92"/>
        <v/>
      </c>
      <c r="EQ208" s="82" t="str">
        <f t="shared" si="93"/>
        <v/>
      </c>
      <c r="ER208" s="82" t="str">
        <f t="shared" si="93"/>
        <v/>
      </c>
      <c r="ES208" s="82" t="str">
        <f t="shared" si="93"/>
        <v/>
      </c>
      <c r="ET208" s="82" t="str">
        <f t="shared" si="93"/>
        <v/>
      </c>
      <c r="EU208" s="82" t="str">
        <f t="shared" si="93"/>
        <v/>
      </c>
      <c r="EV208" s="82" t="str">
        <f t="shared" si="93"/>
        <v/>
      </c>
      <c r="EW208" s="82" t="str">
        <f t="shared" si="94"/>
        <v/>
      </c>
      <c r="EX208" s="82" t="str">
        <f t="shared" si="94"/>
        <v/>
      </c>
      <c r="EY208" s="82" t="str">
        <f t="shared" si="94"/>
        <v/>
      </c>
      <c r="EZ208" s="82" t="str">
        <f t="shared" si="94"/>
        <v/>
      </c>
      <c r="FA208" s="82" t="str">
        <f t="shared" si="94"/>
        <v/>
      </c>
      <c r="FB208" s="82" t="str">
        <f t="shared" si="94"/>
        <v/>
      </c>
      <c r="FC208" s="82" t="str">
        <f t="shared" si="95"/>
        <v/>
      </c>
      <c r="FD208" s="82" t="str">
        <f t="shared" si="95"/>
        <v/>
      </c>
      <c r="FE208" s="82" t="str">
        <f t="shared" si="95"/>
        <v/>
      </c>
      <c r="FF208" s="82" t="str">
        <f t="shared" si="95"/>
        <v/>
      </c>
      <c r="FG208" s="82" t="str">
        <f t="shared" si="95"/>
        <v/>
      </c>
      <c r="FH208" s="82" t="str">
        <f t="shared" si="95"/>
        <v/>
      </c>
      <c r="FI208" s="82" t="str">
        <f t="shared" si="96"/>
        <v/>
      </c>
      <c r="FJ208" s="82" t="str">
        <f t="shared" si="96"/>
        <v/>
      </c>
      <c r="FK208" s="82" t="str">
        <f t="shared" si="96"/>
        <v/>
      </c>
      <c r="FL208" s="82" t="str">
        <f t="shared" si="96"/>
        <v/>
      </c>
      <c r="FM208" s="82" t="str">
        <f t="shared" si="96"/>
        <v/>
      </c>
      <c r="FN208" s="82" t="str">
        <f t="shared" si="96"/>
        <v/>
      </c>
      <c r="FO208" s="82" t="str">
        <f t="shared" si="97"/>
        <v/>
      </c>
      <c r="FP208" s="82" t="str">
        <f t="shared" si="97"/>
        <v/>
      </c>
      <c r="FQ208" s="82" t="str">
        <f t="shared" si="97"/>
        <v/>
      </c>
      <c r="FR208" s="82" t="str">
        <f t="shared" si="97"/>
        <v/>
      </c>
      <c r="FS208" s="82" t="str">
        <f t="shared" si="97"/>
        <v/>
      </c>
      <c r="FT208" s="82" t="str">
        <f t="shared" si="97"/>
        <v/>
      </c>
      <c r="FU208" s="82" t="str">
        <f t="shared" si="98"/>
        <v>sy0ta.1337.1192@gmail.com</v>
      </c>
      <c r="FV208" s="82" t="str">
        <f t="shared" si="98"/>
        <v>contact@gal-group.jp</v>
      </c>
      <c r="FW208" s="82" t="str">
        <f t="shared" si="98"/>
        <v/>
      </c>
      <c r="FX208" s="82" t="str">
        <f t="shared" si="98"/>
        <v/>
      </c>
      <c r="FY208" s="82" t="str">
        <f t="shared" si="98"/>
        <v/>
      </c>
      <c r="FZ208" s="82" t="str">
        <f t="shared" si="98"/>
        <v/>
      </c>
      <c r="GA208" s="82" t="str">
        <f t="shared" si="99"/>
        <v/>
      </c>
      <c r="GB208" s="82" t="str">
        <f t="shared" si="99"/>
        <v/>
      </c>
      <c r="GC208" s="82" t="str">
        <f t="shared" si="99"/>
        <v/>
      </c>
      <c r="GD208" s="82" t="str">
        <f t="shared" si="99"/>
        <v/>
      </c>
      <c r="GE208" s="82" t="str">
        <f t="shared" si="99"/>
        <v/>
      </c>
      <c r="GF208" s="82" t="str">
        <f t="shared" si="99"/>
        <v/>
      </c>
      <c r="GG208" s="126"/>
      <c r="GH208" s="126"/>
      <c r="GI208" s="126"/>
      <c r="GJ208" s="126"/>
      <c r="GK208" s="126"/>
      <c r="GL208" s="126"/>
      <c r="GM208" s="126"/>
      <c r="GN208" s="126"/>
      <c r="GO208" s="126"/>
      <c r="GP208" s="126"/>
      <c r="GQ208" s="126"/>
      <c r="GR208" s="126"/>
      <c r="GS208" s="126"/>
      <c r="GT208" s="126"/>
      <c r="GU208" s="126"/>
      <c r="GV208" s="126"/>
      <c r="GW208" s="126"/>
      <c r="GX208" s="126"/>
      <c r="GY208" s="126"/>
      <c r="GZ208" s="126"/>
      <c r="HA208" s="126"/>
      <c r="HB208" s="126"/>
      <c r="HC208" s="126"/>
      <c r="HD208" s="126"/>
      <c r="HE208" s="129"/>
      <c r="HF208" s="129"/>
      <c r="HG208" s="129"/>
      <c r="HH208" s="129"/>
      <c r="HI208" s="129"/>
      <c r="HJ208" s="129"/>
      <c r="HK208" s="129"/>
      <c r="HL208" s="129"/>
      <c r="HM208" s="129"/>
      <c r="HN208" s="129"/>
      <c r="HO208" s="129"/>
      <c r="HP208" s="129"/>
      <c r="HQ208" s="129"/>
      <c r="HR208" s="129"/>
      <c r="HS208" s="129"/>
      <c r="HT208" s="129"/>
      <c r="HU208" s="129"/>
      <c r="HV208" s="129"/>
      <c r="HW208" s="129"/>
      <c r="HX208" s="129"/>
      <c r="HY208" s="129"/>
      <c r="HZ208" s="129"/>
      <c r="IA208" s="129"/>
      <c r="IB208" s="129"/>
    </row>
    <row r="209" spans="2:236" ht="25.5" customHeight="1">
      <c r="B209" s="2">
        <f>COUNTIF($H$4:H209,H209)</f>
        <v>1</v>
      </c>
      <c r="C209" s="2">
        <f>COUNTIF($J$4:J209,J209)</f>
        <v>1</v>
      </c>
      <c r="D209" s="2">
        <f>COUNTIF($K$4:K209,K209)</f>
        <v>1</v>
      </c>
      <c r="E209" s="89">
        <f t="shared" si="75"/>
        <v>206</v>
      </c>
      <c r="F209" s="89" t="s">
        <v>2532</v>
      </c>
      <c r="G209" s="79" t="s">
        <v>3917</v>
      </c>
      <c r="H209" s="97" t="s">
        <v>2725</v>
      </c>
      <c r="I209" s="79" t="s">
        <v>1531</v>
      </c>
      <c r="J209" s="79" t="s">
        <v>8067</v>
      </c>
      <c r="K209" s="89" t="s">
        <v>866</v>
      </c>
      <c r="L209" s="89" t="s">
        <v>8068</v>
      </c>
      <c r="M209" s="108" t="s">
        <v>6333</v>
      </c>
      <c r="N209" s="108"/>
      <c r="O209" s="108"/>
      <c r="P209" s="108"/>
      <c r="Q209" s="108"/>
      <c r="R209" s="108"/>
      <c r="S209" s="89"/>
      <c r="T209" s="89"/>
      <c r="U209" s="89"/>
      <c r="V209" s="89"/>
      <c r="W209" s="89"/>
      <c r="X209" s="89"/>
      <c r="Y209" s="89"/>
      <c r="Z209" s="89"/>
      <c r="AA209" s="89"/>
      <c r="AB209" s="89"/>
      <c r="AC209" s="89"/>
      <c r="AD209" s="89"/>
      <c r="AE209" s="89"/>
      <c r="AF209" s="89"/>
      <c r="AG209" s="89"/>
      <c r="AH209" s="89"/>
      <c r="AI209" s="89"/>
      <c r="AJ209" s="89"/>
      <c r="AK209" s="89"/>
      <c r="AL209" s="89"/>
      <c r="AM209" s="89"/>
      <c r="AN209" s="89"/>
      <c r="AO209" s="89">
        <v>1</v>
      </c>
      <c r="AP209" s="89"/>
      <c r="AQ209" s="111"/>
      <c r="AR209" s="118"/>
      <c r="AS209" s="121" t="str">
        <f t="shared" si="76"/>
        <v/>
      </c>
      <c r="AT209" s="121" t="str">
        <f t="shared" si="76"/>
        <v/>
      </c>
      <c r="AU209" s="121" t="str">
        <f t="shared" si="76"/>
        <v/>
      </c>
      <c r="AV209" s="121" t="str">
        <f t="shared" si="76"/>
        <v/>
      </c>
      <c r="AW209" s="121" t="str">
        <f t="shared" si="76"/>
        <v/>
      </c>
      <c r="AX209" s="121" t="str">
        <f t="shared" si="76"/>
        <v/>
      </c>
      <c r="AY209" s="121" t="str">
        <f t="shared" si="77"/>
        <v/>
      </c>
      <c r="AZ209" s="121" t="str">
        <f t="shared" si="77"/>
        <v/>
      </c>
      <c r="BA209" s="121" t="str">
        <f t="shared" si="77"/>
        <v/>
      </c>
      <c r="BB209" s="121" t="str">
        <f t="shared" si="77"/>
        <v/>
      </c>
      <c r="BC209" s="121" t="str">
        <f t="shared" si="77"/>
        <v/>
      </c>
      <c r="BD209" s="121" t="str">
        <f t="shared" si="77"/>
        <v/>
      </c>
      <c r="BE209" s="82" t="str">
        <f t="shared" si="78"/>
        <v/>
      </c>
      <c r="BF209" s="82" t="str">
        <f t="shared" si="78"/>
        <v/>
      </c>
      <c r="BG209" s="82" t="str">
        <f t="shared" si="78"/>
        <v/>
      </c>
      <c r="BH209" s="82" t="str">
        <f t="shared" si="78"/>
        <v/>
      </c>
      <c r="BI209" s="82" t="str">
        <f t="shared" si="78"/>
        <v/>
      </c>
      <c r="BJ209" s="82" t="str">
        <f t="shared" si="78"/>
        <v/>
      </c>
      <c r="BK209" s="82" t="str">
        <f t="shared" si="79"/>
        <v/>
      </c>
      <c r="BL209" s="82" t="str">
        <f t="shared" si="79"/>
        <v/>
      </c>
      <c r="BM209" s="82" t="str">
        <f t="shared" si="79"/>
        <v/>
      </c>
      <c r="BN209" s="82" t="str">
        <f t="shared" si="79"/>
        <v/>
      </c>
      <c r="BO209" s="82" t="str">
        <f t="shared" si="79"/>
        <v/>
      </c>
      <c r="BP209" s="82" t="str">
        <f t="shared" si="79"/>
        <v/>
      </c>
      <c r="BQ209" s="82" t="str">
        <f t="shared" si="80"/>
        <v/>
      </c>
      <c r="BR209" s="82" t="str">
        <f t="shared" si="80"/>
        <v/>
      </c>
      <c r="BS209" s="82" t="str">
        <f t="shared" si="80"/>
        <v/>
      </c>
      <c r="BT209" s="82" t="str">
        <f t="shared" si="80"/>
        <v/>
      </c>
      <c r="BU209" s="82" t="str">
        <f t="shared" si="80"/>
        <v/>
      </c>
      <c r="BV209" s="82" t="str">
        <f t="shared" si="80"/>
        <v/>
      </c>
      <c r="BW209" s="82" t="str">
        <f t="shared" si="81"/>
        <v/>
      </c>
      <c r="BX209" s="82" t="str">
        <f t="shared" si="81"/>
        <v/>
      </c>
      <c r="BY209" s="82" t="str">
        <f t="shared" si="81"/>
        <v/>
      </c>
      <c r="BZ209" s="82" t="str">
        <f t="shared" si="81"/>
        <v/>
      </c>
      <c r="CA209" s="82" t="str">
        <f t="shared" si="81"/>
        <v/>
      </c>
      <c r="CB209" s="82" t="str">
        <f t="shared" si="81"/>
        <v/>
      </c>
      <c r="CC209" s="82" t="str">
        <f t="shared" si="82"/>
        <v/>
      </c>
      <c r="CD209" s="82" t="str">
        <f t="shared" si="82"/>
        <v/>
      </c>
      <c r="CE209" s="82" t="str">
        <f t="shared" si="82"/>
        <v/>
      </c>
      <c r="CF209" s="82" t="str">
        <f t="shared" si="82"/>
        <v/>
      </c>
      <c r="CG209" s="82" t="str">
        <f t="shared" si="82"/>
        <v/>
      </c>
      <c r="CH209" s="82" t="str">
        <f t="shared" si="82"/>
        <v/>
      </c>
      <c r="CI209" s="82" t="str">
        <f t="shared" si="83"/>
        <v/>
      </c>
      <c r="CJ209" s="82" t="str">
        <f t="shared" si="83"/>
        <v/>
      </c>
      <c r="CK209" s="82" t="str">
        <f t="shared" si="83"/>
        <v/>
      </c>
      <c r="CL209" s="82" t="str">
        <f t="shared" si="83"/>
        <v/>
      </c>
      <c r="CM209" s="82" t="str">
        <f t="shared" si="83"/>
        <v/>
      </c>
      <c r="CN209" s="82" t="str">
        <f t="shared" si="83"/>
        <v/>
      </c>
      <c r="CO209" s="82" t="str">
        <f t="shared" si="84"/>
        <v/>
      </c>
      <c r="CP209" s="82" t="str">
        <f t="shared" si="84"/>
        <v/>
      </c>
      <c r="CQ209" s="82" t="str">
        <f t="shared" si="84"/>
        <v/>
      </c>
      <c r="CR209" s="82" t="str">
        <f t="shared" si="84"/>
        <v/>
      </c>
      <c r="CS209" s="82" t="str">
        <f t="shared" si="84"/>
        <v/>
      </c>
      <c r="CT209" s="82" t="str">
        <f t="shared" si="84"/>
        <v/>
      </c>
      <c r="CU209" s="82" t="str">
        <f t="shared" si="85"/>
        <v/>
      </c>
      <c r="CV209" s="82" t="str">
        <f t="shared" si="85"/>
        <v/>
      </c>
      <c r="CW209" s="82" t="str">
        <f t="shared" si="85"/>
        <v/>
      </c>
      <c r="CX209" s="82" t="str">
        <f t="shared" si="85"/>
        <v/>
      </c>
      <c r="CY209" s="82" t="str">
        <f t="shared" si="85"/>
        <v/>
      </c>
      <c r="CZ209" s="82" t="str">
        <f t="shared" si="85"/>
        <v/>
      </c>
      <c r="DA209" s="82" t="str">
        <f t="shared" si="86"/>
        <v/>
      </c>
      <c r="DB209" s="82" t="str">
        <f t="shared" si="86"/>
        <v/>
      </c>
      <c r="DC209" s="82" t="str">
        <f t="shared" si="86"/>
        <v/>
      </c>
      <c r="DD209" s="82" t="str">
        <f t="shared" si="86"/>
        <v/>
      </c>
      <c r="DE209" s="82" t="str">
        <f t="shared" si="86"/>
        <v/>
      </c>
      <c r="DF209" s="82" t="str">
        <f t="shared" si="86"/>
        <v/>
      </c>
      <c r="DG209" s="82" t="str">
        <f t="shared" si="87"/>
        <v/>
      </c>
      <c r="DH209" s="82" t="str">
        <f t="shared" si="87"/>
        <v/>
      </c>
      <c r="DI209" s="82" t="str">
        <f t="shared" si="87"/>
        <v/>
      </c>
      <c r="DJ209" s="82" t="str">
        <f t="shared" si="87"/>
        <v/>
      </c>
      <c r="DK209" s="82" t="str">
        <f t="shared" si="87"/>
        <v/>
      </c>
      <c r="DL209" s="82" t="str">
        <f t="shared" si="87"/>
        <v/>
      </c>
      <c r="DM209" s="82" t="str">
        <f t="shared" si="88"/>
        <v/>
      </c>
      <c r="DN209" s="82" t="str">
        <f t="shared" si="88"/>
        <v/>
      </c>
      <c r="DO209" s="82" t="str">
        <f t="shared" si="88"/>
        <v/>
      </c>
      <c r="DP209" s="82" t="str">
        <f t="shared" si="88"/>
        <v/>
      </c>
      <c r="DQ209" s="82" t="str">
        <f t="shared" si="88"/>
        <v/>
      </c>
      <c r="DR209" s="82" t="str">
        <f t="shared" si="88"/>
        <v/>
      </c>
      <c r="DS209" s="82" t="str">
        <f t="shared" si="89"/>
        <v/>
      </c>
      <c r="DT209" s="82" t="str">
        <f t="shared" si="89"/>
        <v/>
      </c>
      <c r="DU209" s="82" t="str">
        <f t="shared" si="89"/>
        <v/>
      </c>
      <c r="DV209" s="82" t="str">
        <f t="shared" si="89"/>
        <v/>
      </c>
      <c r="DW209" s="82" t="str">
        <f t="shared" si="89"/>
        <v/>
      </c>
      <c r="DX209" s="82" t="str">
        <f t="shared" si="89"/>
        <v/>
      </c>
      <c r="DY209" s="82" t="str">
        <f t="shared" si="90"/>
        <v/>
      </c>
      <c r="DZ209" s="82" t="str">
        <f t="shared" si="90"/>
        <v/>
      </c>
      <c r="EA209" s="82" t="str">
        <f t="shared" si="90"/>
        <v/>
      </c>
      <c r="EB209" s="82" t="str">
        <f t="shared" si="90"/>
        <v/>
      </c>
      <c r="EC209" s="82" t="str">
        <f t="shared" si="90"/>
        <v/>
      </c>
      <c r="ED209" s="82" t="str">
        <f t="shared" si="90"/>
        <v/>
      </c>
      <c r="EE209" s="82" t="str">
        <f t="shared" si="91"/>
        <v/>
      </c>
      <c r="EF209" s="82" t="str">
        <f t="shared" si="91"/>
        <v/>
      </c>
      <c r="EG209" s="82" t="str">
        <f t="shared" si="91"/>
        <v/>
      </c>
      <c r="EH209" s="82" t="str">
        <f t="shared" si="91"/>
        <v/>
      </c>
      <c r="EI209" s="82" t="str">
        <f t="shared" si="91"/>
        <v/>
      </c>
      <c r="EJ209" s="82" t="str">
        <f t="shared" si="91"/>
        <v/>
      </c>
      <c r="EK209" s="82" t="str">
        <f t="shared" si="92"/>
        <v/>
      </c>
      <c r="EL209" s="82" t="str">
        <f t="shared" si="92"/>
        <v/>
      </c>
      <c r="EM209" s="82" t="str">
        <f t="shared" si="92"/>
        <v/>
      </c>
      <c r="EN209" s="82" t="str">
        <f t="shared" si="92"/>
        <v/>
      </c>
      <c r="EO209" s="82" t="str">
        <f t="shared" si="92"/>
        <v/>
      </c>
      <c r="EP209" s="82" t="str">
        <f t="shared" si="92"/>
        <v/>
      </c>
      <c r="EQ209" s="82" t="str">
        <f t="shared" si="93"/>
        <v/>
      </c>
      <c r="ER209" s="82" t="str">
        <f t="shared" si="93"/>
        <v/>
      </c>
      <c r="ES209" s="82" t="str">
        <f t="shared" si="93"/>
        <v/>
      </c>
      <c r="ET209" s="82" t="str">
        <f t="shared" si="93"/>
        <v/>
      </c>
      <c r="EU209" s="82" t="str">
        <f t="shared" si="93"/>
        <v/>
      </c>
      <c r="EV209" s="82" t="str">
        <f t="shared" si="93"/>
        <v/>
      </c>
      <c r="EW209" s="82" t="str">
        <f t="shared" si="94"/>
        <v/>
      </c>
      <c r="EX209" s="82" t="str">
        <f t="shared" si="94"/>
        <v/>
      </c>
      <c r="EY209" s="82" t="str">
        <f t="shared" si="94"/>
        <v/>
      </c>
      <c r="EZ209" s="82" t="str">
        <f t="shared" si="94"/>
        <v/>
      </c>
      <c r="FA209" s="82" t="str">
        <f t="shared" si="94"/>
        <v/>
      </c>
      <c r="FB209" s="82" t="str">
        <f t="shared" si="94"/>
        <v/>
      </c>
      <c r="FC209" s="82" t="str">
        <f t="shared" si="95"/>
        <v/>
      </c>
      <c r="FD209" s="82" t="str">
        <f t="shared" si="95"/>
        <v/>
      </c>
      <c r="FE209" s="82" t="str">
        <f t="shared" si="95"/>
        <v/>
      </c>
      <c r="FF209" s="82" t="str">
        <f t="shared" si="95"/>
        <v/>
      </c>
      <c r="FG209" s="82" t="str">
        <f t="shared" si="95"/>
        <v/>
      </c>
      <c r="FH209" s="82" t="str">
        <f t="shared" si="95"/>
        <v/>
      </c>
      <c r="FI209" s="82" t="str">
        <f t="shared" si="96"/>
        <v/>
      </c>
      <c r="FJ209" s="82" t="str">
        <f t="shared" si="96"/>
        <v/>
      </c>
      <c r="FK209" s="82" t="str">
        <f t="shared" si="96"/>
        <v/>
      </c>
      <c r="FL209" s="82" t="str">
        <f t="shared" si="96"/>
        <v/>
      </c>
      <c r="FM209" s="82" t="str">
        <f t="shared" si="96"/>
        <v/>
      </c>
      <c r="FN209" s="82" t="str">
        <f t="shared" si="96"/>
        <v/>
      </c>
      <c r="FO209" s="82" t="str">
        <f t="shared" si="97"/>
        <v/>
      </c>
      <c r="FP209" s="82" t="str">
        <f t="shared" si="97"/>
        <v/>
      </c>
      <c r="FQ209" s="82" t="str">
        <f t="shared" si="97"/>
        <v/>
      </c>
      <c r="FR209" s="82" t="str">
        <f t="shared" si="97"/>
        <v/>
      </c>
      <c r="FS209" s="82" t="str">
        <f t="shared" si="97"/>
        <v/>
      </c>
      <c r="FT209" s="82" t="str">
        <f t="shared" si="97"/>
        <v/>
      </c>
      <c r="FU209" s="82" t="str">
        <f t="shared" si="98"/>
        <v>yoshimoto@y-motors.com</v>
      </c>
      <c r="FV209" s="82" t="str">
        <f t="shared" si="98"/>
        <v/>
      </c>
      <c r="FW209" s="82" t="str">
        <f t="shared" si="98"/>
        <v/>
      </c>
      <c r="FX209" s="82" t="str">
        <f t="shared" si="98"/>
        <v/>
      </c>
      <c r="FY209" s="82" t="str">
        <f t="shared" si="98"/>
        <v/>
      </c>
      <c r="FZ209" s="82" t="str">
        <f t="shared" si="98"/>
        <v/>
      </c>
      <c r="GA209" s="82" t="str">
        <f t="shared" si="99"/>
        <v/>
      </c>
      <c r="GB209" s="82" t="str">
        <f t="shared" si="99"/>
        <v/>
      </c>
      <c r="GC209" s="82" t="str">
        <f t="shared" si="99"/>
        <v/>
      </c>
      <c r="GD209" s="82" t="str">
        <f t="shared" si="99"/>
        <v/>
      </c>
      <c r="GE209" s="82" t="str">
        <f t="shared" si="99"/>
        <v/>
      </c>
      <c r="GF209" s="82" t="str">
        <f t="shared" si="99"/>
        <v/>
      </c>
      <c r="GG209" s="126"/>
      <c r="GH209" s="126"/>
      <c r="GI209" s="126"/>
      <c r="GJ209" s="126"/>
      <c r="GK209" s="126"/>
      <c r="GL209" s="126"/>
      <c r="GM209" s="126"/>
      <c r="GN209" s="126"/>
      <c r="GO209" s="126"/>
      <c r="GP209" s="126"/>
      <c r="GQ209" s="126"/>
      <c r="GR209" s="126"/>
      <c r="GS209" s="126"/>
      <c r="GT209" s="126"/>
      <c r="GU209" s="126"/>
      <c r="GV209" s="126"/>
      <c r="GW209" s="126"/>
      <c r="GX209" s="126"/>
      <c r="GY209" s="126"/>
      <c r="GZ209" s="126"/>
      <c r="HA209" s="126"/>
      <c r="HB209" s="126"/>
      <c r="HC209" s="126"/>
      <c r="HD209" s="126"/>
      <c r="HE209" s="129"/>
      <c r="HF209" s="129"/>
      <c r="HG209" s="129"/>
      <c r="HH209" s="129"/>
      <c r="HI209" s="129"/>
      <c r="HJ209" s="129"/>
      <c r="HK209" s="129"/>
      <c r="HL209" s="129"/>
      <c r="HM209" s="129"/>
      <c r="HN209" s="129"/>
      <c r="HO209" s="129"/>
      <c r="HP209" s="129"/>
      <c r="HQ209" s="129"/>
      <c r="HR209" s="129"/>
      <c r="HS209" s="129"/>
      <c r="HT209" s="129"/>
      <c r="HU209" s="129"/>
      <c r="HV209" s="129"/>
      <c r="HW209" s="129"/>
      <c r="HX209" s="129"/>
      <c r="HY209" s="129"/>
      <c r="HZ209" s="129"/>
      <c r="IA209" s="129"/>
      <c r="IB209" s="129"/>
    </row>
    <row r="210" spans="2:236" ht="25.5" customHeight="1">
      <c r="B210" s="2">
        <f>COUNTIF($H$4:H210,H210)</f>
        <v>0</v>
      </c>
      <c r="C210" s="2">
        <f>COUNTIF($J$4:J210,J210)</f>
        <v>0</v>
      </c>
      <c r="D210" s="2">
        <f>COUNTIF($K$4:K210,K210)</f>
        <v>0</v>
      </c>
      <c r="E210" s="89">
        <f t="shared" si="75"/>
        <v>207</v>
      </c>
      <c r="F210" s="89"/>
      <c r="G210" s="79"/>
      <c r="H210" s="97"/>
      <c r="I210" s="79"/>
      <c r="J210" s="79"/>
      <c r="K210" s="89"/>
      <c r="L210" s="89"/>
      <c r="M210" s="108"/>
      <c r="N210" s="108"/>
      <c r="O210" s="108"/>
      <c r="P210" s="108"/>
      <c r="Q210" s="108"/>
      <c r="R210" s="108"/>
      <c r="S210" s="89"/>
      <c r="T210" s="89"/>
      <c r="U210" s="89"/>
      <c r="V210" s="89"/>
      <c r="W210" s="89"/>
      <c r="X210" s="89"/>
      <c r="Y210" s="89"/>
      <c r="Z210" s="89"/>
      <c r="AA210" s="89"/>
      <c r="AB210" s="89"/>
      <c r="AC210" s="89"/>
      <c r="AD210" s="89"/>
      <c r="AE210" s="89"/>
      <c r="AF210" s="89"/>
      <c r="AG210" s="89"/>
      <c r="AH210" s="89"/>
      <c r="AI210" s="89"/>
      <c r="AJ210" s="89"/>
      <c r="AK210" s="89"/>
      <c r="AL210" s="89"/>
      <c r="AM210" s="89"/>
      <c r="AN210" s="89"/>
      <c r="AO210" s="89"/>
      <c r="AP210" s="89"/>
      <c r="AQ210" s="111"/>
      <c r="AR210" s="118"/>
      <c r="AS210" s="121" t="str">
        <f t="shared" si="76"/>
        <v/>
      </c>
      <c r="AT210" s="121" t="str">
        <f t="shared" si="76"/>
        <v/>
      </c>
      <c r="AU210" s="121" t="str">
        <f t="shared" si="76"/>
        <v/>
      </c>
      <c r="AV210" s="121" t="str">
        <f t="shared" si="76"/>
        <v/>
      </c>
      <c r="AW210" s="121" t="str">
        <f t="shared" si="76"/>
        <v/>
      </c>
      <c r="AX210" s="121" t="str">
        <f t="shared" si="76"/>
        <v/>
      </c>
      <c r="AY210" s="121" t="str">
        <f t="shared" si="77"/>
        <v/>
      </c>
      <c r="AZ210" s="121" t="str">
        <f t="shared" si="77"/>
        <v/>
      </c>
      <c r="BA210" s="121" t="str">
        <f t="shared" si="77"/>
        <v/>
      </c>
      <c r="BB210" s="121" t="str">
        <f t="shared" si="77"/>
        <v/>
      </c>
      <c r="BC210" s="121" t="str">
        <f t="shared" si="77"/>
        <v/>
      </c>
      <c r="BD210" s="121" t="str">
        <f t="shared" si="77"/>
        <v/>
      </c>
      <c r="BE210" s="82" t="str">
        <f t="shared" si="78"/>
        <v/>
      </c>
      <c r="BF210" s="82" t="str">
        <f t="shared" si="78"/>
        <v/>
      </c>
      <c r="BG210" s="82" t="str">
        <f t="shared" si="78"/>
        <v/>
      </c>
      <c r="BH210" s="82" t="str">
        <f t="shared" si="78"/>
        <v/>
      </c>
      <c r="BI210" s="82" t="str">
        <f t="shared" si="78"/>
        <v/>
      </c>
      <c r="BJ210" s="82" t="str">
        <f t="shared" si="78"/>
        <v/>
      </c>
      <c r="BK210" s="82" t="str">
        <f t="shared" si="79"/>
        <v/>
      </c>
      <c r="BL210" s="82" t="str">
        <f t="shared" si="79"/>
        <v/>
      </c>
      <c r="BM210" s="82" t="str">
        <f t="shared" si="79"/>
        <v/>
      </c>
      <c r="BN210" s="82" t="str">
        <f t="shared" si="79"/>
        <v/>
      </c>
      <c r="BO210" s="82" t="str">
        <f t="shared" si="79"/>
        <v/>
      </c>
      <c r="BP210" s="82" t="str">
        <f t="shared" si="79"/>
        <v/>
      </c>
      <c r="BQ210" s="82" t="str">
        <f t="shared" si="80"/>
        <v/>
      </c>
      <c r="BR210" s="82" t="str">
        <f t="shared" si="80"/>
        <v/>
      </c>
      <c r="BS210" s="82" t="str">
        <f t="shared" si="80"/>
        <v/>
      </c>
      <c r="BT210" s="82" t="str">
        <f t="shared" si="80"/>
        <v/>
      </c>
      <c r="BU210" s="82" t="str">
        <f t="shared" si="80"/>
        <v/>
      </c>
      <c r="BV210" s="82" t="str">
        <f t="shared" si="80"/>
        <v/>
      </c>
      <c r="BW210" s="82" t="str">
        <f t="shared" si="81"/>
        <v/>
      </c>
      <c r="BX210" s="82" t="str">
        <f t="shared" si="81"/>
        <v/>
      </c>
      <c r="BY210" s="82" t="str">
        <f t="shared" si="81"/>
        <v/>
      </c>
      <c r="BZ210" s="82" t="str">
        <f t="shared" si="81"/>
        <v/>
      </c>
      <c r="CA210" s="82" t="str">
        <f t="shared" si="81"/>
        <v/>
      </c>
      <c r="CB210" s="82" t="str">
        <f t="shared" si="81"/>
        <v/>
      </c>
      <c r="CC210" s="82" t="str">
        <f t="shared" si="82"/>
        <v/>
      </c>
      <c r="CD210" s="82" t="str">
        <f t="shared" si="82"/>
        <v/>
      </c>
      <c r="CE210" s="82" t="str">
        <f t="shared" si="82"/>
        <v/>
      </c>
      <c r="CF210" s="82" t="str">
        <f t="shared" si="82"/>
        <v/>
      </c>
      <c r="CG210" s="82" t="str">
        <f t="shared" si="82"/>
        <v/>
      </c>
      <c r="CH210" s="82" t="str">
        <f t="shared" si="82"/>
        <v/>
      </c>
      <c r="CI210" s="82" t="str">
        <f t="shared" si="83"/>
        <v/>
      </c>
      <c r="CJ210" s="82" t="str">
        <f t="shared" si="83"/>
        <v/>
      </c>
      <c r="CK210" s="82" t="str">
        <f t="shared" si="83"/>
        <v/>
      </c>
      <c r="CL210" s="82" t="str">
        <f t="shared" si="83"/>
        <v/>
      </c>
      <c r="CM210" s="82" t="str">
        <f t="shared" si="83"/>
        <v/>
      </c>
      <c r="CN210" s="82" t="str">
        <f t="shared" si="83"/>
        <v/>
      </c>
      <c r="CO210" s="82" t="str">
        <f t="shared" si="84"/>
        <v/>
      </c>
      <c r="CP210" s="82" t="str">
        <f t="shared" si="84"/>
        <v/>
      </c>
      <c r="CQ210" s="82" t="str">
        <f t="shared" si="84"/>
        <v/>
      </c>
      <c r="CR210" s="82" t="str">
        <f t="shared" si="84"/>
        <v/>
      </c>
      <c r="CS210" s="82" t="str">
        <f t="shared" si="84"/>
        <v/>
      </c>
      <c r="CT210" s="82" t="str">
        <f t="shared" si="84"/>
        <v/>
      </c>
      <c r="CU210" s="82" t="str">
        <f t="shared" si="85"/>
        <v/>
      </c>
      <c r="CV210" s="82" t="str">
        <f t="shared" si="85"/>
        <v/>
      </c>
      <c r="CW210" s="82" t="str">
        <f t="shared" si="85"/>
        <v/>
      </c>
      <c r="CX210" s="82" t="str">
        <f t="shared" si="85"/>
        <v/>
      </c>
      <c r="CY210" s="82" t="str">
        <f t="shared" si="85"/>
        <v/>
      </c>
      <c r="CZ210" s="82" t="str">
        <f t="shared" si="85"/>
        <v/>
      </c>
      <c r="DA210" s="82" t="str">
        <f t="shared" si="86"/>
        <v/>
      </c>
      <c r="DB210" s="82" t="str">
        <f t="shared" si="86"/>
        <v/>
      </c>
      <c r="DC210" s="82" t="str">
        <f t="shared" si="86"/>
        <v/>
      </c>
      <c r="DD210" s="82" t="str">
        <f t="shared" si="86"/>
        <v/>
      </c>
      <c r="DE210" s="82" t="str">
        <f t="shared" si="86"/>
        <v/>
      </c>
      <c r="DF210" s="82" t="str">
        <f t="shared" si="86"/>
        <v/>
      </c>
      <c r="DG210" s="82" t="str">
        <f t="shared" si="87"/>
        <v/>
      </c>
      <c r="DH210" s="82" t="str">
        <f t="shared" si="87"/>
        <v/>
      </c>
      <c r="DI210" s="82" t="str">
        <f t="shared" si="87"/>
        <v/>
      </c>
      <c r="DJ210" s="82" t="str">
        <f t="shared" si="87"/>
        <v/>
      </c>
      <c r="DK210" s="82" t="str">
        <f t="shared" si="87"/>
        <v/>
      </c>
      <c r="DL210" s="82" t="str">
        <f t="shared" si="87"/>
        <v/>
      </c>
      <c r="DM210" s="82" t="str">
        <f t="shared" si="88"/>
        <v/>
      </c>
      <c r="DN210" s="82" t="str">
        <f t="shared" si="88"/>
        <v/>
      </c>
      <c r="DO210" s="82" t="str">
        <f t="shared" si="88"/>
        <v/>
      </c>
      <c r="DP210" s="82" t="str">
        <f t="shared" si="88"/>
        <v/>
      </c>
      <c r="DQ210" s="82" t="str">
        <f t="shared" si="88"/>
        <v/>
      </c>
      <c r="DR210" s="82" t="str">
        <f t="shared" si="88"/>
        <v/>
      </c>
      <c r="DS210" s="82" t="str">
        <f t="shared" si="89"/>
        <v/>
      </c>
      <c r="DT210" s="82" t="str">
        <f t="shared" si="89"/>
        <v/>
      </c>
      <c r="DU210" s="82" t="str">
        <f t="shared" si="89"/>
        <v/>
      </c>
      <c r="DV210" s="82" t="str">
        <f t="shared" si="89"/>
        <v/>
      </c>
      <c r="DW210" s="82" t="str">
        <f t="shared" si="89"/>
        <v/>
      </c>
      <c r="DX210" s="82" t="str">
        <f t="shared" si="89"/>
        <v/>
      </c>
      <c r="DY210" s="82" t="str">
        <f t="shared" si="90"/>
        <v/>
      </c>
      <c r="DZ210" s="82" t="str">
        <f t="shared" si="90"/>
        <v/>
      </c>
      <c r="EA210" s="82" t="str">
        <f t="shared" si="90"/>
        <v/>
      </c>
      <c r="EB210" s="82" t="str">
        <f t="shared" si="90"/>
        <v/>
      </c>
      <c r="EC210" s="82" t="str">
        <f t="shared" si="90"/>
        <v/>
      </c>
      <c r="ED210" s="82" t="str">
        <f t="shared" si="90"/>
        <v/>
      </c>
      <c r="EE210" s="82" t="str">
        <f t="shared" si="91"/>
        <v/>
      </c>
      <c r="EF210" s="82" t="str">
        <f t="shared" si="91"/>
        <v/>
      </c>
      <c r="EG210" s="82" t="str">
        <f t="shared" si="91"/>
        <v/>
      </c>
      <c r="EH210" s="82" t="str">
        <f t="shared" si="91"/>
        <v/>
      </c>
      <c r="EI210" s="82" t="str">
        <f t="shared" si="91"/>
        <v/>
      </c>
      <c r="EJ210" s="82" t="str">
        <f t="shared" si="91"/>
        <v/>
      </c>
      <c r="EK210" s="82" t="str">
        <f t="shared" si="92"/>
        <v/>
      </c>
      <c r="EL210" s="82" t="str">
        <f t="shared" si="92"/>
        <v/>
      </c>
      <c r="EM210" s="82" t="str">
        <f t="shared" si="92"/>
        <v/>
      </c>
      <c r="EN210" s="82" t="str">
        <f t="shared" si="92"/>
        <v/>
      </c>
      <c r="EO210" s="82" t="str">
        <f t="shared" si="92"/>
        <v/>
      </c>
      <c r="EP210" s="82" t="str">
        <f t="shared" si="92"/>
        <v/>
      </c>
      <c r="EQ210" s="82" t="str">
        <f t="shared" si="93"/>
        <v/>
      </c>
      <c r="ER210" s="82" t="str">
        <f t="shared" si="93"/>
        <v/>
      </c>
      <c r="ES210" s="82" t="str">
        <f t="shared" si="93"/>
        <v/>
      </c>
      <c r="ET210" s="82" t="str">
        <f t="shared" si="93"/>
        <v/>
      </c>
      <c r="EU210" s="82" t="str">
        <f t="shared" si="93"/>
        <v/>
      </c>
      <c r="EV210" s="82" t="str">
        <f t="shared" si="93"/>
        <v/>
      </c>
      <c r="EW210" s="82" t="str">
        <f t="shared" si="94"/>
        <v/>
      </c>
      <c r="EX210" s="82" t="str">
        <f t="shared" si="94"/>
        <v/>
      </c>
      <c r="EY210" s="82" t="str">
        <f t="shared" si="94"/>
        <v/>
      </c>
      <c r="EZ210" s="82" t="str">
        <f t="shared" si="94"/>
        <v/>
      </c>
      <c r="FA210" s="82" t="str">
        <f t="shared" si="94"/>
        <v/>
      </c>
      <c r="FB210" s="82" t="str">
        <f t="shared" si="94"/>
        <v/>
      </c>
      <c r="FC210" s="82" t="str">
        <f t="shared" si="95"/>
        <v/>
      </c>
      <c r="FD210" s="82" t="str">
        <f t="shared" si="95"/>
        <v/>
      </c>
      <c r="FE210" s="82" t="str">
        <f t="shared" si="95"/>
        <v/>
      </c>
      <c r="FF210" s="82" t="str">
        <f t="shared" si="95"/>
        <v/>
      </c>
      <c r="FG210" s="82" t="str">
        <f t="shared" si="95"/>
        <v/>
      </c>
      <c r="FH210" s="82" t="str">
        <f t="shared" si="95"/>
        <v/>
      </c>
      <c r="FI210" s="82" t="str">
        <f t="shared" si="96"/>
        <v/>
      </c>
      <c r="FJ210" s="82" t="str">
        <f t="shared" si="96"/>
        <v/>
      </c>
      <c r="FK210" s="82" t="str">
        <f t="shared" si="96"/>
        <v/>
      </c>
      <c r="FL210" s="82" t="str">
        <f t="shared" si="96"/>
        <v/>
      </c>
      <c r="FM210" s="82" t="str">
        <f t="shared" si="96"/>
        <v/>
      </c>
      <c r="FN210" s="82" t="str">
        <f t="shared" si="96"/>
        <v/>
      </c>
      <c r="FO210" s="82" t="str">
        <f t="shared" si="97"/>
        <v/>
      </c>
      <c r="FP210" s="82" t="str">
        <f t="shared" si="97"/>
        <v/>
      </c>
      <c r="FQ210" s="82" t="str">
        <f t="shared" si="97"/>
        <v/>
      </c>
      <c r="FR210" s="82" t="str">
        <f t="shared" si="97"/>
        <v/>
      </c>
      <c r="FS210" s="82" t="str">
        <f t="shared" si="97"/>
        <v/>
      </c>
      <c r="FT210" s="82" t="str">
        <f t="shared" si="97"/>
        <v/>
      </c>
      <c r="FU210" s="82" t="str">
        <f t="shared" si="98"/>
        <v/>
      </c>
      <c r="FV210" s="82" t="str">
        <f t="shared" si="98"/>
        <v/>
      </c>
      <c r="FW210" s="82" t="str">
        <f t="shared" si="98"/>
        <v/>
      </c>
      <c r="FX210" s="82" t="str">
        <f t="shared" si="98"/>
        <v/>
      </c>
      <c r="FY210" s="82" t="str">
        <f t="shared" si="98"/>
        <v/>
      </c>
      <c r="FZ210" s="82" t="str">
        <f t="shared" si="98"/>
        <v/>
      </c>
      <c r="GA210" s="82" t="str">
        <f t="shared" si="99"/>
        <v/>
      </c>
      <c r="GB210" s="82" t="str">
        <f t="shared" si="99"/>
        <v/>
      </c>
      <c r="GC210" s="82" t="str">
        <f t="shared" si="99"/>
        <v/>
      </c>
      <c r="GD210" s="82" t="str">
        <f t="shared" si="99"/>
        <v/>
      </c>
      <c r="GE210" s="82" t="str">
        <f t="shared" si="99"/>
        <v/>
      </c>
      <c r="GF210" s="82" t="str">
        <f t="shared" si="99"/>
        <v/>
      </c>
      <c r="GG210" s="126"/>
      <c r="GH210" s="126"/>
      <c r="GI210" s="126"/>
      <c r="GJ210" s="126"/>
      <c r="GK210" s="126"/>
      <c r="GL210" s="126"/>
      <c r="GM210" s="126"/>
      <c r="GN210" s="126"/>
      <c r="GO210" s="126"/>
      <c r="GP210" s="126"/>
      <c r="GQ210" s="126"/>
      <c r="GR210" s="126"/>
      <c r="GS210" s="126"/>
      <c r="GT210" s="126"/>
      <c r="GU210" s="126"/>
      <c r="GV210" s="126"/>
      <c r="GW210" s="126"/>
      <c r="GX210" s="126"/>
      <c r="GY210" s="126"/>
      <c r="GZ210" s="126"/>
      <c r="HA210" s="126"/>
      <c r="HB210" s="126"/>
      <c r="HC210" s="126"/>
      <c r="HD210" s="126"/>
      <c r="HE210" s="129"/>
      <c r="HF210" s="129"/>
      <c r="HG210" s="129"/>
      <c r="HH210" s="129"/>
      <c r="HI210" s="129"/>
      <c r="HJ210" s="129"/>
      <c r="HK210" s="129"/>
      <c r="HL210" s="129"/>
      <c r="HM210" s="129"/>
      <c r="HN210" s="129"/>
      <c r="HO210" s="129"/>
      <c r="HP210" s="129"/>
      <c r="HQ210" s="129"/>
      <c r="HR210" s="129"/>
      <c r="HS210" s="129"/>
      <c r="HT210" s="129"/>
      <c r="HU210" s="129"/>
      <c r="HV210" s="129"/>
      <c r="HW210" s="129"/>
      <c r="HX210" s="129"/>
      <c r="HY210" s="129"/>
      <c r="HZ210" s="129"/>
      <c r="IA210" s="129"/>
      <c r="IB210" s="129"/>
    </row>
    <row r="211" spans="2:236" ht="25.5" customHeight="1">
      <c r="B211" s="2">
        <f>COUNTIF($H$4:H211,H211)</f>
        <v>0</v>
      </c>
      <c r="C211" s="2">
        <f>COUNTIF($J$4:J211,J211)</f>
        <v>0</v>
      </c>
      <c r="D211" s="2">
        <f>COUNTIF($K$4:K211,K211)</f>
        <v>0</v>
      </c>
      <c r="E211" s="89">
        <f t="shared" si="75"/>
        <v>208</v>
      </c>
      <c r="F211" s="89"/>
      <c r="G211" s="79"/>
      <c r="H211" s="97"/>
      <c r="I211" s="79"/>
      <c r="J211" s="79"/>
      <c r="K211" s="89"/>
      <c r="L211" s="89"/>
      <c r="M211" s="108"/>
      <c r="N211" s="108"/>
      <c r="O211" s="108"/>
      <c r="P211" s="108"/>
      <c r="Q211" s="108"/>
      <c r="R211" s="108"/>
      <c r="S211" s="89"/>
      <c r="T211" s="89"/>
      <c r="U211" s="89"/>
      <c r="V211" s="89"/>
      <c r="W211" s="89"/>
      <c r="X211" s="89"/>
      <c r="Y211" s="89"/>
      <c r="Z211" s="89"/>
      <c r="AA211" s="89"/>
      <c r="AB211" s="89"/>
      <c r="AC211" s="89"/>
      <c r="AD211" s="89"/>
      <c r="AE211" s="89"/>
      <c r="AF211" s="89"/>
      <c r="AG211" s="89"/>
      <c r="AH211" s="89"/>
      <c r="AI211" s="89"/>
      <c r="AJ211" s="89"/>
      <c r="AK211" s="89"/>
      <c r="AL211" s="89"/>
      <c r="AM211" s="89"/>
      <c r="AN211" s="89"/>
      <c r="AO211" s="89"/>
      <c r="AP211" s="89"/>
      <c r="AQ211" s="111"/>
      <c r="AR211" s="118"/>
      <c r="AS211" s="121" t="str">
        <f t="shared" si="76"/>
        <v/>
      </c>
      <c r="AT211" s="121" t="str">
        <f t="shared" si="76"/>
        <v/>
      </c>
      <c r="AU211" s="121" t="str">
        <f t="shared" si="76"/>
        <v/>
      </c>
      <c r="AV211" s="121" t="str">
        <f t="shared" si="76"/>
        <v/>
      </c>
      <c r="AW211" s="121" t="str">
        <f t="shared" si="76"/>
        <v/>
      </c>
      <c r="AX211" s="121" t="str">
        <f t="shared" si="76"/>
        <v/>
      </c>
      <c r="AY211" s="121" t="str">
        <f t="shared" si="77"/>
        <v/>
      </c>
      <c r="AZ211" s="121" t="str">
        <f t="shared" si="77"/>
        <v/>
      </c>
      <c r="BA211" s="121" t="str">
        <f t="shared" si="77"/>
        <v/>
      </c>
      <c r="BB211" s="121" t="str">
        <f t="shared" si="77"/>
        <v/>
      </c>
      <c r="BC211" s="121" t="str">
        <f t="shared" si="77"/>
        <v/>
      </c>
      <c r="BD211" s="121" t="str">
        <f t="shared" si="77"/>
        <v/>
      </c>
      <c r="BE211" s="82" t="str">
        <f t="shared" si="78"/>
        <v/>
      </c>
      <c r="BF211" s="82" t="str">
        <f t="shared" si="78"/>
        <v/>
      </c>
      <c r="BG211" s="82" t="str">
        <f t="shared" si="78"/>
        <v/>
      </c>
      <c r="BH211" s="82" t="str">
        <f t="shared" si="78"/>
        <v/>
      </c>
      <c r="BI211" s="82" t="str">
        <f t="shared" si="78"/>
        <v/>
      </c>
      <c r="BJ211" s="82" t="str">
        <f t="shared" si="78"/>
        <v/>
      </c>
      <c r="BK211" s="82" t="str">
        <f t="shared" si="79"/>
        <v/>
      </c>
      <c r="BL211" s="82" t="str">
        <f t="shared" si="79"/>
        <v/>
      </c>
      <c r="BM211" s="82" t="str">
        <f t="shared" si="79"/>
        <v/>
      </c>
      <c r="BN211" s="82" t="str">
        <f t="shared" si="79"/>
        <v/>
      </c>
      <c r="BO211" s="82" t="str">
        <f t="shared" si="79"/>
        <v/>
      </c>
      <c r="BP211" s="82" t="str">
        <f t="shared" si="79"/>
        <v/>
      </c>
      <c r="BQ211" s="82" t="str">
        <f t="shared" si="80"/>
        <v/>
      </c>
      <c r="BR211" s="82" t="str">
        <f t="shared" si="80"/>
        <v/>
      </c>
      <c r="BS211" s="82" t="str">
        <f t="shared" si="80"/>
        <v/>
      </c>
      <c r="BT211" s="82" t="str">
        <f t="shared" si="80"/>
        <v/>
      </c>
      <c r="BU211" s="82" t="str">
        <f t="shared" si="80"/>
        <v/>
      </c>
      <c r="BV211" s="82" t="str">
        <f t="shared" si="80"/>
        <v/>
      </c>
      <c r="BW211" s="82" t="str">
        <f t="shared" si="81"/>
        <v/>
      </c>
      <c r="BX211" s="82" t="str">
        <f t="shared" si="81"/>
        <v/>
      </c>
      <c r="BY211" s="82" t="str">
        <f t="shared" si="81"/>
        <v/>
      </c>
      <c r="BZ211" s="82" t="str">
        <f t="shared" si="81"/>
        <v/>
      </c>
      <c r="CA211" s="82" t="str">
        <f t="shared" si="81"/>
        <v/>
      </c>
      <c r="CB211" s="82" t="str">
        <f t="shared" si="81"/>
        <v/>
      </c>
      <c r="CC211" s="82" t="str">
        <f t="shared" si="82"/>
        <v/>
      </c>
      <c r="CD211" s="82" t="str">
        <f t="shared" si="82"/>
        <v/>
      </c>
      <c r="CE211" s="82" t="str">
        <f t="shared" si="82"/>
        <v/>
      </c>
      <c r="CF211" s="82" t="str">
        <f t="shared" si="82"/>
        <v/>
      </c>
      <c r="CG211" s="82" t="str">
        <f t="shared" si="82"/>
        <v/>
      </c>
      <c r="CH211" s="82" t="str">
        <f t="shared" si="82"/>
        <v/>
      </c>
      <c r="CI211" s="82" t="str">
        <f t="shared" si="83"/>
        <v/>
      </c>
      <c r="CJ211" s="82" t="str">
        <f t="shared" si="83"/>
        <v/>
      </c>
      <c r="CK211" s="82" t="str">
        <f t="shared" si="83"/>
        <v/>
      </c>
      <c r="CL211" s="82" t="str">
        <f t="shared" si="83"/>
        <v/>
      </c>
      <c r="CM211" s="82" t="str">
        <f t="shared" si="83"/>
        <v/>
      </c>
      <c r="CN211" s="82" t="str">
        <f t="shared" si="83"/>
        <v/>
      </c>
      <c r="CO211" s="82" t="str">
        <f t="shared" si="84"/>
        <v/>
      </c>
      <c r="CP211" s="82" t="str">
        <f t="shared" si="84"/>
        <v/>
      </c>
      <c r="CQ211" s="82" t="str">
        <f t="shared" si="84"/>
        <v/>
      </c>
      <c r="CR211" s="82" t="str">
        <f t="shared" si="84"/>
        <v/>
      </c>
      <c r="CS211" s="82" t="str">
        <f t="shared" si="84"/>
        <v/>
      </c>
      <c r="CT211" s="82" t="str">
        <f t="shared" si="84"/>
        <v/>
      </c>
      <c r="CU211" s="82" t="str">
        <f t="shared" si="85"/>
        <v/>
      </c>
      <c r="CV211" s="82" t="str">
        <f t="shared" si="85"/>
        <v/>
      </c>
      <c r="CW211" s="82" t="str">
        <f t="shared" si="85"/>
        <v/>
      </c>
      <c r="CX211" s="82" t="str">
        <f t="shared" si="85"/>
        <v/>
      </c>
      <c r="CY211" s="82" t="str">
        <f t="shared" si="85"/>
        <v/>
      </c>
      <c r="CZ211" s="82" t="str">
        <f t="shared" si="85"/>
        <v/>
      </c>
      <c r="DA211" s="82" t="str">
        <f t="shared" si="86"/>
        <v/>
      </c>
      <c r="DB211" s="82" t="str">
        <f t="shared" si="86"/>
        <v/>
      </c>
      <c r="DC211" s="82" t="str">
        <f t="shared" si="86"/>
        <v/>
      </c>
      <c r="DD211" s="82" t="str">
        <f t="shared" si="86"/>
        <v/>
      </c>
      <c r="DE211" s="82" t="str">
        <f t="shared" si="86"/>
        <v/>
      </c>
      <c r="DF211" s="82" t="str">
        <f t="shared" si="86"/>
        <v/>
      </c>
      <c r="DG211" s="82" t="str">
        <f t="shared" si="87"/>
        <v/>
      </c>
      <c r="DH211" s="82" t="str">
        <f t="shared" si="87"/>
        <v/>
      </c>
      <c r="DI211" s="82" t="str">
        <f t="shared" si="87"/>
        <v/>
      </c>
      <c r="DJ211" s="82" t="str">
        <f t="shared" si="87"/>
        <v/>
      </c>
      <c r="DK211" s="82" t="str">
        <f t="shared" si="87"/>
        <v/>
      </c>
      <c r="DL211" s="82" t="str">
        <f t="shared" si="87"/>
        <v/>
      </c>
      <c r="DM211" s="82" t="str">
        <f t="shared" si="88"/>
        <v/>
      </c>
      <c r="DN211" s="82" t="str">
        <f t="shared" si="88"/>
        <v/>
      </c>
      <c r="DO211" s="82" t="str">
        <f t="shared" si="88"/>
        <v/>
      </c>
      <c r="DP211" s="82" t="str">
        <f t="shared" si="88"/>
        <v/>
      </c>
      <c r="DQ211" s="82" t="str">
        <f t="shared" si="88"/>
        <v/>
      </c>
      <c r="DR211" s="82" t="str">
        <f t="shared" si="88"/>
        <v/>
      </c>
      <c r="DS211" s="82" t="str">
        <f t="shared" si="89"/>
        <v/>
      </c>
      <c r="DT211" s="82" t="str">
        <f t="shared" si="89"/>
        <v/>
      </c>
      <c r="DU211" s="82" t="str">
        <f t="shared" si="89"/>
        <v/>
      </c>
      <c r="DV211" s="82" t="str">
        <f t="shared" si="89"/>
        <v/>
      </c>
      <c r="DW211" s="82" t="str">
        <f t="shared" si="89"/>
        <v/>
      </c>
      <c r="DX211" s="82" t="str">
        <f t="shared" si="89"/>
        <v/>
      </c>
      <c r="DY211" s="82" t="str">
        <f t="shared" si="90"/>
        <v/>
      </c>
      <c r="DZ211" s="82" t="str">
        <f t="shared" si="90"/>
        <v/>
      </c>
      <c r="EA211" s="82" t="str">
        <f t="shared" si="90"/>
        <v/>
      </c>
      <c r="EB211" s="82" t="str">
        <f t="shared" si="90"/>
        <v/>
      </c>
      <c r="EC211" s="82" t="str">
        <f t="shared" si="90"/>
        <v/>
      </c>
      <c r="ED211" s="82" t="str">
        <f t="shared" si="90"/>
        <v/>
      </c>
      <c r="EE211" s="82" t="str">
        <f t="shared" si="91"/>
        <v/>
      </c>
      <c r="EF211" s="82" t="str">
        <f t="shared" si="91"/>
        <v/>
      </c>
      <c r="EG211" s="82" t="str">
        <f t="shared" si="91"/>
        <v/>
      </c>
      <c r="EH211" s="82" t="str">
        <f t="shared" si="91"/>
        <v/>
      </c>
      <c r="EI211" s="82" t="str">
        <f t="shared" si="91"/>
        <v/>
      </c>
      <c r="EJ211" s="82" t="str">
        <f t="shared" si="91"/>
        <v/>
      </c>
      <c r="EK211" s="82" t="str">
        <f t="shared" si="92"/>
        <v/>
      </c>
      <c r="EL211" s="82" t="str">
        <f t="shared" si="92"/>
        <v/>
      </c>
      <c r="EM211" s="82" t="str">
        <f t="shared" si="92"/>
        <v/>
      </c>
      <c r="EN211" s="82" t="str">
        <f t="shared" si="92"/>
        <v/>
      </c>
      <c r="EO211" s="82" t="str">
        <f t="shared" si="92"/>
        <v/>
      </c>
      <c r="EP211" s="82" t="str">
        <f t="shared" si="92"/>
        <v/>
      </c>
      <c r="EQ211" s="82" t="str">
        <f t="shared" si="93"/>
        <v/>
      </c>
      <c r="ER211" s="82" t="str">
        <f t="shared" si="93"/>
        <v/>
      </c>
      <c r="ES211" s="82" t="str">
        <f t="shared" si="93"/>
        <v/>
      </c>
      <c r="ET211" s="82" t="str">
        <f t="shared" si="93"/>
        <v/>
      </c>
      <c r="EU211" s="82" t="str">
        <f t="shared" si="93"/>
        <v/>
      </c>
      <c r="EV211" s="82" t="str">
        <f t="shared" si="93"/>
        <v/>
      </c>
      <c r="EW211" s="82" t="str">
        <f t="shared" si="94"/>
        <v/>
      </c>
      <c r="EX211" s="82" t="str">
        <f t="shared" si="94"/>
        <v/>
      </c>
      <c r="EY211" s="82" t="str">
        <f t="shared" si="94"/>
        <v/>
      </c>
      <c r="EZ211" s="82" t="str">
        <f t="shared" si="94"/>
        <v/>
      </c>
      <c r="FA211" s="82" t="str">
        <f t="shared" si="94"/>
        <v/>
      </c>
      <c r="FB211" s="82" t="str">
        <f t="shared" si="94"/>
        <v/>
      </c>
      <c r="FC211" s="82" t="str">
        <f t="shared" si="95"/>
        <v/>
      </c>
      <c r="FD211" s="82" t="str">
        <f t="shared" si="95"/>
        <v/>
      </c>
      <c r="FE211" s="82" t="str">
        <f t="shared" si="95"/>
        <v/>
      </c>
      <c r="FF211" s="82" t="str">
        <f t="shared" si="95"/>
        <v/>
      </c>
      <c r="FG211" s="82" t="str">
        <f t="shared" si="95"/>
        <v/>
      </c>
      <c r="FH211" s="82" t="str">
        <f t="shared" si="95"/>
        <v/>
      </c>
      <c r="FI211" s="82" t="str">
        <f t="shared" si="96"/>
        <v/>
      </c>
      <c r="FJ211" s="82" t="str">
        <f t="shared" si="96"/>
        <v/>
      </c>
      <c r="FK211" s="82" t="str">
        <f t="shared" si="96"/>
        <v/>
      </c>
      <c r="FL211" s="82" t="str">
        <f t="shared" si="96"/>
        <v/>
      </c>
      <c r="FM211" s="82" t="str">
        <f t="shared" si="96"/>
        <v/>
      </c>
      <c r="FN211" s="82" t="str">
        <f t="shared" si="96"/>
        <v/>
      </c>
      <c r="FO211" s="82" t="str">
        <f t="shared" si="97"/>
        <v/>
      </c>
      <c r="FP211" s="82" t="str">
        <f t="shared" si="97"/>
        <v/>
      </c>
      <c r="FQ211" s="82" t="str">
        <f t="shared" si="97"/>
        <v/>
      </c>
      <c r="FR211" s="82" t="str">
        <f t="shared" si="97"/>
        <v/>
      </c>
      <c r="FS211" s="82" t="str">
        <f t="shared" si="97"/>
        <v/>
      </c>
      <c r="FT211" s="82" t="str">
        <f t="shared" si="97"/>
        <v/>
      </c>
      <c r="FU211" s="82" t="str">
        <f t="shared" si="98"/>
        <v/>
      </c>
      <c r="FV211" s="82" t="str">
        <f t="shared" si="98"/>
        <v/>
      </c>
      <c r="FW211" s="82" t="str">
        <f t="shared" si="98"/>
        <v/>
      </c>
      <c r="FX211" s="82" t="str">
        <f t="shared" si="98"/>
        <v/>
      </c>
      <c r="FY211" s="82" t="str">
        <f t="shared" si="98"/>
        <v/>
      </c>
      <c r="FZ211" s="82" t="str">
        <f t="shared" si="98"/>
        <v/>
      </c>
      <c r="GA211" s="82" t="str">
        <f t="shared" si="99"/>
        <v/>
      </c>
      <c r="GB211" s="82" t="str">
        <f t="shared" si="99"/>
        <v/>
      </c>
      <c r="GC211" s="82" t="str">
        <f t="shared" si="99"/>
        <v/>
      </c>
      <c r="GD211" s="82" t="str">
        <f t="shared" si="99"/>
        <v/>
      </c>
      <c r="GE211" s="82" t="str">
        <f t="shared" si="99"/>
        <v/>
      </c>
      <c r="GF211" s="82" t="str">
        <f t="shared" si="99"/>
        <v/>
      </c>
      <c r="GG211" s="126"/>
      <c r="GH211" s="126"/>
      <c r="GI211" s="126"/>
      <c r="GJ211" s="126"/>
      <c r="GK211" s="126"/>
      <c r="GL211" s="126"/>
      <c r="GM211" s="126"/>
      <c r="GN211" s="126"/>
      <c r="GO211" s="126"/>
      <c r="GP211" s="126"/>
      <c r="GQ211" s="126"/>
      <c r="GR211" s="126"/>
      <c r="GS211" s="126"/>
      <c r="GT211" s="126"/>
      <c r="GU211" s="126"/>
      <c r="GV211" s="126"/>
      <c r="GW211" s="126"/>
      <c r="GX211" s="126"/>
      <c r="GY211" s="126"/>
      <c r="GZ211" s="126"/>
      <c r="HA211" s="126"/>
      <c r="HB211" s="126"/>
      <c r="HC211" s="126"/>
      <c r="HD211" s="126"/>
      <c r="HE211" s="129"/>
      <c r="HF211" s="129"/>
      <c r="HG211" s="129"/>
      <c r="HH211" s="129"/>
      <c r="HI211" s="129"/>
      <c r="HJ211" s="129"/>
      <c r="HK211" s="129"/>
      <c r="HL211" s="129"/>
      <c r="HM211" s="129"/>
      <c r="HN211" s="129"/>
      <c r="HO211" s="129"/>
      <c r="HP211" s="129"/>
      <c r="HQ211" s="129"/>
      <c r="HR211" s="129"/>
      <c r="HS211" s="129"/>
      <c r="HT211" s="129"/>
      <c r="HU211" s="129"/>
      <c r="HV211" s="129"/>
      <c r="HW211" s="129"/>
      <c r="HX211" s="129"/>
      <c r="HY211" s="129"/>
      <c r="HZ211" s="129"/>
      <c r="IA211" s="129"/>
      <c r="IB211" s="129"/>
    </row>
    <row r="212" spans="2:236" ht="25.5" customHeight="1">
      <c r="B212" s="2">
        <f>COUNTIF($H$4:H212,H212)</f>
        <v>0</v>
      </c>
      <c r="C212" s="2">
        <f>COUNTIF($J$4:J212,J212)</f>
        <v>0</v>
      </c>
      <c r="D212" s="2">
        <f>COUNTIF($K$4:K212,K212)</f>
        <v>0</v>
      </c>
      <c r="E212" s="89">
        <f t="shared" si="75"/>
        <v>209</v>
      </c>
      <c r="F212" s="89"/>
      <c r="G212" s="79"/>
      <c r="H212" s="97"/>
      <c r="I212" s="79"/>
      <c r="J212" s="79"/>
      <c r="K212" s="89"/>
      <c r="L212" s="89"/>
      <c r="M212" s="108"/>
      <c r="N212" s="108"/>
      <c r="O212" s="108"/>
      <c r="P212" s="108"/>
      <c r="Q212" s="108"/>
      <c r="R212" s="108"/>
      <c r="S212" s="89"/>
      <c r="T212" s="89"/>
      <c r="U212" s="89"/>
      <c r="V212" s="89"/>
      <c r="W212" s="89"/>
      <c r="X212" s="89"/>
      <c r="Y212" s="89"/>
      <c r="Z212" s="89"/>
      <c r="AA212" s="89"/>
      <c r="AB212" s="89"/>
      <c r="AC212" s="89"/>
      <c r="AD212" s="89"/>
      <c r="AE212" s="89"/>
      <c r="AF212" s="89"/>
      <c r="AG212" s="89"/>
      <c r="AH212" s="89"/>
      <c r="AI212" s="89"/>
      <c r="AJ212" s="89"/>
      <c r="AK212" s="89"/>
      <c r="AL212" s="89"/>
      <c r="AM212" s="89"/>
      <c r="AN212" s="89"/>
      <c r="AO212" s="89"/>
      <c r="AP212" s="89"/>
      <c r="AQ212" s="111"/>
      <c r="AR212" s="118"/>
      <c r="AS212" s="121" t="str">
        <f t="shared" si="76"/>
        <v/>
      </c>
      <c r="AT212" s="121" t="str">
        <f t="shared" si="76"/>
        <v/>
      </c>
      <c r="AU212" s="121" t="str">
        <f t="shared" si="76"/>
        <v/>
      </c>
      <c r="AV212" s="121" t="str">
        <f t="shared" si="76"/>
        <v/>
      </c>
      <c r="AW212" s="121" t="str">
        <f t="shared" si="76"/>
        <v/>
      </c>
      <c r="AX212" s="121" t="str">
        <f t="shared" si="76"/>
        <v/>
      </c>
      <c r="AY212" s="121" t="str">
        <f t="shared" si="77"/>
        <v/>
      </c>
      <c r="AZ212" s="121" t="str">
        <f t="shared" si="77"/>
        <v/>
      </c>
      <c r="BA212" s="121" t="str">
        <f t="shared" si="77"/>
        <v/>
      </c>
      <c r="BB212" s="121" t="str">
        <f t="shared" si="77"/>
        <v/>
      </c>
      <c r="BC212" s="121" t="str">
        <f t="shared" si="77"/>
        <v/>
      </c>
      <c r="BD212" s="121" t="str">
        <f t="shared" si="77"/>
        <v/>
      </c>
      <c r="BE212" s="82" t="str">
        <f t="shared" si="78"/>
        <v/>
      </c>
      <c r="BF212" s="82" t="str">
        <f t="shared" si="78"/>
        <v/>
      </c>
      <c r="BG212" s="82" t="str">
        <f t="shared" si="78"/>
        <v/>
      </c>
      <c r="BH212" s="82" t="str">
        <f t="shared" si="78"/>
        <v/>
      </c>
      <c r="BI212" s="82" t="str">
        <f t="shared" si="78"/>
        <v/>
      </c>
      <c r="BJ212" s="82" t="str">
        <f t="shared" si="78"/>
        <v/>
      </c>
      <c r="BK212" s="82" t="str">
        <f t="shared" si="79"/>
        <v/>
      </c>
      <c r="BL212" s="82" t="str">
        <f t="shared" si="79"/>
        <v/>
      </c>
      <c r="BM212" s="82" t="str">
        <f t="shared" si="79"/>
        <v/>
      </c>
      <c r="BN212" s="82" t="str">
        <f t="shared" si="79"/>
        <v/>
      </c>
      <c r="BO212" s="82" t="str">
        <f t="shared" si="79"/>
        <v/>
      </c>
      <c r="BP212" s="82" t="str">
        <f t="shared" si="79"/>
        <v/>
      </c>
      <c r="BQ212" s="82" t="str">
        <f t="shared" si="80"/>
        <v/>
      </c>
      <c r="BR212" s="82" t="str">
        <f t="shared" si="80"/>
        <v/>
      </c>
      <c r="BS212" s="82" t="str">
        <f t="shared" si="80"/>
        <v/>
      </c>
      <c r="BT212" s="82" t="str">
        <f t="shared" si="80"/>
        <v/>
      </c>
      <c r="BU212" s="82" t="str">
        <f t="shared" si="80"/>
        <v/>
      </c>
      <c r="BV212" s="82" t="str">
        <f t="shared" si="80"/>
        <v/>
      </c>
      <c r="BW212" s="82" t="str">
        <f t="shared" si="81"/>
        <v/>
      </c>
      <c r="BX212" s="82" t="str">
        <f t="shared" si="81"/>
        <v/>
      </c>
      <c r="BY212" s="82" t="str">
        <f t="shared" si="81"/>
        <v/>
      </c>
      <c r="BZ212" s="82" t="str">
        <f t="shared" si="81"/>
        <v/>
      </c>
      <c r="CA212" s="82" t="str">
        <f t="shared" si="81"/>
        <v/>
      </c>
      <c r="CB212" s="82" t="str">
        <f t="shared" si="81"/>
        <v/>
      </c>
      <c r="CC212" s="82" t="str">
        <f t="shared" si="82"/>
        <v/>
      </c>
      <c r="CD212" s="82" t="str">
        <f t="shared" si="82"/>
        <v/>
      </c>
      <c r="CE212" s="82" t="str">
        <f t="shared" si="82"/>
        <v/>
      </c>
      <c r="CF212" s="82" t="str">
        <f t="shared" si="82"/>
        <v/>
      </c>
      <c r="CG212" s="82" t="str">
        <f t="shared" si="82"/>
        <v/>
      </c>
      <c r="CH212" s="82" t="str">
        <f t="shared" si="82"/>
        <v/>
      </c>
      <c r="CI212" s="82" t="str">
        <f t="shared" si="83"/>
        <v/>
      </c>
      <c r="CJ212" s="82" t="str">
        <f t="shared" si="83"/>
        <v/>
      </c>
      <c r="CK212" s="82" t="str">
        <f t="shared" si="83"/>
        <v/>
      </c>
      <c r="CL212" s="82" t="str">
        <f t="shared" si="83"/>
        <v/>
      </c>
      <c r="CM212" s="82" t="str">
        <f t="shared" si="83"/>
        <v/>
      </c>
      <c r="CN212" s="82" t="str">
        <f t="shared" si="83"/>
        <v/>
      </c>
      <c r="CO212" s="82" t="str">
        <f t="shared" si="84"/>
        <v/>
      </c>
      <c r="CP212" s="82" t="str">
        <f t="shared" si="84"/>
        <v/>
      </c>
      <c r="CQ212" s="82" t="str">
        <f t="shared" si="84"/>
        <v/>
      </c>
      <c r="CR212" s="82" t="str">
        <f t="shared" si="84"/>
        <v/>
      </c>
      <c r="CS212" s="82" t="str">
        <f t="shared" si="84"/>
        <v/>
      </c>
      <c r="CT212" s="82" t="str">
        <f t="shared" si="84"/>
        <v/>
      </c>
      <c r="CU212" s="82" t="str">
        <f t="shared" si="85"/>
        <v/>
      </c>
      <c r="CV212" s="82" t="str">
        <f t="shared" si="85"/>
        <v/>
      </c>
      <c r="CW212" s="82" t="str">
        <f t="shared" si="85"/>
        <v/>
      </c>
      <c r="CX212" s="82" t="str">
        <f t="shared" si="85"/>
        <v/>
      </c>
      <c r="CY212" s="82" t="str">
        <f t="shared" si="85"/>
        <v/>
      </c>
      <c r="CZ212" s="82" t="str">
        <f t="shared" si="85"/>
        <v/>
      </c>
      <c r="DA212" s="82" t="str">
        <f t="shared" si="86"/>
        <v/>
      </c>
      <c r="DB212" s="82" t="str">
        <f t="shared" si="86"/>
        <v/>
      </c>
      <c r="DC212" s="82" t="str">
        <f t="shared" si="86"/>
        <v/>
      </c>
      <c r="DD212" s="82" t="str">
        <f t="shared" si="86"/>
        <v/>
      </c>
      <c r="DE212" s="82" t="str">
        <f t="shared" si="86"/>
        <v/>
      </c>
      <c r="DF212" s="82" t="str">
        <f t="shared" si="86"/>
        <v/>
      </c>
      <c r="DG212" s="82" t="str">
        <f t="shared" si="87"/>
        <v/>
      </c>
      <c r="DH212" s="82" t="str">
        <f t="shared" si="87"/>
        <v/>
      </c>
      <c r="DI212" s="82" t="str">
        <f t="shared" si="87"/>
        <v/>
      </c>
      <c r="DJ212" s="82" t="str">
        <f t="shared" si="87"/>
        <v/>
      </c>
      <c r="DK212" s="82" t="str">
        <f t="shared" si="87"/>
        <v/>
      </c>
      <c r="DL212" s="82" t="str">
        <f t="shared" si="87"/>
        <v/>
      </c>
      <c r="DM212" s="82" t="str">
        <f t="shared" si="88"/>
        <v/>
      </c>
      <c r="DN212" s="82" t="str">
        <f t="shared" si="88"/>
        <v/>
      </c>
      <c r="DO212" s="82" t="str">
        <f t="shared" si="88"/>
        <v/>
      </c>
      <c r="DP212" s="82" t="str">
        <f t="shared" si="88"/>
        <v/>
      </c>
      <c r="DQ212" s="82" t="str">
        <f t="shared" si="88"/>
        <v/>
      </c>
      <c r="DR212" s="82" t="str">
        <f t="shared" si="88"/>
        <v/>
      </c>
      <c r="DS212" s="82" t="str">
        <f t="shared" si="89"/>
        <v/>
      </c>
      <c r="DT212" s="82" t="str">
        <f t="shared" si="89"/>
        <v/>
      </c>
      <c r="DU212" s="82" t="str">
        <f t="shared" si="89"/>
        <v/>
      </c>
      <c r="DV212" s="82" t="str">
        <f t="shared" si="89"/>
        <v/>
      </c>
      <c r="DW212" s="82" t="str">
        <f t="shared" si="89"/>
        <v/>
      </c>
      <c r="DX212" s="82" t="str">
        <f t="shared" si="89"/>
        <v/>
      </c>
      <c r="DY212" s="82" t="str">
        <f t="shared" si="90"/>
        <v/>
      </c>
      <c r="DZ212" s="82" t="str">
        <f t="shared" si="90"/>
        <v/>
      </c>
      <c r="EA212" s="82" t="str">
        <f t="shared" si="90"/>
        <v/>
      </c>
      <c r="EB212" s="82" t="str">
        <f t="shared" si="90"/>
        <v/>
      </c>
      <c r="EC212" s="82" t="str">
        <f t="shared" si="90"/>
        <v/>
      </c>
      <c r="ED212" s="82" t="str">
        <f t="shared" si="90"/>
        <v/>
      </c>
      <c r="EE212" s="82" t="str">
        <f t="shared" si="91"/>
        <v/>
      </c>
      <c r="EF212" s="82" t="str">
        <f t="shared" si="91"/>
        <v/>
      </c>
      <c r="EG212" s="82" t="str">
        <f t="shared" si="91"/>
        <v/>
      </c>
      <c r="EH212" s="82" t="str">
        <f t="shared" si="91"/>
        <v/>
      </c>
      <c r="EI212" s="82" t="str">
        <f t="shared" si="91"/>
        <v/>
      </c>
      <c r="EJ212" s="82" t="str">
        <f t="shared" si="91"/>
        <v/>
      </c>
      <c r="EK212" s="82" t="str">
        <f t="shared" si="92"/>
        <v/>
      </c>
      <c r="EL212" s="82" t="str">
        <f t="shared" si="92"/>
        <v/>
      </c>
      <c r="EM212" s="82" t="str">
        <f t="shared" si="92"/>
        <v/>
      </c>
      <c r="EN212" s="82" t="str">
        <f t="shared" si="92"/>
        <v/>
      </c>
      <c r="EO212" s="82" t="str">
        <f t="shared" si="92"/>
        <v/>
      </c>
      <c r="EP212" s="82" t="str">
        <f t="shared" si="92"/>
        <v/>
      </c>
      <c r="EQ212" s="82" t="str">
        <f t="shared" si="93"/>
        <v/>
      </c>
      <c r="ER212" s="82" t="str">
        <f t="shared" si="93"/>
        <v/>
      </c>
      <c r="ES212" s="82" t="str">
        <f t="shared" si="93"/>
        <v/>
      </c>
      <c r="ET212" s="82" t="str">
        <f t="shared" si="93"/>
        <v/>
      </c>
      <c r="EU212" s="82" t="str">
        <f t="shared" si="93"/>
        <v/>
      </c>
      <c r="EV212" s="82" t="str">
        <f t="shared" si="93"/>
        <v/>
      </c>
      <c r="EW212" s="82" t="str">
        <f t="shared" si="94"/>
        <v/>
      </c>
      <c r="EX212" s="82" t="str">
        <f t="shared" si="94"/>
        <v/>
      </c>
      <c r="EY212" s="82" t="str">
        <f t="shared" si="94"/>
        <v/>
      </c>
      <c r="EZ212" s="82" t="str">
        <f t="shared" si="94"/>
        <v/>
      </c>
      <c r="FA212" s="82" t="str">
        <f t="shared" si="94"/>
        <v/>
      </c>
      <c r="FB212" s="82" t="str">
        <f t="shared" si="94"/>
        <v/>
      </c>
      <c r="FC212" s="82" t="str">
        <f t="shared" si="95"/>
        <v/>
      </c>
      <c r="FD212" s="82" t="str">
        <f t="shared" si="95"/>
        <v/>
      </c>
      <c r="FE212" s="82" t="str">
        <f t="shared" si="95"/>
        <v/>
      </c>
      <c r="FF212" s="82" t="str">
        <f t="shared" si="95"/>
        <v/>
      </c>
      <c r="FG212" s="82" t="str">
        <f t="shared" si="95"/>
        <v/>
      </c>
      <c r="FH212" s="82" t="str">
        <f t="shared" si="95"/>
        <v/>
      </c>
      <c r="FI212" s="82" t="str">
        <f t="shared" si="96"/>
        <v/>
      </c>
      <c r="FJ212" s="82" t="str">
        <f t="shared" si="96"/>
        <v/>
      </c>
      <c r="FK212" s="82" t="str">
        <f t="shared" si="96"/>
        <v/>
      </c>
      <c r="FL212" s="82" t="str">
        <f t="shared" si="96"/>
        <v/>
      </c>
      <c r="FM212" s="82" t="str">
        <f t="shared" si="96"/>
        <v/>
      </c>
      <c r="FN212" s="82" t="str">
        <f t="shared" si="96"/>
        <v/>
      </c>
      <c r="FO212" s="82" t="str">
        <f t="shared" si="97"/>
        <v/>
      </c>
      <c r="FP212" s="82" t="str">
        <f t="shared" si="97"/>
        <v/>
      </c>
      <c r="FQ212" s="82" t="str">
        <f t="shared" si="97"/>
        <v/>
      </c>
      <c r="FR212" s="82" t="str">
        <f t="shared" si="97"/>
        <v/>
      </c>
      <c r="FS212" s="82" t="str">
        <f t="shared" si="97"/>
        <v/>
      </c>
      <c r="FT212" s="82" t="str">
        <f t="shared" si="97"/>
        <v/>
      </c>
      <c r="FU212" s="82" t="str">
        <f t="shared" si="98"/>
        <v/>
      </c>
      <c r="FV212" s="82" t="str">
        <f t="shared" si="98"/>
        <v/>
      </c>
      <c r="FW212" s="82" t="str">
        <f t="shared" si="98"/>
        <v/>
      </c>
      <c r="FX212" s="82" t="str">
        <f t="shared" si="98"/>
        <v/>
      </c>
      <c r="FY212" s="82" t="str">
        <f t="shared" si="98"/>
        <v/>
      </c>
      <c r="FZ212" s="82" t="str">
        <f t="shared" si="98"/>
        <v/>
      </c>
      <c r="GA212" s="82" t="str">
        <f t="shared" si="99"/>
        <v/>
      </c>
      <c r="GB212" s="82" t="str">
        <f t="shared" si="99"/>
        <v/>
      </c>
      <c r="GC212" s="82" t="str">
        <f t="shared" si="99"/>
        <v/>
      </c>
      <c r="GD212" s="82" t="str">
        <f t="shared" si="99"/>
        <v/>
      </c>
      <c r="GE212" s="82" t="str">
        <f t="shared" si="99"/>
        <v/>
      </c>
      <c r="GF212" s="82" t="str">
        <f t="shared" si="99"/>
        <v/>
      </c>
      <c r="GG212" s="126"/>
      <c r="GH212" s="126"/>
      <c r="GI212" s="126"/>
      <c r="GJ212" s="126"/>
      <c r="GK212" s="126"/>
      <c r="GL212" s="126"/>
      <c r="GM212" s="126"/>
      <c r="GN212" s="126"/>
      <c r="GO212" s="126"/>
      <c r="GP212" s="126"/>
      <c r="GQ212" s="126"/>
      <c r="GR212" s="126"/>
      <c r="GS212" s="126"/>
      <c r="GT212" s="126"/>
      <c r="GU212" s="126"/>
      <c r="GV212" s="126"/>
      <c r="GW212" s="126"/>
      <c r="GX212" s="126"/>
      <c r="GY212" s="126"/>
      <c r="GZ212" s="126"/>
      <c r="HA212" s="126"/>
      <c r="HB212" s="126"/>
      <c r="HC212" s="126"/>
      <c r="HD212" s="126"/>
      <c r="HE212" s="129"/>
      <c r="HF212" s="129"/>
      <c r="HG212" s="129"/>
      <c r="HH212" s="129"/>
      <c r="HI212" s="129"/>
      <c r="HJ212" s="129"/>
      <c r="HK212" s="129"/>
      <c r="HL212" s="129"/>
      <c r="HM212" s="129"/>
      <c r="HN212" s="129"/>
      <c r="HO212" s="129"/>
      <c r="HP212" s="129"/>
      <c r="HQ212" s="129"/>
      <c r="HR212" s="129"/>
      <c r="HS212" s="129"/>
      <c r="HT212" s="129"/>
      <c r="HU212" s="129"/>
      <c r="HV212" s="129"/>
      <c r="HW212" s="129"/>
      <c r="HX212" s="129"/>
      <c r="HY212" s="129"/>
      <c r="HZ212" s="129"/>
      <c r="IA212" s="129"/>
      <c r="IB212" s="129"/>
    </row>
    <row r="213" spans="2:236" ht="25.5" customHeight="1">
      <c r="B213" s="2">
        <f>COUNTIF($H$4:H213,H213)</f>
        <v>0</v>
      </c>
      <c r="C213" s="2">
        <f>COUNTIF($J$4:J213,J213)</f>
        <v>0</v>
      </c>
      <c r="D213" s="2">
        <f>COUNTIF($K$4:K213,K213)</f>
        <v>0</v>
      </c>
      <c r="E213" s="89">
        <f t="shared" si="75"/>
        <v>210</v>
      </c>
      <c r="F213" s="89"/>
      <c r="G213" s="79"/>
      <c r="H213" s="97"/>
      <c r="I213" s="79"/>
      <c r="J213" s="79"/>
      <c r="K213" s="89"/>
      <c r="L213" s="89"/>
      <c r="M213" s="108"/>
      <c r="N213" s="108"/>
      <c r="O213" s="108"/>
      <c r="P213" s="108"/>
      <c r="Q213" s="108"/>
      <c r="R213" s="108"/>
      <c r="S213" s="89"/>
      <c r="T213" s="89"/>
      <c r="U213" s="89"/>
      <c r="V213" s="89"/>
      <c r="W213" s="89"/>
      <c r="X213" s="89"/>
      <c r="Y213" s="89"/>
      <c r="Z213" s="89"/>
      <c r="AA213" s="89"/>
      <c r="AB213" s="89"/>
      <c r="AC213" s="89"/>
      <c r="AD213" s="89"/>
      <c r="AE213" s="89"/>
      <c r="AF213" s="89"/>
      <c r="AG213" s="89"/>
      <c r="AH213" s="89"/>
      <c r="AI213" s="89"/>
      <c r="AJ213" s="89"/>
      <c r="AK213" s="89"/>
      <c r="AL213" s="89"/>
      <c r="AM213" s="89"/>
      <c r="AN213" s="89"/>
      <c r="AO213" s="89"/>
      <c r="AP213" s="89"/>
      <c r="AQ213" s="111"/>
      <c r="AR213" s="118"/>
      <c r="AS213" s="121" t="str">
        <f t="shared" si="76"/>
        <v/>
      </c>
      <c r="AT213" s="121" t="str">
        <f t="shared" si="76"/>
        <v/>
      </c>
      <c r="AU213" s="121" t="str">
        <f t="shared" si="76"/>
        <v/>
      </c>
      <c r="AV213" s="121" t="str">
        <f t="shared" si="76"/>
        <v/>
      </c>
      <c r="AW213" s="121" t="str">
        <f t="shared" si="76"/>
        <v/>
      </c>
      <c r="AX213" s="121" t="str">
        <f t="shared" si="76"/>
        <v/>
      </c>
      <c r="AY213" s="121" t="str">
        <f t="shared" si="77"/>
        <v/>
      </c>
      <c r="AZ213" s="121" t="str">
        <f t="shared" si="77"/>
        <v/>
      </c>
      <c r="BA213" s="121" t="str">
        <f t="shared" si="77"/>
        <v/>
      </c>
      <c r="BB213" s="121" t="str">
        <f t="shared" si="77"/>
        <v/>
      </c>
      <c r="BC213" s="121" t="str">
        <f t="shared" si="77"/>
        <v/>
      </c>
      <c r="BD213" s="121" t="str">
        <f t="shared" si="77"/>
        <v/>
      </c>
      <c r="BE213" s="82" t="str">
        <f t="shared" si="78"/>
        <v/>
      </c>
      <c r="BF213" s="82" t="str">
        <f t="shared" si="78"/>
        <v/>
      </c>
      <c r="BG213" s="82" t="str">
        <f t="shared" si="78"/>
        <v/>
      </c>
      <c r="BH213" s="82" t="str">
        <f t="shared" si="78"/>
        <v/>
      </c>
      <c r="BI213" s="82" t="str">
        <f t="shared" si="78"/>
        <v/>
      </c>
      <c r="BJ213" s="82" t="str">
        <f t="shared" si="78"/>
        <v/>
      </c>
      <c r="BK213" s="82" t="str">
        <f t="shared" si="79"/>
        <v/>
      </c>
      <c r="BL213" s="82" t="str">
        <f t="shared" si="79"/>
        <v/>
      </c>
      <c r="BM213" s="82" t="str">
        <f t="shared" si="79"/>
        <v/>
      </c>
      <c r="BN213" s="82" t="str">
        <f t="shared" si="79"/>
        <v/>
      </c>
      <c r="BO213" s="82" t="str">
        <f t="shared" si="79"/>
        <v/>
      </c>
      <c r="BP213" s="82" t="str">
        <f t="shared" si="79"/>
        <v/>
      </c>
      <c r="BQ213" s="82" t="str">
        <f t="shared" si="80"/>
        <v/>
      </c>
      <c r="BR213" s="82" t="str">
        <f t="shared" si="80"/>
        <v/>
      </c>
      <c r="BS213" s="82" t="str">
        <f t="shared" si="80"/>
        <v/>
      </c>
      <c r="BT213" s="82" t="str">
        <f t="shared" si="80"/>
        <v/>
      </c>
      <c r="BU213" s="82" t="str">
        <f t="shared" si="80"/>
        <v/>
      </c>
      <c r="BV213" s="82" t="str">
        <f t="shared" si="80"/>
        <v/>
      </c>
      <c r="BW213" s="82" t="str">
        <f t="shared" si="81"/>
        <v/>
      </c>
      <c r="BX213" s="82" t="str">
        <f t="shared" si="81"/>
        <v/>
      </c>
      <c r="BY213" s="82" t="str">
        <f t="shared" si="81"/>
        <v/>
      </c>
      <c r="BZ213" s="82" t="str">
        <f t="shared" si="81"/>
        <v/>
      </c>
      <c r="CA213" s="82" t="str">
        <f t="shared" si="81"/>
        <v/>
      </c>
      <c r="CB213" s="82" t="str">
        <f t="shared" si="81"/>
        <v/>
      </c>
      <c r="CC213" s="82" t="str">
        <f t="shared" si="82"/>
        <v/>
      </c>
      <c r="CD213" s="82" t="str">
        <f t="shared" si="82"/>
        <v/>
      </c>
      <c r="CE213" s="82" t="str">
        <f t="shared" si="82"/>
        <v/>
      </c>
      <c r="CF213" s="82" t="str">
        <f t="shared" si="82"/>
        <v/>
      </c>
      <c r="CG213" s="82" t="str">
        <f t="shared" si="82"/>
        <v/>
      </c>
      <c r="CH213" s="82" t="str">
        <f t="shared" si="82"/>
        <v/>
      </c>
      <c r="CI213" s="82" t="str">
        <f t="shared" si="83"/>
        <v/>
      </c>
      <c r="CJ213" s="82" t="str">
        <f t="shared" si="83"/>
        <v/>
      </c>
      <c r="CK213" s="82" t="str">
        <f t="shared" si="83"/>
        <v/>
      </c>
      <c r="CL213" s="82" t="str">
        <f t="shared" si="83"/>
        <v/>
      </c>
      <c r="CM213" s="82" t="str">
        <f t="shared" si="83"/>
        <v/>
      </c>
      <c r="CN213" s="82" t="str">
        <f t="shared" si="83"/>
        <v/>
      </c>
      <c r="CO213" s="82" t="str">
        <f t="shared" si="84"/>
        <v/>
      </c>
      <c r="CP213" s="82" t="str">
        <f t="shared" si="84"/>
        <v/>
      </c>
      <c r="CQ213" s="82" t="str">
        <f t="shared" si="84"/>
        <v/>
      </c>
      <c r="CR213" s="82" t="str">
        <f t="shared" si="84"/>
        <v/>
      </c>
      <c r="CS213" s="82" t="str">
        <f t="shared" si="84"/>
        <v/>
      </c>
      <c r="CT213" s="82" t="str">
        <f t="shared" si="84"/>
        <v/>
      </c>
      <c r="CU213" s="82" t="str">
        <f t="shared" si="85"/>
        <v/>
      </c>
      <c r="CV213" s="82" t="str">
        <f t="shared" si="85"/>
        <v/>
      </c>
      <c r="CW213" s="82" t="str">
        <f t="shared" si="85"/>
        <v/>
      </c>
      <c r="CX213" s="82" t="str">
        <f t="shared" si="85"/>
        <v/>
      </c>
      <c r="CY213" s="82" t="str">
        <f t="shared" si="85"/>
        <v/>
      </c>
      <c r="CZ213" s="82" t="str">
        <f t="shared" si="85"/>
        <v/>
      </c>
      <c r="DA213" s="82" t="str">
        <f t="shared" si="86"/>
        <v/>
      </c>
      <c r="DB213" s="82" t="str">
        <f t="shared" si="86"/>
        <v/>
      </c>
      <c r="DC213" s="82" t="str">
        <f t="shared" si="86"/>
        <v/>
      </c>
      <c r="DD213" s="82" t="str">
        <f t="shared" si="86"/>
        <v/>
      </c>
      <c r="DE213" s="82" t="str">
        <f t="shared" si="86"/>
        <v/>
      </c>
      <c r="DF213" s="82" t="str">
        <f t="shared" si="86"/>
        <v/>
      </c>
      <c r="DG213" s="82" t="str">
        <f t="shared" si="87"/>
        <v/>
      </c>
      <c r="DH213" s="82" t="str">
        <f t="shared" si="87"/>
        <v/>
      </c>
      <c r="DI213" s="82" t="str">
        <f t="shared" si="87"/>
        <v/>
      </c>
      <c r="DJ213" s="82" t="str">
        <f t="shared" si="87"/>
        <v/>
      </c>
      <c r="DK213" s="82" t="str">
        <f t="shared" si="87"/>
        <v/>
      </c>
      <c r="DL213" s="82" t="str">
        <f t="shared" si="87"/>
        <v/>
      </c>
      <c r="DM213" s="82" t="str">
        <f t="shared" si="88"/>
        <v/>
      </c>
      <c r="DN213" s="82" t="str">
        <f t="shared" si="88"/>
        <v/>
      </c>
      <c r="DO213" s="82" t="str">
        <f t="shared" si="88"/>
        <v/>
      </c>
      <c r="DP213" s="82" t="str">
        <f t="shared" si="88"/>
        <v/>
      </c>
      <c r="DQ213" s="82" t="str">
        <f t="shared" si="88"/>
        <v/>
      </c>
      <c r="DR213" s="82" t="str">
        <f t="shared" si="88"/>
        <v/>
      </c>
      <c r="DS213" s="82" t="str">
        <f t="shared" si="89"/>
        <v/>
      </c>
      <c r="DT213" s="82" t="str">
        <f t="shared" si="89"/>
        <v/>
      </c>
      <c r="DU213" s="82" t="str">
        <f t="shared" si="89"/>
        <v/>
      </c>
      <c r="DV213" s="82" t="str">
        <f t="shared" si="89"/>
        <v/>
      </c>
      <c r="DW213" s="82" t="str">
        <f t="shared" si="89"/>
        <v/>
      </c>
      <c r="DX213" s="82" t="str">
        <f t="shared" si="89"/>
        <v/>
      </c>
      <c r="DY213" s="82" t="str">
        <f t="shared" si="90"/>
        <v/>
      </c>
      <c r="DZ213" s="82" t="str">
        <f t="shared" si="90"/>
        <v/>
      </c>
      <c r="EA213" s="82" t="str">
        <f t="shared" si="90"/>
        <v/>
      </c>
      <c r="EB213" s="82" t="str">
        <f t="shared" si="90"/>
        <v/>
      </c>
      <c r="EC213" s="82" t="str">
        <f t="shared" si="90"/>
        <v/>
      </c>
      <c r="ED213" s="82" t="str">
        <f t="shared" si="90"/>
        <v/>
      </c>
      <c r="EE213" s="82" t="str">
        <f t="shared" si="91"/>
        <v/>
      </c>
      <c r="EF213" s="82" t="str">
        <f t="shared" si="91"/>
        <v/>
      </c>
      <c r="EG213" s="82" t="str">
        <f t="shared" si="91"/>
        <v/>
      </c>
      <c r="EH213" s="82" t="str">
        <f t="shared" si="91"/>
        <v/>
      </c>
      <c r="EI213" s="82" t="str">
        <f t="shared" si="91"/>
        <v/>
      </c>
      <c r="EJ213" s="82" t="str">
        <f t="shared" si="91"/>
        <v/>
      </c>
      <c r="EK213" s="82" t="str">
        <f t="shared" si="92"/>
        <v/>
      </c>
      <c r="EL213" s="82" t="str">
        <f t="shared" si="92"/>
        <v/>
      </c>
      <c r="EM213" s="82" t="str">
        <f t="shared" si="92"/>
        <v/>
      </c>
      <c r="EN213" s="82" t="str">
        <f t="shared" si="92"/>
        <v/>
      </c>
      <c r="EO213" s="82" t="str">
        <f t="shared" si="92"/>
        <v/>
      </c>
      <c r="EP213" s="82" t="str">
        <f t="shared" si="92"/>
        <v/>
      </c>
      <c r="EQ213" s="82" t="str">
        <f t="shared" si="93"/>
        <v/>
      </c>
      <c r="ER213" s="82" t="str">
        <f t="shared" si="93"/>
        <v/>
      </c>
      <c r="ES213" s="82" t="str">
        <f t="shared" si="93"/>
        <v/>
      </c>
      <c r="ET213" s="82" t="str">
        <f t="shared" si="93"/>
        <v/>
      </c>
      <c r="EU213" s="82" t="str">
        <f t="shared" si="93"/>
        <v/>
      </c>
      <c r="EV213" s="82" t="str">
        <f t="shared" si="93"/>
        <v/>
      </c>
      <c r="EW213" s="82" t="str">
        <f t="shared" si="94"/>
        <v/>
      </c>
      <c r="EX213" s="82" t="str">
        <f t="shared" si="94"/>
        <v/>
      </c>
      <c r="EY213" s="82" t="str">
        <f t="shared" si="94"/>
        <v/>
      </c>
      <c r="EZ213" s="82" t="str">
        <f t="shared" si="94"/>
        <v/>
      </c>
      <c r="FA213" s="82" t="str">
        <f t="shared" si="94"/>
        <v/>
      </c>
      <c r="FB213" s="82" t="str">
        <f t="shared" si="94"/>
        <v/>
      </c>
      <c r="FC213" s="82" t="str">
        <f t="shared" si="95"/>
        <v/>
      </c>
      <c r="FD213" s="82" t="str">
        <f t="shared" si="95"/>
        <v/>
      </c>
      <c r="FE213" s="82" t="str">
        <f t="shared" si="95"/>
        <v/>
      </c>
      <c r="FF213" s="82" t="str">
        <f t="shared" si="95"/>
        <v/>
      </c>
      <c r="FG213" s="82" t="str">
        <f t="shared" si="95"/>
        <v/>
      </c>
      <c r="FH213" s="82" t="str">
        <f t="shared" si="95"/>
        <v/>
      </c>
      <c r="FI213" s="82" t="str">
        <f t="shared" si="96"/>
        <v/>
      </c>
      <c r="FJ213" s="82" t="str">
        <f t="shared" si="96"/>
        <v/>
      </c>
      <c r="FK213" s="82" t="str">
        <f t="shared" si="96"/>
        <v/>
      </c>
      <c r="FL213" s="82" t="str">
        <f t="shared" si="96"/>
        <v/>
      </c>
      <c r="FM213" s="82" t="str">
        <f t="shared" si="96"/>
        <v/>
      </c>
      <c r="FN213" s="82" t="str">
        <f t="shared" si="96"/>
        <v/>
      </c>
      <c r="FO213" s="82" t="str">
        <f t="shared" si="97"/>
        <v/>
      </c>
      <c r="FP213" s="82" t="str">
        <f t="shared" si="97"/>
        <v/>
      </c>
      <c r="FQ213" s="82" t="str">
        <f t="shared" si="97"/>
        <v/>
      </c>
      <c r="FR213" s="82" t="str">
        <f t="shared" si="97"/>
        <v/>
      </c>
      <c r="FS213" s="82" t="str">
        <f t="shared" si="97"/>
        <v/>
      </c>
      <c r="FT213" s="82" t="str">
        <f t="shared" si="97"/>
        <v/>
      </c>
      <c r="FU213" s="82" t="str">
        <f t="shared" si="98"/>
        <v/>
      </c>
      <c r="FV213" s="82" t="str">
        <f t="shared" si="98"/>
        <v/>
      </c>
      <c r="FW213" s="82" t="str">
        <f t="shared" si="98"/>
        <v/>
      </c>
      <c r="FX213" s="82" t="str">
        <f t="shared" si="98"/>
        <v/>
      </c>
      <c r="FY213" s="82" t="str">
        <f t="shared" si="98"/>
        <v/>
      </c>
      <c r="FZ213" s="82" t="str">
        <f t="shared" si="98"/>
        <v/>
      </c>
      <c r="GA213" s="82" t="str">
        <f t="shared" si="99"/>
        <v/>
      </c>
      <c r="GB213" s="82" t="str">
        <f t="shared" si="99"/>
        <v/>
      </c>
      <c r="GC213" s="82" t="str">
        <f t="shared" si="99"/>
        <v/>
      </c>
      <c r="GD213" s="82" t="str">
        <f t="shared" si="99"/>
        <v/>
      </c>
      <c r="GE213" s="82" t="str">
        <f t="shared" si="99"/>
        <v/>
      </c>
      <c r="GF213" s="82" t="str">
        <f t="shared" si="99"/>
        <v/>
      </c>
      <c r="GG213" s="126"/>
      <c r="GH213" s="126"/>
      <c r="GI213" s="126"/>
      <c r="GJ213" s="126"/>
      <c r="GK213" s="126"/>
      <c r="GL213" s="126"/>
      <c r="GM213" s="126"/>
      <c r="GN213" s="126"/>
      <c r="GO213" s="126"/>
      <c r="GP213" s="126"/>
      <c r="GQ213" s="126"/>
      <c r="GR213" s="126"/>
      <c r="GS213" s="126"/>
      <c r="GT213" s="126"/>
      <c r="GU213" s="126"/>
      <c r="GV213" s="126"/>
      <c r="GW213" s="126"/>
      <c r="GX213" s="126"/>
      <c r="GY213" s="126"/>
      <c r="GZ213" s="126"/>
      <c r="HA213" s="126"/>
      <c r="HB213" s="126"/>
      <c r="HC213" s="126"/>
      <c r="HD213" s="126"/>
      <c r="HE213" s="129"/>
      <c r="HF213" s="129"/>
      <c r="HG213" s="129"/>
      <c r="HH213" s="129"/>
      <c r="HI213" s="129"/>
      <c r="HJ213" s="129"/>
      <c r="HK213" s="129"/>
      <c r="HL213" s="129"/>
      <c r="HM213" s="129"/>
      <c r="HN213" s="129"/>
      <c r="HO213" s="129"/>
      <c r="HP213" s="129"/>
      <c r="HQ213" s="129"/>
      <c r="HR213" s="129"/>
      <c r="HS213" s="129"/>
      <c r="HT213" s="129"/>
      <c r="HU213" s="129"/>
      <c r="HV213" s="129"/>
      <c r="HW213" s="129"/>
      <c r="HX213" s="129"/>
      <c r="HY213" s="129"/>
      <c r="HZ213" s="129"/>
      <c r="IA213" s="129"/>
      <c r="IB213" s="129"/>
    </row>
    <row r="214" spans="2:236" ht="25.5" customHeight="1">
      <c r="B214" s="2">
        <f>COUNTIF($H$4:H214,H214)</f>
        <v>0</v>
      </c>
      <c r="C214" s="2">
        <f>COUNTIF($J$4:J214,J214)</f>
        <v>0</v>
      </c>
      <c r="D214" s="2">
        <f>COUNTIF($K$4:K214,K214)</f>
        <v>0</v>
      </c>
      <c r="E214" s="89">
        <f t="shared" si="75"/>
        <v>211</v>
      </c>
      <c r="F214" s="89"/>
      <c r="G214" s="79"/>
      <c r="H214" s="97"/>
      <c r="I214" s="79"/>
      <c r="J214" s="79"/>
      <c r="K214" s="89"/>
      <c r="L214" s="89"/>
      <c r="M214" s="108"/>
      <c r="N214" s="108"/>
      <c r="O214" s="108"/>
      <c r="P214" s="108"/>
      <c r="Q214" s="108"/>
      <c r="R214" s="108"/>
      <c r="S214" s="89"/>
      <c r="T214" s="89"/>
      <c r="U214" s="89"/>
      <c r="V214" s="89"/>
      <c r="W214" s="89"/>
      <c r="X214" s="89"/>
      <c r="Y214" s="89"/>
      <c r="Z214" s="89"/>
      <c r="AA214" s="89"/>
      <c r="AB214" s="89"/>
      <c r="AC214" s="89"/>
      <c r="AD214" s="89"/>
      <c r="AE214" s="89"/>
      <c r="AF214" s="89"/>
      <c r="AG214" s="89"/>
      <c r="AH214" s="89"/>
      <c r="AI214" s="89"/>
      <c r="AJ214" s="89"/>
      <c r="AK214" s="89"/>
      <c r="AL214" s="89"/>
      <c r="AM214" s="89"/>
      <c r="AN214" s="89"/>
      <c r="AO214" s="89"/>
      <c r="AP214" s="89"/>
      <c r="AQ214" s="111"/>
      <c r="AR214" s="118"/>
      <c r="AS214" s="121" t="str">
        <f t="shared" si="76"/>
        <v/>
      </c>
      <c r="AT214" s="121" t="str">
        <f t="shared" si="76"/>
        <v/>
      </c>
      <c r="AU214" s="121" t="str">
        <f t="shared" si="76"/>
        <v/>
      </c>
      <c r="AV214" s="121" t="str">
        <f t="shared" si="76"/>
        <v/>
      </c>
      <c r="AW214" s="121" t="str">
        <f t="shared" si="76"/>
        <v/>
      </c>
      <c r="AX214" s="121" t="str">
        <f t="shared" si="76"/>
        <v/>
      </c>
      <c r="AY214" s="121" t="str">
        <f t="shared" si="77"/>
        <v/>
      </c>
      <c r="AZ214" s="121" t="str">
        <f t="shared" si="77"/>
        <v/>
      </c>
      <c r="BA214" s="121" t="str">
        <f t="shared" si="77"/>
        <v/>
      </c>
      <c r="BB214" s="121" t="str">
        <f t="shared" si="77"/>
        <v/>
      </c>
      <c r="BC214" s="121" t="str">
        <f t="shared" si="77"/>
        <v/>
      </c>
      <c r="BD214" s="121" t="str">
        <f t="shared" si="77"/>
        <v/>
      </c>
      <c r="BE214" s="82" t="str">
        <f t="shared" si="78"/>
        <v/>
      </c>
      <c r="BF214" s="82" t="str">
        <f t="shared" si="78"/>
        <v/>
      </c>
      <c r="BG214" s="82" t="str">
        <f t="shared" si="78"/>
        <v/>
      </c>
      <c r="BH214" s="82" t="str">
        <f t="shared" si="78"/>
        <v/>
      </c>
      <c r="BI214" s="82" t="str">
        <f t="shared" si="78"/>
        <v/>
      </c>
      <c r="BJ214" s="82" t="str">
        <f t="shared" si="78"/>
        <v/>
      </c>
      <c r="BK214" s="82" t="str">
        <f t="shared" si="79"/>
        <v/>
      </c>
      <c r="BL214" s="82" t="str">
        <f t="shared" si="79"/>
        <v/>
      </c>
      <c r="BM214" s="82" t="str">
        <f t="shared" si="79"/>
        <v/>
      </c>
      <c r="BN214" s="82" t="str">
        <f t="shared" si="79"/>
        <v/>
      </c>
      <c r="BO214" s="82" t="str">
        <f t="shared" si="79"/>
        <v/>
      </c>
      <c r="BP214" s="82" t="str">
        <f t="shared" si="79"/>
        <v/>
      </c>
      <c r="BQ214" s="82" t="str">
        <f t="shared" si="80"/>
        <v/>
      </c>
      <c r="BR214" s="82" t="str">
        <f t="shared" si="80"/>
        <v/>
      </c>
      <c r="BS214" s="82" t="str">
        <f t="shared" si="80"/>
        <v/>
      </c>
      <c r="BT214" s="82" t="str">
        <f t="shared" si="80"/>
        <v/>
      </c>
      <c r="BU214" s="82" t="str">
        <f t="shared" si="80"/>
        <v/>
      </c>
      <c r="BV214" s="82" t="str">
        <f t="shared" si="80"/>
        <v/>
      </c>
      <c r="BW214" s="82" t="str">
        <f t="shared" si="81"/>
        <v/>
      </c>
      <c r="BX214" s="82" t="str">
        <f t="shared" si="81"/>
        <v/>
      </c>
      <c r="BY214" s="82" t="str">
        <f t="shared" si="81"/>
        <v/>
      </c>
      <c r="BZ214" s="82" t="str">
        <f t="shared" si="81"/>
        <v/>
      </c>
      <c r="CA214" s="82" t="str">
        <f t="shared" si="81"/>
        <v/>
      </c>
      <c r="CB214" s="82" t="str">
        <f t="shared" si="81"/>
        <v/>
      </c>
      <c r="CC214" s="82" t="str">
        <f t="shared" si="82"/>
        <v/>
      </c>
      <c r="CD214" s="82" t="str">
        <f t="shared" si="82"/>
        <v/>
      </c>
      <c r="CE214" s="82" t="str">
        <f t="shared" si="82"/>
        <v/>
      </c>
      <c r="CF214" s="82" t="str">
        <f t="shared" si="82"/>
        <v/>
      </c>
      <c r="CG214" s="82" t="str">
        <f t="shared" si="82"/>
        <v/>
      </c>
      <c r="CH214" s="82" t="str">
        <f t="shared" si="82"/>
        <v/>
      </c>
      <c r="CI214" s="82" t="str">
        <f t="shared" si="83"/>
        <v/>
      </c>
      <c r="CJ214" s="82" t="str">
        <f t="shared" si="83"/>
        <v/>
      </c>
      <c r="CK214" s="82" t="str">
        <f t="shared" si="83"/>
        <v/>
      </c>
      <c r="CL214" s="82" t="str">
        <f t="shared" si="83"/>
        <v/>
      </c>
      <c r="CM214" s="82" t="str">
        <f t="shared" si="83"/>
        <v/>
      </c>
      <c r="CN214" s="82" t="str">
        <f t="shared" si="83"/>
        <v/>
      </c>
      <c r="CO214" s="82" t="str">
        <f t="shared" si="84"/>
        <v/>
      </c>
      <c r="CP214" s="82" t="str">
        <f t="shared" si="84"/>
        <v/>
      </c>
      <c r="CQ214" s="82" t="str">
        <f t="shared" si="84"/>
        <v/>
      </c>
      <c r="CR214" s="82" t="str">
        <f t="shared" si="84"/>
        <v/>
      </c>
      <c r="CS214" s="82" t="str">
        <f t="shared" si="84"/>
        <v/>
      </c>
      <c r="CT214" s="82" t="str">
        <f t="shared" si="84"/>
        <v/>
      </c>
      <c r="CU214" s="82" t="str">
        <f t="shared" si="85"/>
        <v/>
      </c>
      <c r="CV214" s="82" t="str">
        <f t="shared" si="85"/>
        <v/>
      </c>
      <c r="CW214" s="82" t="str">
        <f t="shared" si="85"/>
        <v/>
      </c>
      <c r="CX214" s="82" t="str">
        <f t="shared" si="85"/>
        <v/>
      </c>
      <c r="CY214" s="82" t="str">
        <f t="shared" si="85"/>
        <v/>
      </c>
      <c r="CZ214" s="82" t="str">
        <f t="shared" si="85"/>
        <v/>
      </c>
      <c r="DA214" s="82" t="str">
        <f t="shared" si="86"/>
        <v/>
      </c>
      <c r="DB214" s="82" t="str">
        <f t="shared" si="86"/>
        <v/>
      </c>
      <c r="DC214" s="82" t="str">
        <f t="shared" si="86"/>
        <v/>
      </c>
      <c r="DD214" s="82" t="str">
        <f t="shared" si="86"/>
        <v/>
      </c>
      <c r="DE214" s="82" t="str">
        <f t="shared" si="86"/>
        <v/>
      </c>
      <c r="DF214" s="82" t="str">
        <f t="shared" si="86"/>
        <v/>
      </c>
      <c r="DG214" s="82" t="str">
        <f t="shared" si="87"/>
        <v/>
      </c>
      <c r="DH214" s="82" t="str">
        <f t="shared" si="87"/>
        <v/>
      </c>
      <c r="DI214" s="82" t="str">
        <f t="shared" si="87"/>
        <v/>
      </c>
      <c r="DJ214" s="82" t="str">
        <f t="shared" si="87"/>
        <v/>
      </c>
      <c r="DK214" s="82" t="str">
        <f t="shared" si="87"/>
        <v/>
      </c>
      <c r="DL214" s="82" t="str">
        <f t="shared" si="87"/>
        <v/>
      </c>
      <c r="DM214" s="82" t="str">
        <f t="shared" si="88"/>
        <v/>
      </c>
      <c r="DN214" s="82" t="str">
        <f t="shared" si="88"/>
        <v/>
      </c>
      <c r="DO214" s="82" t="str">
        <f t="shared" si="88"/>
        <v/>
      </c>
      <c r="DP214" s="82" t="str">
        <f t="shared" si="88"/>
        <v/>
      </c>
      <c r="DQ214" s="82" t="str">
        <f t="shared" si="88"/>
        <v/>
      </c>
      <c r="DR214" s="82" t="str">
        <f t="shared" si="88"/>
        <v/>
      </c>
      <c r="DS214" s="82" t="str">
        <f t="shared" si="89"/>
        <v/>
      </c>
      <c r="DT214" s="82" t="str">
        <f t="shared" si="89"/>
        <v/>
      </c>
      <c r="DU214" s="82" t="str">
        <f t="shared" si="89"/>
        <v/>
      </c>
      <c r="DV214" s="82" t="str">
        <f t="shared" si="89"/>
        <v/>
      </c>
      <c r="DW214" s="82" t="str">
        <f t="shared" si="89"/>
        <v/>
      </c>
      <c r="DX214" s="82" t="str">
        <f t="shared" si="89"/>
        <v/>
      </c>
      <c r="DY214" s="82" t="str">
        <f t="shared" si="90"/>
        <v/>
      </c>
      <c r="DZ214" s="82" t="str">
        <f t="shared" si="90"/>
        <v/>
      </c>
      <c r="EA214" s="82" t="str">
        <f t="shared" si="90"/>
        <v/>
      </c>
      <c r="EB214" s="82" t="str">
        <f t="shared" si="90"/>
        <v/>
      </c>
      <c r="EC214" s="82" t="str">
        <f t="shared" si="90"/>
        <v/>
      </c>
      <c r="ED214" s="82" t="str">
        <f t="shared" si="90"/>
        <v/>
      </c>
      <c r="EE214" s="82" t="str">
        <f t="shared" si="91"/>
        <v/>
      </c>
      <c r="EF214" s="82" t="str">
        <f t="shared" si="91"/>
        <v/>
      </c>
      <c r="EG214" s="82" t="str">
        <f t="shared" si="91"/>
        <v/>
      </c>
      <c r="EH214" s="82" t="str">
        <f t="shared" si="91"/>
        <v/>
      </c>
      <c r="EI214" s="82" t="str">
        <f t="shared" si="91"/>
        <v/>
      </c>
      <c r="EJ214" s="82" t="str">
        <f t="shared" si="91"/>
        <v/>
      </c>
      <c r="EK214" s="82" t="str">
        <f t="shared" si="92"/>
        <v/>
      </c>
      <c r="EL214" s="82" t="str">
        <f t="shared" si="92"/>
        <v/>
      </c>
      <c r="EM214" s="82" t="str">
        <f t="shared" si="92"/>
        <v/>
      </c>
      <c r="EN214" s="82" t="str">
        <f t="shared" si="92"/>
        <v/>
      </c>
      <c r="EO214" s="82" t="str">
        <f t="shared" si="92"/>
        <v/>
      </c>
      <c r="EP214" s="82" t="str">
        <f t="shared" si="92"/>
        <v/>
      </c>
      <c r="EQ214" s="82" t="str">
        <f t="shared" si="93"/>
        <v/>
      </c>
      <c r="ER214" s="82" t="str">
        <f t="shared" si="93"/>
        <v/>
      </c>
      <c r="ES214" s="82" t="str">
        <f t="shared" si="93"/>
        <v/>
      </c>
      <c r="ET214" s="82" t="str">
        <f t="shared" si="93"/>
        <v/>
      </c>
      <c r="EU214" s="82" t="str">
        <f t="shared" si="93"/>
        <v/>
      </c>
      <c r="EV214" s="82" t="str">
        <f t="shared" si="93"/>
        <v/>
      </c>
      <c r="EW214" s="82" t="str">
        <f t="shared" si="94"/>
        <v/>
      </c>
      <c r="EX214" s="82" t="str">
        <f t="shared" si="94"/>
        <v/>
      </c>
      <c r="EY214" s="82" t="str">
        <f t="shared" si="94"/>
        <v/>
      </c>
      <c r="EZ214" s="82" t="str">
        <f t="shared" si="94"/>
        <v/>
      </c>
      <c r="FA214" s="82" t="str">
        <f t="shared" si="94"/>
        <v/>
      </c>
      <c r="FB214" s="82" t="str">
        <f t="shared" si="94"/>
        <v/>
      </c>
      <c r="FC214" s="82" t="str">
        <f t="shared" si="95"/>
        <v/>
      </c>
      <c r="FD214" s="82" t="str">
        <f t="shared" si="95"/>
        <v/>
      </c>
      <c r="FE214" s="82" t="str">
        <f t="shared" si="95"/>
        <v/>
      </c>
      <c r="FF214" s="82" t="str">
        <f t="shared" si="95"/>
        <v/>
      </c>
      <c r="FG214" s="82" t="str">
        <f t="shared" si="95"/>
        <v/>
      </c>
      <c r="FH214" s="82" t="str">
        <f t="shared" si="95"/>
        <v/>
      </c>
      <c r="FI214" s="82" t="str">
        <f t="shared" si="96"/>
        <v/>
      </c>
      <c r="FJ214" s="82" t="str">
        <f t="shared" si="96"/>
        <v/>
      </c>
      <c r="FK214" s="82" t="str">
        <f t="shared" si="96"/>
        <v/>
      </c>
      <c r="FL214" s="82" t="str">
        <f t="shared" si="96"/>
        <v/>
      </c>
      <c r="FM214" s="82" t="str">
        <f t="shared" si="96"/>
        <v/>
      </c>
      <c r="FN214" s="82" t="str">
        <f t="shared" si="96"/>
        <v/>
      </c>
      <c r="FO214" s="82" t="str">
        <f t="shared" si="97"/>
        <v/>
      </c>
      <c r="FP214" s="82" t="str">
        <f t="shared" si="97"/>
        <v/>
      </c>
      <c r="FQ214" s="82" t="str">
        <f t="shared" si="97"/>
        <v/>
      </c>
      <c r="FR214" s="82" t="str">
        <f t="shared" si="97"/>
        <v/>
      </c>
      <c r="FS214" s="82" t="str">
        <f t="shared" si="97"/>
        <v/>
      </c>
      <c r="FT214" s="82" t="str">
        <f t="shared" si="97"/>
        <v/>
      </c>
      <c r="FU214" s="82" t="str">
        <f t="shared" si="98"/>
        <v/>
      </c>
      <c r="FV214" s="82" t="str">
        <f t="shared" si="98"/>
        <v/>
      </c>
      <c r="FW214" s="82" t="str">
        <f t="shared" si="98"/>
        <v/>
      </c>
      <c r="FX214" s="82" t="str">
        <f t="shared" si="98"/>
        <v/>
      </c>
      <c r="FY214" s="82" t="str">
        <f t="shared" si="98"/>
        <v/>
      </c>
      <c r="FZ214" s="82" t="str">
        <f t="shared" si="98"/>
        <v/>
      </c>
      <c r="GA214" s="82" t="str">
        <f t="shared" si="99"/>
        <v/>
      </c>
      <c r="GB214" s="82" t="str">
        <f t="shared" si="99"/>
        <v/>
      </c>
      <c r="GC214" s="82" t="str">
        <f t="shared" si="99"/>
        <v/>
      </c>
      <c r="GD214" s="82" t="str">
        <f t="shared" si="99"/>
        <v/>
      </c>
      <c r="GE214" s="82" t="str">
        <f t="shared" si="99"/>
        <v/>
      </c>
      <c r="GF214" s="82" t="str">
        <f t="shared" si="99"/>
        <v/>
      </c>
      <c r="GG214" s="126"/>
      <c r="GH214" s="126"/>
      <c r="GI214" s="126"/>
      <c r="GJ214" s="126"/>
      <c r="GK214" s="126"/>
      <c r="GL214" s="126"/>
      <c r="GM214" s="126"/>
      <c r="GN214" s="126"/>
      <c r="GO214" s="126"/>
      <c r="GP214" s="126"/>
      <c r="GQ214" s="126"/>
      <c r="GR214" s="126"/>
      <c r="GS214" s="126"/>
      <c r="GT214" s="126"/>
      <c r="GU214" s="126"/>
      <c r="GV214" s="126"/>
      <c r="GW214" s="126"/>
      <c r="GX214" s="126"/>
      <c r="GY214" s="126"/>
      <c r="GZ214" s="126"/>
      <c r="HA214" s="126"/>
      <c r="HB214" s="126"/>
      <c r="HC214" s="126"/>
      <c r="HD214" s="126"/>
      <c r="HE214" s="129"/>
      <c r="HF214" s="129"/>
      <c r="HG214" s="129"/>
      <c r="HH214" s="129"/>
      <c r="HI214" s="129"/>
      <c r="HJ214" s="129"/>
      <c r="HK214" s="129"/>
      <c r="HL214" s="129"/>
      <c r="HM214" s="129"/>
      <c r="HN214" s="129"/>
      <c r="HO214" s="129"/>
      <c r="HP214" s="129"/>
      <c r="HQ214" s="129"/>
      <c r="HR214" s="129"/>
      <c r="HS214" s="129"/>
      <c r="HT214" s="129"/>
      <c r="HU214" s="129"/>
      <c r="HV214" s="129"/>
      <c r="HW214" s="129"/>
      <c r="HX214" s="129"/>
      <c r="HY214" s="129"/>
      <c r="HZ214" s="129"/>
      <c r="IA214" s="129"/>
      <c r="IB214" s="129"/>
    </row>
    <row r="215" spans="2:236" ht="25.5" customHeight="1">
      <c r="B215" s="2">
        <f>COUNTIF($H$4:H215,H215)</f>
        <v>0</v>
      </c>
      <c r="C215" s="2">
        <f>COUNTIF($J$4:J215,J215)</f>
        <v>0</v>
      </c>
      <c r="D215" s="2">
        <f>COUNTIF($K$4:K215,K215)</f>
        <v>0</v>
      </c>
      <c r="E215" s="89">
        <f t="shared" si="75"/>
        <v>212</v>
      </c>
      <c r="F215" s="89"/>
      <c r="G215" s="79"/>
      <c r="H215" s="97"/>
      <c r="I215" s="79"/>
      <c r="J215" s="79"/>
      <c r="K215" s="89"/>
      <c r="L215" s="89"/>
      <c r="M215" s="108"/>
      <c r="N215" s="108"/>
      <c r="O215" s="108"/>
      <c r="P215" s="108"/>
      <c r="Q215" s="108"/>
      <c r="R215" s="108"/>
      <c r="S215" s="89"/>
      <c r="T215" s="89"/>
      <c r="U215" s="89"/>
      <c r="V215" s="89"/>
      <c r="W215" s="89"/>
      <c r="X215" s="89"/>
      <c r="Y215" s="89"/>
      <c r="Z215" s="89"/>
      <c r="AA215" s="89"/>
      <c r="AB215" s="89"/>
      <c r="AC215" s="89"/>
      <c r="AD215" s="89"/>
      <c r="AE215" s="89"/>
      <c r="AF215" s="89"/>
      <c r="AG215" s="89"/>
      <c r="AH215" s="89"/>
      <c r="AI215" s="89"/>
      <c r="AJ215" s="89"/>
      <c r="AK215" s="89"/>
      <c r="AL215" s="89"/>
      <c r="AM215" s="89"/>
      <c r="AN215" s="89"/>
      <c r="AO215" s="89"/>
      <c r="AP215" s="89"/>
      <c r="AQ215" s="111"/>
      <c r="AR215" s="118"/>
      <c r="AS215" s="121" t="str">
        <f t="shared" si="76"/>
        <v/>
      </c>
      <c r="AT215" s="121" t="str">
        <f t="shared" si="76"/>
        <v/>
      </c>
      <c r="AU215" s="121" t="str">
        <f t="shared" si="76"/>
        <v/>
      </c>
      <c r="AV215" s="121" t="str">
        <f t="shared" si="76"/>
        <v/>
      </c>
      <c r="AW215" s="121" t="str">
        <f t="shared" si="76"/>
        <v/>
      </c>
      <c r="AX215" s="121" t="str">
        <f t="shared" si="76"/>
        <v/>
      </c>
      <c r="AY215" s="121" t="str">
        <f t="shared" si="77"/>
        <v/>
      </c>
      <c r="AZ215" s="121" t="str">
        <f t="shared" si="77"/>
        <v/>
      </c>
      <c r="BA215" s="121" t="str">
        <f t="shared" si="77"/>
        <v/>
      </c>
      <c r="BB215" s="121" t="str">
        <f t="shared" si="77"/>
        <v/>
      </c>
      <c r="BC215" s="121" t="str">
        <f t="shared" si="77"/>
        <v/>
      </c>
      <c r="BD215" s="121" t="str">
        <f t="shared" si="77"/>
        <v/>
      </c>
      <c r="BE215" s="82" t="str">
        <f t="shared" si="78"/>
        <v/>
      </c>
      <c r="BF215" s="82" t="str">
        <f t="shared" si="78"/>
        <v/>
      </c>
      <c r="BG215" s="82" t="str">
        <f t="shared" si="78"/>
        <v/>
      </c>
      <c r="BH215" s="82" t="str">
        <f t="shared" si="78"/>
        <v/>
      </c>
      <c r="BI215" s="82" t="str">
        <f t="shared" si="78"/>
        <v/>
      </c>
      <c r="BJ215" s="82" t="str">
        <f t="shared" si="78"/>
        <v/>
      </c>
      <c r="BK215" s="82" t="str">
        <f t="shared" si="79"/>
        <v/>
      </c>
      <c r="BL215" s="82" t="str">
        <f t="shared" si="79"/>
        <v/>
      </c>
      <c r="BM215" s="82" t="str">
        <f t="shared" si="79"/>
        <v/>
      </c>
      <c r="BN215" s="82" t="str">
        <f t="shared" si="79"/>
        <v/>
      </c>
      <c r="BO215" s="82" t="str">
        <f t="shared" si="79"/>
        <v/>
      </c>
      <c r="BP215" s="82" t="str">
        <f t="shared" si="79"/>
        <v/>
      </c>
      <c r="BQ215" s="82" t="str">
        <f t="shared" si="80"/>
        <v/>
      </c>
      <c r="BR215" s="82" t="str">
        <f t="shared" si="80"/>
        <v/>
      </c>
      <c r="BS215" s="82" t="str">
        <f t="shared" si="80"/>
        <v/>
      </c>
      <c r="BT215" s="82" t="str">
        <f t="shared" si="80"/>
        <v/>
      </c>
      <c r="BU215" s="82" t="str">
        <f t="shared" si="80"/>
        <v/>
      </c>
      <c r="BV215" s="82" t="str">
        <f t="shared" si="80"/>
        <v/>
      </c>
      <c r="BW215" s="82" t="str">
        <f t="shared" si="81"/>
        <v/>
      </c>
      <c r="BX215" s="82" t="str">
        <f t="shared" si="81"/>
        <v/>
      </c>
      <c r="BY215" s="82" t="str">
        <f t="shared" si="81"/>
        <v/>
      </c>
      <c r="BZ215" s="82" t="str">
        <f t="shared" si="81"/>
        <v/>
      </c>
      <c r="CA215" s="82" t="str">
        <f t="shared" si="81"/>
        <v/>
      </c>
      <c r="CB215" s="82" t="str">
        <f t="shared" si="81"/>
        <v/>
      </c>
      <c r="CC215" s="82" t="str">
        <f t="shared" si="82"/>
        <v/>
      </c>
      <c r="CD215" s="82" t="str">
        <f t="shared" si="82"/>
        <v/>
      </c>
      <c r="CE215" s="82" t="str">
        <f t="shared" si="82"/>
        <v/>
      </c>
      <c r="CF215" s="82" t="str">
        <f t="shared" si="82"/>
        <v/>
      </c>
      <c r="CG215" s="82" t="str">
        <f t="shared" si="82"/>
        <v/>
      </c>
      <c r="CH215" s="82" t="str">
        <f t="shared" si="82"/>
        <v/>
      </c>
      <c r="CI215" s="82" t="str">
        <f t="shared" si="83"/>
        <v/>
      </c>
      <c r="CJ215" s="82" t="str">
        <f t="shared" si="83"/>
        <v/>
      </c>
      <c r="CK215" s="82" t="str">
        <f t="shared" si="83"/>
        <v/>
      </c>
      <c r="CL215" s="82" t="str">
        <f t="shared" si="83"/>
        <v/>
      </c>
      <c r="CM215" s="82" t="str">
        <f t="shared" si="83"/>
        <v/>
      </c>
      <c r="CN215" s="82" t="str">
        <f t="shared" si="83"/>
        <v/>
      </c>
      <c r="CO215" s="82" t="str">
        <f t="shared" si="84"/>
        <v/>
      </c>
      <c r="CP215" s="82" t="str">
        <f t="shared" si="84"/>
        <v/>
      </c>
      <c r="CQ215" s="82" t="str">
        <f t="shared" si="84"/>
        <v/>
      </c>
      <c r="CR215" s="82" t="str">
        <f t="shared" si="84"/>
        <v/>
      </c>
      <c r="CS215" s="82" t="str">
        <f t="shared" si="84"/>
        <v/>
      </c>
      <c r="CT215" s="82" t="str">
        <f t="shared" si="84"/>
        <v/>
      </c>
      <c r="CU215" s="82" t="str">
        <f t="shared" si="85"/>
        <v/>
      </c>
      <c r="CV215" s="82" t="str">
        <f t="shared" si="85"/>
        <v/>
      </c>
      <c r="CW215" s="82" t="str">
        <f t="shared" si="85"/>
        <v/>
      </c>
      <c r="CX215" s="82" t="str">
        <f t="shared" si="85"/>
        <v/>
      </c>
      <c r="CY215" s="82" t="str">
        <f t="shared" si="85"/>
        <v/>
      </c>
      <c r="CZ215" s="82" t="str">
        <f t="shared" si="85"/>
        <v/>
      </c>
      <c r="DA215" s="82" t="str">
        <f t="shared" si="86"/>
        <v/>
      </c>
      <c r="DB215" s="82" t="str">
        <f t="shared" si="86"/>
        <v/>
      </c>
      <c r="DC215" s="82" t="str">
        <f t="shared" si="86"/>
        <v/>
      </c>
      <c r="DD215" s="82" t="str">
        <f t="shared" si="86"/>
        <v/>
      </c>
      <c r="DE215" s="82" t="str">
        <f t="shared" si="86"/>
        <v/>
      </c>
      <c r="DF215" s="82" t="str">
        <f t="shared" si="86"/>
        <v/>
      </c>
      <c r="DG215" s="82" t="str">
        <f t="shared" si="87"/>
        <v/>
      </c>
      <c r="DH215" s="82" t="str">
        <f t="shared" si="87"/>
        <v/>
      </c>
      <c r="DI215" s="82" t="str">
        <f t="shared" si="87"/>
        <v/>
      </c>
      <c r="DJ215" s="82" t="str">
        <f t="shared" si="87"/>
        <v/>
      </c>
      <c r="DK215" s="82" t="str">
        <f t="shared" si="87"/>
        <v/>
      </c>
      <c r="DL215" s="82" t="str">
        <f t="shared" si="87"/>
        <v/>
      </c>
      <c r="DM215" s="82" t="str">
        <f t="shared" si="88"/>
        <v/>
      </c>
      <c r="DN215" s="82" t="str">
        <f t="shared" si="88"/>
        <v/>
      </c>
      <c r="DO215" s="82" t="str">
        <f t="shared" si="88"/>
        <v/>
      </c>
      <c r="DP215" s="82" t="str">
        <f t="shared" si="88"/>
        <v/>
      </c>
      <c r="DQ215" s="82" t="str">
        <f t="shared" si="88"/>
        <v/>
      </c>
      <c r="DR215" s="82" t="str">
        <f t="shared" si="88"/>
        <v/>
      </c>
      <c r="DS215" s="82" t="str">
        <f t="shared" si="89"/>
        <v/>
      </c>
      <c r="DT215" s="82" t="str">
        <f t="shared" si="89"/>
        <v/>
      </c>
      <c r="DU215" s="82" t="str">
        <f t="shared" si="89"/>
        <v/>
      </c>
      <c r="DV215" s="82" t="str">
        <f t="shared" si="89"/>
        <v/>
      </c>
      <c r="DW215" s="82" t="str">
        <f t="shared" si="89"/>
        <v/>
      </c>
      <c r="DX215" s="82" t="str">
        <f t="shared" si="89"/>
        <v/>
      </c>
      <c r="DY215" s="82" t="str">
        <f t="shared" si="90"/>
        <v/>
      </c>
      <c r="DZ215" s="82" t="str">
        <f t="shared" si="90"/>
        <v/>
      </c>
      <c r="EA215" s="82" t="str">
        <f t="shared" si="90"/>
        <v/>
      </c>
      <c r="EB215" s="82" t="str">
        <f t="shared" si="90"/>
        <v/>
      </c>
      <c r="EC215" s="82" t="str">
        <f t="shared" si="90"/>
        <v/>
      </c>
      <c r="ED215" s="82" t="str">
        <f t="shared" si="90"/>
        <v/>
      </c>
      <c r="EE215" s="82" t="str">
        <f t="shared" si="91"/>
        <v/>
      </c>
      <c r="EF215" s="82" t="str">
        <f t="shared" si="91"/>
        <v/>
      </c>
      <c r="EG215" s="82" t="str">
        <f t="shared" si="91"/>
        <v/>
      </c>
      <c r="EH215" s="82" t="str">
        <f t="shared" si="91"/>
        <v/>
      </c>
      <c r="EI215" s="82" t="str">
        <f t="shared" si="91"/>
        <v/>
      </c>
      <c r="EJ215" s="82" t="str">
        <f t="shared" si="91"/>
        <v/>
      </c>
      <c r="EK215" s="82" t="str">
        <f t="shared" si="92"/>
        <v/>
      </c>
      <c r="EL215" s="82" t="str">
        <f t="shared" si="92"/>
        <v/>
      </c>
      <c r="EM215" s="82" t="str">
        <f t="shared" si="92"/>
        <v/>
      </c>
      <c r="EN215" s="82" t="str">
        <f t="shared" si="92"/>
        <v/>
      </c>
      <c r="EO215" s="82" t="str">
        <f t="shared" si="92"/>
        <v/>
      </c>
      <c r="EP215" s="82" t="str">
        <f t="shared" si="92"/>
        <v/>
      </c>
      <c r="EQ215" s="82" t="str">
        <f t="shared" si="93"/>
        <v/>
      </c>
      <c r="ER215" s="82" t="str">
        <f t="shared" si="93"/>
        <v/>
      </c>
      <c r="ES215" s="82" t="str">
        <f t="shared" si="93"/>
        <v/>
      </c>
      <c r="ET215" s="82" t="str">
        <f t="shared" si="93"/>
        <v/>
      </c>
      <c r="EU215" s="82" t="str">
        <f t="shared" si="93"/>
        <v/>
      </c>
      <c r="EV215" s="82" t="str">
        <f t="shared" si="93"/>
        <v/>
      </c>
      <c r="EW215" s="82" t="str">
        <f t="shared" si="94"/>
        <v/>
      </c>
      <c r="EX215" s="82" t="str">
        <f t="shared" si="94"/>
        <v/>
      </c>
      <c r="EY215" s="82" t="str">
        <f t="shared" si="94"/>
        <v/>
      </c>
      <c r="EZ215" s="82" t="str">
        <f t="shared" si="94"/>
        <v/>
      </c>
      <c r="FA215" s="82" t="str">
        <f t="shared" si="94"/>
        <v/>
      </c>
      <c r="FB215" s="82" t="str">
        <f t="shared" si="94"/>
        <v/>
      </c>
      <c r="FC215" s="82" t="str">
        <f t="shared" si="95"/>
        <v/>
      </c>
      <c r="FD215" s="82" t="str">
        <f t="shared" si="95"/>
        <v/>
      </c>
      <c r="FE215" s="82" t="str">
        <f t="shared" si="95"/>
        <v/>
      </c>
      <c r="FF215" s="82" t="str">
        <f t="shared" si="95"/>
        <v/>
      </c>
      <c r="FG215" s="82" t="str">
        <f t="shared" si="95"/>
        <v/>
      </c>
      <c r="FH215" s="82" t="str">
        <f t="shared" si="95"/>
        <v/>
      </c>
      <c r="FI215" s="82" t="str">
        <f t="shared" si="96"/>
        <v/>
      </c>
      <c r="FJ215" s="82" t="str">
        <f t="shared" si="96"/>
        <v/>
      </c>
      <c r="FK215" s="82" t="str">
        <f t="shared" si="96"/>
        <v/>
      </c>
      <c r="FL215" s="82" t="str">
        <f t="shared" si="96"/>
        <v/>
      </c>
      <c r="FM215" s="82" t="str">
        <f t="shared" si="96"/>
        <v/>
      </c>
      <c r="FN215" s="82" t="str">
        <f t="shared" si="96"/>
        <v/>
      </c>
      <c r="FO215" s="82" t="str">
        <f t="shared" si="97"/>
        <v/>
      </c>
      <c r="FP215" s="82" t="str">
        <f t="shared" si="97"/>
        <v/>
      </c>
      <c r="FQ215" s="82" t="str">
        <f t="shared" si="97"/>
        <v/>
      </c>
      <c r="FR215" s="82" t="str">
        <f t="shared" si="97"/>
        <v/>
      </c>
      <c r="FS215" s="82" t="str">
        <f t="shared" si="97"/>
        <v/>
      </c>
      <c r="FT215" s="82" t="str">
        <f t="shared" si="97"/>
        <v/>
      </c>
      <c r="FU215" s="82" t="str">
        <f t="shared" si="98"/>
        <v/>
      </c>
      <c r="FV215" s="82" t="str">
        <f t="shared" si="98"/>
        <v/>
      </c>
      <c r="FW215" s="82" t="str">
        <f t="shared" si="98"/>
        <v/>
      </c>
      <c r="FX215" s="82" t="str">
        <f t="shared" si="98"/>
        <v/>
      </c>
      <c r="FY215" s="82" t="str">
        <f t="shared" si="98"/>
        <v/>
      </c>
      <c r="FZ215" s="82" t="str">
        <f t="shared" si="98"/>
        <v/>
      </c>
      <c r="GA215" s="82" t="str">
        <f t="shared" si="99"/>
        <v/>
      </c>
      <c r="GB215" s="82" t="str">
        <f t="shared" si="99"/>
        <v/>
      </c>
      <c r="GC215" s="82" t="str">
        <f t="shared" si="99"/>
        <v/>
      </c>
      <c r="GD215" s="82" t="str">
        <f t="shared" si="99"/>
        <v/>
      </c>
      <c r="GE215" s="82" t="str">
        <f t="shared" si="99"/>
        <v/>
      </c>
      <c r="GF215" s="82" t="str">
        <f t="shared" si="99"/>
        <v/>
      </c>
      <c r="GG215" s="126"/>
      <c r="GH215" s="126"/>
      <c r="GI215" s="126"/>
      <c r="GJ215" s="126"/>
      <c r="GK215" s="126"/>
      <c r="GL215" s="126"/>
      <c r="GM215" s="126"/>
      <c r="GN215" s="126"/>
      <c r="GO215" s="126"/>
      <c r="GP215" s="126"/>
      <c r="GQ215" s="126"/>
      <c r="GR215" s="126"/>
      <c r="GS215" s="126"/>
      <c r="GT215" s="126"/>
      <c r="GU215" s="126"/>
      <c r="GV215" s="126"/>
      <c r="GW215" s="126"/>
      <c r="GX215" s="126"/>
      <c r="GY215" s="126"/>
      <c r="GZ215" s="126"/>
      <c r="HA215" s="126"/>
      <c r="HB215" s="126"/>
      <c r="HC215" s="126"/>
      <c r="HD215" s="126"/>
      <c r="HE215" s="129"/>
      <c r="HF215" s="129"/>
      <c r="HG215" s="129"/>
      <c r="HH215" s="129"/>
      <c r="HI215" s="129"/>
      <c r="HJ215" s="129"/>
      <c r="HK215" s="129"/>
      <c r="HL215" s="129"/>
      <c r="HM215" s="129"/>
      <c r="HN215" s="129"/>
      <c r="HO215" s="129"/>
      <c r="HP215" s="129"/>
      <c r="HQ215" s="129"/>
      <c r="HR215" s="129"/>
      <c r="HS215" s="129"/>
      <c r="HT215" s="129"/>
      <c r="HU215" s="129"/>
      <c r="HV215" s="129"/>
      <c r="HW215" s="129"/>
      <c r="HX215" s="129"/>
      <c r="HY215" s="129"/>
      <c r="HZ215" s="129"/>
      <c r="IA215" s="129"/>
      <c r="IB215" s="129"/>
    </row>
    <row r="216" spans="2:236" ht="25.5" customHeight="1">
      <c r="B216" s="2">
        <f>COUNTIF($H$4:H216,H216)</f>
        <v>0</v>
      </c>
      <c r="C216" s="2">
        <f>COUNTIF($J$4:J216,J216)</f>
        <v>0</v>
      </c>
      <c r="D216" s="2">
        <f>COUNTIF($K$4:K216,K216)</f>
        <v>0</v>
      </c>
      <c r="E216" s="89">
        <f t="shared" si="75"/>
        <v>213</v>
      </c>
      <c r="F216" s="89"/>
      <c r="G216" s="79"/>
      <c r="H216" s="97"/>
      <c r="I216" s="79"/>
      <c r="J216" s="79"/>
      <c r="K216" s="89"/>
      <c r="L216" s="89"/>
      <c r="M216" s="108"/>
      <c r="N216" s="108"/>
      <c r="O216" s="108"/>
      <c r="P216" s="108"/>
      <c r="Q216" s="108"/>
      <c r="R216" s="108"/>
      <c r="S216" s="89"/>
      <c r="T216" s="89"/>
      <c r="U216" s="89"/>
      <c r="V216" s="89"/>
      <c r="W216" s="89"/>
      <c r="X216" s="89"/>
      <c r="Y216" s="89"/>
      <c r="Z216" s="89"/>
      <c r="AA216" s="89"/>
      <c r="AB216" s="89"/>
      <c r="AC216" s="89"/>
      <c r="AD216" s="89"/>
      <c r="AE216" s="89"/>
      <c r="AF216" s="89"/>
      <c r="AG216" s="89"/>
      <c r="AH216" s="89"/>
      <c r="AI216" s="89"/>
      <c r="AJ216" s="89"/>
      <c r="AK216" s="89"/>
      <c r="AL216" s="89"/>
      <c r="AM216" s="89"/>
      <c r="AN216" s="89"/>
      <c r="AO216" s="89"/>
      <c r="AP216" s="89"/>
      <c r="AQ216" s="111"/>
      <c r="AR216" s="118"/>
      <c r="AS216" s="121" t="str">
        <f t="shared" si="76"/>
        <v/>
      </c>
      <c r="AT216" s="121" t="str">
        <f t="shared" si="76"/>
        <v/>
      </c>
      <c r="AU216" s="121" t="str">
        <f t="shared" si="76"/>
        <v/>
      </c>
      <c r="AV216" s="121" t="str">
        <f t="shared" si="76"/>
        <v/>
      </c>
      <c r="AW216" s="121" t="str">
        <f t="shared" si="76"/>
        <v/>
      </c>
      <c r="AX216" s="121" t="str">
        <f t="shared" si="76"/>
        <v/>
      </c>
      <c r="AY216" s="121" t="str">
        <f t="shared" si="77"/>
        <v/>
      </c>
      <c r="AZ216" s="121" t="str">
        <f t="shared" si="77"/>
        <v/>
      </c>
      <c r="BA216" s="121" t="str">
        <f t="shared" si="77"/>
        <v/>
      </c>
      <c r="BB216" s="121" t="str">
        <f t="shared" si="77"/>
        <v/>
      </c>
      <c r="BC216" s="121" t="str">
        <f t="shared" si="77"/>
        <v/>
      </c>
      <c r="BD216" s="121" t="str">
        <f t="shared" si="77"/>
        <v/>
      </c>
      <c r="BE216" s="82" t="str">
        <f t="shared" si="78"/>
        <v/>
      </c>
      <c r="BF216" s="82" t="str">
        <f t="shared" si="78"/>
        <v/>
      </c>
      <c r="BG216" s="82" t="str">
        <f t="shared" si="78"/>
        <v/>
      </c>
      <c r="BH216" s="82" t="str">
        <f t="shared" si="78"/>
        <v/>
      </c>
      <c r="BI216" s="82" t="str">
        <f t="shared" si="78"/>
        <v/>
      </c>
      <c r="BJ216" s="82" t="str">
        <f t="shared" si="78"/>
        <v/>
      </c>
      <c r="BK216" s="82" t="str">
        <f t="shared" si="79"/>
        <v/>
      </c>
      <c r="BL216" s="82" t="str">
        <f t="shared" si="79"/>
        <v/>
      </c>
      <c r="BM216" s="82" t="str">
        <f t="shared" si="79"/>
        <v/>
      </c>
      <c r="BN216" s="82" t="str">
        <f t="shared" si="79"/>
        <v/>
      </c>
      <c r="BO216" s="82" t="str">
        <f t="shared" si="79"/>
        <v/>
      </c>
      <c r="BP216" s="82" t="str">
        <f t="shared" si="79"/>
        <v/>
      </c>
      <c r="BQ216" s="82" t="str">
        <f t="shared" si="80"/>
        <v/>
      </c>
      <c r="BR216" s="82" t="str">
        <f t="shared" si="80"/>
        <v/>
      </c>
      <c r="BS216" s="82" t="str">
        <f t="shared" si="80"/>
        <v/>
      </c>
      <c r="BT216" s="82" t="str">
        <f t="shared" si="80"/>
        <v/>
      </c>
      <c r="BU216" s="82" t="str">
        <f t="shared" si="80"/>
        <v/>
      </c>
      <c r="BV216" s="82" t="str">
        <f t="shared" si="80"/>
        <v/>
      </c>
      <c r="BW216" s="82" t="str">
        <f t="shared" si="81"/>
        <v/>
      </c>
      <c r="BX216" s="82" t="str">
        <f t="shared" si="81"/>
        <v/>
      </c>
      <c r="BY216" s="82" t="str">
        <f t="shared" si="81"/>
        <v/>
      </c>
      <c r="BZ216" s="82" t="str">
        <f t="shared" si="81"/>
        <v/>
      </c>
      <c r="CA216" s="82" t="str">
        <f t="shared" si="81"/>
        <v/>
      </c>
      <c r="CB216" s="82" t="str">
        <f t="shared" si="81"/>
        <v/>
      </c>
      <c r="CC216" s="82" t="str">
        <f t="shared" si="82"/>
        <v/>
      </c>
      <c r="CD216" s="82" t="str">
        <f t="shared" si="82"/>
        <v/>
      </c>
      <c r="CE216" s="82" t="str">
        <f t="shared" si="82"/>
        <v/>
      </c>
      <c r="CF216" s="82" t="str">
        <f t="shared" si="82"/>
        <v/>
      </c>
      <c r="CG216" s="82" t="str">
        <f t="shared" si="82"/>
        <v/>
      </c>
      <c r="CH216" s="82" t="str">
        <f t="shared" si="82"/>
        <v/>
      </c>
      <c r="CI216" s="82" t="str">
        <f t="shared" si="83"/>
        <v/>
      </c>
      <c r="CJ216" s="82" t="str">
        <f t="shared" si="83"/>
        <v/>
      </c>
      <c r="CK216" s="82" t="str">
        <f t="shared" si="83"/>
        <v/>
      </c>
      <c r="CL216" s="82" t="str">
        <f t="shared" si="83"/>
        <v/>
      </c>
      <c r="CM216" s="82" t="str">
        <f t="shared" si="83"/>
        <v/>
      </c>
      <c r="CN216" s="82" t="str">
        <f t="shared" si="83"/>
        <v/>
      </c>
      <c r="CO216" s="82" t="str">
        <f t="shared" si="84"/>
        <v/>
      </c>
      <c r="CP216" s="82" t="str">
        <f t="shared" si="84"/>
        <v/>
      </c>
      <c r="CQ216" s="82" t="str">
        <f t="shared" si="84"/>
        <v/>
      </c>
      <c r="CR216" s="82" t="str">
        <f t="shared" si="84"/>
        <v/>
      </c>
      <c r="CS216" s="82" t="str">
        <f t="shared" si="84"/>
        <v/>
      </c>
      <c r="CT216" s="82" t="str">
        <f t="shared" si="84"/>
        <v/>
      </c>
      <c r="CU216" s="82" t="str">
        <f t="shared" si="85"/>
        <v/>
      </c>
      <c r="CV216" s="82" t="str">
        <f t="shared" si="85"/>
        <v/>
      </c>
      <c r="CW216" s="82" t="str">
        <f t="shared" si="85"/>
        <v/>
      </c>
      <c r="CX216" s="82" t="str">
        <f t="shared" si="85"/>
        <v/>
      </c>
      <c r="CY216" s="82" t="str">
        <f t="shared" si="85"/>
        <v/>
      </c>
      <c r="CZ216" s="82" t="str">
        <f t="shared" si="85"/>
        <v/>
      </c>
      <c r="DA216" s="82" t="str">
        <f t="shared" si="86"/>
        <v/>
      </c>
      <c r="DB216" s="82" t="str">
        <f t="shared" si="86"/>
        <v/>
      </c>
      <c r="DC216" s="82" t="str">
        <f t="shared" si="86"/>
        <v/>
      </c>
      <c r="DD216" s="82" t="str">
        <f t="shared" si="86"/>
        <v/>
      </c>
      <c r="DE216" s="82" t="str">
        <f t="shared" si="86"/>
        <v/>
      </c>
      <c r="DF216" s="82" t="str">
        <f t="shared" si="86"/>
        <v/>
      </c>
      <c r="DG216" s="82" t="str">
        <f t="shared" si="87"/>
        <v/>
      </c>
      <c r="DH216" s="82" t="str">
        <f t="shared" si="87"/>
        <v/>
      </c>
      <c r="DI216" s="82" t="str">
        <f t="shared" si="87"/>
        <v/>
      </c>
      <c r="DJ216" s="82" t="str">
        <f t="shared" si="87"/>
        <v/>
      </c>
      <c r="DK216" s="82" t="str">
        <f t="shared" si="87"/>
        <v/>
      </c>
      <c r="DL216" s="82" t="str">
        <f t="shared" si="87"/>
        <v/>
      </c>
      <c r="DM216" s="82" t="str">
        <f t="shared" si="88"/>
        <v/>
      </c>
      <c r="DN216" s="82" t="str">
        <f t="shared" si="88"/>
        <v/>
      </c>
      <c r="DO216" s="82" t="str">
        <f t="shared" si="88"/>
        <v/>
      </c>
      <c r="DP216" s="82" t="str">
        <f t="shared" si="88"/>
        <v/>
      </c>
      <c r="DQ216" s="82" t="str">
        <f t="shared" si="88"/>
        <v/>
      </c>
      <c r="DR216" s="82" t="str">
        <f t="shared" si="88"/>
        <v/>
      </c>
      <c r="DS216" s="82" t="str">
        <f t="shared" si="89"/>
        <v/>
      </c>
      <c r="DT216" s="82" t="str">
        <f t="shared" si="89"/>
        <v/>
      </c>
      <c r="DU216" s="82" t="str">
        <f t="shared" si="89"/>
        <v/>
      </c>
      <c r="DV216" s="82" t="str">
        <f t="shared" si="89"/>
        <v/>
      </c>
      <c r="DW216" s="82" t="str">
        <f t="shared" si="89"/>
        <v/>
      </c>
      <c r="DX216" s="82" t="str">
        <f t="shared" si="89"/>
        <v/>
      </c>
      <c r="DY216" s="82" t="str">
        <f t="shared" si="90"/>
        <v/>
      </c>
      <c r="DZ216" s="82" t="str">
        <f t="shared" si="90"/>
        <v/>
      </c>
      <c r="EA216" s="82" t="str">
        <f t="shared" si="90"/>
        <v/>
      </c>
      <c r="EB216" s="82" t="str">
        <f t="shared" si="90"/>
        <v/>
      </c>
      <c r="EC216" s="82" t="str">
        <f t="shared" si="90"/>
        <v/>
      </c>
      <c r="ED216" s="82" t="str">
        <f t="shared" si="90"/>
        <v/>
      </c>
      <c r="EE216" s="82" t="str">
        <f t="shared" si="91"/>
        <v/>
      </c>
      <c r="EF216" s="82" t="str">
        <f t="shared" si="91"/>
        <v/>
      </c>
      <c r="EG216" s="82" t="str">
        <f t="shared" si="91"/>
        <v/>
      </c>
      <c r="EH216" s="82" t="str">
        <f t="shared" si="91"/>
        <v/>
      </c>
      <c r="EI216" s="82" t="str">
        <f t="shared" si="91"/>
        <v/>
      </c>
      <c r="EJ216" s="82" t="str">
        <f t="shared" si="91"/>
        <v/>
      </c>
      <c r="EK216" s="82" t="str">
        <f t="shared" si="92"/>
        <v/>
      </c>
      <c r="EL216" s="82" t="str">
        <f t="shared" si="92"/>
        <v/>
      </c>
      <c r="EM216" s="82" t="str">
        <f t="shared" si="92"/>
        <v/>
      </c>
      <c r="EN216" s="82" t="str">
        <f t="shared" si="92"/>
        <v/>
      </c>
      <c r="EO216" s="82" t="str">
        <f t="shared" si="92"/>
        <v/>
      </c>
      <c r="EP216" s="82" t="str">
        <f t="shared" si="92"/>
        <v/>
      </c>
      <c r="EQ216" s="82" t="str">
        <f t="shared" si="93"/>
        <v/>
      </c>
      <c r="ER216" s="82" t="str">
        <f t="shared" si="93"/>
        <v/>
      </c>
      <c r="ES216" s="82" t="str">
        <f t="shared" si="93"/>
        <v/>
      </c>
      <c r="ET216" s="82" t="str">
        <f t="shared" si="93"/>
        <v/>
      </c>
      <c r="EU216" s="82" t="str">
        <f t="shared" si="93"/>
        <v/>
      </c>
      <c r="EV216" s="82" t="str">
        <f t="shared" si="93"/>
        <v/>
      </c>
      <c r="EW216" s="82" t="str">
        <f t="shared" si="94"/>
        <v/>
      </c>
      <c r="EX216" s="82" t="str">
        <f t="shared" si="94"/>
        <v/>
      </c>
      <c r="EY216" s="82" t="str">
        <f t="shared" si="94"/>
        <v/>
      </c>
      <c r="EZ216" s="82" t="str">
        <f t="shared" si="94"/>
        <v/>
      </c>
      <c r="FA216" s="82" t="str">
        <f t="shared" si="94"/>
        <v/>
      </c>
      <c r="FB216" s="82" t="str">
        <f t="shared" si="94"/>
        <v/>
      </c>
      <c r="FC216" s="82" t="str">
        <f t="shared" si="95"/>
        <v/>
      </c>
      <c r="FD216" s="82" t="str">
        <f t="shared" si="95"/>
        <v/>
      </c>
      <c r="FE216" s="82" t="str">
        <f t="shared" si="95"/>
        <v/>
      </c>
      <c r="FF216" s="82" t="str">
        <f t="shared" si="95"/>
        <v/>
      </c>
      <c r="FG216" s="82" t="str">
        <f t="shared" si="95"/>
        <v/>
      </c>
      <c r="FH216" s="82" t="str">
        <f t="shared" si="95"/>
        <v/>
      </c>
      <c r="FI216" s="82" t="str">
        <f t="shared" si="96"/>
        <v/>
      </c>
      <c r="FJ216" s="82" t="str">
        <f t="shared" si="96"/>
        <v/>
      </c>
      <c r="FK216" s="82" t="str">
        <f t="shared" si="96"/>
        <v/>
      </c>
      <c r="FL216" s="82" t="str">
        <f t="shared" si="96"/>
        <v/>
      </c>
      <c r="FM216" s="82" t="str">
        <f t="shared" si="96"/>
        <v/>
      </c>
      <c r="FN216" s="82" t="str">
        <f t="shared" si="96"/>
        <v/>
      </c>
      <c r="FO216" s="82" t="str">
        <f t="shared" si="97"/>
        <v/>
      </c>
      <c r="FP216" s="82" t="str">
        <f t="shared" si="97"/>
        <v/>
      </c>
      <c r="FQ216" s="82" t="str">
        <f t="shared" si="97"/>
        <v/>
      </c>
      <c r="FR216" s="82" t="str">
        <f t="shared" si="97"/>
        <v/>
      </c>
      <c r="FS216" s="82" t="str">
        <f t="shared" si="97"/>
        <v/>
      </c>
      <c r="FT216" s="82" t="str">
        <f t="shared" si="97"/>
        <v/>
      </c>
      <c r="FU216" s="82" t="str">
        <f t="shared" si="98"/>
        <v/>
      </c>
      <c r="FV216" s="82" t="str">
        <f t="shared" si="98"/>
        <v/>
      </c>
      <c r="FW216" s="82" t="str">
        <f t="shared" si="98"/>
        <v/>
      </c>
      <c r="FX216" s="82" t="str">
        <f t="shared" si="98"/>
        <v/>
      </c>
      <c r="FY216" s="82" t="str">
        <f t="shared" si="98"/>
        <v/>
      </c>
      <c r="FZ216" s="82" t="str">
        <f t="shared" si="98"/>
        <v/>
      </c>
      <c r="GA216" s="82" t="str">
        <f t="shared" si="99"/>
        <v/>
      </c>
      <c r="GB216" s="82" t="str">
        <f t="shared" si="99"/>
        <v/>
      </c>
      <c r="GC216" s="82" t="str">
        <f t="shared" si="99"/>
        <v/>
      </c>
      <c r="GD216" s="82" t="str">
        <f t="shared" si="99"/>
        <v/>
      </c>
      <c r="GE216" s="82" t="str">
        <f t="shared" si="99"/>
        <v/>
      </c>
      <c r="GF216" s="82" t="str">
        <f t="shared" si="99"/>
        <v/>
      </c>
      <c r="GG216" s="126"/>
      <c r="GH216" s="126"/>
      <c r="GI216" s="126"/>
      <c r="GJ216" s="126"/>
      <c r="GK216" s="126"/>
      <c r="GL216" s="126"/>
      <c r="GM216" s="126"/>
      <c r="GN216" s="126"/>
      <c r="GO216" s="126"/>
      <c r="GP216" s="126"/>
      <c r="GQ216" s="126"/>
      <c r="GR216" s="126"/>
      <c r="GS216" s="126"/>
      <c r="GT216" s="126"/>
      <c r="GU216" s="126"/>
      <c r="GV216" s="126"/>
      <c r="GW216" s="126"/>
      <c r="GX216" s="126"/>
      <c r="GY216" s="126"/>
      <c r="GZ216" s="126"/>
      <c r="HA216" s="126"/>
      <c r="HB216" s="126"/>
      <c r="HC216" s="126"/>
      <c r="HD216" s="126"/>
      <c r="HE216" s="129"/>
      <c r="HF216" s="129"/>
      <c r="HG216" s="129"/>
      <c r="HH216" s="129"/>
      <c r="HI216" s="129"/>
      <c r="HJ216" s="129"/>
      <c r="HK216" s="129"/>
      <c r="HL216" s="129"/>
      <c r="HM216" s="129"/>
      <c r="HN216" s="129"/>
      <c r="HO216" s="129"/>
      <c r="HP216" s="129"/>
      <c r="HQ216" s="129"/>
      <c r="HR216" s="129"/>
      <c r="HS216" s="129"/>
      <c r="HT216" s="129"/>
      <c r="HU216" s="129"/>
      <c r="HV216" s="129"/>
      <c r="HW216" s="129"/>
      <c r="HX216" s="129"/>
      <c r="HY216" s="129"/>
      <c r="HZ216" s="129"/>
      <c r="IA216" s="129"/>
      <c r="IB216" s="129"/>
    </row>
    <row r="217" spans="2:236" ht="25.5" customHeight="1">
      <c r="B217" s="2">
        <f>COUNTIF($H$4:H217,H217)</f>
        <v>0</v>
      </c>
      <c r="C217" s="2">
        <f>COUNTIF($J$4:J217,J217)</f>
        <v>0</v>
      </c>
      <c r="D217" s="2">
        <f>COUNTIF($K$4:K217,K217)</f>
        <v>0</v>
      </c>
      <c r="E217" s="89">
        <f t="shared" si="75"/>
        <v>214</v>
      </c>
      <c r="F217" s="89"/>
      <c r="G217" s="79"/>
      <c r="H217" s="97"/>
      <c r="I217" s="79"/>
      <c r="J217" s="79"/>
      <c r="K217" s="89"/>
      <c r="L217" s="89"/>
      <c r="M217" s="108"/>
      <c r="N217" s="108"/>
      <c r="O217" s="108"/>
      <c r="P217" s="108"/>
      <c r="Q217" s="108"/>
      <c r="R217" s="108"/>
      <c r="S217" s="89"/>
      <c r="T217" s="89"/>
      <c r="U217" s="89"/>
      <c r="V217" s="89"/>
      <c r="W217" s="89"/>
      <c r="X217" s="89"/>
      <c r="Y217" s="89"/>
      <c r="Z217" s="89"/>
      <c r="AA217" s="89"/>
      <c r="AB217" s="89"/>
      <c r="AC217" s="89"/>
      <c r="AD217" s="89"/>
      <c r="AE217" s="89"/>
      <c r="AF217" s="89"/>
      <c r="AG217" s="89"/>
      <c r="AH217" s="89"/>
      <c r="AI217" s="89"/>
      <c r="AJ217" s="89"/>
      <c r="AK217" s="89"/>
      <c r="AL217" s="89"/>
      <c r="AM217" s="89"/>
      <c r="AN217" s="89"/>
      <c r="AO217" s="89"/>
      <c r="AP217" s="89"/>
      <c r="AQ217" s="111"/>
      <c r="AR217" s="118"/>
      <c r="AS217" s="121" t="str">
        <f t="shared" si="76"/>
        <v/>
      </c>
      <c r="AT217" s="121" t="str">
        <f t="shared" si="76"/>
        <v/>
      </c>
      <c r="AU217" s="121" t="str">
        <f t="shared" si="76"/>
        <v/>
      </c>
      <c r="AV217" s="121" t="str">
        <f t="shared" si="76"/>
        <v/>
      </c>
      <c r="AW217" s="121" t="str">
        <f t="shared" si="76"/>
        <v/>
      </c>
      <c r="AX217" s="121" t="str">
        <f t="shared" si="76"/>
        <v/>
      </c>
      <c r="AY217" s="121" t="str">
        <f t="shared" si="77"/>
        <v/>
      </c>
      <c r="AZ217" s="121" t="str">
        <f t="shared" si="77"/>
        <v/>
      </c>
      <c r="BA217" s="121" t="str">
        <f t="shared" si="77"/>
        <v/>
      </c>
      <c r="BB217" s="121" t="str">
        <f t="shared" si="77"/>
        <v/>
      </c>
      <c r="BC217" s="121" t="str">
        <f t="shared" si="77"/>
        <v/>
      </c>
      <c r="BD217" s="121" t="str">
        <f t="shared" si="77"/>
        <v/>
      </c>
      <c r="BE217" s="82" t="str">
        <f t="shared" si="78"/>
        <v/>
      </c>
      <c r="BF217" s="82" t="str">
        <f t="shared" si="78"/>
        <v/>
      </c>
      <c r="BG217" s="82" t="str">
        <f t="shared" si="78"/>
        <v/>
      </c>
      <c r="BH217" s="82" t="str">
        <f t="shared" si="78"/>
        <v/>
      </c>
      <c r="BI217" s="82" t="str">
        <f t="shared" si="78"/>
        <v/>
      </c>
      <c r="BJ217" s="82" t="str">
        <f t="shared" si="78"/>
        <v/>
      </c>
      <c r="BK217" s="82" t="str">
        <f t="shared" si="79"/>
        <v/>
      </c>
      <c r="BL217" s="82" t="str">
        <f t="shared" si="79"/>
        <v/>
      </c>
      <c r="BM217" s="82" t="str">
        <f t="shared" si="79"/>
        <v/>
      </c>
      <c r="BN217" s="82" t="str">
        <f t="shared" si="79"/>
        <v/>
      </c>
      <c r="BO217" s="82" t="str">
        <f t="shared" si="79"/>
        <v/>
      </c>
      <c r="BP217" s="82" t="str">
        <f t="shared" si="79"/>
        <v/>
      </c>
      <c r="BQ217" s="82" t="str">
        <f t="shared" si="80"/>
        <v/>
      </c>
      <c r="BR217" s="82" t="str">
        <f t="shared" si="80"/>
        <v/>
      </c>
      <c r="BS217" s="82" t="str">
        <f t="shared" si="80"/>
        <v/>
      </c>
      <c r="BT217" s="82" t="str">
        <f t="shared" si="80"/>
        <v/>
      </c>
      <c r="BU217" s="82" t="str">
        <f t="shared" si="80"/>
        <v/>
      </c>
      <c r="BV217" s="82" t="str">
        <f t="shared" si="80"/>
        <v/>
      </c>
      <c r="BW217" s="82" t="str">
        <f t="shared" si="81"/>
        <v/>
      </c>
      <c r="BX217" s="82" t="str">
        <f t="shared" si="81"/>
        <v/>
      </c>
      <c r="BY217" s="82" t="str">
        <f t="shared" si="81"/>
        <v/>
      </c>
      <c r="BZ217" s="82" t="str">
        <f t="shared" si="81"/>
        <v/>
      </c>
      <c r="CA217" s="82" t="str">
        <f t="shared" si="81"/>
        <v/>
      </c>
      <c r="CB217" s="82" t="str">
        <f t="shared" si="81"/>
        <v/>
      </c>
      <c r="CC217" s="82" t="str">
        <f t="shared" si="82"/>
        <v/>
      </c>
      <c r="CD217" s="82" t="str">
        <f t="shared" si="82"/>
        <v/>
      </c>
      <c r="CE217" s="82" t="str">
        <f t="shared" si="82"/>
        <v/>
      </c>
      <c r="CF217" s="82" t="str">
        <f t="shared" si="82"/>
        <v/>
      </c>
      <c r="CG217" s="82" t="str">
        <f t="shared" si="82"/>
        <v/>
      </c>
      <c r="CH217" s="82" t="str">
        <f t="shared" si="82"/>
        <v/>
      </c>
      <c r="CI217" s="82" t="str">
        <f t="shared" si="83"/>
        <v/>
      </c>
      <c r="CJ217" s="82" t="str">
        <f t="shared" si="83"/>
        <v/>
      </c>
      <c r="CK217" s="82" t="str">
        <f t="shared" si="83"/>
        <v/>
      </c>
      <c r="CL217" s="82" t="str">
        <f t="shared" si="83"/>
        <v/>
      </c>
      <c r="CM217" s="82" t="str">
        <f t="shared" si="83"/>
        <v/>
      </c>
      <c r="CN217" s="82" t="str">
        <f t="shared" si="83"/>
        <v/>
      </c>
      <c r="CO217" s="82" t="str">
        <f t="shared" si="84"/>
        <v/>
      </c>
      <c r="CP217" s="82" t="str">
        <f t="shared" si="84"/>
        <v/>
      </c>
      <c r="CQ217" s="82" t="str">
        <f t="shared" si="84"/>
        <v/>
      </c>
      <c r="CR217" s="82" t="str">
        <f t="shared" si="84"/>
        <v/>
      </c>
      <c r="CS217" s="82" t="str">
        <f t="shared" si="84"/>
        <v/>
      </c>
      <c r="CT217" s="82" t="str">
        <f t="shared" si="84"/>
        <v/>
      </c>
      <c r="CU217" s="82" t="str">
        <f t="shared" si="85"/>
        <v/>
      </c>
      <c r="CV217" s="82" t="str">
        <f t="shared" si="85"/>
        <v/>
      </c>
      <c r="CW217" s="82" t="str">
        <f t="shared" si="85"/>
        <v/>
      </c>
      <c r="CX217" s="82" t="str">
        <f t="shared" si="85"/>
        <v/>
      </c>
      <c r="CY217" s="82" t="str">
        <f t="shared" si="85"/>
        <v/>
      </c>
      <c r="CZ217" s="82" t="str">
        <f t="shared" si="85"/>
        <v/>
      </c>
      <c r="DA217" s="82" t="str">
        <f t="shared" si="86"/>
        <v/>
      </c>
      <c r="DB217" s="82" t="str">
        <f t="shared" si="86"/>
        <v/>
      </c>
      <c r="DC217" s="82" t="str">
        <f t="shared" si="86"/>
        <v/>
      </c>
      <c r="DD217" s="82" t="str">
        <f t="shared" si="86"/>
        <v/>
      </c>
      <c r="DE217" s="82" t="str">
        <f t="shared" si="86"/>
        <v/>
      </c>
      <c r="DF217" s="82" t="str">
        <f t="shared" si="86"/>
        <v/>
      </c>
      <c r="DG217" s="82" t="str">
        <f t="shared" si="87"/>
        <v/>
      </c>
      <c r="DH217" s="82" t="str">
        <f t="shared" si="87"/>
        <v/>
      </c>
      <c r="DI217" s="82" t="str">
        <f t="shared" si="87"/>
        <v/>
      </c>
      <c r="DJ217" s="82" t="str">
        <f t="shared" si="87"/>
        <v/>
      </c>
      <c r="DK217" s="82" t="str">
        <f t="shared" si="87"/>
        <v/>
      </c>
      <c r="DL217" s="82" t="str">
        <f t="shared" si="87"/>
        <v/>
      </c>
      <c r="DM217" s="82" t="str">
        <f t="shared" si="88"/>
        <v/>
      </c>
      <c r="DN217" s="82" t="str">
        <f t="shared" si="88"/>
        <v/>
      </c>
      <c r="DO217" s="82" t="str">
        <f t="shared" si="88"/>
        <v/>
      </c>
      <c r="DP217" s="82" t="str">
        <f t="shared" si="88"/>
        <v/>
      </c>
      <c r="DQ217" s="82" t="str">
        <f t="shared" si="88"/>
        <v/>
      </c>
      <c r="DR217" s="82" t="str">
        <f t="shared" si="88"/>
        <v/>
      </c>
      <c r="DS217" s="82" t="str">
        <f t="shared" si="89"/>
        <v/>
      </c>
      <c r="DT217" s="82" t="str">
        <f t="shared" si="89"/>
        <v/>
      </c>
      <c r="DU217" s="82" t="str">
        <f t="shared" si="89"/>
        <v/>
      </c>
      <c r="DV217" s="82" t="str">
        <f t="shared" si="89"/>
        <v/>
      </c>
      <c r="DW217" s="82" t="str">
        <f t="shared" si="89"/>
        <v/>
      </c>
      <c r="DX217" s="82" t="str">
        <f t="shared" si="89"/>
        <v/>
      </c>
      <c r="DY217" s="82" t="str">
        <f t="shared" si="90"/>
        <v/>
      </c>
      <c r="DZ217" s="82" t="str">
        <f t="shared" si="90"/>
        <v/>
      </c>
      <c r="EA217" s="82" t="str">
        <f t="shared" si="90"/>
        <v/>
      </c>
      <c r="EB217" s="82" t="str">
        <f t="shared" si="90"/>
        <v/>
      </c>
      <c r="EC217" s="82" t="str">
        <f t="shared" si="90"/>
        <v/>
      </c>
      <c r="ED217" s="82" t="str">
        <f t="shared" si="90"/>
        <v/>
      </c>
      <c r="EE217" s="82" t="str">
        <f t="shared" si="91"/>
        <v/>
      </c>
      <c r="EF217" s="82" t="str">
        <f t="shared" si="91"/>
        <v/>
      </c>
      <c r="EG217" s="82" t="str">
        <f t="shared" si="91"/>
        <v/>
      </c>
      <c r="EH217" s="82" t="str">
        <f t="shared" si="91"/>
        <v/>
      </c>
      <c r="EI217" s="82" t="str">
        <f t="shared" si="91"/>
        <v/>
      </c>
      <c r="EJ217" s="82" t="str">
        <f t="shared" si="91"/>
        <v/>
      </c>
      <c r="EK217" s="82" t="str">
        <f t="shared" si="92"/>
        <v/>
      </c>
      <c r="EL217" s="82" t="str">
        <f t="shared" si="92"/>
        <v/>
      </c>
      <c r="EM217" s="82" t="str">
        <f t="shared" si="92"/>
        <v/>
      </c>
      <c r="EN217" s="82" t="str">
        <f t="shared" si="92"/>
        <v/>
      </c>
      <c r="EO217" s="82" t="str">
        <f t="shared" si="92"/>
        <v/>
      </c>
      <c r="EP217" s="82" t="str">
        <f t="shared" si="92"/>
        <v/>
      </c>
      <c r="EQ217" s="82" t="str">
        <f t="shared" si="93"/>
        <v/>
      </c>
      <c r="ER217" s="82" t="str">
        <f t="shared" si="93"/>
        <v/>
      </c>
      <c r="ES217" s="82" t="str">
        <f t="shared" si="93"/>
        <v/>
      </c>
      <c r="ET217" s="82" t="str">
        <f t="shared" si="93"/>
        <v/>
      </c>
      <c r="EU217" s="82" t="str">
        <f t="shared" si="93"/>
        <v/>
      </c>
      <c r="EV217" s="82" t="str">
        <f t="shared" si="93"/>
        <v/>
      </c>
      <c r="EW217" s="82" t="str">
        <f t="shared" si="94"/>
        <v/>
      </c>
      <c r="EX217" s="82" t="str">
        <f t="shared" si="94"/>
        <v/>
      </c>
      <c r="EY217" s="82" t="str">
        <f t="shared" si="94"/>
        <v/>
      </c>
      <c r="EZ217" s="82" t="str">
        <f t="shared" si="94"/>
        <v/>
      </c>
      <c r="FA217" s="82" t="str">
        <f t="shared" si="94"/>
        <v/>
      </c>
      <c r="FB217" s="82" t="str">
        <f t="shared" si="94"/>
        <v/>
      </c>
      <c r="FC217" s="82" t="str">
        <f t="shared" si="95"/>
        <v/>
      </c>
      <c r="FD217" s="82" t="str">
        <f t="shared" si="95"/>
        <v/>
      </c>
      <c r="FE217" s="82" t="str">
        <f t="shared" si="95"/>
        <v/>
      </c>
      <c r="FF217" s="82" t="str">
        <f t="shared" si="95"/>
        <v/>
      </c>
      <c r="FG217" s="82" t="str">
        <f t="shared" si="95"/>
        <v/>
      </c>
      <c r="FH217" s="82" t="str">
        <f t="shared" si="95"/>
        <v/>
      </c>
      <c r="FI217" s="82" t="str">
        <f t="shared" si="96"/>
        <v/>
      </c>
      <c r="FJ217" s="82" t="str">
        <f t="shared" si="96"/>
        <v/>
      </c>
      <c r="FK217" s="82" t="str">
        <f t="shared" si="96"/>
        <v/>
      </c>
      <c r="FL217" s="82" t="str">
        <f t="shared" si="96"/>
        <v/>
      </c>
      <c r="FM217" s="82" t="str">
        <f t="shared" si="96"/>
        <v/>
      </c>
      <c r="FN217" s="82" t="str">
        <f t="shared" si="96"/>
        <v/>
      </c>
      <c r="FO217" s="82" t="str">
        <f t="shared" si="97"/>
        <v/>
      </c>
      <c r="FP217" s="82" t="str">
        <f t="shared" si="97"/>
        <v/>
      </c>
      <c r="FQ217" s="82" t="str">
        <f t="shared" si="97"/>
        <v/>
      </c>
      <c r="FR217" s="82" t="str">
        <f t="shared" si="97"/>
        <v/>
      </c>
      <c r="FS217" s="82" t="str">
        <f t="shared" si="97"/>
        <v/>
      </c>
      <c r="FT217" s="82" t="str">
        <f t="shared" si="97"/>
        <v/>
      </c>
      <c r="FU217" s="82" t="str">
        <f t="shared" si="98"/>
        <v/>
      </c>
      <c r="FV217" s="82" t="str">
        <f t="shared" si="98"/>
        <v/>
      </c>
      <c r="FW217" s="82" t="str">
        <f t="shared" si="98"/>
        <v/>
      </c>
      <c r="FX217" s="82" t="str">
        <f t="shared" si="98"/>
        <v/>
      </c>
      <c r="FY217" s="82" t="str">
        <f t="shared" si="98"/>
        <v/>
      </c>
      <c r="FZ217" s="82" t="str">
        <f t="shared" si="98"/>
        <v/>
      </c>
      <c r="GA217" s="82" t="str">
        <f t="shared" si="99"/>
        <v/>
      </c>
      <c r="GB217" s="82" t="str">
        <f t="shared" si="99"/>
        <v/>
      </c>
      <c r="GC217" s="82" t="str">
        <f t="shared" si="99"/>
        <v/>
      </c>
      <c r="GD217" s="82" t="str">
        <f t="shared" si="99"/>
        <v/>
      </c>
      <c r="GE217" s="82" t="str">
        <f t="shared" si="99"/>
        <v/>
      </c>
      <c r="GF217" s="82" t="str">
        <f t="shared" si="99"/>
        <v/>
      </c>
      <c r="GG217" s="126"/>
      <c r="GH217" s="126"/>
      <c r="GI217" s="126"/>
      <c r="GJ217" s="126"/>
      <c r="GK217" s="126"/>
      <c r="GL217" s="126"/>
      <c r="GM217" s="126"/>
      <c r="GN217" s="126"/>
      <c r="GO217" s="126"/>
      <c r="GP217" s="126"/>
      <c r="GQ217" s="126"/>
      <c r="GR217" s="126"/>
      <c r="GS217" s="126"/>
      <c r="GT217" s="126"/>
      <c r="GU217" s="126"/>
      <c r="GV217" s="126"/>
      <c r="GW217" s="126"/>
      <c r="GX217" s="126"/>
      <c r="GY217" s="126"/>
      <c r="GZ217" s="126"/>
      <c r="HA217" s="126"/>
      <c r="HB217" s="126"/>
      <c r="HC217" s="126"/>
      <c r="HD217" s="126"/>
      <c r="HE217" s="129"/>
      <c r="HF217" s="129"/>
      <c r="HG217" s="129"/>
      <c r="HH217" s="129"/>
      <c r="HI217" s="129"/>
      <c r="HJ217" s="129"/>
      <c r="HK217" s="129"/>
      <c r="HL217" s="129"/>
      <c r="HM217" s="129"/>
      <c r="HN217" s="129"/>
      <c r="HO217" s="129"/>
      <c r="HP217" s="129"/>
      <c r="HQ217" s="129"/>
      <c r="HR217" s="129"/>
      <c r="HS217" s="129"/>
      <c r="HT217" s="129"/>
      <c r="HU217" s="129"/>
      <c r="HV217" s="129"/>
      <c r="HW217" s="129"/>
      <c r="HX217" s="129"/>
      <c r="HY217" s="129"/>
      <c r="HZ217" s="129"/>
      <c r="IA217" s="129"/>
      <c r="IB217" s="129"/>
    </row>
    <row r="218" spans="2:236" ht="25.5" customHeight="1">
      <c r="B218" s="2">
        <f>COUNTIF($H$4:H218,H218)</f>
        <v>0</v>
      </c>
      <c r="C218" s="2">
        <f>COUNTIF($J$4:J218,J218)</f>
        <v>0</v>
      </c>
      <c r="D218" s="2">
        <f>COUNTIF($K$4:K218,K218)</f>
        <v>0</v>
      </c>
      <c r="E218" s="89">
        <f t="shared" si="75"/>
        <v>215</v>
      </c>
      <c r="F218" s="89"/>
      <c r="G218" s="79"/>
      <c r="H218" s="97"/>
      <c r="I218" s="79"/>
      <c r="J218" s="79"/>
      <c r="K218" s="89"/>
      <c r="L218" s="89"/>
      <c r="M218" s="108"/>
      <c r="N218" s="108"/>
      <c r="O218" s="108"/>
      <c r="P218" s="108"/>
      <c r="Q218" s="108"/>
      <c r="R218" s="108"/>
      <c r="S218" s="89"/>
      <c r="T218" s="89"/>
      <c r="U218" s="89"/>
      <c r="V218" s="89"/>
      <c r="W218" s="89"/>
      <c r="X218" s="89"/>
      <c r="Y218" s="89"/>
      <c r="Z218" s="89"/>
      <c r="AA218" s="89"/>
      <c r="AB218" s="89"/>
      <c r="AC218" s="89"/>
      <c r="AD218" s="89"/>
      <c r="AE218" s="89"/>
      <c r="AF218" s="89"/>
      <c r="AG218" s="89"/>
      <c r="AH218" s="89"/>
      <c r="AI218" s="89"/>
      <c r="AJ218" s="89"/>
      <c r="AK218" s="89"/>
      <c r="AL218" s="89"/>
      <c r="AM218" s="89"/>
      <c r="AN218" s="89"/>
      <c r="AO218" s="89"/>
      <c r="AP218" s="89"/>
      <c r="AQ218" s="111"/>
      <c r="AR218" s="118"/>
      <c r="AS218" s="121" t="str">
        <f t="shared" si="76"/>
        <v/>
      </c>
      <c r="AT218" s="121" t="str">
        <f t="shared" si="76"/>
        <v/>
      </c>
      <c r="AU218" s="121" t="str">
        <f t="shared" si="76"/>
        <v/>
      </c>
      <c r="AV218" s="121" t="str">
        <f t="shared" si="76"/>
        <v/>
      </c>
      <c r="AW218" s="121" t="str">
        <f t="shared" si="76"/>
        <v/>
      </c>
      <c r="AX218" s="121" t="str">
        <f t="shared" si="76"/>
        <v/>
      </c>
      <c r="AY218" s="121" t="str">
        <f t="shared" si="77"/>
        <v/>
      </c>
      <c r="AZ218" s="121" t="str">
        <f t="shared" si="77"/>
        <v/>
      </c>
      <c r="BA218" s="121" t="str">
        <f t="shared" si="77"/>
        <v/>
      </c>
      <c r="BB218" s="121" t="str">
        <f t="shared" si="77"/>
        <v/>
      </c>
      <c r="BC218" s="121" t="str">
        <f t="shared" si="77"/>
        <v/>
      </c>
      <c r="BD218" s="121" t="str">
        <f t="shared" si="77"/>
        <v/>
      </c>
      <c r="BE218" s="82" t="str">
        <f t="shared" si="78"/>
        <v/>
      </c>
      <c r="BF218" s="82" t="str">
        <f t="shared" si="78"/>
        <v/>
      </c>
      <c r="BG218" s="82" t="str">
        <f t="shared" si="78"/>
        <v/>
      </c>
      <c r="BH218" s="82" t="str">
        <f t="shared" si="78"/>
        <v/>
      </c>
      <c r="BI218" s="82" t="str">
        <f t="shared" si="78"/>
        <v/>
      </c>
      <c r="BJ218" s="82" t="str">
        <f t="shared" si="78"/>
        <v/>
      </c>
      <c r="BK218" s="82" t="str">
        <f t="shared" si="79"/>
        <v/>
      </c>
      <c r="BL218" s="82" t="str">
        <f t="shared" si="79"/>
        <v/>
      </c>
      <c r="BM218" s="82" t="str">
        <f t="shared" si="79"/>
        <v/>
      </c>
      <c r="BN218" s="82" t="str">
        <f t="shared" si="79"/>
        <v/>
      </c>
      <c r="BO218" s="82" t="str">
        <f t="shared" si="79"/>
        <v/>
      </c>
      <c r="BP218" s="82" t="str">
        <f t="shared" si="79"/>
        <v/>
      </c>
      <c r="BQ218" s="82" t="str">
        <f t="shared" si="80"/>
        <v/>
      </c>
      <c r="BR218" s="82" t="str">
        <f t="shared" si="80"/>
        <v/>
      </c>
      <c r="BS218" s="82" t="str">
        <f t="shared" si="80"/>
        <v/>
      </c>
      <c r="BT218" s="82" t="str">
        <f t="shared" si="80"/>
        <v/>
      </c>
      <c r="BU218" s="82" t="str">
        <f t="shared" si="80"/>
        <v/>
      </c>
      <c r="BV218" s="82" t="str">
        <f t="shared" si="80"/>
        <v/>
      </c>
      <c r="BW218" s="82" t="str">
        <f t="shared" si="81"/>
        <v/>
      </c>
      <c r="BX218" s="82" t="str">
        <f t="shared" si="81"/>
        <v/>
      </c>
      <c r="BY218" s="82" t="str">
        <f t="shared" si="81"/>
        <v/>
      </c>
      <c r="BZ218" s="82" t="str">
        <f t="shared" si="81"/>
        <v/>
      </c>
      <c r="CA218" s="82" t="str">
        <f t="shared" si="81"/>
        <v/>
      </c>
      <c r="CB218" s="82" t="str">
        <f t="shared" si="81"/>
        <v/>
      </c>
      <c r="CC218" s="82" t="str">
        <f t="shared" si="82"/>
        <v/>
      </c>
      <c r="CD218" s="82" t="str">
        <f t="shared" si="82"/>
        <v/>
      </c>
      <c r="CE218" s="82" t="str">
        <f t="shared" si="82"/>
        <v/>
      </c>
      <c r="CF218" s="82" t="str">
        <f t="shared" si="82"/>
        <v/>
      </c>
      <c r="CG218" s="82" t="str">
        <f t="shared" si="82"/>
        <v/>
      </c>
      <c r="CH218" s="82" t="str">
        <f t="shared" si="82"/>
        <v/>
      </c>
      <c r="CI218" s="82" t="str">
        <f t="shared" si="83"/>
        <v/>
      </c>
      <c r="CJ218" s="82" t="str">
        <f t="shared" si="83"/>
        <v/>
      </c>
      <c r="CK218" s="82" t="str">
        <f t="shared" si="83"/>
        <v/>
      </c>
      <c r="CL218" s="82" t="str">
        <f t="shared" si="83"/>
        <v/>
      </c>
      <c r="CM218" s="82" t="str">
        <f t="shared" si="83"/>
        <v/>
      </c>
      <c r="CN218" s="82" t="str">
        <f t="shared" si="83"/>
        <v/>
      </c>
      <c r="CO218" s="82" t="str">
        <f t="shared" si="84"/>
        <v/>
      </c>
      <c r="CP218" s="82" t="str">
        <f t="shared" si="84"/>
        <v/>
      </c>
      <c r="CQ218" s="82" t="str">
        <f t="shared" si="84"/>
        <v/>
      </c>
      <c r="CR218" s="82" t="str">
        <f t="shared" si="84"/>
        <v/>
      </c>
      <c r="CS218" s="82" t="str">
        <f t="shared" si="84"/>
        <v/>
      </c>
      <c r="CT218" s="82" t="str">
        <f t="shared" si="84"/>
        <v/>
      </c>
      <c r="CU218" s="82" t="str">
        <f t="shared" si="85"/>
        <v/>
      </c>
      <c r="CV218" s="82" t="str">
        <f t="shared" si="85"/>
        <v/>
      </c>
      <c r="CW218" s="82" t="str">
        <f t="shared" si="85"/>
        <v/>
      </c>
      <c r="CX218" s="82" t="str">
        <f t="shared" si="85"/>
        <v/>
      </c>
      <c r="CY218" s="82" t="str">
        <f t="shared" si="85"/>
        <v/>
      </c>
      <c r="CZ218" s="82" t="str">
        <f t="shared" si="85"/>
        <v/>
      </c>
      <c r="DA218" s="82" t="str">
        <f t="shared" si="86"/>
        <v/>
      </c>
      <c r="DB218" s="82" t="str">
        <f t="shared" si="86"/>
        <v/>
      </c>
      <c r="DC218" s="82" t="str">
        <f t="shared" si="86"/>
        <v/>
      </c>
      <c r="DD218" s="82" t="str">
        <f t="shared" si="86"/>
        <v/>
      </c>
      <c r="DE218" s="82" t="str">
        <f t="shared" si="86"/>
        <v/>
      </c>
      <c r="DF218" s="82" t="str">
        <f t="shared" si="86"/>
        <v/>
      </c>
      <c r="DG218" s="82" t="str">
        <f t="shared" si="87"/>
        <v/>
      </c>
      <c r="DH218" s="82" t="str">
        <f t="shared" si="87"/>
        <v/>
      </c>
      <c r="DI218" s="82" t="str">
        <f t="shared" si="87"/>
        <v/>
      </c>
      <c r="DJ218" s="82" t="str">
        <f t="shared" si="87"/>
        <v/>
      </c>
      <c r="DK218" s="82" t="str">
        <f t="shared" si="87"/>
        <v/>
      </c>
      <c r="DL218" s="82" t="str">
        <f t="shared" si="87"/>
        <v/>
      </c>
      <c r="DM218" s="82" t="str">
        <f t="shared" si="88"/>
        <v/>
      </c>
      <c r="DN218" s="82" t="str">
        <f t="shared" si="88"/>
        <v/>
      </c>
      <c r="DO218" s="82" t="str">
        <f t="shared" si="88"/>
        <v/>
      </c>
      <c r="DP218" s="82" t="str">
        <f t="shared" si="88"/>
        <v/>
      </c>
      <c r="DQ218" s="82" t="str">
        <f t="shared" si="88"/>
        <v/>
      </c>
      <c r="DR218" s="82" t="str">
        <f t="shared" si="88"/>
        <v/>
      </c>
      <c r="DS218" s="82" t="str">
        <f t="shared" si="89"/>
        <v/>
      </c>
      <c r="DT218" s="82" t="str">
        <f t="shared" si="89"/>
        <v/>
      </c>
      <c r="DU218" s="82" t="str">
        <f t="shared" si="89"/>
        <v/>
      </c>
      <c r="DV218" s="82" t="str">
        <f t="shared" si="89"/>
        <v/>
      </c>
      <c r="DW218" s="82" t="str">
        <f t="shared" si="89"/>
        <v/>
      </c>
      <c r="DX218" s="82" t="str">
        <f t="shared" si="89"/>
        <v/>
      </c>
      <c r="DY218" s="82" t="str">
        <f t="shared" si="90"/>
        <v/>
      </c>
      <c r="DZ218" s="82" t="str">
        <f t="shared" si="90"/>
        <v/>
      </c>
      <c r="EA218" s="82" t="str">
        <f t="shared" si="90"/>
        <v/>
      </c>
      <c r="EB218" s="82" t="str">
        <f t="shared" si="90"/>
        <v/>
      </c>
      <c r="EC218" s="82" t="str">
        <f t="shared" si="90"/>
        <v/>
      </c>
      <c r="ED218" s="82" t="str">
        <f t="shared" si="90"/>
        <v/>
      </c>
      <c r="EE218" s="82" t="str">
        <f t="shared" si="91"/>
        <v/>
      </c>
      <c r="EF218" s="82" t="str">
        <f t="shared" si="91"/>
        <v/>
      </c>
      <c r="EG218" s="82" t="str">
        <f t="shared" si="91"/>
        <v/>
      </c>
      <c r="EH218" s="82" t="str">
        <f t="shared" si="91"/>
        <v/>
      </c>
      <c r="EI218" s="82" t="str">
        <f t="shared" si="91"/>
        <v/>
      </c>
      <c r="EJ218" s="82" t="str">
        <f t="shared" si="91"/>
        <v/>
      </c>
      <c r="EK218" s="82" t="str">
        <f t="shared" si="92"/>
        <v/>
      </c>
      <c r="EL218" s="82" t="str">
        <f t="shared" si="92"/>
        <v/>
      </c>
      <c r="EM218" s="82" t="str">
        <f t="shared" si="92"/>
        <v/>
      </c>
      <c r="EN218" s="82" t="str">
        <f t="shared" si="92"/>
        <v/>
      </c>
      <c r="EO218" s="82" t="str">
        <f t="shared" si="92"/>
        <v/>
      </c>
      <c r="EP218" s="82" t="str">
        <f t="shared" si="92"/>
        <v/>
      </c>
      <c r="EQ218" s="82" t="str">
        <f t="shared" si="93"/>
        <v/>
      </c>
      <c r="ER218" s="82" t="str">
        <f t="shared" si="93"/>
        <v/>
      </c>
      <c r="ES218" s="82" t="str">
        <f t="shared" si="93"/>
        <v/>
      </c>
      <c r="ET218" s="82" t="str">
        <f t="shared" si="93"/>
        <v/>
      </c>
      <c r="EU218" s="82" t="str">
        <f t="shared" si="93"/>
        <v/>
      </c>
      <c r="EV218" s="82" t="str">
        <f t="shared" si="93"/>
        <v/>
      </c>
      <c r="EW218" s="82" t="str">
        <f t="shared" si="94"/>
        <v/>
      </c>
      <c r="EX218" s="82" t="str">
        <f t="shared" si="94"/>
        <v/>
      </c>
      <c r="EY218" s="82" t="str">
        <f t="shared" si="94"/>
        <v/>
      </c>
      <c r="EZ218" s="82" t="str">
        <f t="shared" si="94"/>
        <v/>
      </c>
      <c r="FA218" s="82" t="str">
        <f t="shared" si="94"/>
        <v/>
      </c>
      <c r="FB218" s="82" t="str">
        <f t="shared" si="94"/>
        <v/>
      </c>
      <c r="FC218" s="82" t="str">
        <f t="shared" si="95"/>
        <v/>
      </c>
      <c r="FD218" s="82" t="str">
        <f t="shared" si="95"/>
        <v/>
      </c>
      <c r="FE218" s="82" t="str">
        <f t="shared" si="95"/>
        <v/>
      </c>
      <c r="FF218" s="82" t="str">
        <f t="shared" si="95"/>
        <v/>
      </c>
      <c r="FG218" s="82" t="str">
        <f t="shared" si="95"/>
        <v/>
      </c>
      <c r="FH218" s="82" t="str">
        <f t="shared" si="95"/>
        <v/>
      </c>
      <c r="FI218" s="82" t="str">
        <f t="shared" si="96"/>
        <v/>
      </c>
      <c r="FJ218" s="82" t="str">
        <f t="shared" si="96"/>
        <v/>
      </c>
      <c r="FK218" s="82" t="str">
        <f t="shared" si="96"/>
        <v/>
      </c>
      <c r="FL218" s="82" t="str">
        <f t="shared" si="96"/>
        <v/>
      </c>
      <c r="FM218" s="82" t="str">
        <f t="shared" si="96"/>
        <v/>
      </c>
      <c r="FN218" s="82" t="str">
        <f t="shared" si="96"/>
        <v/>
      </c>
      <c r="FO218" s="82" t="str">
        <f t="shared" si="97"/>
        <v/>
      </c>
      <c r="FP218" s="82" t="str">
        <f t="shared" si="97"/>
        <v/>
      </c>
      <c r="FQ218" s="82" t="str">
        <f t="shared" si="97"/>
        <v/>
      </c>
      <c r="FR218" s="82" t="str">
        <f t="shared" si="97"/>
        <v/>
      </c>
      <c r="FS218" s="82" t="str">
        <f t="shared" si="97"/>
        <v/>
      </c>
      <c r="FT218" s="82" t="str">
        <f t="shared" si="97"/>
        <v/>
      </c>
      <c r="FU218" s="82" t="str">
        <f t="shared" si="98"/>
        <v/>
      </c>
      <c r="FV218" s="82" t="str">
        <f t="shared" si="98"/>
        <v/>
      </c>
      <c r="FW218" s="82" t="str">
        <f t="shared" si="98"/>
        <v/>
      </c>
      <c r="FX218" s="82" t="str">
        <f t="shared" si="98"/>
        <v/>
      </c>
      <c r="FY218" s="82" t="str">
        <f t="shared" si="98"/>
        <v/>
      </c>
      <c r="FZ218" s="82" t="str">
        <f t="shared" si="98"/>
        <v/>
      </c>
      <c r="GA218" s="82" t="str">
        <f t="shared" si="99"/>
        <v/>
      </c>
      <c r="GB218" s="82" t="str">
        <f t="shared" si="99"/>
        <v/>
      </c>
      <c r="GC218" s="82" t="str">
        <f t="shared" si="99"/>
        <v/>
      </c>
      <c r="GD218" s="82" t="str">
        <f t="shared" si="99"/>
        <v/>
      </c>
      <c r="GE218" s="82" t="str">
        <f t="shared" si="99"/>
        <v/>
      </c>
      <c r="GF218" s="82" t="str">
        <f t="shared" si="99"/>
        <v/>
      </c>
      <c r="GG218" s="126"/>
      <c r="GH218" s="126"/>
      <c r="GI218" s="126"/>
      <c r="GJ218" s="126"/>
      <c r="GK218" s="126"/>
      <c r="GL218" s="126"/>
      <c r="GM218" s="126"/>
      <c r="GN218" s="126"/>
      <c r="GO218" s="126"/>
      <c r="GP218" s="126"/>
      <c r="GQ218" s="126"/>
      <c r="GR218" s="126"/>
      <c r="GS218" s="126"/>
      <c r="GT218" s="126"/>
      <c r="GU218" s="126"/>
      <c r="GV218" s="126"/>
      <c r="GW218" s="126"/>
      <c r="GX218" s="126"/>
      <c r="GY218" s="126"/>
      <c r="GZ218" s="126"/>
      <c r="HA218" s="126"/>
      <c r="HB218" s="126"/>
      <c r="HC218" s="126"/>
      <c r="HD218" s="126"/>
      <c r="HE218" s="129"/>
      <c r="HF218" s="129"/>
      <c r="HG218" s="129"/>
      <c r="HH218" s="129"/>
      <c r="HI218" s="129"/>
      <c r="HJ218" s="129"/>
      <c r="HK218" s="129"/>
      <c r="HL218" s="129"/>
      <c r="HM218" s="129"/>
      <c r="HN218" s="129"/>
      <c r="HO218" s="129"/>
      <c r="HP218" s="129"/>
      <c r="HQ218" s="129"/>
      <c r="HR218" s="129"/>
      <c r="HS218" s="129"/>
      <c r="HT218" s="129"/>
      <c r="HU218" s="129"/>
      <c r="HV218" s="129"/>
      <c r="HW218" s="129"/>
      <c r="HX218" s="129"/>
      <c r="HY218" s="129"/>
      <c r="HZ218" s="129"/>
      <c r="IA218" s="129"/>
      <c r="IB218" s="129"/>
    </row>
    <row r="219" spans="2:236" ht="25.5" customHeight="1">
      <c r="B219" s="2">
        <f>COUNTIF($H$4:H219,H219)</f>
        <v>0</v>
      </c>
      <c r="C219" s="2">
        <f>COUNTIF($J$4:J219,J219)</f>
        <v>0</v>
      </c>
      <c r="D219" s="2">
        <f>COUNTIF($K$4:K219,K219)</f>
        <v>0</v>
      </c>
      <c r="E219" s="89">
        <f t="shared" si="75"/>
        <v>216</v>
      </c>
      <c r="F219" s="89"/>
      <c r="G219" s="79"/>
      <c r="H219" s="97"/>
      <c r="I219" s="79"/>
      <c r="J219" s="79"/>
      <c r="K219" s="89"/>
      <c r="L219" s="89"/>
      <c r="M219" s="108"/>
      <c r="N219" s="108"/>
      <c r="O219" s="108"/>
      <c r="P219" s="108"/>
      <c r="Q219" s="108"/>
      <c r="R219" s="108"/>
      <c r="S219" s="89"/>
      <c r="T219" s="89"/>
      <c r="U219" s="89"/>
      <c r="V219" s="89"/>
      <c r="W219" s="89"/>
      <c r="X219" s="89"/>
      <c r="Y219" s="89"/>
      <c r="Z219" s="89"/>
      <c r="AA219" s="89"/>
      <c r="AB219" s="89"/>
      <c r="AC219" s="89"/>
      <c r="AD219" s="89"/>
      <c r="AE219" s="89"/>
      <c r="AF219" s="89"/>
      <c r="AG219" s="89"/>
      <c r="AH219" s="89"/>
      <c r="AI219" s="89"/>
      <c r="AJ219" s="89"/>
      <c r="AK219" s="89"/>
      <c r="AL219" s="89"/>
      <c r="AM219" s="89"/>
      <c r="AN219" s="89"/>
      <c r="AO219" s="89"/>
      <c r="AP219" s="89"/>
      <c r="AQ219" s="111"/>
      <c r="AR219" s="118"/>
      <c r="AS219" s="121" t="str">
        <f t="shared" si="76"/>
        <v/>
      </c>
      <c r="AT219" s="121" t="str">
        <f t="shared" si="76"/>
        <v/>
      </c>
      <c r="AU219" s="121" t="str">
        <f t="shared" si="76"/>
        <v/>
      </c>
      <c r="AV219" s="121" t="str">
        <f t="shared" si="76"/>
        <v/>
      </c>
      <c r="AW219" s="121" t="str">
        <f t="shared" si="76"/>
        <v/>
      </c>
      <c r="AX219" s="121" t="str">
        <f t="shared" si="76"/>
        <v/>
      </c>
      <c r="AY219" s="121" t="str">
        <f t="shared" si="77"/>
        <v/>
      </c>
      <c r="AZ219" s="121" t="str">
        <f t="shared" si="77"/>
        <v/>
      </c>
      <c r="BA219" s="121" t="str">
        <f t="shared" si="77"/>
        <v/>
      </c>
      <c r="BB219" s="121" t="str">
        <f t="shared" si="77"/>
        <v/>
      </c>
      <c r="BC219" s="121" t="str">
        <f t="shared" si="77"/>
        <v/>
      </c>
      <c r="BD219" s="121" t="str">
        <f t="shared" si="77"/>
        <v/>
      </c>
      <c r="BE219" s="82" t="str">
        <f t="shared" si="78"/>
        <v/>
      </c>
      <c r="BF219" s="82" t="str">
        <f t="shared" si="78"/>
        <v/>
      </c>
      <c r="BG219" s="82" t="str">
        <f t="shared" si="78"/>
        <v/>
      </c>
      <c r="BH219" s="82" t="str">
        <f t="shared" si="78"/>
        <v/>
      </c>
      <c r="BI219" s="82" t="str">
        <f t="shared" si="78"/>
        <v/>
      </c>
      <c r="BJ219" s="82" t="str">
        <f t="shared" si="78"/>
        <v/>
      </c>
      <c r="BK219" s="82" t="str">
        <f t="shared" si="79"/>
        <v/>
      </c>
      <c r="BL219" s="82" t="str">
        <f t="shared" si="79"/>
        <v/>
      </c>
      <c r="BM219" s="82" t="str">
        <f t="shared" si="79"/>
        <v/>
      </c>
      <c r="BN219" s="82" t="str">
        <f t="shared" si="79"/>
        <v/>
      </c>
      <c r="BO219" s="82" t="str">
        <f t="shared" si="79"/>
        <v/>
      </c>
      <c r="BP219" s="82" t="str">
        <f t="shared" si="79"/>
        <v/>
      </c>
      <c r="BQ219" s="82" t="str">
        <f t="shared" si="80"/>
        <v/>
      </c>
      <c r="BR219" s="82" t="str">
        <f t="shared" si="80"/>
        <v/>
      </c>
      <c r="BS219" s="82" t="str">
        <f t="shared" si="80"/>
        <v/>
      </c>
      <c r="BT219" s="82" t="str">
        <f t="shared" si="80"/>
        <v/>
      </c>
      <c r="BU219" s="82" t="str">
        <f t="shared" si="80"/>
        <v/>
      </c>
      <c r="BV219" s="82" t="str">
        <f t="shared" si="80"/>
        <v/>
      </c>
      <c r="BW219" s="82" t="str">
        <f t="shared" si="81"/>
        <v/>
      </c>
      <c r="BX219" s="82" t="str">
        <f t="shared" si="81"/>
        <v/>
      </c>
      <c r="BY219" s="82" t="str">
        <f t="shared" si="81"/>
        <v/>
      </c>
      <c r="BZ219" s="82" t="str">
        <f t="shared" si="81"/>
        <v/>
      </c>
      <c r="CA219" s="82" t="str">
        <f t="shared" si="81"/>
        <v/>
      </c>
      <c r="CB219" s="82" t="str">
        <f t="shared" si="81"/>
        <v/>
      </c>
      <c r="CC219" s="82" t="str">
        <f t="shared" si="82"/>
        <v/>
      </c>
      <c r="CD219" s="82" t="str">
        <f t="shared" si="82"/>
        <v/>
      </c>
      <c r="CE219" s="82" t="str">
        <f t="shared" si="82"/>
        <v/>
      </c>
      <c r="CF219" s="82" t="str">
        <f t="shared" si="82"/>
        <v/>
      </c>
      <c r="CG219" s="82" t="str">
        <f t="shared" si="82"/>
        <v/>
      </c>
      <c r="CH219" s="82" t="str">
        <f t="shared" si="82"/>
        <v/>
      </c>
      <c r="CI219" s="82" t="str">
        <f t="shared" si="83"/>
        <v/>
      </c>
      <c r="CJ219" s="82" t="str">
        <f t="shared" si="83"/>
        <v/>
      </c>
      <c r="CK219" s="82" t="str">
        <f t="shared" si="83"/>
        <v/>
      </c>
      <c r="CL219" s="82" t="str">
        <f t="shared" si="83"/>
        <v/>
      </c>
      <c r="CM219" s="82" t="str">
        <f t="shared" si="83"/>
        <v/>
      </c>
      <c r="CN219" s="82" t="str">
        <f t="shared" si="83"/>
        <v/>
      </c>
      <c r="CO219" s="82" t="str">
        <f t="shared" si="84"/>
        <v/>
      </c>
      <c r="CP219" s="82" t="str">
        <f t="shared" si="84"/>
        <v/>
      </c>
      <c r="CQ219" s="82" t="str">
        <f t="shared" si="84"/>
        <v/>
      </c>
      <c r="CR219" s="82" t="str">
        <f t="shared" si="84"/>
        <v/>
      </c>
      <c r="CS219" s="82" t="str">
        <f t="shared" si="84"/>
        <v/>
      </c>
      <c r="CT219" s="82" t="str">
        <f t="shared" si="84"/>
        <v/>
      </c>
      <c r="CU219" s="82" t="str">
        <f t="shared" si="85"/>
        <v/>
      </c>
      <c r="CV219" s="82" t="str">
        <f t="shared" si="85"/>
        <v/>
      </c>
      <c r="CW219" s="82" t="str">
        <f t="shared" si="85"/>
        <v/>
      </c>
      <c r="CX219" s="82" t="str">
        <f t="shared" si="85"/>
        <v/>
      </c>
      <c r="CY219" s="82" t="str">
        <f t="shared" si="85"/>
        <v/>
      </c>
      <c r="CZ219" s="82" t="str">
        <f t="shared" si="85"/>
        <v/>
      </c>
      <c r="DA219" s="82" t="str">
        <f t="shared" si="86"/>
        <v/>
      </c>
      <c r="DB219" s="82" t="str">
        <f t="shared" si="86"/>
        <v/>
      </c>
      <c r="DC219" s="82" t="str">
        <f t="shared" si="86"/>
        <v/>
      </c>
      <c r="DD219" s="82" t="str">
        <f t="shared" si="86"/>
        <v/>
      </c>
      <c r="DE219" s="82" t="str">
        <f t="shared" si="86"/>
        <v/>
      </c>
      <c r="DF219" s="82" t="str">
        <f t="shared" si="86"/>
        <v/>
      </c>
      <c r="DG219" s="82" t="str">
        <f t="shared" si="87"/>
        <v/>
      </c>
      <c r="DH219" s="82" t="str">
        <f t="shared" si="87"/>
        <v/>
      </c>
      <c r="DI219" s="82" t="str">
        <f t="shared" si="87"/>
        <v/>
      </c>
      <c r="DJ219" s="82" t="str">
        <f t="shared" si="87"/>
        <v/>
      </c>
      <c r="DK219" s="82" t="str">
        <f t="shared" si="87"/>
        <v/>
      </c>
      <c r="DL219" s="82" t="str">
        <f t="shared" si="87"/>
        <v/>
      </c>
      <c r="DM219" s="82" t="str">
        <f t="shared" si="88"/>
        <v/>
      </c>
      <c r="DN219" s="82" t="str">
        <f t="shared" si="88"/>
        <v/>
      </c>
      <c r="DO219" s="82" t="str">
        <f t="shared" si="88"/>
        <v/>
      </c>
      <c r="DP219" s="82" t="str">
        <f t="shared" si="88"/>
        <v/>
      </c>
      <c r="DQ219" s="82" t="str">
        <f t="shared" si="88"/>
        <v/>
      </c>
      <c r="DR219" s="82" t="str">
        <f t="shared" si="88"/>
        <v/>
      </c>
      <c r="DS219" s="82" t="str">
        <f t="shared" si="89"/>
        <v/>
      </c>
      <c r="DT219" s="82" t="str">
        <f t="shared" si="89"/>
        <v/>
      </c>
      <c r="DU219" s="82" t="str">
        <f t="shared" si="89"/>
        <v/>
      </c>
      <c r="DV219" s="82" t="str">
        <f t="shared" si="89"/>
        <v/>
      </c>
      <c r="DW219" s="82" t="str">
        <f t="shared" si="89"/>
        <v/>
      </c>
      <c r="DX219" s="82" t="str">
        <f t="shared" si="89"/>
        <v/>
      </c>
      <c r="DY219" s="82" t="str">
        <f t="shared" si="90"/>
        <v/>
      </c>
      <c r="DZ219" s="82" t="str">
        <f t="shared" si="90"/>
        <v/>
      </c>
      <c r="EA219" s="82" t="str">
        <f t="shared" si="90"/>
        <v/>
      </c>
      <c r="EB219" s="82" t="str">
        <f t="shared" si="90"/>
        <v/>
      </c>
      <c r="EC219" s="82" t="str">
        <f t="shared" si="90"/>
        <v/>
      </c>
      <c r="ED219" s="82" t="str">
        <f t="shared" si="90"/>
        <v/>
      </c>
      <c r="EE219" s="82" t="str">
        <f t="shared" si="91"/>
        <v/>
      </c>
      <c r="EF219" s="82" t="str">
        <f t="shared" si="91"/>
        <v/>
      </c>
      <c r="EG219" s="82" t="str">
        <f t="shared" si="91"/>
        <v/>
      </c>
      <c r="EH219" s="82" t="str">
        <f t="shared" si="91"/>
        <v/>
      </c>
      <c r="EI219" s="82" t="str">
        <f t="shared" si="91"/>
        <v/>
      </c>
      <c r="EJ219" s="82" t="str">
        <f t="shared" si="91"/>
        <v/>
      </c>
      <c r="EK219" s="82" t="str">
        <f t="shared" si="92"/>
        <v/>
      </c>
      <c r="EL219" s="82" t="str">
        <f t="shared" si="92"/>
        <v/>
      </c>
      <c r="EM219" s="82" t="str">
        <f t="shared" si="92"/>
        <v/>
      </c>
      <c r="EN219" s="82" t="str">
        <f t="shared" si="92"/>
        <v/>
      </c>
      <c r="EO219" s="82" t="str">
        <f t="shared" si="92"/>
        <v/>
      </c>
      <c r="EP219" s="82" t="str">
        <f t="shared" si="92"/>
        <v/>
      </c>
      <c r="EQ219" s="82" t="str">
        <f t="shared" si="93"/>
        <v/>
      </c>
      <c r="ER219" s="82" t="str">
        <f t="shared" si="93"/>
        <v/>
      </c>
      <c r="ES219" s="82" t="str">
        <f t="shared" si="93"/>
        <v/>
      </c>
      <c r="ET219" s="82" t="str">
        <f t="shared" si="93"/>
        <v/>
      </c>
      <c r="EU219" s="82" t="str">
        <f t="shared" si="93"/>
        <v/>
      </c>
      <c r="EV219" s="82" t="str">
        <f t="shared" si="93"/>
        <v/>
      </c>
      <c r="EW219" s="82" t="str">
        <f t="shared" si="94"/>
        <v/>
      </c>
      <c r="EX219" s="82" t="str">
        <f t="shared" si="94"/>
        <v/>
      </c>
      <c r="EY219" s="82" t="str">
        <f t="shared" si="94"/>
        <v/>
      </c>
      <c r="EZ219" s="82" t="str">
        <f t="shared" si="94"/>
        <v/>
      </c>
      <c r="FA219" s="82" t="str">
        <f t="shared" si="94"/>
        <v/>
      </c>
      <c r="FB219" s="82" t="str">
        <f t="shared" si="94"/>
        <v/>
      </c>
      <c r="FC219" s="82" t="str">
        <f t="shared" si="95"/>
        <v/>
      </c>
      <c r="FD219" s="82" t="str">
        <f t="shared" si="95"/>
        <v/>
      </c>
      <c r="FE219" s="82" t="str">
        <f t="shared" si="95"/>
        <v/>
      </c>
      <c r="FF219" s="82" t="str">
        <f t="shared" si="95"/>
        <v/>
      </c>
      <c r="FG219" s="82" t="str">
        <f t="shared" si="95"/>
        <v/>
      </c>
      <c r="FH219" s="82" t="str">
        <f t="shared" si="95"/>
        <v/>
      </c>
      <c r="FI219" s="82" t="str">
        <f t="shared" si="96"/>
        <v/>
      </c>
      <c r="FJ219" s="82" t="str">
        <f t="shared" si="96"/>
        <v/>
      </c>
      <c r="FK219" s="82" t="str">
        <f t="shared" si="96"/>
        <v/>
      </c>
      <c r="FL219" s="82" t="str">
        <f t="shared" si="96"/>
        <v/>
      </c>
      <c r="FM219" s="82" t="str">
        <f t="shared" si="96"/>
        <v/>
      </c>
      <c r="FN219" s="82" t="str">
        <f t="shared" si="96"/>
        <v/>
      </c>
      <c r="FO219" s="82" t="str">
        <f t="shared" si="97"/>
        <v/>
      </c>
      <c r="FP219" s="82" t="str">
        <f t="shared" si="97"/>
        <v/>
      </c>
      <c r="FQ219" s="82" t="str">
        <f t="shared" si="97"/>
        <v/>
      </c>
      <c r="FR219" s="82" t="str">
        <f t="shared" si="97"/>
        <v/>
      </c>
      <c r="FS219" s="82" t="str">
        <f t="shared" si="97"/>
        <v/>
      </c>
      <c r="FT219" s="82" t="str">
        <f t="shared" si="97"/>
        <v/>
      </c>
      <c r="FU219" s="82" t="str">
        <f t="shared" si="98"/>
        <v/>
      </c>
      <c r="FV219" s="82" t="str">
        <f t="shared" si="98"/>
        <v/>
      </c>
      <c r="FW219" s="82" t="str">
        <f t="shared" si="98"/>
        <v/>
      </c>
      <c r="FX219" s="82" t="str">
        <f t="shared" si="98"/>
        <v/>
      </c>
      <c r="FY219" s="82" t="str">
        <f t="shared" si="98"/>
        <v/>
      </c>
      <c r="FZ219" s="82" t="str">
        <f t="shared" si="98"/>
        <v/>
      </c>
      <c r="GA219" s="82" t="str">
        <f t="shared" si="99"/>
        <v/>
      </c>
      <c r="GB219" s="82" t="str">
        <f t="shared" si="99"/>
        <v/>
      </c>
      <c r="GC219" s="82" t="str">
        <f t="shared" si="99"/>
        <v/>
      </c>
      <c r="GD219" s="82" t="str">
        <f t="shared" si="99"/>
        <v/>
      </c>
      <c r="GE219" s="82" t="str">
        <f t="shared" si="99"/>
        <v/>
      </c>
      <c r="GF219" s="82" t="str">
        <f t="shared" si="99"/>
        <v/>
      </c>
      <c r="GG219" s="126"/>
      <c r="GH219" s="126"/>
      <c r="GI219" s="126"/>
      <c r="GJ219" s="126"/>
      <c r="GK219" s="126"/>
      <c r="GL219" s="126"/>
      <c r="GM219" s="126"/>
      <c r="GN219" s="126"/>
      <c r="GO219" s="126"/>
      <c r="GP219" s="126"/>
      <c r="GQ219" s="126"/>
      <c r="GR219" s="126"/>
      <c r="GS219" s="126"/>
      <c r="GT219" s="126"/>
      <c r="GU219" s="126"/>
      <c r="GV219" s="126"/>
      <c r="GW219" s="126"/>
      <c r="GX219" s="126"/>
      <c r="GY219" s="126"/>
      <c r="GZ219" s="126"/>
      <c r="HA219" s="126"/>
      <c r="HB219" s="126"/>
      <c r="HC219" s="126"/>
      <c r="HD219" s="126"/>
      <c r="HE219" s="129"/>
      <c r="HF219" s="129"/>
      <c r="HG219" s="129"/>
      <c r="HH219" s="129"/>
      <c r="HI219" s="129"/>
      <c r="HJ219" s="129"/>
      <c r="HK219" s="129"/>
      <c r="HL219" s="129"/>
      <c r="HM219" s="129"/>
      <c r="HN219" s="129"/>
      <c r="HO219" s="129"/>
      <c r="HP219" s="129"/>
      <c r="HQ219" s="129"/>
      <c r="HR219" s="129"/>
      <c r="HS219" s="129"/>
      <c r="HT219" s="129"/>
      <c r="HU219" s="129"/>
      <c r="HV219" s="129"/>
      <c r="HW219" s="129"/>
      <c r="HX219" s="129"/>
      <c r="HY219" s="129"/>
      <c r="HZ219" s="129"/>
      <c r="IA219" s="129"/>
      <c r="IB219" s="129"/>
    </row>
    <row r="220" spans="2:236" ht="25.5" customHeight="1">
      <c r="B220" s="2">
        <f>COUNTIF($H$4:H220,H220)</f>
        <v>0</v>
      </c>
      <c r="C220" s="2">
        <f>COUNTIF($J$4:J220,J220)</f>
        <v>0</v>
      </c>
      <c r="D220" s="2">
        <f>COUNTIF($K$4:K220,K220)</f>
        <v>0</v>
      </c>
      <c r="E220" s="89">
        <f t="shared" si="75"/>
        <v>217</v>
      </c>
      <c r="F220" s="89"/>
      <c r="G220" s="79"/>
      <c r="H220" s="97"/>
      <c r="I220" s="79"/>
      <c r="J220" s="79"/>
      <c r="K220" s="89"/>
      <c r="L220" s="89"/>
      <c r="M220" s="108"/>
      <c r="N220" s="108"/>
      <c r="O220" s="108"/>
      <c r="P220" s="108"/>
      <c r="Q220" s="108"/>
      <c r="R220" s="108"/>
      <c r="S220" s="89"/>
      <c r="T220" s="89"/>
      <c r="U220" s="89"/>
      <c r="V220" s="89"/>
      <c r="W220" s="89"/>
      <c r="X220" s="89"/>
      <c r="Y220" s="89"/>
      <c r="Z220" s="89"/>
      <c r="AA220" s="89"/>
      <c r="AB220" s="89"/>
      <c r="AC220" s="89"/>
      <c r="AD220" s="89"/>
      <c r="AE220" s="89"/>
      <c r="AF220" s="89"/>
      <c r="AG220" s="89"/>
      <c r="AH220" s="89"/>
      <c r="AI220" s="89"/>
      <c r="AJ220" s="89"/>
      <c r="AK220" s="89"/>
      <c r="AL220" s="89"/>
      <c r="AM220" s="89"/>
      <c r="AN220" s="89"/>
      <c r="AO220" s="89"/>
      <c r="AP220" s="89"/>
      <c r="AQ220" s="111"/>
      <c r="AR220" s="118"/>
      <c r="AS220" s="121" t="str">
        <f t="shared" si="76"/>
        <v/>
      </c>
      <c r="AT220" s="121" t="str">
        <f t="shared" si="76"/>
        <v/>
      </c>
      <c r="AU220" s="121" t="str">
        <f t="shared" si="76"/>
        <v/>
      </c>
      <c r="AV220" s="121" t="str">
        <f t="shared" si="76"/>
        <v/>
      </c>
      <c r="AW220" s="121" t="str">
        <f t="shared" si="76"/>
        <v/>
      </c>
      <c r="AX220" s="121" t="str">
        <f t="shared" si="76"/>
        <v/>
      </c>
      <c r="AY220" s="121" t="str">
        <f t="shared" si="77"/>
        <v/>
      </c>
      <c r="AZ220" s="121" t="str">
        <f t="shared" si="77"/>
        <v/>
      </c>
      <c r="BA220" s="121" t="str">
        <f t="shared" si="77"/>
        <v/>
      </c>
      <c r="BB220" s="121" t="str">
        <f t="shared" si="77"/>
        <v/>
      </c>
      <c r="BC220" s="121" t="str">
        <f t="shared" si="77"/>
        <v/>
      </c>
      <c r="BD220" s="121" t="str">
        <f t="shared" si="77"/>
        <v/>
      </c>
      <c r="BE220" s="82" t="str">
        <f t="shared" si="78"/>
        <v/>
      </c>
      <c r="BF220" s="82" t="str">
        <f t="shared" si="78"/>
        <v/>
      </c>
      <c r="BG220" s="82" t="str">
        <f t="shared" si="78"/>
        <v/>
      </c>
      <c r="BH220" s="82" t="str">
        <f t="shared" si="78"/>
        <v/>
      </c>
      <c r="BI220" s="82" t="str">
        <f t="shared" si="78"/>
        <v/>
      </c>
      <c r="BJ220" s="82" t="str">
        <f t="shared" si="78"/>
        <v/>
      </c>
      <c r="BK220" s="82" t="str">
        <f t="shared" si="79"/>
        <v/>
      </c>
      <c r="BL220" s="82" t="str">
        <f t="shared" si="79"/>
        <v/>
      </c>
      <c r="BM220" s="82" t="str">
        <f t="shared" si="79"/>
        <v/>
      </c>
      <c r="BN220" s="82" t="str">
        <f t="shared" si="79"/>
        <v/>
      </c>
      <c r="BO220" s="82" t="str">
        <f t="shared" si="79"/>
        <v/>
      </c>
      <c r="BP220" s="82" t="str">
        <f t="shared" si="79"/>
        <v/>
      </c>
      <c r="BQ220" s="82" t="str">
        <f t="shared" si="80"/>
        <v/>
      </c>
      <c r="BR220" s="82" t="str">
        <f t="shared" si="80"/>
        <v/>
      </c>
      <c r="BS220" s="82" t="str">
        <f t="shared" si="80"/>
        <v/>
      </c>
      <c r="BT220" s="82" t="str">
        <f t="shared" si="80"/>
        <v/>
      </c>
      <c r="BU220" s="82" t="str">
        <f t="shared" si="80"/>
        <v/>
      </c>
      <c r="BV220" s="82" t="str">
        <f t="shared" si="80"/>
        <v/>
      </c>
      <c r="BW220" s="82" t="str">
        <f t="shared" si="81"/>
        <v/>
      </c>
      <c r="BX220" s="82" t="str">
        <f t="shared" si="81"/>
        <v/>
      </c>
      <c r="BY220" s="82" t="str">
        <f t="shared" si="81"/>
        <v/>
      </c>
      <c r="BZ220" s="82" t="str">
        <f t="shared" si="81"/>
        <v/>
      </c>
      <c r="CA220" s="82" t="str">
        <f t="shared" si="81"/>
        <v/>
      </c>
      <c r="CB220" s="82" t="str">
        <f t="shared" si="81"/>
        <v/>
      </c>
      <c r="CC220" s="82" t="str">
        <f t="shared" si="82"/>
        <v/>
      </c>
      <c r="CD220" s="82" t="str">
        <f t="shared" si="82"/>
        <v/>
      </c>
      <c r="CE220" s="82" t="str">
        <f t="shared" si="82"/>
        <v/>
      </c>
      <c r="CF220" s="82" t="str">
        <f t="shared" si="82"/>
        <v/>
      </c>
      <c r="CG220" s="82" t="str">
        <f t="shared" si="82"/>
        <v/>
      </c>
      <c r="CH220" s="82" t="str">
        <f t="shared" si="82"/>
        <v/>
      </c>
      <c r="CI220" s="82" t="str">
        <f t="shared" si="83"/>
        <v/>
      </c>
      <c r="CJ220" s="82" t="str">
        <f t="shared" si="83"/>
        <v/>
      </c>
      <c r="CK220" s="82" t="str">
        <f t="shared" si="83"/>
        <v/>
      </c>
      <c r="CL220" s="82" t="str">
        <f t="shared" si="83"/>
        <v/>
      </c>
      <c r="CM220" s="82" t="str">
        <f t="shared" si="83"/>
        <v/>
      </c>
      <c r="CN220" s="82" t="str">
        <f t="shared" si="83"/>
        <v/>
      </c>
      <c r="CO220" s="82" t="str">
        <f t="shared" si="84"/>
        <v/>
      </c>
      <c r="CP220" s="82" t="str">
        <f t="shared" si="84"/>
        <v/>
      </c>
      <c r="CQ220" s="82" t="str">
        <f t="shared" si="84"/>
        <v/>
      </c>
      <c r="CR220" s="82" t="str">
        <f t="shared" si="84"/>
        <v/>
      </c>
      <c r="CS220" s="82" t="str">
        <f t="shared" si="84"/>
        <v/>
      </c>
      <c r="CT220" s="82" t="str">
        <f t="shared" si="84"/>
        <v/>
      </c>
      <c r="CU220" s="82" t="str">
        <f t="shared" si="85"/>
        <v/>
      </c>
      <c r="CV220" s="82" t="str">
        <f t="shared" si="85"/>
        <v/>
      </c>
      <c r="CW220" s="82" t="str">
        <f t="shared" si="85"/>
        <v/>
      </c>
      <c r="CX220" s="82" t="str">
        <f t="shared" si="85"/>
        <v/>
      </c>
      <c r="CY220" s="82" t="str">
        <f t="shared" si="85"/>
        <v/>
      </c>
      <c r="CZ220" s="82" t="str">
        <f t="shared" si="85"/>
        <v/>
      </c>
      <c r="DA220" s="82" t="str">
        <f t="shared" si="86"/>
        <v/>
      </c>
      <c r="DB220" s="82" t="str">
        <f t="shared" si="86"/>
        <v/>
      </c>
      <c r="DC220" s="82" t="str">
        <f t="shared" si="86"/>
        <v/>
      </c>
      <c r="DD220" s="82" t="str">
        <f t="shared" si="86"/>
        <v/>
      </c>
      <c r="DE220" s="82" t="str">
        <f t="shared" si="86"/>
        <v/>
      </c>
      <c r="DF220" s="82" t="str">
        <f t="shared" si="86"/>
        <v/>
      </c>
      <c r="DG220" s="82" t="str">
        <f t="shared" si="87"/>
        <v/>
      </c>
      <c r="DH220" s="82" t="str">
        <f t="shared" si="87"/>
        <v/>
      </c>
      <c r="DI220" s="82" t="str">
        <f t="shared" si="87"/>
        <v/>
      </c>
      <c r="DJ220" s="82" t="str">
        <f t="shared" si="87"/>
        <v/>
      </c>
      <c r="DK220" s="82" t="str">
        <f t="shared" si="87"/>
        <v/>
      </c>
      <c r="DL220" s="82" t="str">
        <f t="shared" si="87"/>
        <v/>
      </c>
      <c r="DM220" s="82" t="str">
        <f t="shared" si="88"/>
        <v/>
      </c>
      <c r="DN220" s="82" t="str">
        <f t="shared" si="88"/>
        <v/>
      </c>
      <c r="DO220" s="82" t="str">
        <f t="shared" si="88"/>
        <v/>
      </c>
      <c r="DP220" s="82" t="str">
        <f t="shared" si="88"/>
        <v/>
      </c>
      <c r="DQ220" s="82" t="str">
        <f t="shared" si="88"/>
        <v/>
      </c>
      <c r="DR220" s="82" t="str">
        <f t="shared" si="88"/>
        <v/>
      </c>
      <c r="DS220" s="82" t="str">
        <f t="shared" si="89"/>
        <v/>
      </c>
      <c r="DT220" s="82" t="str">
        <f t="shared" si="89"/>
        <v/>
      </c>
      <c r="DU220" s="82" t="str">
        <f t="shared" si="89"/>
        <v/>
      </c>
      <c r="DV220" s="82" t="str">
        <f t="shared" si="89"/>
        <v/>
      </c>
      <c r="DW220" s="82" t="str">
        <f t="shared" si="89"/>
        <v/>
      </c>
      <c r="DX220" s="82" t="str">
        <f t="shared" si="89"/>
        <v/>
      </c>
      <c r="DY220" s="82" t="str">
        <f t="shared" si="90"/>
        <v/>
      </c>
      <c r="DZ220" s="82" t="str">
        <f t="shared" si="90"/>
        <v/>
      </c>
      <c r="EA220" s="82" t="str">
        <f t="shared" si="90"/>
        <v/>
      </c>
      <c r="EB220" s="82" t="str">
        <f t="shared" si="90"/>
        <v/>
      </c>
      <c r="EC220" s="82" t="str">
        <f t="shared" si="90"/>
        <v/>
      </c>
      <c r="ED220" s="82" t="str">
        <f t="shared" si="90"/>
        <v/>
      </c>
      <c r="EE220" s="82" t="str">
        <f t="shared" si="91"/>
        <v/>
      </c>
      <c r="EF220" s="82" t="str">
        <f t="shared" si="91"/>
        <v/>
      </c>
      <c r="EG220" s="82" t="str">
        <f t="shared" si="91"/>
        <v/>
      </c>
      <c r="EH220" s="82" t="str">
        <f t="shared" si="91"/>
        <v/>
      </c>
      <c r="EI220" s="82" t="str">
        <f t="shared" si="91"/>
        <v/>
      </c>
      <c r="EJ220" s="82" t="str">
        <f t="shared" si="91"/>
        <v/>
      </c>
      <c r="EK220" s="82" t="str">
        <f t="shared" si="92"/>
        <v/>
      </c>
      <c r="EL220" s="82" t="str">
        <f t="shared" si="92"/>
        <v/>
      </c>
      <c r="EM220" s="82" t="str">
        <f t="shared" si="92"/>
        <v/>
      </c>
      <c r="EN220" s="82" t="str">
        <f t="shared" si="92"/>
        <v/>
      </c>
      <c r="EO220" s="82" t="str">
        <f t="shared" si="92"/>
        <v/>
      </c>
      <c r="EP220" s="82" t="str">
        <f t="shared" si="92"/>
        <v/>
      </c>
      <c r="EQ220" s="82" t="str">
        <f t="shared" si="93"/>
        <v/>
      </c>
      <c r="ER220" s="82" t="str">
        <f t="shared" si="93"/>
        <v/>
      </c>
      <c r="ES220" s="82" t="str">
        <f t="shared" si="93"/>
        <v/>
      </c>
      <c r="ET220" s="82" t="str">
        <f t="shared" si="93"/>
        <v/>
      </c>
      <c r="EU220" s="82" t="str">
        <f t="shared" si="93"/>
        <v/>
      </c>
      <c r="EV220" s="82" t="str">
        <f t="shared" si="93"/>
        <v/>
      </c>
      <c r="EW220" s="82" t="str">
        <f t="shared" si="94"/>
        <v/>
      </c>
      <c r="EX220" s="82" t="str">
        <f t="shared" si="94"/>
        <v/>
      </c>
      <c r="EY220" s="82" t="str">
        <f t="shared" si="94"/>
        <v/>
      </c>
      <c r="EZ220" s="82" t="str">
        <f t="shared" si="94"/>
        <v/>
      </c>
      <c r="FA220" s="82" t="str">
        <f t="shared" si="94"/>
        <v/>
      </c>
      <c r="FB220" s="82" t="str">
        <f t="shared" si="94"/>
        <v/>
      </c>
      <c r="FC220" s="82" t="str">
        <f t="shared" si="95"/>
        <v/>
      </c>
      <c r="FD220" s="82" t="str">
        <f t="shared" si="95"/>
        <v/>
      </c>
      <c r="FE220" s="82" t="str">
        <f t="shared" si="95"/>
        <v/>
      </c>
      <c r="FF220" s="82" t="str">
        <f t="shared" si="95"/>
        <v/>
      </c>
      <c r="FG220" s="82" t="str">
        <f t="shared" si="95"/>
        <v/>
      </c>
      <c r="FH220" s="82" t="str">
        <f t="shared" si="95"/>
        <v/>
      </c>
      <c r="FI220" s="82" t="str">
        <f t="shared" si="96"/>
        <v/>
      </c>
      <c r="FJ220" s="82" t="str">
        <f t="shared" si="96"/>
        <v/>
      </c>
      <c r="FK220" s="82" t="str">
        <f t="shared" si="96"/>
        <v/>
      </c>
      <c r="FL220" s="82" t="str">
        <f t="shared" si="96"/>
        <v/>
      </c>
      <c r="FM220" s="82" t="str">
        <f t="shared" si="96"/>
        <v/>
      </c>
      <c r="FN220" s="82" t="str">
        <f t="shared" si="96"/>
        <v/>
      </c>
      <c r="FO220" s="82" t="str">
        <f t="shared" si="97"/>
        <v/>
      </c>
      <c r="FP220" s="82" t="str">
        <f t="shared" si="97"/>
        <v/>
      </c>
      <c r="FQ220" s="82" t="str">
        <f t="shared" si="97"/>
        <v/>
      </c>
      <c r="FR220" s="82" t="str">
        <f t="shared" si="97"/>
        <v/>
      </c>
      <c r="FS220" s="82" t="str">
        <f t="shared" si="97"/>
        <v/>
      </c>
      <c r="FT220" s="82" t="str">
        <f t="shared" si="97"/>
        <v/>
      </c>
      <c r="FU220" s="82" t="str">
        <f t="shared" si="98"/>
        <v/>
      </c>
      <c r="FV220" s="82" t="str">
        <f t="shared" si="98"/>
        <v/>
      </c>
      <c r="FW220" s="82" t="str">
        <f t="shared" si="98"/>
        <v/>
      </c>
      <c r="FX220" s="82" t="str">
        <f t="shared" si="98"/>
        <v/>
      </c>
      <c r="FY220" s="82" t="str">
        <f t="shared" si="98"/>
        <v/>
      </c>
      <c r="FZ220" s="82" t="str">
        <f t="shared" si="98"/>
        <v/>
      </c>
      <c r="GA220" s="82" t="str">
        <f t="shared" si="99"/>
        <v/>
      </c>
      <c r="GB220" s="82" t="str">
        <f t="shared" si="99"/>
        <v/>
      </c>
      <c r="GC220" s="82" t="str">
        <f t="shared" si="99"/>
        <v/>
      </c>
      <c r="GD220" s="82" t="str">
        <f t="shared" si="99"/>
        <v/>
      </c>
      <c r="GE220" s="82" t="str">
        <f t="shared" si="99"/>
        <v/>
      </c>
      <c r="GF220" s="82" t="str">
        <f t="shared" si="99"/>
        <v/>
      </c>
      <c r="GG220" s="126"/>
      <c r="GH220" s="126"/>
      <c r="GI220" s="126"/>
      <c r="GJ220" s="126"/>
      <c r="GK220" s="126"/>
      <c r="GL220" s="126"/>
      <c r="GM220" s="126"/>
      <c r="GN220" s="126"/>
      <c r="GO220" s="126"/>
      <c r="GP220" s="126"/>
      <c r="GQ220" s="126"/>
      <c r="GR220" s="126"/>
      <c r="GS220" s="126"/>
      <c r="GT220" s="126"/>
      <c r="GU220" s="126"/>
      <c r="GV220" s="126"/>
      <c r="GW220" s="126"/>
      <c r="GX220" s="126"/>
      <c r="GY220" s="126"/>
      <c r="GZ220" s="126"/>
      <c r="HA220" s="126"/>
      <c r="HB220" s="126"/>
      <c r="HC220" s="126"/>
      <c r="HD220" s="126"/>
      <c r="HE220" s="129"/>
      <c r="HF220" s="129"/>
      <c r="HG220" s="129"/>
      <c r="HH220" s="129"/>
      <c r="HI220" s="129"/>
      <c r="HJ220" s="129"/>
      <c r="HK220" s="129"/>
      <c r="HL220" s="129"/>
      <c r="HM220" s="129"/>
      <c r="HN220" s="129"/>
      <c r="HO220" s="129"/>
      <c r="HP220" s="129"/>
      <c r="HQ220" s="129"/>
      <c r="HR220" s="129"/>
      <c r="HS220" s="129"/>
      <c r="HT220" s="129"/>
      <c r="HU220" s="129"/>
      <c r="HV220" s="129"/>
      <c r="HW220" s="129"/>
      <c r="HX220" s="129"/>
      <c r="HY220" s="129"/>
      <c r="HZ220" s="129"/>
      <c r="IA220" s="129"/>
      <c r="IB220" s="129"/>
    </row>
    <row r="221" spans="2:236" ht="25.5" customHeight="1">
      <c r="B221" s="2">
        <f>COUNTIF($H$4:H221,H221)</f>
        <v>0</v>
      </c>
      <c r="C221" s="2">
        <f>COUNTIF($J$4:J221,J221)</f>
        <v>0</v>
      </c>
      <c r="D221" s="2">
        <f>COUNTIF($K$4:K221,K221)</f>
        <v>0</v>
      </c>
      <c r="E221" s="89">
        <f t="shared" si="75"/>
        <v>218</v>
      </c>
      <c r="F221" s="89"/>
      <c r="G221" s="79"/>
      <c r="H221" s="97"/>
      <c r="I221" s="79"/>
      <c r="J221" s="79"/>
      <c r="K221" s="89"/>
      <c r="L221" s="89"/>
      <c r="M221" s="108"/>
      <c r="N221" s="108"/>
      <c r="O221" s="108"/>
      <c r="P221" s="108"/>
      <c r="Q221" s="108"/>
      <c r="R221" s="108"/>
      <c r="S221" s="89"/>
      <c r="T221" s="89"/>
      <c r="U221" s="89"/>
      <c r="V221" s="89"/>
      <c r="W221" s="89"/>
      <c r="X221" s="89"/>
      <c r="Y221" s="89"/>
      <c r="Z221" s="89"/>
      <c r="AA221" s="89"/>
      <c r="AB221" s="89"/>
      <c r="AC221" s="89"/>
      <c r="AD221" s="89"/>
      <c r="AE221" s="89"/>
      <c r="AF221" s="89"/>
      <c r="AG221" s="89"/>
      <c r="AH221" s="89"/>
      <c r="AI221" s="89"/>
      <c r="AJ221" s="89"/>
      <c r="AK221" s="89"/>
      <c r="AL221" s="89"/>
      <c r="AM221" s="89"/>
      <c r="AN221" s="89"/>
      <c r="AO221" s="89"/>
      <c r="AP221" s="89"/>
      <c r="AQ221" s="111"/>
      <c r="AR221" s="118"/>
      <c r="AS221" s="121" t="str">
        <f t="shared" si="76"/>
        <v/>
      </c>
      <c r="AT221" s="121" t="str">
        <f t="shared" si="76"/>
        <v/>
      </c>
      <c r="AU221" s="121" t="str">
        <f t="shared" si="76"/>
        <v/>
      </c>
      <c r="AV221" s="121" t="str">
        <f t="shared" si="76"/>
        <v/>
      </c>
      <c r="AW221" s="121" t="str">
        <f t="shared" si="76"/>
        <v/>
      </c>
      <c r="AX221" s="121" t="str">
        <f t="shared" si="76"/>
        <v/>
      </c>
      <c r="AY221" s="121" t="str">
        <f t="shared" si="77"/>
        <v/>
      </c>
      <c r="AZ221" s="121" t="str">
        <f t="shared" si="77"/>
        <v/>
      </c>
      <c r="BA221" s="121" t="str">
        <f t="shared" si="77"/>
        <v/>
      </c>
      <c r="BB221" s="121" t="str">
        <f t="shared" si="77"/>
        <v/>
      </c>
      <c r="BC221" s="121" t="str">
        <f t="shared" si="77"/>
        <v/>
      </c>
      <c r="BD221" s="121" t="str">
        <f t="shared" si="77"/>
        <v/>
      </c>
      <c r="BE221" s="82" t="str">
        <f t="shared" si="78"/>
        <v/>
      </c>
      <c r="BF221" s="82" t="str">
        <f t="shared" si="78"/>
        <v/>
      </c>
      <c r="BG221" s="82" t="str">
        <f t="shared" si="78"/>
        <v/>
      </c>
      <c r="BH221" s="82" t="str">
        <f t="shared" si="78"/>
        <v/>
      </c>
      <c r="BI221" s="82" t="str">
        <f t="shared" si="78"/>
        <v/>
      </c>
      <c r="BJ221" s="82" t="str">
        <f t="shared" si="78"/>
        <v/>
      </c>
      <c r="BK221" s="82" t="str">
        <f t="shared" si="79"/>
        <v/>
      </c>
      <c r="BL221" s="82" t="str">
        <f t="shared" si="79"/>
        <v/>
      </c>
      <c r="BM221" s="82" t="str">
        <f t="shared" si="79"/>
        <v/>
      </c>
      <c r="BN221" s="82" t="str">
        <f t="shared" si="79"/>
        <v/>
      </c>
      <c r="BO221" s="82" t="str">
        <f t="shared" si="79"/>
        <v/>
      </c>
      <c r="BP221" s="82" t="str">
        <f t="shared" si="79"/>
        <v/>
      </c>
      <c r="BQ221" s="82" t="str">
        <f t="shared" si="80"/>
        <v/>
      </c>
      <c r="BR221" s="82" t="str">
        <f t="shared" si="80"/>
        <v/>
      </c>
      <c r="BS221" s="82" t="str">
        <f t="shared" si="80"/>
        <v/>
      </c>
      <c r="BT221" s="82" t="str">
        <f t="shared" si="80"/>
        <v/>
      </c>
      <c r="BU221" s="82" t="str">
        <f t="shared" si="80"/>
        <v/>
      </c>
      <c r="BV221" s="82" t="str">
        <f t="shared" si="80"/>
        <v/>
      </c>
      <c r="BW221" s="82" t="str">
        <f t="shared" si="81"/>
        <v/>
      </c>
      <c r="BX221" s="82" t="str">
        <f t="shared" si="81"/>
        <v/>
      </c>
      <c r="BY221" s="82" t="str">
        <f t="shared" si="81"/>
        <v/>
      </c>
      <c r="BZ221" s="82" t="str">
        <f t="shared" si="81"/>
        <v/>
      </c>
      <c r="CA221" s="82" t="str">
        <f t="shared" si="81"/>
        <v/>
      </c>
      <c r="CB221" s="82" t="str">
        <f t="shared" si="81"/>
        <v/>
      </c>
      <c r="CC221" s="82" t="str">
        <f t="shared" si="82"/>
        <v/>
      </c>
      <c r="CD221" s="82" t="str">
        <f t="shared" si="82"/>
        <v/>
      </c>
      <c r="CE221" s="82" t="str">
        <f t="shared" si="82"/>
        <v/>
      </c>
      <c r="CF221" s="82" t="str">
        <f t="shared" si="82"/>
        <v/>
      </c>
      <c r="CG221" s="82" t="str">
        <f t="shared" si="82"/>
        <v/>
      </c>
      <c r="CH221" s="82" t="str">
        <f t="shared" si="82"/>
        <v/>
      </c>
      <c r="CI221" s="82" t="str">
        <f t="shared" si="83"/>
        <v/>
      </c>
      <c r="CJ221" s="82" t="str">
        <f t="shared" si="83"/>
        <v/>
      </c>
      <c r="CK221" s="82" t="str">
        <f t="shared" si="83"/>
        <v/>
      </c>
      <c r="CL221" s="82" t="str">
        <f t="shared" si="83"/>
        <v/>
      </c>
      <c r="CM221" s="82" t="str">
        <f t="shared" si="83"/>
        <v/>
      </c>
      <c r="CN221" s="82" t="str">
        <f t="shared" si="83"/>
        <v/>
      </c>
      <c r="CO221" s="82" t="str">
        <f t="shared" si="84"/>
        <v/>
      </c>
      <c r="CP221" s="82" t="str">
        <f t="shared" si="84"/>
        <v/>
      </c>
      <c r="CQ221" s="82" t="str">
        <f t="shared" si="84"/>
        <v/>
      </c>
      <c r="CR221" s="82" t="str">
        <f t="shared" si="84"/>
        <v/>
      </c>
      <c r="CS221" s="82" t="str">
        <f t="shared" si="84"/>
        <v/>
      </c>
      <c r="CT221" s="82" t="str">
        <f t="shared" si="84"/>
        <v/>
      </c>
      <c r="CU221" s="82" t="str">
        <f t="shared" si="85"/>
        <v/>
      </c>
      <c r="CV221" s="82" t="str">
        <f t="shared" si="85"/>
        <v/>
      </c>
      <c r="CW221" s="82" t="str">
        <f t="shared" si="85"/>
        <v/>
      </c>
      <c r="CX221" s="82" t="str">
        <f t="shared" si="85"/>
        <v/>
      </c>
      <c r="CY221" s="82" t="str">
        <f t="shared" si="85"/>
        <v/>
      </c>
      <c r="CZ221" s="82" t="str">
        <f t="shared" si="85"/>
        <v/>
      </c>
      <c r="DA221" s="82" t="str">
        <f t="shared" si="86"/>
        <v/>
      </c>
      <c r="DB221" s="82" t="str">
        <f t="shared" si="86"/>
        <v/>
      </c>
      <c r="DC221" s="82" t="str">
        <f t="shared" si="86"/>
        <v/>
      </c>
      <c r="DD221" s="82" t="str">
        <f t="shared" si="86"/>
        <v/>
      </c>
      <c r="DE221" s="82" t="str">
        <f t="shared" si="86"/>
        <v/>
      </c>
      <c r="DF221" s="82" t="str">
        <f t="shared" si="86"/>
        <v/>
      </c>
      <c r="DG221" s="82" t="str">
        <f t="shared" si="87"/>
        <v/>
      </c>
      <c r="DH221" s="82" t="str">
        <f t="shared" si="87"/>
        <v/>
      </c>
      <c r="DI221" s="82" t="str">
        <f t="shared" si="87"/>
        <v/>
      </c>
      <c r="DJ221" s="82" t="str">
        <f t="shared" si="87"/>
        <v/>
      </c>
      <c r="DK221" s="82" t="str">
        <f t="shared" si="87"/>
        <v/>
      </c>
      <c r="DL221" s="82" t="str">
        <f t="shared" si="87"/>
        <v/>
      </c>
      <c r="DM221" s="82" t="str">
        <f t="shared" si="88"/>
        <v/>
      </c>
      <c r="DN221" s="82" t="str">
        <f t="shared" si="88"/>
        <v/>
      </c>
      <c r="DO221" s="82" t="str">
        <f t="shared" si="88"/>
        <v/>
      </c>
      <c r="DP221" s="82" t="str">
        <f t="shared" si="88"/>
        <v/>
      </c>
      <c r="DQ221" s="82" t="str">
        <f t="shared" si="88"/>
        <v/>
      </c>
      <c r="DR221" s="82" t="str">
        <f t="shared" si="88"/>
        <v/>
      </c>
      <c r="DS221" s="82" t="str">
        <f t="shared" si="89"/>
        <v/>
      </c>
      <c r="DT221" s="82" t="str">
        <f t="shared" si="89"/>
        <v/>
      </c>
      <c r="DU221" s="82" t="str">
        <f t="shared" si="89"/>
        <v/>
      </c>
      <c r="DV221" s="82" t="str">
        <f t="shared" si="89"/>
        <v/>
      </c>
      <c r="DW221" s="82" t="str">
        <f t="shared" si="89"/>
        <v/>
      </c>
      <c r="DX221" s="82" t="str">
        <f t="shared" si="89"/>
        <v/>
      </c>
      <c r="DY221" s="82" t="str">
        <f t="shared" si="90"/>
        <v/>
      </c>
      <c r="DZ221" s="82" t="str">
        <f t="shared" si="90"/>
        <v/>
      </c>
      <c r="EA221" s="82" t="str">
        <f t="shared" si="90"/>
        <v/>
      </c>
      <c r="EB221" s="82" t="str">
        <f t="shared" si="90"/>
        <v/>
      </c>
      <c r="EC221" s="82" t="str">
        <f t="shared" si="90"/>
        <v/>
      </c>
      <c r="ED221" s="82" t="str">
        <f t="shared" si="90"/>
        <v/>
      </c>
      <c r="EE221" s="82" t="str">
        <f t="shared" si="91"/>
        <v/>
      </c>
      <c r="EF221" s="82" t="str">
        <f t="shared" si="91"/>
        <v/>
      </c>
      <c r="EG221" s="82" t="str">
        <f t="shared" si="91"/>
        <v/>
      </c>
      <c r="EH221" s="82" t="str">
        <f t="shared" si="91"/>
        <v/>
      </c>
      <c r="EI221" s="82" t="str">
        <f t="shared" si="91"/>
        <v/>
      </c>
      <c r="EJ221" s="82" t="str">
        <f t="shared" si="91"/>
        <v/>
      </c>
      <c r="EK221" s="82" t="str">
        <f t="shared" si="92"/>
        <v/>
      </c>
      <c r="EL221" s="82" t="str">
        <f t="shared" si="92"/>
        <v/>
      </c>
      <c r="EM221" s="82" t="str">
        <f t="shared" si="92"/>
        <v/>
      </c>
      <c r="EN221" s="82" t="str">
        <f t="shared" si="92"/>
        <v/>
      </c>
      <c r="EO221" s="82" t="str">
        <f t="shared" si="92"/>
        <v/>
      </c>
      <c r="EP221" s="82" t="str">
        <f t="shared" si="92"/>
        <v/>
      </c>
      <c r="EQ221" s="82" t="str">
        <f t="shared" si="93"/>
        <v/>
      </c>
      <c r="ER221" s="82" t="str">
        <f t="shared" si="93"/>
        <v/>
      </c>
      <c r="ES221" s="82" t="str">
        <f t="shared" si="93"/>
        <v/>
      </c>
      <c r="ET221" s="82" t="str">
        <f t="shared" si="93"/>
        <v/>
      </c>
      <c r="EU221" s="82" t="str">
        <f t="shared" si="93"/>
        <v/>
      </c>
      <c r="EV221" s="82" t="str">
        <f t="shared" si="93"/>
        <v/>
      </c>
      <c r="EW221" s="82" t="str">
        <f t="shared" si="94"/>
        <v/>
      </c>
      <c r="EX221" s="82" t="str">
        <f t="shared" si="94"/>
        <v/>
      </c>
      <c r="EY221" s="82" t="str">
        <f t="shared" si="94"/>
        <v/>
      </c>
      <c r="EZ221" s="82" t="str">
        <f t="shared" si="94"/>
        <v/>
      </c>
      <c r="FA221" s="82" t="str">
        <f t="shared" si="94"/>
        <v/>
      </c>
      <c r="FB221" s="82" t="str">
        <f t="shared" si="94"/>
        <v/>
      </c>
      <c r="FC221" s="82" t="str">
        <f t="shared" si="95"/>
        <v/>
      </c>
      <c r="FD221" s="82" t="str">
        <f t="shared" si="95"/>
        <v/>
      </c>
      <c r="FE221" s="82" t="str">
        <f t="shared" si="95"/>
        <v/>
      </c>
      <c r="FF221" s="82" t="str">
        <f t="shared" si="95"/>
        <v/>
      </c>
      <c r="FG221" s="82" t="str">
        <f t="shared" si="95"/>
        <v/>
      </c>
      <c r="FH221" s="82" t="str">
        <f t="shared" si="95"/>
        <v/>
      </c>
      <c r="FI221" s="82" t="str">
        <f t="shared" si="96"/>
        <v/>
      </c>
      <c r="FJ221" s="82" t="str">
        <f t="shared" si="96"/>
        <v/>
      </c>
      <c r="FK221" s="82" t="str">
        <f t="shared" si="96"/>
        <v/>
      </c>
      <c r="FL221" s="82" t="str">
        <f t="shared" si="96"/>
        <v/>
      </c>
      <c r="FM221" s="82" t="str">
        <f t="shared" si="96"/>
        <v/>
      </c>
      <c r="FN221" s="82" t="str">
        <f t="shared" si="96"/>
        <v/>
      </c>
      <c r="FO221" s="82" t="str">
        <f t="shared" si="97"/>
        <v/>
      </c>
      <c r="FP221" s="82" t="str">
        <f t="shared" si="97"/>
        <v/>
      </c>
      <c r="FQ221" s="82" t="str">
        <f t="shared" si="97"/>
        <v/>
      </c>
      <c r="FR221" s="82" t="str">
        <f t="shared" si="97"/>
        <v/>
      </c>
      <c r="FS221" s="82" t="str">
        <f t="shared" si="97"/>
        <v/>
      </c>
      <c r="FT221" s="82" t="str">
        <f t="shared" si="97"/>
        <v/>
      </c>
      <c r="FU221" s="82" t="str">
        <f t="shared" si="98"/>
        <v/>
      </c>
      <c r="FV221" s="82" t="str">
        <f t="shared" si="98"/>
        <v/>
      </c>
      <c r="FW221" s="82" t="str">
        <f t="shared" si="98"/>
        <v/>
      </c>
      <c r="FX221" s="82" t="str">
        <f t="shared" si="98"/>
        <v/>
      </c>
      <c r="FY221" s="82" t="str">
        <f t="shared" si="98"/>
        <v/>
      </c>
      <c r="FZ221" s="82" t="str">
        <f t="shared" si="98"/>
        <v/>
      </c>
      <c r="GA221" s="82" t="str">
        <f t="shared" si="99"/>
        <v/>
      </c>
      <c r="GB221" s="82" t="str">
        <f t="shared" si="99"/>
        <v/>
      </c>
      <c r="GC221" s="82" t="str">
        <f t="shared" si="99"/>
        <v/>
      </c>
      <c r="GD221" s="82" t="str">
        <f t="shared" si="99"/>
        <v/>
      </c>
      <c r="GE221" s="82" t="str">
        <f t="shared" si="99"/>
        <v/>
      </c>
      <c r="GF221" s="82" t="str">
        <f t="shared" si="99"/>
        <v/>
      </c>
      <c r="GG221" s="126"/>
      <c r="GH221" s="126"/>
      <c r="GI221" s="126"/>
      <c r="GJ221" s="126"/>
      <c r="GK221" s="126"/>
      <c r="GL221" s="126"/>
      <c r="GM221" s="126"/>
      <c r="GN221" s="126"/>
      <c r="GO221" s="126"/>
      <c r="GP221" s="126"/>
      <c r="GQ221" s="126"/>
      <c r="GR221" s="126"/>
      <c r="GS221" s="126"/>
      <c r="GT221" s="126"/>
      <c r="GU221" s="126"/>
      <c r="GV221" s="126"/>
      <c r="GW221" s="126"/>
      <c r="GX221" s="126"/>
      <c r="GY221" s="126"/>
      <c r="GZ221" s="126"/>
      <c r="HA221" s="126"/>
      <c r="HB221" s="126"/>
      <c r="HC221" s="126"/>
      <c r="HD221" s="126"/>
      <c r="HE221" s="129"/>
      <c r="HF221" s="129"/>
      <c r="HG221" s="129"/>
      <c r="HH221" s="129"/>
      <c r="HI221" s="129"/>
      <c r="HJ221" s="129"/>
      <c r="HK221" s="129"/>
      <c r="HL221" s="129"/>
      <c r="HM221" s="129"/>
      <c r="HN221" s="129"/>
      <c r="HO221" s="129"/>
      <c r="HP221" s="129"/>
      <c r="HQ221" s="129"/>
      <c r="HR221" s="129"/>
      <c r="HS221" s="129"/>
      <c r="HT221" s="129"/>
      <c r="HU221" s="129"/>
      <c r="HV221" s="129"/>
      <c r="HW221" s="129"/>
      <c r="HX221" s="129"/>
      <c r="HY221" s="129"/>
      <c r="HZ221" s="129"/>
      <c r="IA221" s="129"/>
      <c r="IB221" s="129"/>
    </row>
    <row r="222" spans="2:236" ht="25.5" customHeight="1">
      <c r="B222" s="2">
        <f>COUNTIF($H$4:H222,H222)</f>
        <v>0</v>
      </c>
      <c r="C222" s="2">
        <f>COUNTIF($J$4:J222,J222)</f>
        <v>0</v>
      </c>
      <c r="D222" s="2">
        <f>COUNTIF($K$4:K222,K222)</f>
        <v>0</v>
      </c>
      <c r="E222" s="89">
        <f t="shared" si="75"/>
        <v>219</v>
      </c>
      <c r="F222" s="89"/>
      <c r="G222" s="79"/>
      <c r="H222" s="97"/>
      <c r="I222" s="79"/>
      <c r="J222" s="79"/>
      <c r="K222" s="89"/>
      <c r="L222" s="89"/>
      <c r="M222" s="108"/>
      <c r="N222" s="108"/>
      <c r="O222" s="108"/>
      <c r="P222" s="108"/>
      <c r="Q222" s="108"/>
      <c r="R222" s="108"/>
      <c r="S222" s="89"/>
      <c r="T222" s="89"/>
      <c r="U222" s="89"/>
      <c r="V222" s="89"/>
      <c r="W222" s="89"/>
      <c r="X222" s="89"/>
      <c r="Y222" s="89"/>
      <c r="Z222" s="89"/>
      <c r="AA222" s="89"/>
      <c r="AB222" s="89"/>
      <c r="AC222" s="89"/>
      <c r="AD222" s="89"/>
      <c r="AE222" s="89"/>
      <c r="AF222" s="89"/>
      <c r="AG222" s="89"/>
      <c r="AH222" s="89"/>
      <c r="AI222" s="89"/>
      <c r="AJ222" s="89"/>
      <c r="AK222" s="89"/>
      <c r="AL222" s="89"/>
      <c r="AM222" s="89"/>
      <c r="AN222" s="89"/>
      <c r="AO222" s="89"/>
      <c r="AP222" s="89"/>
      <c r="AQ222" s="111"/>
      <c r="AR222" s="118"/>
      <c r="AS222" s="121" t="str">
        <f t="shared" si="76"/>
        <v/>
      </c>
      <c r="AT222" s="121" t="str">
        <f t="shared" si="76"/>
        <v/>
      </c>
      <c r="AU222" s="121" t="str">
        <f t="shared" si="76"/>
        <v/>
      </c>
      <c r="AV222" s="121" t="str">
        <f t="shared" si="76"/>
        <v/>
      </c>
      <c r="AW222" s="121" t="str">
        <f t="shared" si="76"/>
        <v/>
      </c>
      <c r="AX222" s="121" t="str">
        <f t="shared" si="76"/>
        <v/>
      </c>
      <c r="AY222" s="121" t="str">
        <f t="shared" si="77"/>
        <v/>
      </c>
      <c r="AZ222" s="121" t="str">
        <f t="shared" si="77"/>
        <v/>
      </c>
      <c r="BA222" s="121" t="str">
        <f t="shared" si="77"/>
        <v/>
      </c>
      <c r="BB222" s="121" t="str">
        <f t="shared" si="77"/>
        <v/>
      </c>
      <c r="BC222" s="121" t="str">
        <f t="shared" si="77"/>
        <v/>
      </c>
      <c r="BD222" s="121" t="str">
        <f t="shared" si="77"/>
        <v/>
      </c>
      <c r="BE222" s="82" t="str">
        <f t="shared" si="78"/>
        <v/>
      </c>
      <c r="BF222" s="82" t="str">
        <f t="shared" si="78"/>
        <v/>
      </c>
      <c r="BG222" s="82" t="str">
        <f t="shared" si="78"/>
        <v/>
      </c>
      <c r="BH222" s="82" t="str">
        <f t="shared" si="78"/>
        <v/>
      </c>
      <c r="BI222" s="82" t="str">
        <f t="shared" si="78"/>
        <v/>
      </c>
      <c r="BJ222" s="82" t="str">
        <f t="shared" si="78"/>
        <v/>
      </c>
      <c r="BK222" s="82" t="str">
        <f t="shared" si="79"/>
        <v/>
      </c>
      <c r="BL222" s="82" t="str">
        <f t="shared" si="79"/>
        <v/>
      </c>
      <c r="BM222" s="82" t="str">
        <f t="shared" si="79"/>
        <v/>
      </c>
      <c r="BN222" s="82" t="str">
        <f t="shared" si="79"/>
        <v/>
      </c>
      <c r="BO222" s="82" t="str">
        <f t="shared" si="79"/>
        <v/>
      </c>
      <c r="BP222" s="82" t="str">
        <f t="shared" si="79"/>
        <v/>
      </c>
      <c r="BQ222" s="82" t="str">
        <f t="shared" si="80"/>
        <v/>
      </c>
      <c r="BR222" s="82" t="str">
        <f t="shared" si="80"/>
        <v/>
      </c>
      <c r="BS222" s="82" t="str">
        <f t="shared" si="80"/>
        <v/>
      </c>
      <c r="BT222" s="82" t="str">
        <f t="shared" si="80"/>
        <v/>
      </c>
      <c r="BU222" s="82" t="str">
        <f t="shared" si="80"/>
        <v/>
      </c>
      <c r="BV222" s="82" t="str">
        <f t="shared" si="80"/>
        <v/>
      </c>
      <c r="BW222" s="82" t="str">
        <f t="shared" si="81"/>
        <v/>
      </c>
      <c r="BX222" s="82" t="str">
        <f t="shared" si="81"/>
        <v/>
      </c>
      <c r="BY222" s="82" t="str">
        <f t="shared" si="81"/>
        <v/>
      </c>
      <c r="BZ222" s="82" t="str">
        <f t="shared" si="81"/>
        <v/>
      </c>
      <c r="CA222" s="82" t="str">
        <f t="shared" si="81"/>
        <v/>
      </c>
      <c r="CB222" s="82" t="str">
        <f t="shared" si="81"/>
        <v/>
      </c>
      <c r="CC222" s="82" t="str">
        <f t="shared" si="82"/>
        <v/>
      </c>
      <c r="CD222" s="82" t="str">
        <f t="shared" si="82"/>
        <v/>
      </c>
      <c r="CE222" s="82" t="str">
        <f t="shared" si="82"/>
        <v/>
      </c>
      <c r="CF222" s="82" t="str">
        <f t="shared" si="82"/>
        <v/>
      </c>
      <c r="CG222" s="82" t="str">
        <f t="shared" si="82"/>
        <v/>
      </c>
      <c r="CH222" s="82" t="str">
        <f t="shared" si="82"/>
        <v/>
      </c>
      <c r="CI222" s="82" t="str">
        <f t="shared" si="83"/>
        <v/>
      </c>
      <c r="CJ222" s="82" t="str">
        <f t="shared" si="83"/>
        <v/>
      </c>
      <c r="CK222" s="82" t="str">
        <f t="shared" si="83"/>
        <v/>
      </c>
      <c r="CL222" s="82" t="str">
        <f t="shared" si="83"/>
        <v/>
      </c>
      <c r="CM222" s="82" t="str">
        <f t="shared" si="83"/>
        <v/>
      </c>
      <c r="CN222" s="82" t="str">
        <f t="shared" si="83"/>
        <v/>
      </c>
      <c r="CO222" s="82" t="str">
        <f t="shared" si="84"/>
        <v/>
      </c>
      <c r="CP222" s="82" t="str">
        <f t="shared" si="84"/>
        <v/>
      </c>
      <c r="CQ222" s="82" t="str">
        <f t="shared" si="84"/>
        <v/>
      </c>
      <c r="CR222" s="82" t="str">
        <f t="shared" si="84"/>
        <v/>
      </c>
      <c r="CS222" s="82" t="str">
        <f t="shared" si="84"/>
        <v/>
      </c>
      <c r="CT222" s="82" t="str">
        <f t="shared" si="84"/>
        <v/>
      </c>
      <c r="CU222" s="82" t="str">
        <f t="shared" si="85"/>
        <v/>
      </c>
      <c r="CV222" s="82" t="str">
        <f t="shared" si="85"/>
        <v/>
      </c>
      <c r="CW222" s="82" t="str">
        <f t="shared" si="85"/>
        <v/>
      </c>
      <c r="CX222" s="82" t="str">
        <f t="shared" si="85"/>
        <v/>
      </c>
      <c r="CY222" s="82" t="str">
        <f t="shared" si="85"/>
        <v/>
      </c>
      <c r="CZ222" s="82" t="str">
        <f t="shared" si="85"/>
        <v/>
      </c>
      <c r="DA222" s="82" t="str">
        <f t="shared" si="86"/>
        <v/>
      </c>
      <c r="DB222" s="82" t="str">
        <f t="shared" si="86"/>
        <v/>
      </c>
      <c r="DC222" s="82" t="str">
        <f t="shared" si="86"/>
        <v/>
      </c>
      <c r="DD222" s="82" t="str">
        <f t="shared" si="86"/>
        <v/>
      </c>
      <c r="DE222" s="82" t="str">
        <f t="shared" si="86"/>
        <v/>
      </c>
      <c r="DF222" s="82" t="str">
        <f t="shared" si="86"/>
        <v/>
      </c>
      <c r="DG222" s="82" t="str">
        <f t="shared" si="87"/>
        <v/>
      </c>
      <c r="DH222" s="82" t="str">
        <f t="shared" si="87"/>
        <v/>
      </c>
      <c r="DI222" s="82" t="str">
        <f t="shared" si="87"/>
        <v/>
      </c>
      <c r="DJ222" s="82" t="str">
        <f t="shared" si="87"/>
        <v/>
      </c>
      <c r="DK222" s="82" t="str">
        <f t="shared" si="87"/>
        <v/>
      </c>
      <c r="DL222" s="82" t="str">
        <f t="shared" si="87"/>
        <v/>
      </c>
      <c r="DM222" s="82" t="str">
        <f t="shared" si="88"/>
        <v/>
      </c>
      <c r="DN222" s="82" t="str">
        <f t="shared" si="88"/>
        <v/>
      </c>
      <c r="DO222" s="82" t="str">
        <f t="shared" si="88"/>
        <v/>
      </c>
      <c r="DP222" s="82" t="str">
        <f t="shared" si="88"/>
        <v/>
      </c>
      <c r="DQ222" s="82" t="str">
        <f t="shared" si="88"/>
        <v/>
      </c>
      <c r="DR222" s="82" t="str">
        <f t="shared" si="88"/>
        <v/>
      </c>
      <c r="DS222" s="82" t="str">
        <f t="shared" si="89"/>
        <v/>
      </c>
      <c r="DT222" s="82" t="str">
        <f t="shared" si="89"/>
        <v/>
      </c>
      <c r="DU222" s="82" t="str">
        <f t="shared" si="89"/>
        <v/>
      </c>
      <c r="DV222" s="82" t="str">
        <f t="shared" si="89"/>
        <v/>
      </c>
      <c r="DW222" s="82" t="str">
        <f t="shared" si="89"/>
        <v/>
      </c>
      <c r="DX222" s="82" t="str">
        <f t="shared" si="89"/>
        <v/>
      </c>
      <c r="DY222" s="82" t="str">
        <f t="shared" si="90"/>
        <v/>
      </c>
      <c r="DZ222" s="82" t="str">
        <f t="shared" si="90"/>
        <v/>
      </c>
      <c r="EA222" s="82" t="str">
        <f t="shared" si="90"/>
        <v/>
      </c>
      <c r="EB222" s="82" t="str">
        <f t="shared" si="90"/>
        <v/>
      </c>
      <c r="EC222" s="82" t="str">
        <f t="shared" si="90"/>
        <v/>
      </c>
      <c r="ED222" s="82" t="str">
        <f t="shared" si="90"/>
        <v/>
      </c>
      <c r="EE222" s="82" t="str">
        <f t="shared" si="91"/>
        <v/>
      </c>
      <c r="EF222" s="82" t="str">
        <f t="shared" si="91"/>
        <v/>
      </c>
      <c r="EG222" s="82" t="str">
        <f t="shared" si="91"/>
        <v/>
      </c>
      <c r="EH222" s="82" t="str">
        <f t="shared" si="91"/>
        <v/>
      </c>
      <c r="EI222" s="82" t="str">
        <f t="shared" si="91"/>
        <v/>
      </c>
      <c r="EJ222" s="82" t="str">
        <f t="shared" si="91"/>
        <v/>
      </c>
      <c r="EK222" s="82" t="str">
        <f t="shared" si="92"/>
        <v/>
      </c>
      <c r="EL222" s="82" t="str">
        <f t="shared" si="92"/>
        <v/>
      </c>
      <c r="EM222" s="82" t="str">
        <f t="shared" si="92"/>
        <v/>
      </c>
      <c r="EN222" s="82" t="str">
        <f t="shared" si="92"/>
        <v/>
      </c>
      <c r="EO222" s="82" t="str">
        <f t="shared" si="92"/>
        <v/>
      </c>
      <c r="EP222" s="82" t="str">
        <f t="shared" si="92"/>
        <v/>
      </c>
      <c r="EQ222" s="82" t="str">
        <f t="shared" si="93"/>
        <v/>
      </c>
      <c r="ER222" s="82" t="str">
        <f t="shared" si="93"/>
        <v/>
      </c>
      <c r="ES222" s="82" t="str">
        <f t="shared" si="93"/>
        <v/>
      </c>
      <c r="ET222" s="82" t="str">
        <f t="shared" si="93"/>
        <v/>
      </c>
      <c r="EU222" s="82" t="str">
        <f t="shared" si="93"/>
        <v/>
      </c>
      <c r="EV222" s="82" t="str">
        <f t="shared" si="93"/>
        <v/>
      </c>
      <c r="EW222" s="82" t="str">
        <f t="shared" si="94"/>
        <v/>
      </c>
      <c r="EX222" s="82" t="str">
        <f t="shared" si="94"/>
        <v/>
      </c>
      <c r="EY222" s="82" t="str">
        <f t="shared" si="94"/>
        <v/>
      </c>
      <c r="EZ222" s="82" t="str">
        <f t="shared" si="94"/>
        <v/>
      </c>
      <c r="FA222" s="82" t="str">
        <f t="shared" si="94"/>
        <v/>
      </c>
      <c r="FB222" s="82" t="str">
        <f t="shared" si="94"/>
        <v/>
      </c>
      <c r="FC222" s="82" t="str">
        <f t="shared" si="95"/>
        <v/>
      </c>
      <c r="FD222" s="82" t="str">
        <f t="shared" si="95"/>
        <v/>
      </c>
      <c r="FE222" s="82" t="str">
        <f t="shared" si="95"/>
        <v/>
      </c>
      <c r="FF222" s="82" t="str">
        <f t="shared" si="95"/>
        <v/>
      </c>
      <c r="FG222" s="82" t="str">
        <f t="shared" si="95"/>
        <v/>
      </c>
      <c r="FH222" s="82" t="str">
        <f t="shared" si="95"/>
        <v/>
      </c>
      <c r="FI222" s="82" t="str">
        <f t="shared" si="96"/>
        <v/>
      </c>
      <c r="FJ222" s="82" t="str">
        <f t="shared" si="96"/>
        <v/>
      </c>
      <c r="FK222" s="82" t="str">
        <f t="shared" si="96"/>
        <v/>
      </c>
      <c r="FL222" s="82" t="str">
        <f t="shared" si="96"/>
        <v/>
      </c>
      <c r="FM222" s="82" t="str">
        <f t="shared" si="96"/>
        <v/>
      </c>
      <c r="FN222" s="82" t="str">
        <f t="shared" si="96"/>
        <v/>
      </c>
      <c r="FO222" s="82" t="str">
        <f t="shared" si="97"/>
        <v/>
      </c>
      <c r="FP222" s="82" t="str">
        <f t="shared" si="97"/>
        <v/>
      </c>
      <c r="FQ222" s="82" t="str">
        <f t="shared" si="97"/>
        <v/>
      </c>
      <c r="FR222" s="82" t="str">
        <f t="shared" si="97"/>
        <v/>
      </c>
      <c r="FS222" s="82" t="str">
        <f t="shared" si="97"/>
        <v/>
      </c>
      <c r="FT222" s="82" t="str">
        <f t="shared" si="97"/>
        <v/>
      </c>
      <c r="FU222" s="82" t="str">
        <f t="shared" si="98"/>
        <v/>
      </c>
      <c r="FV222" s="82" t="str">
        <f t="shared" si="98"/>
        <v/>
      </c>
      <c r="FW222" s="82" t="str">
        <f t="shared" si="98"/>
        <v/>
      </c>
      <c r="FX222" s="82" t="str">
        <f t="shared" si="98"/>
        <v/>
      </c>
      <c r="FY222" s="82" t="str">
        <f t="shared" si="98"/>
        <v/>
      </c>
      <c r="FZ222" s="82" t="str">
        <f t="shared" si="98"/>
        <v/>
      </c>
      <c r="GA222" s="82" t="str">
        <f t="shared" si="99"/>
        <v/>
      </c>
      <c r="GB222" s="82" t="str">
        <f t="shared" si="99"/>
        <v/>
      </c>
      <c r="GC222" s="82" t="str">
        <f t="shared" si="99"/>
        <v/>
      </c>
      <c r="GD222" s="82" t="str">
        <f t="shared" si="99"/>
        <v/>
      </c>
      <c r="GE222" s="82" t="str">
        <f t="shared" si="99"/>
        <v/>
      </c>
      <c r="GF222" s="82" t="str">
        <f t="shared" si="99"/>
        <v/>
      </c>
      <c r="GG222" s="126"/>
      <c r="GH222" s="126"/>
      <c r="GI222" s="126"/>
      <c r="GJ222" s="126"/>
      <c r="GK222" s="126"/>
      <c r="GL222" s="126"/>
      <c r="GM222" s="126"/>
      <c r="GN222" s="126"/>
      <c r="GO222" s="126"/>
      <c r="GP222" s="126"/>
      <c r="GQ222" s="126"/>
      <c r="GR222" s="126"/>
      <c r="GS222" s="126"/>
      <c r="GT222" s="126"/>
      <c r="GU222" s="126"/>
      <c r="GV222" s="126"/>
      <c r="GW222" s="126"/>
      <c r="GX222" s="126"/>
      <c r="GY222" s="126"/>
      <c r="GZ222" s="126"/>
      <c r="HA222" s="126"/>
      <c r="HB222" s="126"/>
      <c r="HC222" s="126"/>
      <c r="HD222" s="126"/>
      <c r="HE222" s="129"/>
      <c r="HF222" s="129"/>
      <c r="HG222" s="129"/>
      <c r="HH222" s="129"/>
      <c r="HI222" s="129"/>
      <c r="HJ222" s="129"/>
      <c r="HK222" s="129"/>
      <c r="HL222" s="129"/>
      <c r="HM222" s="129"/>
      <c r="HN222" s="129"/>
      <c r="HO222" s="129"/>
      <c r="HP222" s="129"/>
      <c r="HQ222" s="129"/>
      <c r="HR222" s="129"/>
      <c r="HS222" s="129"/>
      <c r="HT222" s="129"/>
      <c r="HU222" s="129"/>
      <c r="HV222" s="129"/>
      <c r="HW222" s="129"/>
      <c r="HX222" s="129"/>
      <c r="HY222" s="129"/>
      <c r="HZ222" s="129"/>
      <c r="IA222" s="129"/>
      <c r="IB222" s="129"/>
    </row>
    <row r="223" spans="2:236" ht="25.5" customHeight="1">
      <c r="B223" s="2">
        <f>COUNTIF($H$4:H223,H223)</f>
        <v>0</v>
      </c>
      <c r="C223" s="2">
        <f>COUNTIF($J$4:J223,J223)</f>
        <v>0</v>
      </c>
      <c r="D223" s="2">
        <f>COUNTIF($K$4:K223,K223)</f>
        <v>0</v>
      </c>
      <c r="E223" s="89">
        <f t="shared" si="75"/>
        <v>220</v>
      </c>
      <c r="F223" s="89"/>
      <c r="G223" s="79"/>
      <c r="H223" s="97"/>
      <c r="I223" s="79"/>
      <c r="J223" s="79"/>
      <c r="K223" s="89"/>
      <c r="L223" s="89"/>
      <c r="M223" s="108"/>
      <c r="N223" s="108"/>
      <c r="O223" s="108"/>
      <c r="P223" s="108"/>
      <c r="Q223" s="108"/>
      <c r="R223" s="108"/>
      <c r="S223" s="89"/>
      <c r="T223" s="89"/>
      <c r="U223" s="89"/>
      <c r="V223" s="89"/>
      <c r="W223" s="89"/>
      <c r="X223" s="89"/>
      <c r="Y223" s="89"/>
      <c r="Z223" s="89"/>
      <c r="AA223" s="89"/>
      <c r="AB223" s="89"/>
      <c r="AC223" s="89"/>
      <c r="AD223" s="89"/>
      <c r="AE223" s="89"/>
      <c r="AF223" s="89"/>
      <c r="AG223" s="89"/>
      <c r="AH223" s="89"/>
      <c r="AI223" s="89"/>
      <c r="AJ223" s="89"/>
      <c r="AK223" s="89"/>
      <c r="AL223" s="89"/>
      <c r="AM223" s="89"/>
      <c r="AN223" s="89"/>
      <c r="AO223" s="89"/>
      <c r="AP223" s="89"/>
      <c r="AQ223" s="111"/>
      <c r="AR223" s="118"/>
      <c r="AS223" s="121" t="str">
        <f t="shared" si="76"/>
        <v/>
      </c>
      <c r="AT223" s="121" t="str">
        <f t="shared" si="76"/>
        <v/>
      </c>
      <c r="AU223" s="121" t="str">
        <f t="shared" si="76"/>
        <v/>
      </c>
      <c r="AV223" s="121" t="str">
        <f t="shared" si="76"/>
        <v/>
      </c>
      <c r="AW223" s="121" t="str">
        <f t="shared" si="76"/>
        <v/>
      </c>
      <c r="AX223" s="121" t="str">
        <f t="shared" si="76"/>
        <v/>
      </c>
      <c r="AY223" s="121" t="str">
        <f t="shared" si="77"/>
        <v/>
      </c>
      <c r="AZ223" s="121" t="str">
        <f t="shared" si="77"/>
        <v/>
      </c>
      <c r="BA223" s="121" t="str">
        <f t="shared" si="77"/>
        <v/>
      </c>
      <c r="BB223" s="121" t="str">
        <f t="shared" si="77"/>
        <v/>
      </c>
      <c r="BC223" s="121" t="str">
        <f t="shared" si="77"/>
        <v/>
      </c>
      <c r="BD223" s="121" t="str">
        <f t="shared" si="77"/>
        <v/>
      </c>
      <c r="BE223" s="82" t="str">
        <f t="shared" si="78"/>
        <v/>
      </c>
      <c r="BF223" s="82" t="str">
        <f t="shared" si="78"/>
        <v/>
      </c>
      <c r="BG223" s="82" t="str">
        <f t="shared" si="78"/>
        <v/>
      </c>
      <c r="BH223" s="82" t="str">
        <f t="shared" si="78"/>
        <v/>
      </c>
      <c r="BI223" s="82" t="str">
        <f t="shared" si="78"/>
        <v/>
      </c>
      <c r="BJ223" s="82" t="str">
        <f t="shared" si="78"/>
        <v/>
      </c>
      <c r="BK223" s="82" t="str">
        <f t="shared" si="79"/>
        <v/>
      </c>
      <c r="BL223" s="82" t="str">
        <f t="shared" si="79"/>
        <v/>
      </c>
      <c r="BM223" s="82" t="str">
        <f t="shared" si="79"/>
        <v/>
      </c>
      <c r="BN223" s="82" t="str">
        <f t="shared" si="79"/>
        <v/>
      </c>
      <c r="BO223" s="82" t="str">
        <f t="shared" si="79"/>
        <v/>
      </c>
      <c r="BP223" s="82" t="str">
        <f t="shared" si="79"/>
        <v/>
      </c>
      <c r="BQ223" s="82" t="str">
        <f t="shared" si="80"/>
        <v/>
      </c>
      <c r="BR223" s="82" t="str">
        <f t="shared" si="80"/>
        <v/>
      </c>
      <c r="BS223" s="82" t="str">
        <f t="shared" si="80"/>
        <v/>
      </c>
      <c r="BT223" s="82" t="str">
        <f t="shared" si="80"/>
        <v/>
      </c>
      <c r="BU223" s="82" t="str">
        <f t="shared" si="80"/>
        <v/>
      </c>
      <c r="BV223" s="82" t="str">
        <f t="shared" si="80"/>
        <v/>
      </c>
      <c r="BW223" s="82" t="str">
        <f t="shared" si="81"/>
        <v/>
      </c>
      <c r="BX223" s="82" t="str">
        <f t="shared" si="81"/>
        <v/>
      </c>
      <c r="BY223" s="82" t="str">
        <f t="shared" si="81"/>
        <v/>
      </c>
      <c r="BZ223" s="82" t="str">
        <f t="shared" si="81"/>
        <v/>
      </c>
      <c r="CA223" s="82" t="str">
        <f t="shared" si="81"/>
        <v/>
      </c>
      <c r="CB223" s="82" t="str">
        <f t="shared" si="81"/>
        <v/>
      </c>
      <c r="CC223" s="82" t="str">
        <f t="shared" si="82"/>
        <v/>
      </c>
      <c r="CD223" s="82" t="str">
        <f t="shared" si="82"/>
        <v/>
      </c>
      <c r="CE223" s="82" t="str">
        <f t="shared" si="82"/>
        <v/>
      </c>
      <c r="CF223" s="82" t="str">
        <f t="shared" si="82"/>
        <v/>
      </c>
      <c r="CG223" s="82" t="str">
        <f t="shared" si="82"/>
        <v/>
      </c>
      <c r="CH223" s="82" t="str">
        <f t="shared" si="82"/>
        <v/>
      </c>
      <c r="CI223" s="82" t="str">
        <f t="shared" si="83"/>
        <v/>
      </c>
      <c r="CJ223" s="82" t="str">
        <f t="shared" si="83"/>
        <v/>
      </c>
      <c r="CK223" s="82" t="str">
        <f t="shared" si="83"/>
        <v/>
      </c>
      <c r="CL223" s="82" t="str">
        <f t="shared" si="83"/>
        <v/>
      </c>
      <c r="CM223" s="82" t="str">
        <f t="shared" si="83"/>
        <v/>
      </c>
      <c r="CN223" s="82" t="str">
        <f t="shared" si="83"/>
        <v/>
      </c>
      <c r="CO223" s="82" t="str">
        <f t="shared" si="84"/>
        <v/>
      </c>
      <c r="CP223" s="82" t="str">
        <f t="shared" si="84"/>
        <v/>
      </c>
      <c r="CQ223" s="82" t="str">
        <f t="shared" si="84"/>
        <v/>
      </c>
      <c r="CR223" s="82" t="str">
        <f t="shared" si="84"/>
        <v/>
      </c>
      <c r="CS223" s="82" t="str">
        <f t="shared" si="84"/>
        <v/>
      </c>
      <c r="CT223" s="82" t="str">
        <f t="shared" si="84"/>
        <v/>
      </c>
      <c r="CU223" s="82" t="str">
        <f t="shared" si="85"/>
        <v/>
      </c>
      <c r="CV223" s="82" t="str">
        <f t="shared" si="85"/>
        <v/>
      </c>
      <c r="CW223" s="82" t="str">
        <f t="shared" si="85"/>
        <v/>
      </c>
      <c r="CX223" s="82" t="str">
        <f t="shared" si="85"/>
        <v/>
      </c>
      <c r="CY223" s="82" t="str">
        <f t="shared" si="85"/>
        <v/>
      </c>
      <c r="CZ223" s="82" t="str">
        <f t="shared" si="85"/>
        <v/>
      </c>
      <c r="DA223" s="82" t="str">
        <f t="shared" si="86"/>
        <v/>
      </c>
      <c r="DB223" s="82" t="str">
        <f t="shared" si="86"/>
        <v/>
      </c>
      <c r="DC223" s="82" t="str">
        <f t="shared" si="86"/>
        <v/>
      </c>
      <c r="DD223" s="82" t="str">
        <f t="shared" si="86"/>
        <v/>
      </c>
      <c r="DE223" s="82" t="str">
        <f t="shared" si="86"/>
        <v/>
      </c>
      <c r="DF223" s="82" t="str">
        <f t="shared" si="86"/>
        <v/>
      </c>
      <c r="DG223" s="82" t="str">
        <f t="shared" si="87"/>
        <v/>
      </c>
      <c r="DH223" s="82" t="str">
        <f t="shared" si="87"/>
        <v/>
      </c>
      <c r="DI223" s="82" t="str">
        <f t="shared" si="87"/>
        <v/>
      </c>
      <c r="DJ223" s="82" t="str">
        <f t="shared" si="87"/>
        <v/>
      </c>
      <c r="DK223" s="82" t="str">
        <f t="shared" si="87"/>
        <v/>
      </c>
      <c r="DL223" s="82" t="str">
        <f t="shared" si="87"/>
        <v/>
      </c>
      <c r="DM223" s="82" t="str">
        <f t="shared" si="88"/>
        <v/>
      </c>
      <c r="DN223" s="82" t="str">
        <f t="shared" si="88"/>
        <v/>
      </c>
      <c r="DO223" s="82" t="str">
        <f t="shared" si="88"/>
        <v/>
      </c>
      <c r="DP223" s="82" t="str">
        <f t="shared" si="88"/>
        <v/>
      </c>
      <c r="DQ223" s="82" t="str">
        <f t="shared" si="88"/>
        <v/>
      </c>
      <c r="DR223" s="82" t="str">
        <f t="shared" si="88"/>
        <v/>
      </c>
      <c r="DS223" s="82" t="str">
        <f t="shared" si="89"/>
        <v/>
      </c>
      <c r="DT223" s="82" t="str">
        <f t="shared" si="89"/>
        <v/>
      </c>
      <c r="DU223" s="82" t="str">
        <f t="shared" si="89"/>
        <v/>
      </c>
      <c r="DV223" s="82" t="str">
        <f t="shared" si="89"/>
        <v/>
      </c>
      <c r="DW223" s="82" t="str">
        <f t="shared" si="89"/>
        <v/>
      </c>
      <c r="DX223" s="82" t="str">
        <f t="shared" si="89"/>
        <v/>
      </c>
      <c r="DY223" s="82" t="str">
        <f t="shared" si="90"/>
        <v/>
      </c>
      <c r="DZ223" s="82" t="str">
        <f t="shared" si="90"/>
        <v/>
      </c>
      <c r="EA223" s="82" t="str">
        <f t="shared" si="90"/>
        <v/>
      </c>
      <c r="EB223" s="82" t="str">
        <f t="shared" si="90"/>
        <v/>
      </c>
      <c r="EC223" s="82" t="str">
        <f t="shared" si="90"/>
        <v/>
      </c>
      <c r="ED223" s="82" t="str">
        <f t="shared" si="90"/>
        <v/>
      </c>
      <c r="EE223" s="82" t="str">
        <f t="shared" si="91"/>
        <v/>
      </c>
      <c r="EF223" s="82" t="str">
        <f t="shared" si="91"/>
        <v/>
      </c>
      <c r="EG223" s="82" t="str">
        <f t="shared" si="91"/>
        <v/>
      </c>
      <c r="EH223" s="82" t="str">
        <f t="shared" si="91"/>
        <v/>
      </c>
      <c r="EI223" s="82" t="str">
        <f t="shared" si="91"/>
        <v/>
      </c>
      <c r="EJ223" s="82" t="str">
        <f t="shared" si="91"/>
        <v/>
      </c>
      <c r="EK223" s="82" t="str">
        <f t="shared" si="92"/>
        <v/>
      </c>
      <c r="EL223" s="82" t="str">
        <f t="shared" si="92"/>
        <v/>
      </c>
      <c r="EM223" s="82" t="str">
        <f t="shared" si="92"/>
        <v/>
      </c>
      <c r="EN223" s="82" t="str">
        <f t="shared" si="92"/>
        <v/>
      </c>
      <c r="EO223" s="82" t="str">
        <f t="shared" si="92"/>
        <v/>
      </c>
      <c r="EP223" s="82" t="str">
        <f t="shared" si="92"/>
        <v/>
      </c>
      <c r="EQ223" s="82" t="str">
        <f t="shared" si="93"/>
        <v/>
      </c>
      <c r="ER223" s="82" t="str">
        <f t="shared" si="93"/>
        <v/>
      </c>
      <c r="ES223" s="82" t="str">
        <f t="shared" si="93"/>
        <v/>
      </c>
      <c r="ET223" s="82" t="str">
        <f t="shared" si="93"/>
        <v/>
      </c>
      <c r="EU223" s="82" t="str">
        <f t="shared" si="93"/>
        <v/>
      </c>
      <c r="EV223" s="82" t="str">
        <f t="shared" si="93"/>
        <v/>
      </c>
      <c r="EW223" s="82" t="str">
        <f t="shared" si="94"/>
        <v/>
      </c>
      <c r="EX223" s="82" t="str">
        <f t="shared" si="94"/>
        <v/>
      </c>
      <c r="EY223" s="82" t="str">
        <f t="shared" si="94"/>
        <v/>
      </c>
      <c r="EZ223" s="82" t="str">
        <f t="shared" si="94"/>
        <v/>
      </c>
      <c r="FA223" s="82" t="str">
        <f t="shared" si="94"/>
        <v/>
      </c>
      <c r="FB223" s="82" t="str">
        <f t="shared" si="94"/>
        <v/>
      </c>
      <c r="FC223" s="82" t="str">
        <f t="shared" si="95"/>
        <v/>
      </c>
      <c r="FD223" s="82" t="str">
        <f t="shared" si="95"/>
        <v/>
      </c>
      <c r="FE223" s="82" t="str">
        <f t="shared" si="95"/>
        <v/>
      </c>
      <c r="FF223" s="82" t="str">
        <f t="shared" si="95"/>
        <v/>
      </c>
      <c r="FG223" s="82" t="str">
        <f t="shared" si="95"/>
        <v/>
      </c>
      <c r="FH223" s="82" t="str">
        <f t="shared" si="95"/>
        <v/>
      </c>
      <c r="FI223" s="82" t="str">
        <f t="shared" si="96"/>
        <v/>
      </c>
      <c r="FJ223" s="82" t="str">
        <f t="shared" si="96"/>
        <v/>
      </c>
      <c r="FK223" s="82" t="str">
        <f t="shared" si="96"/>
        <v/>
      </c>
      <c r="FL223" s="82" t="str">
        <f t="shared" si="96"/>
        <v/>
      </c>
      <c r="FM223" s="82" t="str">
        <f t="shared" si="96"/>
        <v/>
      </c>
      <c r="FN223" s="82" t="str">
        <f t="shared" si="96"/>
        <v/>
      </c>
      <c r="FO223" s="82" t="str">
        <f t="shared" si="97"/>
        <v/>
      </c>
      <c r="FP223" s="82" t="str">
        <f t="shared" si="97"/>
        <v/>
      </c>
      <c r="FQ223" s="82" t="str">
        <f t="shared" si="97"/>
        <v/>
      </c>
      <c r="FR223" s="82" t="str">
        <f t="shared" si="97"/>
        <v/>
      </c>
      <c r="FS223" s="82" t="str">
        <f t="shared" si="97"/>
        <v/>
      </c>
      <c r="FT223" s="82" t="str">
        <f t="shared" si="97"/>
        <v/>
      </c>
      <c r="FU223" s="82" t="str">
        <f t="shared" si="98"/>
        <v/>
      </c>
      <c r="FV223" s="82" t="str">
        <f t="shared" si="98"/>
        <v/>
      </c>
      <c r="FW223" s="82" t="str">
        <f t="shared" si="98"/>
        <v/>
      </c>
      <c r="FX223" s="82" t="str">
        <f t="shared" si="98"/>
        <v/>
      </c>
      <c r="FY223" s="82" t="str">
        <f t="shared" si="98"/>
        <v/>
      </c>
      <c r="FZ223" s="82" t="str">
        <f t="shared" si="98"/>
        <v/>
      </c>
      <c r="GA223" s="82" t="str">
        <f t="shared" si="99"/>
        <v/>
      </c>
      <c r="GB223" s="82" t="str">
        <f t="shared" si="99"/>
        <v/>
      </c>
      <c r="GC223" s="82" t="str">
        <f t="shared" si="99"/>
        <v/>
      </c>
      <c r="GD223" s="82" t="str">
        <f t="shared" si="99"/>
        <v/>
      </c>
      <c r="GE223" s="82" t="str">
        <f t="shared" si="99"/>
        <v/>
      </c>
      <c r="GF223" s="82" t="str">
        <f t="shared" si="99"/>
        <v/>
      </c>
      <c r="GG223" s="126"/>
      <c r="GH223" s="126"/>
      <c r="GI223" s="126"/>
      <c r="GJ223" s="126"/>
      <c r="GK223" s="126"/>
      <c r="GL223" s="126"/>
      <c r="GM223" s="126"/>
      <c r="GN223" s="126"/>
      <c r="GO223" s="126"/>
      <c r="GP223" s="126"/>
      <c r="GQ223" s="126"/>
      <c r="GR223" s="126"/>
      <c r="GS223" s="126"/>
      <c r="GT223" s="126"/>
      <c r="GU223" s="126"/>
      <c r="GV223" s="126"/>
      <c r="GW223" s="126"/>
      <c r="GX223" s="126"/>
      <c r="GY223" s="126"/>
      <c r="GZ223" s="126"/>
      <c r="HA223" s="126"/>
      <c r="HB223" s="126"/>
      <c r="HC223" s="126"/>
      <c r="HD223" s="126"/>
      <c r="HE223" s="129"/>
      <c r="HF223" s="129"/>
      <c r="HG223" s="129"/>
      <c r="HH223" s="129"/>
      <c r="HI223" s="129"/>
      <c r="HJ223" s="129"/>
      <c r="HK223" s="129"/>
      <c r="HL223" s="129"/>
      <c r="HM223" s="129"/>
      <c r="HN223" s="129"/>
      <c r="HO223" s="129"/>
      <c r="HP223" s="129"/>
      <c r="HQ223" s="129"/>
      <c r="HR223" s="129"/>
      <c r="HS223" s="129"/>
      <c r="HT223" s="129"/>
      <c r="HU223" s="129"/>
      <c r="HV223" s="129"/>
      <c r="HW223" s="129"/>
      <c r="HX223" s="129"/>
      <c r="HY223" s="129"/>
      <c r="HZ223" s="129"/>
      <c r="IA223" s="129"/>
      <c r="IB223" s="129"/>
    </row>
    <row r="224" spans="2:236" ht="25.5" customHeight="1">
      <c r="B224" s="2">
        <f>COUNTIF($H$4:H224,H224)</f>
        <v>0</v>
      </c>
      <c r="C224" s="2">
        <f>COUNTIF($J$4:J224,J224)</f>
        <v>0</v>
      </c>
      <c r="D224" s="2">
        <f>COUNTIF($K$4:K224,K224)</f>
        <v>0</v>
      </c>
      <c r="E224" s="89">
        <f t="shared" si="75"/>
        <v>221</v>
      </c>
      <c r="F224" s="89"/>
      <c r="G224" s="79"/>
      <c r="H224" s="97"/>
      <c r="I224" s="79"/>
      <c r="J224" s="79"/>
      <c r="K224" s="89"/>
      <c r="L224" s="89"/>
      <c r="M224" s="108"/>
      <c r="N224" s="108"/>
      <c r="O224" s="108"/>
      <c r="P224" s="108"/>
      <c r="Q224" s="108"/>
      <c r="R224" s="108"/>
      <c r="S224" s="89"/>
      <c r="T224" s="89"/>
      <c r="U224" s="89"/>
      <c r="V224" s="89"/>
      <c r="W224" s="89"/>
      <c r="X224" s="89"/>
      <c r="Y224" s="89"/>
      <c r="Z224" s="89"/>
      <c r="AA224" s="89"/>
      <c r="AB224" s="89"/>
      <c r="AC224" s="89"/>
      <c r="AD224" s="89"/>
      <c r="AE224" s="89"/>
      <c r="AF224" s="89"/>
      <c r="AG224" s="89"/>
      <c r="AH224" s="89"/>
      <c r="AI224" s="89"/>
      <c r="AJ224" s="89"/>
      <c r="AK224" s="89"/>
      <c r="AL224" s="89"/>
      <c r="AM224" s="89"/>
      <c r="AN224" s="89"/>
      <c r="AO224" s="89"/>
      <c r="AP224" s="89"/>
      <c r="AQ224" s="111"/>
      <c r="AR224" s="118"/>
      <c r="AS224" s="121" t="str">
        <f t="shared" si="76"/>
        <v/>
      </c>
      <c r="AT224" s="121" t="str">
        <f t="shared" si="76"/>
        <v/>
      </c>
      <c r="AU224" s="121" t="str">
        <f t="shared" si="76"/>
        <v/>
      </c>
      <c r="AV224" s="121" t="str">
        <f t="shared" si="76"/>
        <v/>
      </c>
      <c r="AW224" s="121" t="str">
        <f t="shared" si="76"/>
        <v/>
      </c>
      <c r="AX224" s="121" t="str">
        <f t="shared" si="76"/>
        <v/>
      </c>
      <c r="AY224" s="121" t="str">
        <f t="shared" si="77"/>
        <v/>
      </c>
      <c r="AZ224" s="121" t="str">
        <f t="shared" si="77"/>
        <v/>
      </c>
      <c r="BA224" s="121" t="str">
        <f t="shared" si="77"/>
        <v/>
      </c>
      <c r="BB224" s="121" t="str">
        <f t="shared" si="77"/>
        <v/>
      </c>
      <c r="BC224" s="121" t="str">
        <f t="shared" si="77"/>
        <v/>
      </c>
      <c r="BD224" s="121" t="str">
        <f t="shared" si="77"/>
        <v/>
      </c>
      <c r="BE224" s="82" t="str">
        <f t="shared" si="78"/>
        <v/>
      </c>
      <c r="BF224" s="82" t="str">
        <f t="shared" si="78"/>
        <v/>
      </c>
      <c r="BG224" s="82" t="str">
        <f t="shared" si="78"/>
        <v/>
      </c>
      <c r="BH224" s="82" t="str">
        <f t="shared" si="78"/>
        <v/>
      </c>
      <c r="BI224" s="82" t="str">
        <f t="shared" si="78"/>
        <v/>
      </c>
      <c r="BJ224" s="82" t="str">
        <f t="shared" si="78"/>
        <v/>
      </c>
      <c r="BK224" s="82" t="str">
        <f t="shared" si="79"/>
        <v/>
      </c>
      <c r="BL224" s="82" t="str">
        <f t="shared" si="79"/>
        <v/>
      </c>
      <c r="BM224" s="82" t="str">
        <f t="shared" si="79"/>
        <v/>
      </c>
      <c r="BN224" s="82" t="str">
        <f t="shared" si="79"/>
        <v/>
      </c>
      <c r="BO224" s="82" t="str">
        <f t="shared" si="79"/>
        <v/>
      </c>
      <c r="BP224" s="82" t="str">
        <f t="shared" si="79"/>
        <v/>
      </c>
      <c r="BQ224" s="82" t="str">
        <f t="shared" si="80"/>
        <v/>
      </c>
      <c r="BR224" s="82" t="str">
        <f t="shared" si="80"/>
        <v/>
      </c>
      <c r="BS224" s="82" t="str">
        <f t="shared" si="80"/>
        <v/>
      </c>
      <c r="BT224" s="82" t="str">
        <f t="shared" si="80"/>
        <v/>
      </c>
      <c r="BU224" s="82" t="str">
        <f t="shared" si="80"/>
        <v/>
      </c>
      <c r="BV224" s="82" t="str">
        <f t="shared" si="80"/>
        <v/>
      </c>
      <c r="BW224" s="82" t="str">
        <f t="shared" si="81"/>
        <v/>
      </c>
      <c r="BX224" s="82" t="str">
        <f t="shared" si="81"/>
        <v/>
      </c>
      <c r="BY224" s="82" t="str">
        <f t="shared" si="81"/>
        <v/>
      </c>
      <c r="BZ224" s="82" t="str">
        <f t="shared" si="81"/>
        <v/>
      </c>
      <c r="CA224" s="82" t="str">
        <f t="shared" si="81"/>
        <v/>
      </c>
      <c r="CB224" s="82" t="str">
        <f t="shared" si="81"/>
        <v/>
      </c>
      <c r="CC224" s="82" t="str">
        <f t="shared" si="82"/>
        <v/>
      </c>
      <c r="CD224" s="82" t="str">
        <f t="shared" si="82"/>
        <v/>
      </c>
      <c r="CE224" s="82" t="str">
        <f t="shared" si="82"/>
        <v/>
      </c>
      <c r="CF224" s="82" t="str">
        <f t="shared" si="82"/>
        <v/>
      </c>
      <c r="CG224" s="82" t="str">
        <f t="shared" si="82"/>
        <v/>
      </c>
      <c r="CH224" s="82" t="str">
        <f t="shared" si="82"/>
        <v/>
      </c>
      <c r="CI224" s="82" t="str">
        <f t="shared" si="83"/>
        <v/>
      </c>
      <c r="CJ224" s="82" t="str">
        <f t="shared" si="83"/>
        <v/>
      </c>
      <c r="CK224" s="82" t="str">
        <f t="shared" si="83"/>
        <v/>
      </c>
      <c r="CL224" s="82" t="str">
        <f t="shared" si="83"/>
        <v/>
      </c>
      <c r="CM224" s="82" t="str">
        <f t="shared" si="83"/>
        <v/>
      </c>
      <c r="CN224" s="82" t="str">
        <f t="shared" si="83"/>
        <v/>
      </c>
      <c r="CO224" s="82" t="str">
        <f t="shared" si="84"/>
        <v/>
      </c>
      <c r="CP224" s="82" t="str">
        <f t="shared" si="84"/>
        <v/>
      </c>
      <c r="CQ224" s="82" t="str">
        <f t="shared" si="84"/>
        <v/>
      </c>
      <c r="CR224" s="82" t="str">
        <f t="shared" si="84"/>
        <v/>
      </c>
      <c r="CS224" s="82" t="str">
        <f t="shared" si="84"/>
        <v/>
      </c>
      <c r="CT224" s="82" t="str">
        <f t="shared" si="84"/>
        <v/>
      </c>
      <c r="CU224" s="82" t="str">
        <f t="shared" si="85"/>
        <v/>
      </c>
      <c r="CV224" s="82" t="str">
        <f t="shared" si="85"/>
        <v/>
      </c>
      <c r="CW224" s="82" t="str">
        <f t="shared" si="85"/>
        <v/>
      </c>
      <c r="CX224" s="82" t="str">
        <f t="shared" si="85"/>
        <v/>
      </c>
      <c r="CY224" s="82" t="str">
        <f t="shared" si="85"/>
        <v/>
      </c>
      <c r="CZ224" s="82" t="str">
        <f t="shared" si="85"/>
        <v/>
      </c>
      <c r="DA224" s="82" t="str">
        <f t="shared" si="86"/>
        <v/>
      </c>
      <c r="DB224" s="82" t="str">
        <f t="shared" si="86"/>
        <v/>
      </c>
      <c r="DC224" s="82" t="str">
        <f t="shared" si="86"/>
        <v/>
      </c>
      <c r="DD224" s="82" t="str">
        <f t="shared" si="86"/>
        <v/>
      </c>
      <c r="DE224" s="82" t="str">
        <f t="shared" si="86"/>
        <v/>
      </c>
      <c r="DF224" s="82" t="str">
        <f t="shared" si="86"/>
        <v/>
      </c>
      <c r="DG224" s="82" t="str">
        <f t="shared" si="87"/>
        <v/>
      </c>
      <c r="DH224" s="82" t="str">
        <f t="shared" si="87"/>
        <v/>
      </c>
      <c r="DI224" s="82" t="str">
        <f t="shared" si="87"/>
        <v/>
      </c>
      <c r="DJ224" s="82" t="str">
        <f t="shared" si="87"/>
        <v/>
      </c>
      <c r="DK224" s="82" t="str">
        <f t="shared" si="87"/>
        <v/>
      </c>
      <c r="DL224" s="82" t="str">
        <f t="shared" si="87"/>
        <v/>
      </c>
      <c r="DM224" s="82" t="str">
        <f t="shared" si="88"/>
        <v/>
      </c>
      <c r="DN224" s="82" t="str">
        <f t="shared" si="88"/>
        <v/>
      </c>
      <c r="DO224" s="82" t="str">
        <f t="shared" si="88"/>
        <v/>
      </c>
      <c r="DP224" s="82" t="str">
        <f t="shared" si="88"/>
        <v/>
      </c>
      <c r="DQ224" s="82" t="str">
        <f t="shared" si="88"/>
        <v/>
      </c>
      <c r="DR224" s="82" t="str">
        <f t="shared" si="88"/>
        <v/>
      </c>
      <c r="DS224" s="82" t="str">
        <f t="shared" si="89"/>
        <v/>
      </c>
      <c r="DT224" s="82" t="str">
        <f t="shared" si="89"/>
        <v/>
      </c>
      <c r="DU224" s="82" t="str">
        <f t="shared" si="89"/>
        <v/>
      </c>
      <c r="DV224" s="82" t="str">
        <f t="shared" si="89"/>
        <v/>
      </c>
      <c r="DW224" s="82" t="str">
        <f t="shared" si="89"/>
        <v/>
      </c>
      <c r="DX224" s="82" t="str">
        <f t="shared" si="89"/>
        <v/>
      </c>
      <c r="DY224" s="82" t="str">
        <f t="shared" si="90"/>
        <v/>
      </c>
      <c r="DZ224" s="82" t="str">
        <f t="shared" si="90"/>
        <v/>
      </c>
      <c r="EA224" s="82" t="str">
        <f t="shared" si="90"/>
        <v/>
      </c>
      <c r="EB224" s="82" t="str">
        <f t="shared" si="90"/>
        <v/>
      </c>
      <c r="EC224" s="82" t="str">
        <f t="shared" si="90"/>
        <v/>
      </c>
      <c r="ED224" s="82" t="str">
        <f t="shared" si="90"/>
        <v/>
      </c>
      <c r="EE224" s="82" t="str">
        <f t="shared" si="91"/>
        <v/>
      </c>
      <c r="EF224" s="82" t="str">
        <f t="shared" si="91"/>
        <v/>
      </c>
      <c r="EG224" s="82" t="str">
        <f t="shared" si="91"/>
        <v/>
      </c>
      <c r="EH224" s="82" t="str">
        <f t="shared" si="91"/>
        <v/>
      </c>
      <c r="EI224" s="82" t="str">
        <f t="shared" si="91"/>
        <v/>
      </c>
      <c r="EJ224" s="82" t="str">
        <f t="shared" si="91"/>
        <v/>
      </c>
      <c r="EK224" s="82" t="str">
        <f t="shared" si="92"/>
        <v/>
      </c>
      <c r="EL224" s="82" t="str">
        <f t="shared" si="92"/>
        <v/>
      </c>
      <c r="EM224" s="82" t="str">
        <f t="shared" si="92"/>
        <v/>
      </c>
      <c r="EN224" s="82" t="str">
        <f t="shared" si="92"/>
        <v/>
      </c>
      <c r="EO224" s="82" t="str">
        <f t="shared" si="92"/>
        <v/>
      </c>
      <c r="EP224" s="82" t="str">
        <f t="shared" si="92"/>
        <v/>
      </c>
      <c r="EQ224" s="82" t="str">
        <f t="shared" si="93"/>
        <v/>
      </c>
      <c r="ER224" s="82" t="str">
        <f t="shared" si="93"/>
        <v/>
      </c>
      <c r="ES224" s="82" t="str">
        <f t="shared" si="93"/>
        <v/>
      </c>
      <c r="ET224" s="82" t="str">
        <f t="shared" si="93"/>
        <v/>
      </c>
      <c r="EU224" s="82" t="str">
        <f t="shared" si="93"/>
        <v/>
      </c>
      <c r="EV224" s="82" t="str">
        <f t="shared" si="93"/>
        <v/>
      </c>
      <c r="EW224" s="82" t="str">
        <f t="shared" si="94"/>
        <v/>
      </c>
      <c r="EX224" s="82" t="str">
        <f t="shared" si="94"/>
        <v/>
      </c>
      <c r="EY224" s="82" t="str">
        <f t="shared" si="94"/>
        <v/>
      </c>
      <c r="EZ224" s="82" t="str">
        <f t="shared" si="94"/>
        <v/>
      </c>
      <c r="FA224" s="82" t="str">
        <f t="shared" si="94"/>
        <v/>
      </c>
      <c r="FB224" s="82" t="str">
        <f t="shared" si="94"/>
        <v/>
      </c>
      <c r="FC224" s="82" t="str">
        <f t="shared" si="95"/>
        <v/>
      </c>
      <c r="FD224" s="82" t="str">
        <f t="shared" si="95"/>
        <v/>
      </c>
      <c r="FE224" s="82" t="str">
        <f t="shared" si="95"/>
        <v/>
      </c>
      <c r="FF224" s="82" t="str">
        <f t="shared" si="95"/>
        <v/>
      </c>
      <c r="FG224" s="82" t="str">
        <f t="shared" si="95"/>
        <v/>
      </c>
      <c r="FH224" s="82" t="str">
        <f t="shared" si="95"/>
        <v/>
      </c>
      <c r="FI224" s="82" t="str">
        <f t="shared" si="96"/>
        <v/>
      </c>
      <c r="FJ224" s="82" t="str">
        <f t="shared" si="96"/>
        <v/>
      </c>
      <c r="FK224" s="82" t="str">
        <f t="shared" si="96"/>
        <v/>
      </c>
      <c r="FL224" s="82" t="str">
        <f t="shared" si="96"/>
        <v/>
      </c>
      <c r="FM224" s="82" t="str">
        <f t="shared" si="96"/>
        <v/>
      </c>
      <c r="FN224" s="82" t="str">
        <f t="shared" si="96"/>
        <v/>
      </c>
      <c r="FO224" s="82" t="str">
        <f t="shared" si="97"/>
        <v/>
      </c>
      <c r="FP224" s="82" t="str">
        <f t="shared" si="97"/>
        <v/>
      </c>
      <c r="FQ224" s="82" t="str">
        <f t="shared" si="97"/>
        <v/>
      </c>
      <c r="FR224" s="82" t="str">
        <f t="shared" si="97"/>
        <v/>
      </c>
      <c r="FS224" s="82" t="str">
        <f t="shared" si="97"/>
        <v/>
      </c>
      <c r="FT224" s="82" t="str">
        <f t="shared" si="97"/>
        <v/>
      </c>
      <c r="FU224" s="82" t="str">
        <f t="shared" si="98"/>
        <v/>
      </c>
      <c r="FV224" s="82" t="str">
        <f t="shared" si="98"/>
        <v/>
      </c>
      <c r="FW224" s="82" t="str">
        <f t="shared" si="98"/>
        <v/>
      </c>
      <c r="FX224" s="82" t="str">
        <f t="shared" si="98"/>
        <v/>
      </c>
      <c r="FY224" s="82" t="str">
        <f t="shared" si="98"/>
        <v/>
      </c>
      <c r="FZ224" s="82" t="str">
        <f t="shared" si="98"/>
        <v/>
      </c>
      <c r="GA224" s="82" t="str">
        <f t="shared" si="99"/>
        <v/>
      </c>
      <c r="GB224" s="82" t="str">
        <f t="shared" si="99"/>
        <v/>
      </c>
      <c r="GC224" s="82" t="str">
        <f t="shared" si="99"/>
        <v/>
      </c>
      <c r="GD224" s="82" t="str">
        <f t="shared" si="99"/>
        <v/>
      </c>
      <c r="GE224" s="82" t="str">
        <f t="shared" si="99"/>
        <v/>
      </c>
      <c r="GF224" s="82" t="str">
        <f t="shared" si="99"/>
        <v/>
      </c>
      <c r="GG224" s="126"/>
      <c r="GH224" s="126"/>
      <c r="GI224" s="126"/>
      <c r="GJ224" s="126"/>
      <c r="GK224" s="126"/>
      <c r="GL224" s="126"/>
      <c r="GM224" s="126"/>
      <c r="GN224" s="126"/>
      <c r="GO224" s="126"/>
      <c r="GP224" s="126"/>
      <c r="GQ224" s="126"/>
      <c r="GR224" s="126"/>
      <c r="GS224" s="126"/>
      <c r="GT224" s="126"/>
      <c r="GU224" s="126"/>
      <c r="GV224" s="126"/>
      <c r="GW224" s="126"/>
      <c r="GX224" s="126"/>
      <c r="GY224" s="126"/>
      <c r="GZ224" s="126"/>
      <c r="HA224" s="126"/>
      <c r="HB224" s="126"/>
      <c r="HC224" s="126"/>
      <c r="HD224" s="126"/>
      <c r="HE224" s="129"/>
      <c r="HF224" s="129"/>
      <c r="HG224" s="129"/>
      <c r="HH224" s="129"/>
      <c r="HI224" s="129"/>
      <c r="HJ224" s="129"/>
      <c r="HK224" s="129"/>
      <c r="HL224" s="129"/>
      <c r="HM224" s="129"/>
      <c r="HN224" s="129"/>
      <c r="HO224" s="129"/>
      <c r="HP224" s="129"/>
      <c r="HQ224" s="129"/>
      <c r="HR224" s="129"/>
      <c r="HS224" s="129"/>
      <c r="HT224" s="129"/>
      <c r="HU224" s="129"/>
      <c r="HV224" s="129"/>
      <c r="HW224" s="129"/>
      <c r="HX224" s="129"/>
      <c r="HY224" s="129"/>
      <c r="HZ224" s="129"/>
      <c r="IA224" s="129"/>
      <c r="IB224" s="129"/>
    </row>
    <row r="225" spans="2:236" ht="25.5" customHeight="1">
      <c r="B225" s="2">
        <f>COUNTIF($H$4:H225,H225)</f>
        <v>0</v>
      </c>
      <c r="C225" s="2">
        <f>COUNTIF($J$4:J225,J225)</f>
        <v>0</v>
      </c>
      <c r="D225" s="2">
        <f>COUNTIF($K$4:K225,K225)</f>
        <v>0</v>
      </c>
      <c r="E225" s="89">
        <f t="shared" si="75"/>
        <v>222</v>
      </c>
      <c r="F225" s="89"/>
      <c r="G225" s="79"/>
      <c r="H225" s="97"/>
      <c r="I225" s="79"/>
      <c r="J225" s="79"/>
      <c r="K225" s="89"/>
      <c r="L225" s="89"/>
      <c r="M225" s="108"/>
      <c r="N225" s="108"/>
      <c r="O225" s="108"/>
      <c r="P225" s="108"/>
      <c r="Q225" s="108"/>
      <c r="R225" s="108"/>
      <c r="S225" s="89"/>
      <c r="T225" s="89"/>
      <c r="U225" s="89"/>
      <c r="V225" s="89"/>
      <c r="W225" s="89"/>
      <c r="X225" s="89"/>
      <c r="Y225" s="89"/>
      <c r="Z225" s="89"/>
      <c r="AA225" s="89"/>
      <c r="AB225" s="89"/>
      <c r="AC225" s="89"/>
      <c r="AD225" s="89"/>
      <c r="AE225" s="89"/>
      <c r="AF225" s="89"/>
      <c r="AG225" s="89"/>
      <c r="AH225" s="89"/>
      <c r="AI225" s="89"/>
      <c r="AJ225" s="89"/>
      <c r="AK225" s="89"/>
      <c r="AL225" s="89"/>
      <c r="AM225" s="89"/>
      <c r="AN225" s="89"/>
      <c r="AO225" s="89"/>
      <c r="AP225" s="89"/>
      <c r="AQ225" s="111"/>
      <c r="AR225" s="118"/>
      <c r="AS225" s="121" t="str">
        <f t="shared" si="76"/>
        <v/>
      </c>
      <c r="AT225" s="121" t="str">
        <f t="shared" si="76"/>
        <v/>
      </c>
      <c r="AU225" s="121" t="str">
        <f t="shared" si="76"/>
        <v/>
      </c>
      <c r="AV225" s="121" t="str">
        <f t="shared" si="76"/>
        <v/>
      </c>
      <c r="AW225" s="121" t="str">
        <f t="shared" si="76"/>
        <v/>
      </c>
      <c r="AX225" s="121" t="str">
        <f t="shared" si="76"/>
        <v/>
      </c>
      <c r="AY225" s="121" t="str">
        <f t="shared" si="77"/>
        <v/>
      </c>
      <c r="AZ225" s="121" t="str">
        <f t="shared" si="77"/>
        <v/>
      </c>
      <c r="BA225" s="121" t="str">
        <f t="shared" si="77"/>
        <v/>
      </c>
      <c r="BB225" s="121" t="str">
        <f t="shared" si="77"/>
        <v/>
      </c>
      <c r="BC225" s="121" t="str">
        <f t="shared" si="77"/>
        <v/>
      </c>
      <c r="BD225" s="121" t="str">
        <f t="shared" si="77"/>
        <v/>
      </c>
      <c r="BE225" s="82" t="str">
        <f t="shared" si="78"/>
        <v/>
      </c>
      <c r="BF225" s="82" t="str">
        <f t="shared" si="78"/>
        <v/>
      </c>
      <c r="BG225" s="82" t="str">
        <f t="shared" si="78"/>
        <v/>
      </c>
      <c r="BH225" s="82" t="str">
        <f t="shared" si="78"/>
        <v/>
      </c>
      <c r="BI225" s="82" t="str">
        <f t="shared" si="78"/>
        <v/>
      </c>
      <c r="BJ225" s="82" t="str">
        <f t="shared" si="78"/>
        <v/>
      </c>
      <c r="BK225" s="82" t="str">
        <f t="shared" si="79"/>
        <v/>
      </c>
      <c r="BL225" s="82" t="str">
        <f t="shared" si="79"/>
        <v/>
      </c>
      <c r="BM225" s="82" t="str">
        <f t="shared" si="79"/>
        <v/>
      </c>
      <c r="BN225" s="82" t="str">
        <f t="shared" si="79"/>
        <v/>
      </c>
      <c r="BO225" s="82" t="str">
        <f t="shared" si="79"/>
        <v/>
      </c>
      <c r="BP225" s="82" t="str">
        <f t="shared" si="79"/>
        <v/>
      </c>
      <c r="BQ225" s="82" t="str">
        <f t="shared" si="80"/>
        <v/>
      </c>
      <c r="BR225" s="82" t="str">
        <f t="shared" si="80"/>
        <v/>
      </c>
      <c r="BS225" s="82" t="str">
        <f t="shared" si="80"/>
        <v/>
      </c>
      <c r="BT225" s="82" t="str">
        <f t="shared" si="80"/>
        <v/>
      </c>
      <c r="BU225" s="82" t="str">
        <f t="shared" si="80"/>
        <v/>
      </c>
      <c r="BV225" s="82" t="str">
        <f t="shared" si="80"/>
        <v/>
      </c>
      <c r="BW225" s="82" t="str">
        <f t="shared" si="81"/>
        <v/>
      </c>
      <c r="BX225" s="82" t="str">
        <f t="shared" si="81"/>
        <v/>
      </c>
      <c r="BY225" s="82" t="str">
        <f t="shared" si="81"/>
        <v/>
      </c>
      <c r="BZ225" s="82" t="str">
        <f t="shared" si="81"/>
        <v/>
      </c>
      <c r="CA225" s="82" t="str">
        <f t="shared" si="81"/>
        <v/>
      </c>
      <c r="CB225" s="82" t="str">
        <f t="shared" si="81"/>
        <v/>
      </c>
      <c r="CC225" s="82" t="str">
        <f t="shared" si="82"/>
        <v/>
      </c>
      <c r="CD225" s="82" t="str">
        <f t="shared" si="82"/>
        <v/>
      </c>
      <c r="CE225" s="82" t="str">
        <f t="shared" si="82"/>
        <v/>
      </c>
      <c r="CF225" s="82" t="str">
        <f t="shared" si="82"/>
        <v/>
      </c>
      <c r="CG225" s="82" t="str">
        <f t="shared" si="82"/>
        <v/>
      </c>
      <c r="CH225" s="82" t="str">
        <f t="shared" si="82"/>
        <v/>
      </c>
      <c r="CI225" s="82" t="str">
        <f t="shared" si="83"/>
        <v/>
      </c>
      <c r="CJ225" s="82" t="str">
        <f t="shared" si="83"/>
        <v/>
      </c>
      <c r="CK225" s="82" t="str">
        <f t="shared" si="83"/>
        <v/>
      </c>
      <c r="CL225" s="82" t="str">
        <f t="shared" si="83"/>
        <v/>
      </c>
      <c r="CM225" s="82" t="str">
        <f t="shared" si="83"/>
        <v/>
      </c>
      <c r="CN225" s="82" t="str">
        <f t="shared" si="83"/>
        <v/>
      </c>
      <c r="CO225" s="82" t="str">
        <f t="shared" si="84"/>
        <v/>
      </c>
      <c r="CP225" s="82" t="str">
        <f t="shared" si="84"/>
        <v/>
      </c>
      <c r="CQ225" s="82" t="str">
        <f t="shared" si="84"/>
        <v/>
      </c>
      <c r="CR225" s="82" t="str">
        <f t="shared" si="84"/>
        <v/>
      </c>
      <c r="CS225" s="82" t="str">
        <f t="shared" si="84"/>
        <v/>
      </c>
      <c r="CT225" s="82" t="str">
        <f t="shared" si="84"/>
        <v/>
      </c>
      <c r="CU225" s="82" t="str">
        <f t="shared" si="85"/>
        <v/>
      </c>
      <c r="CV225" s="82" t="str">
        <f t="shared" si="85"/>
        <v/>
      </c>
      <c r="CW225" s="82" t="str">
        <f t="shared" si="85"/>
        <v/>
      </c>
      <c r="CX225" s="82" t="str">
        <f t="shared" si="85"/>
        <v/>
      </c>
      <c r="CY225" s="82" t="str">
        <f t="shared" si="85"/>
        <v/>
      </c>
      <c r="CZ225" s="82" t="str">
        <f t="shared" si="85"/>
        <v/>
      </c>
      <c r="DA225" s="82" t="str">
        <f t="shared" si="86"/>
        <v/>
      </c>
      <c r="DB225" s="82" t="str">
        <f t="shared" si="86"/>
        <v/>
      </c>
      <c r="DC225" s="82" t="str">
        <f t="shared" si="86"/>
        <v/>
      </c>
      <c r="DD225" s="82" t="str">
        <f t="shared" si="86"/>
        <v/>
      </c>
      <c r="DE225" s="82" t="str">
        <f t="shared" si="86"/>
        <v/>
      </c>
      <c r="DF225" s="82" t="str">
        <f t="shared" si="86"/>
        <v/>
      </c>
      <c r="DG225" s="82" t="str">
        <f t="shared" si="87"/>
        <v/>
      </c>
      <c r="DH225" s="82" t="str">
        <f t="shared" si="87"/>
        <v/>
      </c>
      <c r="DI225" s="82" t="str">
        <f t="shared" si="87"/>
        <v/>
      </c>
      <c r="DJ225" s="82" t="str">
        <f t="shared" si="87"/>
        <v/>
      </c>
      <c r="DK225" s="82" t="str">
        <f t="shared" si="87"/>
        <v/>
      </c>
      <c r="DL225" s="82" t="str">
        <f t="shared" si="87"/>
        <v/>
      </c>
      <c r="DM225" s="82" t="str">
        <f t="shared" si="88"/>
        <v/>
      </c>
      <c r="DN225" s="82" t="str">
        <f t="shared" si="88"/>
        <v/>
      </c>
      <c r="DO225" s="82" t="str">
        <f t="shared" si="88"/>
        <v/>
      </c>
      <c r="DP225" s="82" t="str">
        <f t="shared" si="88"/>
        <v/>
      </c>
      <c r="DQ225" s="82" t="str">
        <f t="shared" si="88"/>
        <v/>
      </c>
      <c r="DR225" s="82" t="str">
        <f t="shared" si="88"/>
        <v/>
      </c>
      <c r="DS225" s="82" t="str">
        <f t="shared" si="89"/>
        <v/>
      </c>
      <c r="DT225" s="82" t="str">
        <f t="shared" si="89"/>
        <v/>
      </c>
      <c r="DU225" s="82" t="str">
        <f t="shared" si="89"/>
        <v/>
      </c>
      <c r="DV225" s="82" t="str">
        <f t="shared" si="89"/>
        <v/>
      </c>
      <c r="DW225" s="82" t="str">
        <f t="shared" si="89"/>
        <v/>
      </c>
      <c r="DX225" s="82" t="str">
        <f t="shared" si="89"/>
        <v/>
      </c>
      <c r="DY225" s="82" t="str">
        <f t="shared" si="90"/>
        <v/>
      </c>
      <c r="DZ225" s="82" t="str">
        <f t="shared" si="90"/>
        <v/>
      </c>
      <c r="EA225" s="82" t="str">
        <f t="shared" si="90"/>
        <v/>
      </c>
      <c r="EB225" s="82" t="str">
        <f t="shared" si="90"/>
        <v/>
      </c>
      <c r="EC225" s="82" t="str">
        <f t="shared" si="90"/>
        <v/>
      </c>
      <c r="ED225" s="82" t="str">
        <f t="shared" si="90"/>
        <v/>
      </c>
      <c r="EE225" s="82" t="str">
        <f t="shared" si="91"/>
        <v/>
      </c>
      <c r="EF225" s="82" t="str">
        <f t="shared" si="91"/>
        <v/>
      </c>
      <c r="EG225" s="82" t="str">
        <f t="shared" si="91"/>
        <v/>
      </c>
      <c r="EH225" s="82" t="str">
        <f t="shared" si="91"/>
        <v/>
      </c>
      <c r="EI225" s="82" t="str">
        <f t="shared" si="91"/>
        <v/>
      </c>
      <c r="EJ225" s="82" t="str">
        <f t="shared" si="91"/>
        <v/>
      </c>
      <c r="EK225" s="82" t="str">
        <f t="shared" si="92"/>
        <v/>
      </c>
      <c r="EL225" s="82" t="str">
        <f t="shared" si="92"/>
        <v/>
      </c>
      <c r="EM225" s="82" t="str">
        <f t="shared" si="92"/>
        <v/>
      </c>
      <c r="EN225" s="82" t="str">
        <f t="shared" si="92"/>
        <v/>
      </c>
      <c r="EO225" s="82" t="str">
        <f t="shared" si="92"/>
        <v/>
      </c>
      <c r="EP225" s="82" t="str">
        <f t="shared" si="92"/>
        <v/>
      </c>
      <c r="EQ225" s="82" t="str">
        <f t="shared" si="93"/>
        <v/>
      </c>
      <c r="ER225" s="82" t="str">
        <f t="shared" si="93"/>
        <v/>
      </c>
      <c r="ES225" s="82" t="str">
        <f t="shared" si="93"/>
        <v/>
      </c>
      <c r="ET225" s="82" t="str">
        <f t="shared" si="93"/>
        <v/>
      </c>
      <c r="EU225" s="82" t="str">
        <f t="shared" si="93"/>
        <v/>
      </c>
      <c r="EV225" s="82" t="str">
        <f t="shared" si="93"/>
        <v/>
      </c>
      <c r="EW225" s="82" t="str">
        <f t="shared" si="94"/>
        <v/>
      </c>
      <c r="EX225" s="82" t="str">
        <f t="shared" si="94"/>
        <v/>
      </c>
      <c r="EY225" s="82" t="str">
        <f t="shared" si="94"/>
        <v/>
      </c>
      <c r="EZ225" s="82" t="str">
        <f t="shared" si="94"/>
        <v/>
      </c>
      <c r="FA225" s="82" t="str">
        <f t="shared" si="94"/>
        <v/>
      </c>
      <c r="FB225" s="82" t="str">
        <f t="shared" si="94"/>
        <v/>
      </c>
      <c r="FC225" s="82" t="str">
        <f t="shared" si="95"/>
        <v/>
      </c>
      <c r="FD225" s="82" t="str">
        <f t="shared" si="95"/>
        <v/>
      </c>
      <c r="FE225" s="82" t="str">
        <f t="shared" si="95"/>
        <v/>
      </c>
      <c r="FF225" s="82" t="str">
        <f t="shared" si="95"/>
        <v/>
      </c>
      <c r="FG225" s="82" t="str">
        <f t="shared" si="95"/>
        <v/>
      </c>
      <c r="FH225" s="82" t="str">
        <f t="shared" si="95"/>
        <v/>
      </c>
      <c r="FI225" s="82" t="str">
        <f t="shared" si="96"/>
        <v/>
      </c>
      <c r="FJ225" s="82" t="str">
        <f t="shared" si="96"/>
        <v/>
      </c>
      <c r="FK225" s="82" t="str">
        <f t="shared" si="96"/>
        <v/>
      </c>
      <c r="FL225" s="82" t="str">
        <f t="shared" si="96"/>
        <v/>
      </c>
      <c r="FM225" s="82" t="str">
        <f t="shared" si="96"/>
        <v/>
      </c>
      <c r="FN225" s="82" t="str">
        <f t="shared" si="96"/>
        <v/>
      </c>
      <c r="FO225" s="82" t="str">
        <f t="shared" si="97"/>
        <v/>
      </c>
      <c r="FP225" s="82" t="str">
        <f t="shared" si="97"/>
        <v/>
      </c>
      <c r="FQ225" s="82" t="str">
        <f t="shared" si="97"/>
        <v/>
      </c>
      <c r="FR225" s="82" t="str">
        <f t="shared" si="97"/>
        <v/>
      </c>
      <c r="FS225" s="82" t="str">
        <f t="shared" si="97"/>
        <v/>
      </c>
      <c r="FT225" s="82" t="str">
        <f t="shared" si="97"/>
        <v/>
      </c>
      <c r="FU225" s="82" t="str">
        <f t="shared" si="98"/>
        <v/>
      </c>
      <c r="FV225" s="82" t="str">
        <f t="shared" si="98"/>
        <v/>
      </c>
      <c r="FW225" s="82" t="str">
        <f t="shared" si="98"/>
        <v/>
      </c>
      <c r="FX225" s="82" t="str">
        <f t="shared" si="98"/>
        <v/>
      </c>
      <c r="FY225" s="82" t="str">
        <f t="shared" si="98"/>
        <v/>
      </c>
      <c r="FZ225" s="82" t="str">
        <f t="shared" si="98"/>
        <v/>
      </c>
      <c r="GA225" s="82" t="str">
        <f t="shared" si="99"/>
        <v/>
      </c>
      <c r="GB225" s="82" t="str">
        <f t="shared" si="99"/>
        <v/>
      </c>
      <c r="GC225" s="82" t="str">
        <f t="shared" si="99"/>
        <v/>
      </c>
      <c r="GD225" s="82" t="str">
        <f t="shared" si="99"/>
        <v/>
      </c>
      <c r="GE225" s="82" t="str">
        <f t="shared" si="99"/>
        <v/>
      </c>
      <c r="GF225" s="82" t="str">
        <f t="shared" si="99"/>
        <v/>
      </c>
      <c r="GG225" s="126"/>
      <c r="GH225" s="126"/>
      <c r="GI225" s="126"/>
      <c r="GJ225" s="126"/>
      <c r="GK225" s="126"/>
      <c r="GL225" s="126"/>
      <c r="GM225" s="126"/>
      <c r="GN225" s="126"/>
      <c r="GO225" s="126"/>
      <c r="GP225" s="126"/>
      <c r="GQ225" s="126"/>
      <c r="GR225" s="126"/>
      <c r="GS225" s="126"/>
      <c r="GT225" s="126"/>
      <c r="GU225" s="126"/>
      <c r="GV225" s="126"/>
      <c r="GW225" s="126"/>
      <c r="GX225" s="126"/>
      <c r="GY225" s="126"/>
      <c r="GZ225" s="126"/>
      <c r="HA225" s="126"/>
      <c r="HB225" s="126"/>
      <c r="HC225" s="126"/>
      <c r="HD225" s="126"/>
      <c r="HE225" s="129"/>
      <c r="HF225" s="129"/>
      <c r="HG225" s="129"/>
      <c r="HH225" s="129"/>
      <c r="HI225" s="129"/>
      <c r="HJ225" s="129"/>
      <c r="HK225" s="129"/>
      <c r="HL225" s="129"/>
      <c r="HM225" s="129"/>
      <c r="HN225" s="129"/>
      <c r="HO225" s="129"/>
      <c r="HP225" s="129"/>
      <c r="HQ225" s="129"/>
      <c r="HR225" s="129"/>
      <c r="HS225" s="129"/>
      <c r="HT225" s="129"/>
      <c r="HU225" s="129"/>
      <c r="HV225" s="129"/>
      <c r="HW225" s="129"/>
      <c r="HX225" s="129"/>
      <c r="HY225" s="129"/>
      <c r="HZ225" s="129"/>
      <c r="IA225" s="129"/>
      <c r="IB225" s="129"/>
    </row>
    <row r="226" spans="2:236" ht="25.5" customHeight="1">
      <c r="B226" s="2">
        <f>COUNTIF($H$4:H226,H226)</f>
        <v>0</v>
      </c>
      <c r="C226" s="2">
        <f>COUNTIF($J$4:J226,J226)</f>
        <v>0</v>
      </c>
      <c r="D226" s="2">
        <f>COUNTIF($K$4:K226,K226)</f>
        <v>0</v>
      </c>
      <c r="E226" s="89">
        <f t="shared" si="75"/>
        <v>223</v>
      </c>
      <c r="F226" s="89"/>
      <c r="G226" s="79"/>
      <c r="H226" s="97"/>
      <c r="I226" s="79"/>
      <c r="J226" s="79"/>
      <c r="K226" s="89"/>
      <c r="L226" s="89"/>
      <c r="M226" s="108"/>
      <c r="N226" s="108"/>
      <c r="O226" s="108"/>
      <c r="P226" s="108"/>
      <c r="Q226" s="108"/>
      <c r="R226" s="108"/>
      <c r="S226" s="89"/>
      <c r="T226" s="89"/>
      <c r="U226" s="89"/>
      <c r="V226" s="89"/>
      <c r="W226" s="89"/>
      <c r="X226" s="89"/>
      <c r="Y226" s="89"/>
      <c r="Z226" s="89"/>
      <c r="AA226" s="89"/>
      <c r="AB226" s="89"/>
      <c r="AC226" s="89"/>
      <c r="AD226" s="89"/>
      <c r="AE226" s="89"/>
      <c r="AF226" s="89"/>
      <c r="AG226" s="89"/>
      <c r="AH226" s="89"/>
      <c r="AI226" s="89"/>
      <c r="AJ226" s="89"/>
      <c r="AK226" s="89"/>
      <c r="AL226" s="89"/>
      <c r="AM226" s="89"/>
      <c r="AN226" s="89"/>
      <c r="AO226" s="89"/>
      <c r="AP226" s="89"/>
      <c r="AQ226" s="111"/>
      <c r="AR226" s="118"/>
      <c r="AS226" s="121" t="str">
        <f t="shared" si="76"/>
        <v/>
      </c>
      <c r="AT226" s="121" t="str">
        <f t="shared" si="76"/>
        <v/>
      </c>
      <c r="AU226" s="121" t="str">
        <f t="shared" si="76"/>
        <v/>
      </c>
      <c r="AV226" s="121" t="str">
        <f t="shared" si="76"/>
        <v/>
      </c>
      <c r="AW226" s="121" t="str">
        <f t="shared" si="76"/>
        <v/>
      </c>
      <c r="AX226" s="121" t="str">
        <f t="shared" si="76"/>
        <v/>
      </c>
      <c r="AY226" s="121" t="str">
        <f t="shared" si="77"/>
        <v/>
      </c>
      <c r="AZ226" s="121" t="str">
        <f t="shared" si="77"/>
        <v/>
      </c>
      <c r="BA226" s="121" t="str">
        <f t="shared" si="77"/>
        <v/>
      </c>
      <c r="BB226" s="121" t="str">
        <f t="shared" si="77"/>
        <v/>
      </c>
      <c r="BC226" s="121" t="str">
        <f t="shared" si="77"/>
        <v/>
      </c>
      <c r="BD226" s="121" t="str">
        <f t="shared" si="77"/>
        <v/>
      </c>
      <c r="BE226" s="82" t="str">
        <f t="shared" si="78"/>
        <v/>
      </c>
      <c r="BF226" s="82" t="str">
        <f t="shared" si="78"/>
        <v/>
      </c>
      <c r="BG226" s="82" t="str">
        <f t="shared" si="78"/>
        <v/>
      </c>
      <c r="BH226" s="82" t="str">
        <f t="shared" si="78"/>
        <v/>
      </c>
      <c r="BI226" s="82" t="str">
        <f t="shared" si="78"/>
        <v/>
      </c>
      <c r="BJ226" s="82" t="str">
        <f t="shared" si="78"/>
        <v/>
      </c>
      <c r="BK226" s="82" t="str">
        <f t="shared" si="79"/>
        <v/>
      </c>
      <c r="BL226" s="82" t="str">
        <f t="shared" si="79"/>
        <v/>
      </c>
      <c r="BM226" s="82" t="str">
        <f t="shared" si="79"/>
        <v/>
      </c>
      <c r="BN226" s="82" t="str">
        <f t="shared" si="79"/>
        <v/>
      </c>
      <c r="BO226" s="82" t="str">
        <f t="shared" si="79"/>
        <v/>
      </c>
      <c r="BP226" s="82" t="str">
        <f t="shared" si="79"/>
        <v/>
      </c>
      <c r="BQ226" s="82" t="str">
        <f t="shared" si="80"/>
        <v/>
      </c>
      <c r="BR226" s="82" t="str">
        <f t="shared" si="80"/>
        <v/>
      </c>
      <c r="BS226" s="82" t="str">
        <f t="shared" si="80"/>
        <v/>
      </c>
      <c r="BT226" s="82" t="str">
        <f t="shared" si="80"/>
        <v/>
      </c>
      <c r="BU226" s="82" t="str">
        <f t="shared" si="80"/>
        <v/>
      </c>
      <c r="BV226" s="82" t="str">
        <f t="shared" si="80"/>
        <v/>
      </c>
      <c r="BW226" s="82" t="str">
        <f t="shared" si="81"/>
        <v/>
      </c>
      <c r="BX226" s="82" t="str">
        <f t="shared" si="81"/>
        <v/>
      </c>
      <c r="BY226" s="82" t="str">
        <f t="shared" si="81"/>
        <v/>
      </c>
      <c r="BZ226" s="82" t="str">
        <f t="shared" si="81"/>
        <v/>
      </c>
      <c r="CA226" s="82" t="str">
        <f t="shared" si="81"/>
        <v/>
      </c>
      <c r="CB226" s="82" t="str">
        <f t="shared" si="81"/>
        <v/>
      </c>
      <c r="CC226" s="82" t="str">
        <f t="shared" si="82"/>
        <v/>
      </c>
      <c r="CD226" s="82" t="str">
        <f t="shared" si="82"/>
        <v/>
      </c>
      <c r="CE226" s="82" t="str">
        <f t="shared" si="82"/>
        <v/>
      </c>
      <c r="CF226" s="82" t="str">
        <f t="shared" si="82"/>
        <v/>
      </c>
      <c r="CG226" s="82" t="str">
        <f t="shared" si="82"/>
        <v/>
      </c>
      <c r="CH226" s="82" t="str">
        <f t="shared" si="82"/>
        <v/>
      </c>
      <c r="CI226" s="82" t="str">
        <f t="shared" si="83"/>
        <v/>
      </c>
      <c r="CJ226" s="82" t="str">
        <f t="shared" si="83"/>
        <v/>
      </c>
      <c r="CK226" s="82" t="str">
        <f t="shared" si="83"/>
        <v/>
      </c>
      <c r="CL226" s="82" t="str">
        <f t="shared" si="83"/>
        <v/>
      </c>
      <c r="CM226" s="82" t="str">
        <f t="shared" si="83"/>
        <v/>
      </c>
      <c r="CN226" s="82" t="str">
        <f t="shared" si="83"/>
        <v/>
      </c>
      <c r="CO226" s="82" t="str">
        <f t="shared" si="84"/>
        <v/>
      </c>
      <c r="CP226" s="82" t="str">
        <f t="shared" si="84"/>
        <v/>
      </c>
      <c r="CQ226" s="82" t="str">
        <f t="shared" si="84"/>
        <v/>
      </c>
      <c r="CR226" s="82" t="str">
        <f t="shared" si="84"/>
        <v/>
      </c>
      <c r="CS226" s="82" t="str">
        <f t="shared" si="84"/>
        <v/>
      </c>
      <c r="CT226" s="82" t="str">
        <f t="shared" si="84"/>
        <v/>
      </c>
      <c r="CU226" s="82" t="str">
        <f t="shared" si="85"/>
        <v/>
      </c>
      <c r="CV226" s="82" t="str">
        <f t="shared" si="85"/>
        <v/>
      </c>
      <c r="CW226" s="82" t="str">
        <f t="shared" si="85"/>
        <v/>
      </c>
      <c r="CX226" s="82" t="str">
        <f t="shared" si="85"/>
        <v/>
      </c>
      <c r="CY226" s="82" t="str">
        <f t="shared" si="85"/>
        <v/>
      </c>
      <c r="CZ226" s="82" t="str">
        <f t="shared" si="85"/>
        <v/>
      </c>
      <c r="DA226" s="82" t="str">
        <f t="shared" si="86"/>
        <v/>
      </c>
      <c r="DB226" s="82" t="str">
        <f t="shared" si="86"/>
        <v/>
      </c>
      <c r="DC226" s="82" t="str">
        <f t="shared" si="86"/>
        <v/>
      </c>
      <c r="DD226" s="82" t="str">
        <f t="shared" si="86"/>
        <v/>
      </c>
      <c r="DE226" s="82" t="str">
        <f t="shared" si="86"/>
        <v/>
      </c>
      <c r="DF226" s="82" t="str">
        <f t="shared" si="86"/>
        <v/>
      </c>
      <c r="DG226" s="82" t="str">
        <f t="shared" si="87"/>
        <v/>
      </c>
      <c r="DH226" s="82" t="str">
        <f t="shared" si="87"/>
        <v/>
      </c>
      <c r="DI226" s="82" t="str">
        <f t="shared" si="87"/>
        <v/>
      </c>
      <c r="DJ226" s="82" t="str">
        <f t="shared" si="87"/>
        <v/>
      </c>
      <c r="DK226" s="82" t="str">
        <f t="shared" si="87"/>
        <v/>
      </c>
      <c r="DL226" s="82" t="str">
        <f t="shared" si="87"/>
        <v/>
      </c>
      <c r="DM226" s="82" t="str">
        <f t="shared" si="88"/>
        <v/>
      </c>
      <c r="DN226" s="82" t="str">
        <f t="shared" si="88"/>
        <v/>
      </c>
      <c r="DO226" s="82" t="str">
        <f t="shared" si="88"/>
        <v/>
      </c>
      <c r="DP226" s="82" t="str">
        <f t="shared" si="88"/>
        <v/>
      </c>
      <c r="DQ226" s="82" t="str">
        <f t="shared" si="88"/>
        <v/>
      </c>
      <c r="DR226" s="82" t="str">
        <f t="shared" si="88"/>
        <v/>
      </c>
      <c r="DS226" s="82" t="str">
        <f t="shared" si="89"/>
        <v/>
      </c>
      <c r="DT226" s="82" t="str">
        <f t="shared" si="89"/>
        <v/>
      </c>
      <c r="DU226" s="82" t="str">
        <f t="shared" si="89"/>
        <v/>
      </c>
      <c r="DV226" s="82" t="str">
        <f t="shared" si="89"/>
        <v/>
      </c>
      <c r="DW226" s="82" t="str">
        <f t="shared" si="89"/>
        <v/>
      </c>
      <c r="DX226" s="82" t="str">
        <f t="shared" si="89"/>
        <v/>
      </c>
      <c r="DY226" s="82" t="str">
        <f t="shared" si="90"/>
        <v/>
      </c>
      <c r="DZ226" s="82" t="str">
        <f t="shared" si="90"/>
        <v/>
      </c>
      <c r="EA226" s="82" t="str">
        <f t="shared" si="90"/>
        <v/>
      </c>
      <c r="EB226" s="82" t="str">
        <f t="shared" si="90"/>
        <v/>
      </c>
      <c r="EC226" s="82" t="str">
        <f t="shared" si="90"/>
        <v/>
      </c>
      <c r="ED226" s="82" t="str">
        <f t="shared" si="90"/>
        <v/>
      </c>
      <c r="EE226" s="82" t="str">
        <f t="shared" si="91"/>
        <v/>
      </c>
      <c r="EF226" s="82" t="str">
        <f t="shared" si="91"/>
        <v/>
      </c>
      <c r="EG226" s="82" t="str">
        <f t="shared" si="91"/>
        <v/>
      </c>
      <c r="EH226" s="82" t="str">
        <f t="shared" si="91"/>
        <v/>
      </c>
      <c r="EI226" s="82" t="str">
        <f t="shared" si="91"/>
        <v/>
      </c>
      <c r="EJ226" s="82" t="str">
        <f t="shared" si="91"/>
        <v/>
      </c>
      <c r="EK226" s="82" t="str">
        <f t="shared" si="92"/>
        <v/>
      </c>
      <c r="EL226" s="82" t="str">
        <f t="shared" si="92"/>
        <v/>
      </c>
      <c r="EM226" s="82" t="str">
        <f t="shared" si="92"/>
        <v/>
      </c>
      <c r="EN226" s="82" t="str">
        <f t="shared" si="92"/>
        <v/>
      </c>
      <c r="EO226" s="82" t="str">
        <f t="shared" si="92"/>
        <v/>
      </c>
      <c r="EP226" s="82" t="str">
        <f t="shared" si="92"/>
        <v/>
      </c>
      <c r="EQ226" s="82" t="str">
        <f t="shared" si="93"/>
        <v/>
      </c>
      <c r="ER226" s="82" t="str">
        <f t="shared" si="93"/>
        <v/>
      </c>
      <c r="ES226" s="82" t="str">
        <f t="shared" si="93"/>
        <v/>
      </c>
      <c r="ET226" s="82" t="str">
        <f t="shared" si="93"/>
        <v/>
      </c>
      <c r="EU226" s="82" t="str">
        <f t="shared" si="93"/>
        <v/>
      </c>
      <c r="EV226" s="82" t="str">
        <f t="shared" si="93"/>
        <v/>
      </c>
      <c r="EW226" s="82" t="str">
        <f t="shared" si="94"/>
        <v/>
      </c>
      <c r="EX226" s="82" t="str">
        <f t="shared" si="94"/>
        <v/>
      </c>
      <c r="EY226" s="82" t="str">
        <f t="shared" si="94"/>
        <v/>
      </c>
      <c r="EZ226" s="82" t="str">
        <f t="shared" si="94"/>
        <v/>
      </c>
      <c r="FA226" s="82" t="str">
        <f t="shared" si="94"/>
        <v/>
      </c>
      <c r="FB226" s="82" t="str">
        <f t="shared" si="94"/>
        <v/>
      </c>
      <c r="FC226" s="82" t="str">
        <f t="shared" si="95"/>
        <v/>
      </c>
      <c r="FD226" s="82" t="str">
        <f t="shared" si="95"/>
        <v/>
      </c>
      <c r="FE226" s="82" t="str">
        <f t="shared" si="95"/>
        <v/>
      </c>
      <c r="FF226" s="82" t="str">
        <f t="shared" si="95"/>
        <v/>
      </c>
      <c r="FG226" s="82" t="str">
        <f t="shared" si="95"/>
        <v/>
      </c>
      <c r="FH226" s="82" t="str">
        <f t="shared" si="95"/>
        <v/>
      </c>
      <c r="FI226" s="82" t="str">
        <f t="shared" si="96"/>
        <v/>
      </c>
      <c r="FJ226" s="82" t="str">
        <f t="shared" si="96"/>
        <v/>
      </c>
      <c r="FK226" s="82" t="str">
        <f t="shared" si="96"/>
        <v/>
      </c>
      <c r="FL226" s="82" t="str">
        <f t="shared" si="96"/>
        <v/>
      </c>
      <c r="FM226" s="82" t="str">
        <f t="shared" si="96"/>
        <v/>
      </c>
      <c r="FN226" s="82" t="str">
        <f t="shared" si="96"/>
        <v/>
      </c>
      <c r="FO226" s="82" t="str">
        <f t="shared" si="97"/>
        <v/>
      </c>
      <c r="FP226" s="82" t="str">
        <f t="shared" si="97"/>
        <v/>
      </c>
      <c r="FQ226" s="82" t="str">
        <f t="shared" si="97"/>
        <v/>
      </c>
      <c r="FR226" s="82" t="str">
        <f t="shared" si="97"/>
        <v/>
      </c>
      <c r="FS226" s="82" t="str">
        <f t="shared" si="97"/>
        <v/>
      </c>
      <c r="FT226" s="82" t="str">
        <f t="shared" si="97"/>
        <v/>
      </c>
      <c r="FU226" s="82" t="str">
        <f t="shared" si="98"/>
        <v/>
      </c>
      <c r="FV226" s="82" t="str">
        <f t="shared" si="98"/>
        <v/>
      </c>
      <c r="FW226" s="82" t="str">
        <f t="shared" si="98"/>
        <v/>
      </c>
      <c r="FX226" s="82" t="str">
        <f t="shared" si="98"/>
        <v/>
      </c>
      <c r="FY226" s="82" t="str">
        <f t="shared" si="98"/>
        <v/>
      </c>
      <c r="FZ226" s="82" t="str">
        <f t="shared" si="98"/>
        <v/>
      </c>
      <c r="GA226" s="82" t="str">
        <f t="shared" si="99"/>
        <v/>
      </c>
      <c r="GB226" s="82" t="str">
        <f t="shared" si="99"/>
        <v/>
      </c>
      <c r="GC226" s="82" t="str">
        <f t="shared" si="99"/>
        <v/>
      </c>
      <c r="GD226" s="82" t="str">
        <f t="shared" si="99"/>
        <v/>
      </c>
      <c r="GE226" s="82" t="str">
        <f t="shared" si="99"/>
        <v/>
      </c>
      <c r="GF226" s="82" t="str">
        <f t="shared" si="99"/>
        <v/>
      </c>
      <c r="GG226" s="126"/>
      <c r="GH226" s="126"/>
      <c r="GI226" s="126"/>
      <c r="GJ226" s="126"/>
      <c r="GK226" s="126"/>
      <c r="GL226" s="126"/>
      <c r="GM226" s="126"/>
      <c r="GN226" s="126"/>
      <c r="GO226" s="126"/>
      <c r="GP226" s="126"/>
      <c r="GQ226" s="126"/>
      <c r="GR226" s="126"/>
      <c r="GS226" s="126"/>
      <c r="GT226" s="126"/>
      <c r="GU226" s="126"/>
      <c r="GV226" s="126"/>
      <c r="GW226" s="126"/>
      <c r="GX226" s="126"/>
      <c r="GY226" s="126"/>
      <c r="GZ226" s="126"/>
      <c r="HA226" s="126"/>
      <c r="HB226" s="126"/>
      <c r="HC226" s="126"/>
      <c r="HD226" s="126"/>
      <c r="HE226" s="129"/>
      <c r="HF226" s="129"/>
      <c r="HG226" s="129"/>
      <c r="HH226" s="129"/>
      <c r="HI226" s="129"/>
      <c r="HJ226" s="129"/>
      <c r="HK226" s="129"/>
      <c r="HL226" s="129"/>
      <c r="HM226" s="129"/>
      <c r="HN226" s="129"/>
      <c r="HO226" s="129"/>
      <c r="HP226" s="129"/>
      <c r="HQ226" s="129"/>
      <c r="HR226" s="129"/>
      <c r="HS226" s="129"/>
      <c r="HT226" s="129"/>
      <c r="HU226" s="129"/>
      <c r="HV226" s="129"/>
      <c r="HW226" s="129"/>
      <c r="HX226" s="129"/>
      <c r="HY226" s="129"/>
      <c r="HZ226" s="129"/>
      <c r="IA226" s="129"/>
      <c r="IB226" s="129"/>
    </row>
    <row r="227" spans="2:236" ht="25.5" customHeight="1">
      <c r="B227" s="2">
        <f>COUNTIF($H$4:H227,H227)</f>
        <v>0</v>
      </c>
      <c r="C227" s="2">
        <f>COUNTIF($J$4:J227,J227)</f>
        <v>0</v>
      </c>
      <c r="D227" s="2">
        <f>COUNTIF($K$4:K227,K227)</f>
        <v>0</v>
      </c>
      <c r="E227" s="89">
        <f t="shared" si="75"/>
        <v>224</v>
      </c>
      <c r="F227" s="89"/>
      <c r="G227" s="79"/>
      <c r="H227" s="97"/>
      <c r="I227" s="79"/>
      <c r="J227" s="79"/>
      <c r="K227" s="89"/>
      <c r="L227" s="89"/>
      <c r="M227" s="108"/>
      <c r="N227" s="108"/>
      <c r="O227" s="108"/>
      <c r="P227" s="108"/>
      <c r="Q227" s="108"/>
      <c r="R227" s="108"/>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111"/>
      <c r="AR227" s="118"/>
      <c r="AS227" s="121" t="str">
        <f t="shared" si="76"/>
        <v/>
      </c>
      <c r="AT227" s="121" t="str">
        <f t="shared" si="76"/>
        <v/>
      </c>
      <c r="AU227" s="121" t="str">
        <f t="shared" si="76"/>
        <v/>
      </c>
      <c r="AV227" s="121" t="str">
        <f t="shared" si="76"/>
        <v/>
      </c>
      <c r="AW227" s="121" t="str">
        <f t="shared" si="76"/>
        <v/>
      </c>
      <c r="AX227" s="121" t="str">
        <f t="shared" si="76"/>
        <v/>
      </c>
      <c r="AY227" s="121" t="str">
        <f t="shared" si="77"/>
        <v/>
      </c>
      <c r="AZ227" s="121" t="str">
        <f t="shared" si="77"/>
        <v/>
      </c>
      <c r="BA227" s="121" t="str">
        <f t="shared" si="77"/>
        <v/>
      </c>
      <c r="BB227" s="121" t="str">
        <f t="shared" si="77"/>
        <v/>
      </c>
      <c r="BC227" s="121" t="str">
        <f t="shared" si="77"/>
        <v/>
      </c>
      <c r="BD227" s="121" t="str">
        <f t="shared" si="77"/>
        <v/>
      </c>
      <c r="BE227" s="82" t="str">
        <f t="shared" si="78"/>
        <v/>
      </c>
      <c r="BF227" s="82" t="str">
        <f t="shared" si="78"/>
        <v/>
      </c>
      <c r="BG227" s="82" t="str">
        <f t="shared" si="78"/>
        <v/>
      </c>
      <c r="BH227" s="82" t="str">
        <f t="shared" si="78"/>
        <v/>
      </c>
      <c r="BI227" s="82" t="str">
        <f t="shared" si="78"/>
        <v/>
      </c>
      <c r="BJ227" s="82" t="str">
        <f t="shared" si="78"/>
        <v/>
      </c>
      <c r="BK227" s="82" t="str">
        <f t="shared" si="79"/>
        <v/>
      </c>
      <c r="BL227" s="82" t="str">
        <f t="shared" si="79"/>
        <v/>
      </c>
      <c r="BM227" s="82" t="str">
        <f t="shared" si="79"/>
        <v/>
      </c>
      <c r="BN227" s="82" t="str">
        <f t="shared" si="79"/>
        <v/>
      </c>
      <c r="BO227" s="82" t="str">
        <f t="shared" si="79"/>
        <v/>
      </c>
      <c r="BP227" s="82" t="str">
        <f t="shared" si="79"/>
        <v/>
      </c>
      <c r="BQ227" s="82" t="str">
        <f t="shared" si="80"/>
        <v/>
      </c>
      <c r="BR227" s="82" t="str">
        <f t="shared" si="80"/>
        <v/>
      </c>
      <c r="BS227" s="82" t="str">
        <f t="shared" si="80"/>
        <v/>
      </c>
      <c r="BT227" s="82" t="str">
        <f t="shared" si="80"/>
        <v/>
      </c>
      <c r="BU227" s="82" t="str">
        <f t="shared" si="80"/>
        <v/>
      </c>
      <c r="BV227" s="82" t="str">
        <f t="shared" si="80"/>
        <v/>
      </c>
      <c r="BW227" s="82" t="str">
        <f t="shared" si="81"/>
        <v/>
      </c>
      <c r="BX227" s="82" t="str">
        <f t="shared" si="81"/>
        <v/>
      </c>
      <c r="BY227" s="82" t="str">
        <f t="shared" si="81"/>
        <v/>
      </c>
      <c r="BZ227" s="82" t="str">
        <f t="shared" si="81"/>
        <v/>
      </c>
      <c r="CA227" s="82" t="str">
        <f t="shared" si="81"/>
        <v/>
      </c>
      <c r="CB227" s="82" t="str">
        <f t="shared" si="81"/>
        <v/>
      </c>
      <c r="CC227" s="82" t="str">
        <f t="shared" si="82"/>
        <v/>
      </c>
      <c r="CD227" s="82" t="str">
        <f t="shared" si="82"/>
        <v/>
      </c>
      <c r="CE227" s="82" t="str">
        <f t="shared" si="82"/>
        <v/>
      </c>
      <c r="CF227" s="82" t="str">
        <f t="shared" si="82"/>
        <v/>
      </c>
      <c r="CG227" s="82" t="str">
        <f t="shared" si="82"/>
        <v/>
      </c>
      <c r="CH227" s="82" t="str">
        <f t="shared" si="82"/>
        <v/>
      </c>
      <c r="CI227" s="82" t="str">
        <f t="shared" si="83"/>
        <v/>
      </c>
      <c r="CJ227" s="82" t="str">
        <f t="shared" si="83"/>
        <v/>
      </c>
      <c r="CK227" s="82" t="str">
        <f t="shared" si="83"/>
        <v/>
      </c>
      <c r="CL227" s="82" t="str">
        <f t="shared" si="83"/>
        <v/>
      </c>
      <c r="CM227" s="82" t="str">
        <f t="shared" si="83"/>
        <v/>
      </c>
      <c r="CN227" s="82" t="str">
        <f t="shared" si="83"/>
        <v/>
      </c>
      <c r="CO227" s="82" t="str">
        <f t="shared" si="84"/>
        <v/>
      </c>
      <c r="CP227" s="82" t="str">
        <f t="shared" si="84"/>
        <v/>
      </c>
      <c r="CQ227" s="82" t="str">
        <f t="shared" si="84"/>
        <v/>
      </c>
      <c r="CR227" s="82" t="str">
        <f t="shared" si="84"/>
        <v/>
      </c>
      <c r="CS227" s="82" t="str">
        <f t="shared" si="84"/>
        <v/>
      </c>
      <c r="CT227" s="82" t="str">
        <f t="shared" si="84"/>
        <v/>
      </c>
      <c r="CU227" s="82" t="str">
        <f t="shared" si="85"/>
        <v/>
      </c>
      <c r="CV227" s="82" t="str">
        <f t="shared" si="85"/>
        <v/>
      </c>
      <c r="CW227" s="82" t="str">
        <f t="shared" si="85"/>
        <v/>
      </c>
      <c r="CX227" s="82" t="str">
        <f t="shared" si="85"/>
        <v/>
      </c>
      <c r="CY227" s="82" t="str">
        <f t="shared" si="85"/>
        <v/>
      </c>
      <c r="CZ227" s="82" t="str">
        <f t="shared" si="85"/>
        <v/>
      </c>
      <c r="DA227" s="82" t="str">
        <f t="shared" si="86"/>
        <v/>
      </c>
      <c r="DB227" s="82" t="str">
        <f t="shared" si="86"/>
        <v/>
      </c>
      <c r="DC227" s="82" t="str">
        <f t="shared" si="86"/>
        <v/>
      </c>
      <c r="DD227" s="82" t="str">
        <f t="shared" si="86"/>
        <v/>
      </c>
      <c r="DE227" s="82" t="str">
        <f t="shared" si="86"/>
        <v/>
      </c>
      <c r="DF227" s="82" t="str">
        <f t="shared" si="86"/>
        <v/>
      </c>
      <c r="DG227" s="82" t="str">
        <f t="shared" si="87"/>
        <v/>
      </c>
      <c r="DH227" s="82" t="str">
        <f t="shared" si="87"/>
        <v/>
      </c>
      <c r="DI227" s="82" t="str">
        <f t="shared" si="87"/>
        <v/>
      </c>
      <c r="DJ227" s="82" t="str">
        <f t="shared" si="87"/>
        <v/>
      </c>
      <c r="DK227" s="82" t="str">
        <f t="shared" si="87"/>
        <v/>
      </c>
      <c r="DL227" s="82" t="str">
        <f t="shared" si="87"/>
        <v/>
      </c>
      <c r="DM227" s="82" t="str">
        <f t="shared" si="88"/>
        <v/>
      </c>
      <c r="DN227" s="82" t="str">
        <f t="shared" si="88"/>
        <v/>
      </c>
      <c r="DO227" s="82" t="str">
        <f t="shared" si="88"/>
        <v/>
      </c>
      <c r="DP227" s="82" t="str">
        <f t="shared" si="88"/>
        <v/>
      </c>
      <c r="DQ227" s="82" t="str">
        <f t="shared" si="88"/>
        <v/>
      </c>
      <c r="DR227" s="82" t="str">
        <f t="shared" si="88"/>
        <v/>
      </c>
      <c r="DS227" s="82" t="str">
        <f t="shared" si="89"/>
        <v/>
      </c>
      <c r="DT227" s="82" t="str">
        <f t="shared" si="89"/>
        <v/>
      </c>
      <c r="DU227" s="82" t="str">
        <f t="shared" si="89"/>
        <v/>
      </c>
      <c r="DV227" s="82" t="str">
        <f t="shared" si="89"/>
        <v/>
      </c>
      <c r="DW227" s="82" t="str">
        <f t="shared" si="89"/>
        <v/>
      </c>
      <c r="DX227" s="82" t="str">
        <f t="shared" si="89"/>
        <v/>
      </c>
      <c r="DY227" s="82" t="str">
        <f t="shared" si="90"/>
        <v/>
      </c>
      <c r="DZ227" s="82" t="str">
        <f t="shared" si="90"/>
        <v/>
      </c>
      <c r="EA227" s="82" t="str">
        <f t="shared" si="90"/>
        <v/>
      </c>
      <c r="EB227" s="82" t="str">
        <f t="shared" si="90"/>
        <v/>
      </c>
      <c r="EC227" s="82" t="str">
        <f t="shared" si="90"/>
        <v/>
      </c>
      <c r="ED227" s="82" t="str">
        <f t="shared" si="90"/>
        <v/>
      </c>
      <c r="EE227" s="82" t="str">
        <f t="shared" si="91"/>
        <v/>
      </c>
      <c r="EF227" s="82" t="str">
        <f t="shared" si="91"/>
        <v/>
      </c>
      <c r="EG227" s="82" t="str">
        <f t="shared" si="91"/>
        <v/>
      </c>
      <c r="EH227" s="82" t="str">
        <f t="shared" si="91"/>
        <v/>
      </c>
      <c r="EI227" s="82" t="str">
        <f t="shared" si="91"/>
        <v/>
      </c>
      <c r="EJ227" s="82" t="str">
        <f t="shared" si="91"/>
        <v/>
      </c>
      <c r="EK227" s="82" t="str">
        <f t="shared" si="92"/>
        <v/>
      </c>
      <c r="EL227" s="82" t="str">
        <f t="shared" si="92"/>
        <v/>
      </c>
      <c r="EM227" s="82" t="str">
        <f t="shared" si="92"/>
        <v/>
      </c>
      <c r="EN227" s="82" t="str">
        <f t="shared" si="92"/>
        <v/>
      </c>
      <c r="EO227" s="82" t="str">
        <f t="shared" si="92"/>
        <v/>
      </c>
      <c r="EP227" s="82" t="str">
        <f t="shared" si="92"/>
        <v/>
      </c>
      <c r="EQ227" s="82" t="str">
        <f t="shared" si="93"/>
        <v/>
      </c>
      <c r="ER227" s="82" t="str">
        <f t="shared" si="93"/>
        <v/>
      </c>
      <c r="ES227" s="82" t="str">
        <f t="shared" si="93"/>
        <v/>
      </c>
      <c r="ET227" s="82" t="str">
        <f t="shared" si="93"/>
        <v/>
      </c>
      <c r="EU227" s="82" t="str">
        <f t="shared" si="93"/>
        <v/>
      </c>
      <c r="EV227" s="82" t="str">
        <f t="shared" si="93"/>
        <v/>
      </c>
      <c r="EW227" s="82" t="str">
        <f t="shared" si="94"/>
        <v/>
      </c>
      <c r="EX227" s="82" t="str">
        <f t="shared" si="94"/>
        <v/>
      </c>
      <c r="EY227" s="82" t="str">
        <f t="shared" si="94"/>
        <v/>
      </c>
      <c r="EZ227" s="82" t="str">
        <f t="shared" si="94"/>
        <v/>
      </c>
      <c r="FA227" s="82" t="str">
        <f t="shared" si="94"/>
        <v/>
      </c>
      <c r="FB227" s="82" t="str">
        <f t="shared" si="94"/>
        <v/>
      </c>
      <c r="FC227" s="82" t="str">
        <f t="shared" si="95"/>
        <v/>
      </c>
      <c r="FD227" s="82" t="str">
        <f t="shared" si="95"/>
        <v/>
      </c>
      <c r="FE227" s="82" t="str">
        <f t="shared" si="95"/>
        <v/>
      </c>
      <c r="FF227" s="82" t="str">
        <f t="shared" si="95"/>
        <v/>
      </c>
      <c r="FG227" s="82" t="str">
        <f t="shared" si="95"/>
        <v/>
      </c>
      <c r="FH227" s="82" t="str">
        <f t="shared" si="95"/>
        <v/>
      </c>
      <c r="FI227" s="82" t="str">
        <f t="shared" si="96"/>
        <v/>
      </c>
      <c r="FJ227" s="82" t="str">
        <f t="shared" si="96"/>
        <v/>
      </c>
      <c r="FK227" s="82" t="str">
        <f t="shared" si="96"/>
        <v/>
      </c>
      <c r="FL227" s="82" t="str">
        <f t="shared" si="96"/>
        <v/>
      </c>
      <c r="FM227" s="82" t="str">
        <f t="shared" si="96"/>
        <v/>
      </c>
      <c r="FN227" s="82" t="str">
        <f t="shared" si="96"/>
        <v/>
      </c>
      <c r="FO227" s="82" t="str">
        <f t="shared" si="97"/>
        <v/>
      </c>
      <c r="FP227" s="82" t="str">
        <f t="shared" si="97"/>
        <v/>
      </c>
      <c r="FQ227" s="82" t="str">
        <f t="shared" si="97"/>
        <v/>
      </c>
      <c r="FR227" s="82" t="str">
        <f t="shared" si="97"/>
        <v/>
      </c>
      <c r="FS227" s="82" t="str">
        <f t="shared" si="97"/>
        <v/>
      </c>
      <c r="FT227" s="82" t="str">
        <f t="shared" si="97"/>
        <v/>
      </c>
      <c r="FU227" s="82" t="str">
        <f t="shared" si="98"/>
        <v/>
      </c>
      <c r="FV227" s="82" t="str">
        <f t="shared" si="98"/>
        <v/>
      </c>
      <c r="FW227" s="82" t="str">
        <f t="shared" si="98"/>
        <v/>
      </c>
      <c r="FX227" s="82" t="str">
        <f t="shared" si="98"/>
        <v/>
      </c>
      <c r="FY227" s="82" t="str">
        <f t="shared" si="98"/>
        <v/>
      </c>
      <c r="FZ227" s="82" t="str">
        <f t="shared" si="98"/>
        <v/>
      </c>
      <c r="GA227" s="82" t="str">
        <f t="shared" si="99"/>
        <v/>
      </c>
      <c r="GB227" s="82" t="str">
        <f t="shared" si="99"/>
        <v/>
      </c>
      <c r="GC227" s="82" t="str">
        <f t="shared" si="99"/>
        <v/>
      </c>
      <c r="GD227" s="82" t="str">
        <f t="shared" si="99"/>
        <v/>
      </c>
      <c r="GE227" s="82" t="str">
        <f t="shared" si="99"/>
        <v/>
      </c>
      <c r="GF227" s="82" t="str">
        <f t="shared" si="99"/>
        <v/>
      </c>
      <c r="GG227" s="126"/>
      <c r="GH227" s="126"/>
      <c r="GI227" s="126"/>
      <c r="GJ227" s="126"/>
      <c r="GK227" s="126"/>
      <c r="GL227" s="126"/>
      <c r="GM227" s="126"/>
      <c r="GN227" s="126"/>
      <c r="GO227" s="126"/>
      <c r="GP227" s="126"/>
      <c r="GQ227" s="126"/>
      <c r="GR227" s="126"/>
      <c r="GS227" s="126"/>
      <c r="GT227" s="126"/>
      <c r="GU227" s="126"/>
      <c r="GV227" s="126"/>
      <c r="GW227" s="126"/>
      <c r="GX227" s="126"/>
      <c r="GY227" s="126"/>
      <c r="GZ227" s="126"/>
      <c r="HA227" s="126"/>
      <c r="HB227" s="126"/>
      <c r="HC227" s="126"/>
      <c r="HD227" s="126"/>
      <c r="HE227" s="129"/>
      <c r="HF227" s="129"/>
      <c r="HG227" s="129"/>
      <c r="HH227" s="129"/>
      <c r="HI227" s="129"/>
      <c r="HJ227" s="129"/>
      <c r="HK227" s="129"/>
      <c r="HL227" s="129"/>
      <c r="HM227" s="129"/>
      <c r="HN227" s="129"/>
      <c r="HO227" s="129"/>
      <c r="HP227" s="129"/>
      <c r="HQ227" s="129"/>
      <c r="HR227" s="129"/>
      <c r="HS227" s="129"/>
      <c r="HT227" s="129"/>
      <c r="HU227" s="129"/>
      <c r="HV227" s="129"/>
      <c r="HW227" s="129"/>
      <c r="HX227" s="129"/>
      <c r="HY227" s="129"/>
      <c r="HZ227" s="129"/>
      <c r="IA227" s="129"/>
      <c r="IB227" s="129"/>
    </row>
    <row r="228" spans="2:236" ht="25.5" customHeight="1">
      <c r="B228" s="2">
        <f>COUNTIF($H$4:H228,H228)</f>
        <v>0</v>
      </c>
      <c r="C228" s="2">
        <f>COUNTIF($J$4:J228,J228)</f>
        <v>0</v>
      </c>
      <c r="D228" s="2">
        <f>COUNTIF($K$4:K228,K228)</f>
        <v>0</v>
      </c>
      <c r="E228" s="89">
        <f t="shared" si="75"/>
        <v>225</v>
      </c>
      <c r="F228" s="89"/>
      <c r="G228" s="79"/>
      <c r="H228" s="97"/>
      <c r="I228" s="79"/>
      <c r="J228" s="79"/>
      <c r="K228" s="89"/>
      <c r="L228" s="89"/>
      <c r="M228" s="108"/>
      <c r="N228" s="108"/>
      <c r="O228" s="108"/>
      <c r="P228" s="108"/>
      <c r="Q228" s="108"/>
      <c r="R228" s="108"/>
      <c r="S228" s="89"/>
      <c r="T228" s="89"/>
      <c r="U228" s="89"/>
      <c r="V228" s="89"/>
      <c r="W228" s="89"/>
      <c r="X228" s="89"/>
      <c r="Y228" s="89"/>
      <c r="Z228" s="89"/>
      <c r="AA228" s="89"/>
      <c r="AB228" s="89"/>
      <c r="AC228" s="89"/>
      <c r="AD228" s="89"/>
      <c r="AE228" s="89"/>
      <c r="AF228" s="89"/>
      <c r="AG228" s="89"/>
      <c r="AH228" s="89"/>
      <c r="AI228" s="89"/>
      <c r="AJ228" s="89"/>
      <c r="AK228" s="89"/>
      <c r="AL228" s="89"/>
      <c r="AM228" s="89"/>
      <c r="AN228" s="89"/>
      <c r="AO228" s="89"/>
      <c r="AP228" s="89"/>
      <c r="AQ228" s="111"/>
      <c r="AR228" s="118"/>
      <c r="AS228" s="121" t="str">
        <f t="shared" si="76"/>
        <v/>
      </c>
      <c r="AT228" s="121" t="str">
        <f t="shared" si="76"/>
        <v/>
      </c>
      <c r="AU228" s="121" t="str">
        <f t="shared" si="76"/>
        <v/>
      </c>
      <c r="AV228" s="121" t="str">
        <f t="shared" si="76"/>
        <v/>
      </c>
      <c r="AW228" s="121" t="str">
        <f t="shared" si="76"/>
        <v/>
      </c>
      <c r="AX228" s="121" t="str">
        <f t="shared" si="76"/>
        <v/>
      </c>
      <c r="AY228" s="121" t="str">
        <f t="shared" si="77"/>
        <v/>
      </c>
      <c r="AZ228" s="121" t="str">
        <f t="shared" si="77"/>
        <v/>
      </c>
      <c r="BA228" s="121" t="str">
        <f t="shared" si="77"/>
        <v/>
      </c>
      <c r="BB228" s="121" t="str">
        <f t="shared" si="77"/>
        <v/>
      </c>
      <c r="BC228" s="121" t="str">
        <f t="shared" si="77"/>
        <v/>
      </c>
      <c r="BD228" s="121" t="str">
        <f t="shared" si="77"/>
        <v/>
      </c>
      <c r="BE228" s="82" t="str">
        <f t="shared" si="78"/>
        <v/>
      </c>
      <c r="BF228" s="82" t="str">
        <f t="shared" si="78"/>
        <v/>
      </c>
      <c r="BG228" s="82" t="str">
        <f t="shared" si="78"/>
        <v/>
      </c>
      <c r="BH228" s="82" t="str">
        <f t="shared" si="78"/>
        <v/>
      </c>
      <c r="BI228" s="82" t="str">
        <f t="shared" si="78"/>
        <v/>
      </c>
      <c r="BJ228" s="82" t="str">
        <f t="shared" si="78"/>
        <v/>
      </c>
      <c r="BK228" s="82" t="str">
        <f t="shared" si="79"/>
        <v/>
      </c>
      <c r="BL228" s="82" t="str">
        <f t="shared" si="79"/>
        <v/>
      </c>
      <c r="BM228" s="82" t="str">
        <f t="shared" si="79"/>
        <v/>
      </c>
      <c r="BN228" s="82" t="str">
        <f t="shared" si="79"/>
        <v/>
      </c>
      <c r="BO228" s="82" t="str">
        <f t="shared" si="79"/>
        <v/>
      </c>
      <c r="BP228" s="82" t="str">
        <f t="shared" si="79"/>
        <v/>
      </c>
      <c r="BQ228" s="82" t="str">
        <f t="shared" si="80"/>
        <v/>
      </c>
      <c r="BR228" s="82" t="str">
        <f t="shared" si="80"/>
        <v/>
      </c>
      <c r="BS228" s="82" t="str">
        <f t="shared" si="80"/>
        <v/>
      </c>
      <c r="BT228" s="82" t="str">
        <f t="shared" si="80"/>
        <v/>
      </c>
      <c r="BU228" s="82" t="str">
        <f t="shared" si="80"/>
        <v/>
      </c>
      <c r="BV228" s="82" t="str">
        <f t="shared" si="80"/>
        <v/>
      </c>
      <c r="BW228" s="82" t="str">
        <f t="shared" si="81"/>
        <v/>
      </c>
      <c r="BX228" s="82" t="str">
        <f t="shared" si="81"/>
        <v/>
      </c>
      <c r="BY228" s="82" t="str">
        <f t="shared" si="81"/>
        <v/>
      </c>
      <c r="BZ228" s="82" t="str">
        <f t="shared" si="81"/>
        <v/>
      </c>
      <c r="CA228" s="82" t="str">
        <f t="shared" si="81"/>
        <v/>
      </c>
      <c r="CB228" s="82" t="str">
        <f t="shared" si="81"/>
        <v/>
      </c>
      <c r="CC228" s="82" t="str">
        <f t="shared" si="82"/>
        <v/>
      </c>
      <c r="CD228" s="82" t="str">
        <f t="shared" si="82"/>
        <v/>
      </c>
      <c r="CE228" s="82" t="str">
        <f t="shared" si="82"/>
        <v/>
      </c>
      <c r="CF228" s="82" t="str">
        <f t="shared" si="82"/>
        <v/>
      </c>
      <c r="CG228" s="82" t="str">
        <f t="shared" si="82"/>
        <v/>
      </c>
      <c r="CH228" s="82" t="str">
        <f t="shared" si="82"/>
        <v/>
      </c>
      <c r="CI228" s="82" t="str">
        <f t="shared" si="83"/>
        <v/>
      </c>
      <c r="CJ228" s="82" t="str">
        <f t="shared" si="83"/>
        <v/>
      </c>
      <c r="CK228" s="82" t="str">
        <f t="shared" si="83"/>
        <v/>
      </c>
      <c r="CL228" s="82" t="str">
        <f t="shared" si="83"/>
        <v/>
      </c>
      <c r="CM228" s="82" t="str">
        <f t="shared" si="83"/>
        <v/>
      </c>
      <c r="CN228" s="82" t="str">
        <f t="shared" si="83"/>
        <v/>
      </c>
      <c r="CO228" s="82" t="str">
        <f t="shared" si="84"/>
        <v/>
      </c>
      <c r="CP228" s="82" t="str">
        <f t="shared" si="84"/>
        <v/>
      </c>
      <c r="CQ228" s="82" t="str">
        <f t="shared" si="84"/>
        <v/>
      </c>
      <c r="CR228" s="82" t="str">
        <f t="shared" si="84"/>
        <v/>
      </c>
      <c r="CS228" s="82" t="str">
        <f t="shared" si="84"/>
        <v/>
      </c>
      <c r="CT228" s="82" t="str">
        <f t="shared" si="84"/>
        <v/>
      </c>
      <c r="CU228" s="82" t="str">
        <f t="shared" si="85"/>
        <v/>
      </c>
      <c r="CV228" s="82" t="str">
        <f t="shared" si="85"/>
        <v/>
      </c>
      <c r="CW228" s="82" t="str">
        <f t="shared" si="85"/>
        <v/>
      </c>
      <c r="CX228" s="82" t="str">
        <f t="shared" si="85"/>
        <v/>
      </c>
      <c r="CY228" s="82" t="str">
        <f t="shared" si="85"/>
        <v/>
      </c>
      <c r="CZ228" s="82" t="str">
        <f t="shared" si="85"/>
        <v/>
      </c>
      <c r="DA228" s="82" t="str">
        <f t="shared" si="86"/>
        <v/>
      </c>
      <c r="DB228" s="82" t="str">
        <f t="shared" si="86"/>
        <v/>
      </c>
      <c r="DC228" s="82" t="str">
        <f t="shared" si="86"/>
        <v/>
      </c>
      <c r="DD228" s="82" t="str">
        <f t="shared" si="86"/>
        <v/>
      </c>
      <c r="DE228" s="82" t="str">
        <f t="shared" si="86"/>
        <v/>
      </c>
      <c r="DF228" s="82" t="str">
        <f t="shared" si="86"/>
        <v/>
      </c>
      <c r="DG228" s="82" t="str">
        <f t="shared" si="87"/>
        <v/>
      </c>
      <c r="DH228" s="82" t="str">
        <f t="shared" si="87"/>
        <v/>
      </c>
      <c r="DI228" s="82" t="str">
        <f t="shared" si="87"/>
        <v/>
      </c>
      <c r="DJ228" s="82" t="str">
        <f t="shared" si="87"/>
        <v/>
      </c>
      <c r="DK228" s="82" t="str">
        <f t="shared" si="87"/>
        <v/>
      </c>
      <c r="DL228" s="82" t="str">
        <f t="shared" si="87"/>
        <v/>
      </c>
      <c r="DM228" s="82" t="str">
        <f t="shared" si="88"/>
        <v/>
      </c>
      <c r="DN228" s="82" t="str">
        <f t="shared" si="88"/>
        <v/>
      </c>
      <c r="DO228" s="82" t="str">
        <f t="shared" si="88"/>
        <v/>
      </c>
      <c r="DP228" s="82" t="str">
        <f t="shared" si="88"/>
        <v/>
      </c>
      <c r="DQ228" s="82" t="str">
        <f t="shared" si="88"/>
        <v/>
      </c>
      <c r="DR228" s="82" t="str">
        <f t="shared" si="88"/>
        <v/>
      </c>
      <c r="DS228" s="82" t="str">
        <f t="shared" si="89"/>
        <v/>
      </c>
      <c r="DT228" s="82" t="str">
        <f t="shared" si="89"/>
        <v/>
      </c>
      <c r="DU228" s="82" t="str">
        <f t="shared" si="89"/>
        <v/>
      </c>
      <c r="DV228" s="82" t="str">
        <f t="shared" si="89"/>
        <v/>
      </c>
      <c r="DW228" s="82" t="str">
        <f t="shared" si="89"/>
        <v/>
      </c>
      <c r="DX228" s="82" t="str">
        <f t="shared" si="89"/>
        <v/>
      </c>
      <c r="DY228" s="82" t="str">
        <f t="shared" si="90"/>
        <v/>
      </c>
      <c r="DZ228" s="82" t="str">
        <f t="shared" si="90"/>
        <v/>
      </c>
      <c r="EA228" s="82" t="str">
        <f t="shared" si="90"/>
        <v/>
      </c>
      <c r="EB228" s="82" t="str">
        <f t="shared" si="90"/>
        <v/>
      </c>
      <c r="EC228" s="82" t="str">
        <f t="shared" si="90"/>
        <v/>
      </c>
      <c r="ED228" s="82" t="str">
        <f t="shared" si="90"/>
        <v/>
      </c>
      <c r="EE228" s="82" t="str">
        <f t="shared" si="91"/>
        <v/>
      </c>
      <c r="EF228" s="82" t="str">
        <f t="shared" si="91"/>
        <v/>
      </c>
      <c r="EG228" s="82" t="str">
        <f t="shared" si="91"/>
        <v/>
      </c>
      <c r="EH228" s="82" t="str">
        <f t="shared" si="91"/>
        <v/>
      </c>
      <c r="EI228" s="82" t="str">
        <f t="shared" si="91"/>
        <v/>
      </c>
      <c r="EJ228" s="82" t="str">
        <f t="shared" si="91"/>
        <v/>
      </c>
      <c r="EK228" s="82" t="str">
        <f t="shared" si="92"/>
        <v/>
      </c>
      <c r="EL228" s="82" t="str">
        <f t="shared" si="92"/>
        <v/>
      </c>
      <c r="EM228" s="82" t="str">
        <f t="shared" si="92"/>
        <v/>
      </c>
      <c r="EN228" s="82" t="str">
        <f t="shared" si="92"/>
        <v/>
      </c>
      <c r="EO228" s="82" t="str">
        <f t="shared" si="92"/>
        <v/>
      </c>
      <c r="EP228" s="82" t="str">
        <f t="shared" si="92"/>
        <v/>
      </c>
      <c r="EQ228" s="82" t="str">
        <f t="shared" si="93"/>
        <v/>
      </c>
      <c r="ER228" s="82" t="str">
        <f t="shared" si="93"/>
        <v/>
      </c>
      <c r="ES228" s="82" t="str">
        <f t="shared" si="93"/>
        <v/>
      </c>
      <c r="ET228" s="82" t="str">
        <f t="shared" si="93"/>
        <v/>
      </c>
      <c r="EU228" s="82" t="str">
        <f t="shared" si="93"/>
        <v/>
      </c>
      <c r="EV228" s="82" t="str">
        <f t="shared" si="93"/>
        <v/>
      </c>
      <c r="EW228" s="82" t="str">
        <f t="shared" si="94"/>
        <v/>
      </c>
      <c r="EX228" s="82" t="str">
        <f t="shared" si="94"/>
        <v/>
      </c>
      <c r="EY228" s="82" t="str">
        <f t="shared" si="94"/>
        <v/>
      </c>
      <c r="EZ228" s="82" t="str">
        <f t="shared" si="94"/>
        <v/>
      </c>
      <c r="FA228" s="82" t="str">
        <f t="shared" si="94"/>
        <v/>
      </c>
      <c r="FB228" s="82" t="str">
        <f t="shared" si="94"/>
        <v/>
      </c>
      <c r="FC228" s="82" t="str">
        <f t="shared" si="95"/>
        <v/>
      </c>
      <c r="FD228" s="82" t="str">
        <f t="shared" si="95"/>
        <v/>
      </c>
      <c r="FE228" s="82" t="str">
        <f t="shared" si="95"/>
        <v/>
      </c>
      <c r="FF228" s="82" t="str">
        <f t="shared" si="95"/>
        <v/>
      </c>
      <c r="FG228" s="82" t="str">
        <f t="shared" si="95"/>
        <v/>
      </c>
      <c r="FH228" s="82" t="str">
        <f t="shared" si="95"/>
        <v/>
      </c>
      <c r="FI228" s="82" t="str">
        <f t="shared" si="96"/>
        <v/>
      </c>
      <c r="FJ228" s="82" t="str">
        <f t="shared" si="96"/>
        <v/>
      </c>
      <c r="FK228" s="82" t="str">
        <f t="shared" si="96"/>
        <v/>
      </c>
      <c r="FL228" s="82" t="str">
        <f t="shared" si="96"/>
        <v/>
      </c>
      <c r="FM228" s="82" t="str">
        <f t="shared" si="96"/>
        <v/>
      </c>
      <c r="FN228" s="82" t="str">
        <f t="shared" si="96"/>
        <v/>
      </c>
      <c r="FO228" s="82" t="str">
        <f t="shared" si="97"/>
        <v/>
      </c>
      <c r="FP228" s="82" t="str">
        <f t="shared" si="97"/>
        <v/>
      </c>
      <c r="FQ228" s="82" t="str">
        <f t="shared" si="97"/>
        <v/>
      </c>
      <c r="FR228" s="82" t="str">
        <f t="shared" si="97"/>
        <v/>
      </c>
      <c r="FS228" s="82" t="str">
        <f t="shared" si="97"/>
        <v/>
      </c>
      <c r="FT228" s="82" t="str">
        <f t="shared" si="97"/>
        <v/>
      </c>
      <c r="FU228" s="82" t="str">
        <f t="shared" si="98"/>
        <v/>
      </c>
      <c r="FV228" s="82" t="str">
        <f t="shared" si="98"/>
        <v/>
      </c>
      <c r="FW228" s="82" t="str">
        <f t="shared" si="98"/>
        <v/>
      </c>
      <c r="FX228" s="82" t="str">
        <f t="shared" si="98"/>
        <v/>
      </c>
      <c r="FY228" s="82" t="str">
        <f t="shared" si="98"/>
        <v/>
      </c>
      <c r="FZ228" s="82" t="str">
        <f t="shared" si="98"/>
        <v/>
      </c>
      <c r="GA228" s="82" t="str">
        <f t="shared" si="99"/>
        <v/>
      </c>
      <c r="GB228" s="82" t="str">
        <f t="shared" si="99"/>
        <v/>
      </c>
      <c r="GC228" s="82" t="str">
        <f t="shared" si="99"/>
        <v/>
      </c>
      <c r="GD228" s="82" t="str">
        <f t="shared" si="99"/>
        <v/>
      </c>
      <c r="GE228" s="82" t="str">
        <f t="shared" si="99"/>
        <v/>
      </c>
      <c r="GF228" s="82" t="str">
        <f t="shared" si="99"/>
        <v/>
      </c>
      <c r="GG228" s="126"/>
      <c r="GH228" s="126"/>
      <c r="GI228" s="126"/>
      <c r="GJ228" s="126"/>
      <c r="GK228" s="126"/>
      <c r="GL228" s="126"/>
      <c r="GM228" s="126"/>
      <c r="GN228" s="126"/>
      <c r="GO228" s="126"/>
      <c r="GP228" s="126"/>
      <c r="GQ228" s="126"/>
      <c r="GR228" s="126"/>
      <c r="GS228" s="126"/>
      <c r="GT228" s="126"/>
      <c r="GU228" s="126"/>
      <c r="GV228" s="126"/>
      <c r="GW228" s="126"/>
      <c r="GX228" s="126"/>
      <c r="GY228" s="126"/>
      <c r="GZ228" s="126"/>
      <c r="HA228" s="126"/>
      <c r="HB228" s="126"/>
      <c r="HC228" s="126"/>
      <c r="HD228" s="126"/>
      <c r="HE228" s="129"/>
      <c r="HF228" s="129"/>
      <c r="HG228" s="129"/>
      <c r="HH228" s="129"/>
      <c r="HI228" s="129"/>
      <c r="HJ228" s="129"/>
      <c r="HK228" s="129"/>
      <c r="HL228" s="129"/>
      <c r="HM228" s="129"/>
      <c r="HN228" s="129"/>
      <c r="HO228" s="129"/>
      <c r="HP228" s="129"/>
      <c r="HQ228" s="129"/>
      <c r="HR228" s="129"/>
      <c r="HS228" s="129"/>
      <c r="HT228" s="129"/>
      <c r="HU228" s="129"/>
      <c r="HV228" s="129"/>
      <c r="HW228" s="129"/>
      <c r="HX228" s="129"/>
      <c r="HY228" s="129"/>
      <c r="HZ228" s="129"/>
      <c r="IA228" s="129"/>
      <c r="IB228" s="129"/>
    </row>
    <row r="229" spans="2:236" ht="25.5" customHeight="1">
      <c r="B229" s="2">
        <f>COUNTIF($H$4:H229,H229)</f>
        <v>0</v>
      </c>
      <c r="C229" s="2">
        <f>COUNTIF($J$4:J229,J229)</f>
        <v>0</v>
      </c>
      <c r="D229" s="2">
        <f>COUNTIF($K$4:K229,K229)</f>
        <v>0</v>
      </c>
      <c r="E229" s="89">
        <f t="shared" si="75"/>
        <v>226</v>
      </c>
      <c r="F229" s="89"/>
      <c r="G229" s="79"/>
      <c r="H229" s="97"/>
      <c r="I229" s="79"/>
      <c r="J229" s="79"/>
      <c r="K229" s="89"/>
      <c r="L229" s="89"/>
      <c r="M229" s="108"/>
      <c r="N229" s="108"/>
      <c r="O229" s="108"/>
      <c r="P229" s="108"/>
      <c r="Q229" s="108"/>
      <c r="R229" s="108"/>
      <c r="S229" s="89"/>
      <c r="T229" s="89"/>
      <c r="U229" s="89"/>
      <c r="V229" s="89"/>
      <c r="W229" s="89"/>
      <c r="X229" s="89"/>
      <c r="Y229" s="89"/>
      <c r="Z229" s="89"/>
      <c r="AA229" s="89"/>
      <c r="AB229" s="89"/>
      <c r="AC229" s="89"/>
      <c r="AD229" s="89"/>
      <c r="AE229" s="89"/>
      <c r="AF229" s="89"/>
      <c r="AG229" s="89"/>
      <c r="AH229" s="89"/>
      <c r="AI229" s="89"/>
      <c r="AJ229" s="89"/>
      <c r="AK229" s="89"/>
      <c r="AL229" s="89"/>
      <c r="AM229" s="89"/>
      <c r="AN229" s="89"/>
      <c r="AO229" s="89"/>
      <c r="AP229" s="89"/>
      <c r="AQ229" s="111"/>
      <c r="AR229" s="118"/>
      <c r="AS229" s="121" t="str">
        <f t="shared" si="76"/>
        <v/>
      </c>
      <c r="AT229" s="121" t="str">
        <f t="shared" si="76"/>
        <v/>
      </c>
      <c r="AU229" s="121" t="str">
        <f t="shared" si="76"/>
        <v/>
      </c>
      <c r="AV229" s="121" t="str">
        <f t="shared" si="76"/>
        <v/>
      </c>
      <c r="AW229" s="121" t="str">
        <f t="shared" si="76"/>
        <v/>
      </c>
      <c r="AX229" s="121" t="str">
        <f t="shared" si="76"/>
        <v/>
      </c>
      <c r="AY229" s="121" t="str">
        <f t="shared" si="77"/>
        <v/>
      </c>
      <c r="AZ229" s="121" t="str">
        <f t="shared" si="77"/>
        <v/>
      </c>
      <c r="BA229" s="121" t="str">
        <f t="shared" si="77"/>
        <v/>
      </c>
      <c r="BB229" s="121" t="str">
        <f t="shared" si="77"/>
        <v/>
      </c>
      <c r="BC229" s="121" t="str">
        <f t="shared" si="77"/>
        <v/>
      </c>
      <c r="BD229" s="121" t="str">
        <f t="shared" si="77"/>
        <v/>
      </c>
      <c r="BE229" s="82" t="str">
        <f t="shared" si="78"/>
        <v/>
      </c>
      <c r="BF229" s="82" t="str">
        <f t="shared" si="78"/>
        <v/>
      </c>
      <c r="BG229" s="82" t="str">
        <f t="shared" si="78"/>
        <v/>
      </c>
      <c r="BH229" s="82" t="str">
        <f t="shared" si="78"/>
        <v/>
      </c>
      <c r="BI229" s="82" t="str">
        <f t="shared" si="78"/>
        <v/>
      </c>
      <c r="BJ229" s="82" t="str">
        <f t="shared" si="78"/>
        <v/>
      </c>
      <c r="BK229" s="82" t="str">
        <f t="shared" si="79"/>
        <v/>
      </c>
      <c r="BL229" s="82" t="str">
        <f t="shared" si="79"/>
        <v/>
      </c>
      <c r="BM229" s="82" t="str">
        <f t="shared" si="79"/>
        <v/>
      </c>
      <c r="BN229" s="82" t="str">
        <f t="shared" si="79"/>
        <v/>
      </c>
      <c r="BO229" s="82" t="str">
        <f t="shared" si="79"/>
        <v/>
      </c>
      <c r="BP229" s="82" t="str">
        <f t="shared" si="79"/>
        <v/>
      </c>
      <c r="BQ229" s="82" t="str">
        <f t="shared" si="80"/>
        <v/>
      </c>
      <c r="BR229" s="82" t="str">
        <f t="shared" si="80"/>
        <v/>
      </c>
      <c r="BS229" s="82" t="str">
        <f t="shared" si="80"/>
        <v/>
      </c>
      <c r="BT229" s="82" t="str">
        <f t="shared" si="80"/>
        <v/>
      </c>
      <c r="BU229" s="82" t="str">
        <f t="shared" si="80"/>
        <v/>
      </c>
      <c r="BV229" s="82" t="str">
        <f t="shared" si="80"/>
        <v/>
      </c>
      <c r="BW229" s="82" t="str">
        <f t="shared" si="81"/>
        <v/>
      </c>
      <c r="BX229" s="82" t="str">
        <f t="shared" si="81"/>
        <v/>
      </c>
      <c r="BY229" s="82" t="str">
        <f t="shared" si="81"/>
        <v/>
      </c>
      <c r="BZ229" s="82" t="str">
        <f t="shared" si="81"/>
        <v/>
      </c>
      <c r="CA229" s="82" t="str">
        <f t="shared" si="81"/>
        <v/>
      </c>
      <c r="CB229" s="82" t="str">
        <f t="shared" si="81"/>
        <v/>
      </c>
      <c r="CC229" s="82" t="str">
        <f t="shared" si="82"/>
        <v/>
      </c>
      <c r="CD229" s="82" t="str">
        <f t="shared" si="82"/>
        <v/>
      </c>
      <c r="CE229" s="82" t="str">
        <f t="shared" si="82"/>
        <v/>
      </c>
      <c r="CF229" s="82" t="str">
        <f t="shared" si="82"/>
        <v/>
      </c>
      <c r="CG229" s="82" t="str">
        <f t="shared" si="82"/>
        <v/>
      </c>
      <c r="CH229" s="82" t="str">
        <f t="shared" si="82"/>
        <v/>
      </c>
      <c r="CI229" s="82" t="str">
        <f t="shared" si="83"/>
        <v/>
      </c>
      <c r="CJ229" s="82" t="str">
        <f t="shared" si="83"/>
        <v/>
      </c>
      <c r="CK229" s="82" t="str">
        <f t="shared" si="83"/>
        <v/>
      </c>
      <c r="CL229" s="82" t="str">
        <f t="shared" si="83"/>
        <v/>
      </c>
      <c r="CM229" s="82" t="str">
        <f t="shared" si="83"/>
        <v/>
      </c>
      <c r="CN229" s="82" t="str">
        <f t="shared" si="83"/>
        <v/>
      </c>
      <c r="CO229" s="82" t="str">
        <f t="shared" si="84"/>
        <v/>
      </c>
      <c r="CP229" s="82" t="str">
        <f t="shared" si="84"/>
        <v/>
      </c>
      <c r="CQ229" s="82" t="str">
        <f t="shared" si="84"/>
        <v/>
      </c>
      <c r="CR229" s="82" t="str">
        <f t="shared" si="84"/>
        <v/>
      </c>
      <c r="CS229" s="82" t="str">
        <f t="shared" si="84"/>
        <v/>
      </c>
      <c r="CT229" s="82" t="str">
        <f t="shared" si="84"/>
        <v/>
      </c>
      <c r="CU229" s="82" t="str">
        <f t="shared" si="85"/>
        <v/>
      </c>
      <c r="CV229" s="82" t="str">
        <f t="shared" si="85"/>
        <v/>
      </c>
      <c r="CW229" s="82" t="str">
        <f t="shared" si="85"/>
        <v/>
      </c>
      <c r="CX229" s="82" t="str">
        <f t="shared" si="85"/>
        <v/>
      </c>
      <c r="CY229" s="82" t="str">
        <f t="shared" si="85"/>
        <v/>
      </c>
      <c r="CZ229" s="82" t="str">
        <f t="shared" si="85"/>
        <v/>
      </c>
      <c r="DA229" s="82" t="str">
        <f t="shared" si="86"/>
        <v/>
      </c>
      <c r="DB229" s="82" t="str">
        <f t="shared" si="86"/>
        <v/>
      </c>
      <c r="DC229" s="82" t="str">
        <f t="shared" si="86"/>
        <v/>
      </c>
      <c r="DD229" s="82" t="str">
        <f t="shared" si="86"/>
        <v/>
      </c>
      <c r="DE229" s="82" t="str">
        <f t="shared" si="86"/>
        <v/>
      </c>
      <c r="DF229" s="82" t="str">
        <f t="shared" si="86"/>
        <v/>
      </c>
      <c r="DG229" s="82" t="str">
        <f t="shared" si="87"/>
        <v/>
      </c>
      <c r="DH229" s="82" t="str">
        <f t="shared" si="87"/>
        <v/>
      </c>
      <c r="DI229" s="82" t="str">
        <f t="shared" si="87"/>
        <v/>
      </c>
      <c r="DJ229" s="82" t="str">
        <f t="shared" si="87"/>
        <v/>
      </c>
      <c r="DK229" s="82" t="str">
        <f t="shared" si="87"/>
        <v/>
      </c>
      <c r="DL229" s="82" t="str">
        <f t="shared" si="87"/>
        <v/>
      </c>
      <c r="DM229" s="82" t="str">
        <f t="shared" si="88"/>
        <v/>
      </c>
      <c r="DN229" s="82" t="str">
        <f t="shared" si="88"/>
        <v/>
      </c>
      <c r="DO229" s="82" t="str">
        <f t="shared" si="88"/>
        <v/>
      </c>
      <c r="DP229" s="82" t="str">
        <f t="shared" si="88"/>
        <v/>
      </c>
      <c r="DQ229" s="82" t="str">
        <f t="shared" si="88"/>
        <v/>
      </c>
      <c r="DR229" s="82" t="str">
        <f t="shared" si="88"/>
        <v/>
      </c>
      <c r="DS229" s="82" t="str">
        <f t="shared" si="89"/>
        <v/>
      </c>
      <c r="DT229" s="82" t="str">
        <f t="shared" si="89"/>
        <v/>
      </c>
      <c r="DU229" s="82" t="str">
        <f t="shared" si="89"/>
        <v/>
      </c>
      <c r="DV229" s="82" t="str">
        <f t="shared" si="89"/>
        <v/>
      </c>
      <c r="DW229" s="82" t="str">
        <f t="shared" si="89"/>
        <v/>
      </c>
      <c r="DX229" s="82" t="str">
        <f t="shared" si="89"/>
        <v/>
      </c>
      <c r="DY229" s="82" t="str">
        <f t="shared" si="90"/>
        <v/>
      </c>
      <c r="DZ229" s="82" t="str">
        <f t="shared" si="90"/>
        <v/>
      </c>
      <c r="EA229" s="82" t="str">
        <f t="shared" si="90"/>
        <v/>
      </c>
      <c r="EB229" s="82" t="str">
        <f t="shared" si="90"/>
        <v/>
      </c>
      <c r="EC229" s="82" t="str">
        <f t="shared" si="90"/>
        <v/>
      </c>
      <c r="ED229" s="82" t="str">
        <f t="shared" si="90"/>
        <v/>
      </c>
      <c r="EE229" s="82" t="str">
        <f t="shared" si="91"/>
        <v/>
      </c>
      <c r="EF229" s="82" t="str">
        <f t="shared" si="91"/>
        <v/>
      </c>
      <c r="EG229" s="82" t="str">
        <f t="shared" si="91"/>
        <v/>
      </c>
      <c r="EH229" s="82" t="str">
        <f t="shared" si="91"/>
        <v/>
      </c>
      <c r="EI229" s="82" t="str">
        <f t="shared" si="91"/>
        <v/>
      </c>
      <c r="EJ229" s="82" t="str">
        <f t="shared" si="91"/>
        <v/>
      </c>
      <c r="EK229" s="82" t="str">
        <f t="shared" si="92"/>
        <v/>
      </c>
      <c r="EL229" s="82" t="str">
        <f t="shared" si="92"/>
        <v/>
      </c>
      <c r="EM229" s="82" t="str">
        <f t="shared" si="92"/>
        <v/>
      </c>
      <c r="EN229" s="82" t="str">
        <f t="shared" si="92"/>
        <v/>
      </c>
      <c r="EO229" s="82" t="str">
        <f t="shared" si="92"/>
        <v/>
      </c>
      <c r="EP229" s="82" t="str">
        <f t="shared" si="92"/>
        <v/>
      </c>
      <c r="EQ229" s="82" t="str">
        <f t="shared" si="93"/>
        <v/>
      </c>
      <c r="ER229" s="82" t="str">
        <f t="shared" si="93"/>
        <v/>
      </c>
      <c r="ES229" s="82" t="str">
        <f t="shared" si="93"/>
        <v/>
      </c>
      <c r="ET229" s="82" t="str">
        <f t="shared" si="93"/>
        <v/>
      </c>
      <c r="EU229" s="82" t="str">
        <f t="shared" si="93"/>
        <v/>
      </c>
      <c r="EV229" s="82" t="str">
        <f t="shared" si="93"/>
        <v/>
      </c>
      <c r="EW229" s="82" t="str">
        <f t="shared" si="94"/>
        <v/>
      </c>
      <c r="EX229" s="82" t="str">
        <f t="shared" si="94"/>
        <v/>
      </c>
      <c r="EY229" s="82" t="str">
        <f t="shared" si="94"/>
        <v/>
      </c>
      <c r="EZ229" s="82" t="str">
        <f t="shared" si="94"/>
        <v/>
      </c>
      <c r="FA229" s="82" t="str">
        <f t="shared" si="94"/>
        <v/>
      </c>
      <c r="FB229" s="82" t="str">
        <f t="shared" si="94"/>
        <v/>
      </c>
      <c r="FC229" s="82" t="str">
        <f t="shared" si="95"/>
        <v/>
      </c>
      <c r="FD229" s="82" t="str">
        <f t="shared" si="95"/>
        <v/>
      </c>
      <c r="FE229" s="82" t="str">
        <f t="shared" si="95"/>
        <v/>
      </c>
      <c r="FF229" s="82" t="str">
        <f t="shared" si="95"/>
        <v/>
      </c>
      <c r="FG229" s="82" t="str">
        <f t="shared" si="95"/>
        <v/>
      </c>
      <c r="FH229" s="82" t="str">
        <f t="shared" si="95"/>
        <v/>
      </c>
      <c r="FI229" s="82" t="str">
        <f t="shared" si="96"/>
        <v/>
      </c>
      <c r="FJ229" s="82" t="str">
        <f t="shared" si="96"/>
        <v/>
      </c>
      <c r="FK229" s="82" t="str">
        <f t="shared" si="96"/>
        <v/>
      </c>
      <c r="FL229" s="82" t="str">
        <f t="shared" si="96"/>
        <v/>
      </c>
      <c r="FM229" s="82" t="str">
        <f t="shared" si="96"/>
        <v/>
      </c>
      <c r="FN229" s="82" t="str">
        <f t="shared" si="96"/>
        <v/>
      </c>
      <c r="FO229" s="82" t="str">
        <f t="shared" si="97"/>
        <v/>
      </c>
      <c r="FP229" s="82" t="str">
        <f t="shared" si="97"/>
        <v/>
      </c>
      <c r="FQ229" s="82" t="str">
        <f t="shared" si="97"/>
        <v/>
      </c>
      <c r="FR229" s="82" t="str">
        <f t="shared" si="97"/>
        <v/>
      </c>
      <c r="FS229" s="82" t="str">
        <f t="shared" si="97"/>
        <v/>
      </c>
      <c r="FT229" s="82" t="str">
        <f t="shared" si="97"/>
        <v/>
      </c>
      <c r="FU229" s="82" t="str">
        <f t="shared" si="98"/>
        <v/>
      </c>
      <c r="FV229" s="82" t="str">
        <f t="shared" si="98"/>
        <v/>
      </c>
      <c r="FW229" s="82" t="str">
        <f t="shared" si="98"/>
        <v/>
      </c>
      <c r="FX229" s="82" t="str">
        <f t="shared" si="98"/>
        <v/>
      </c>
      <c r="FY229" s="82" t="str">
        <f t="shared" si="98"/>
        <v/>
      </c>
      <c r="FZ229" s="82" t="str">
        <f t="shared" si="98"/>
        <v/>
      </c>
      <c r="GA229" s="82" t="str">
        <f t="shared" si="99"/>
        <v/>
      </c>
      <c r="GB229" s="82" t="str">
        <f t="shared" si="99"/>
        <v/>
      </c>
      <c r="GC229" s="82" t="str">
        <f t="shared" si="99"/>
        <v/>
      </c>
      <c r="GD229" s="82" t="str">
        <f t="shared" si="99"/>
        <v/>
      </c>
      <c r="GE229" s="82" t="str">
        <f t="shared" si="99"/>
        <v/>
      </c>
      <c r="GF229" s="82" t="str">
        <f t="shared" si="99"/>
        <v/>
      </c>
      <c r="GG229" s="126"/>
      <c r="GH229" s="126"/>
      <c r="GI229" s="126"/>
      <c r="GJ229" s="126"/>
      <c r="GK229" s="126"/>
      <c r="GL229" s="126"/>
      <c r="GM229" s="126"/>
      <c r="GN229" s="126"/>
      <c r="GO229" s="126"/>
      <c r="GP229" s="126"/>
      <c r="GQ229" s="126"/>
      <c r="GR229" s="126"/>
      <c r="GS229" s="126"/>
      <c r="GT229" s="126"/>
      <c r="GU229" s="126"/>
      <c r="GV229" s="126"/>
      <c r="GW229" s="126"/>
      <c r="GX229" s="126"/>
      <c r="GY229" s="126"/>
      <c r="GZ229" s="126"/>
      <c r="HA229" s="126"/>
      <c r="HB229" s="126"/>
      <c r="HC229" s="126"/>
      <c r="HD229" s="126"/>
      <c r="HE229" s="129"/>
      <c r="HF229" s="129"/>
      <c r="HG229" s="129"/>
      <c r="HH229" s="129"/>
      <c r="HI229" s="129"/>
      <c r="HJ229" s="129"/>
      <c r="HK229" s="129"/>
      <c r="HL229" s="129"/>
      <c r="HM229" s="129"/>
      <c r="HN229" s="129"/>
      <c r="HO229" s="129"/>
      <c r="HP229" s="129"/>
      <c r="HQ229" s="129"/>
      <c r="HR229" s="129"/>
      <c r="HS229" s="129"/>
      <c r="HT229" s="129"/>
      <c r="HU229" s="129"/>
      <c r="HV229" s="129"/>
      <c r="HW229" s="129"/>
      <c r="HX229" s="129"/>
      <c r="HY229" s="129"/>
      <c r="HZ229" s="129"/>
      <c r="IA229" s="129"/>
      <c r="IB229" s="129"/>
    </row>
    <row r="230" spans="2:236" ht="25.5" customHeight="1">
      <c r="B230" s="2">
        <f>COUNTIF($H$4:H230,H230)</f>
        <v>0</v>
      </c>
      <c r="C230" s="2">
        <f>COUNTIF($J$4:J230,J230)</f>
        <v>0</v>
      </c>
      <c r="D230" s="2">
        <f>COUNTIF($K$4:K230,K230)</f>
        <v>0</v>
      </c>
      <c r="E230" s="89">
        <f t="shared" si="75"/>
        <v>227</v>
      </c>
      <c r="F230" s="89"/>
      <c r="G230" s="79"/>
      <c r="H230" s="97"/>
      <c r="I230" s="79"/>
      <c r="J230" s="79"/>
      <c r="K230" s="89"/>
      <c r="L230" s="89"/>
      <c r="M230" s="108"/>
      <c r="N230" s="108"/>
      <c r="O230" s="108"/>
      <c r="P230" s="108"/>
      <c r="Q230" s="108"/>
      <c r="R230" s="108"/>
      <c r="S230" s="89"/>
      <c r="T230" s="89"/>
      <c r="U230" s="89"/>
      <c r="V230" s="89"/>
      <c r="W230" s="89"/>
      <c r="X230" s="89"/>
      <c r="Y230" s="89"/>
      <c r="Z230" s="89"/>
      <c r="AA230" s="89"/>
      <c r="AB230" s="89"/>
      <c r="AC230" s="89"/>
      <c r="AD230" s="89"/>
      <c r="AE230" s="89"/>
      <c r="AF230" s="89"/>
      <c r="AG230" s="89"/>
      <c r="AH230" s="89"/>
      <c r="AI230" s="89"/>
      <c r="AJ230" s="89"/>
      <c r="AK230" s="89"/>
      <c r="AL230" s="89"/>
      <c r="AM230" s="89"/>
      <c r="AN230" s="89"/>
      <c r="AO230" s="89"/>
      <c r="AP230" s="89"/>
      <c r="AQ230" s="111"/>
      <c r="AR230" s="118"/>
      <c r="AS230" s="121" t="str">
        <f t="shared" si="76"/>
        <v/>
      </c>
      <c r="AT230" s="121" t="str">
        <f t="shared" si="76"/>
        <v/>
      </c>
      <c r="AU230" s="121" t="str">
        <f t="shared" si="76"/>
        <v/>
      </c>
      <c r="AV230" s="121" t="str">
        <f t="shared" si="76"/>
        <v/>
      </c>
      <c r="AW230" s="121" t="str">
        <f t="shared" si="76"/>
        <v/>
      </c>
      <c r="AX230" s="121" t="str">
        <f t="shared" si="76"/>
        <v/>
      </c>
      <c r="AY230" s="121" t="str">
        <f t="shared" si="77"/>
        <v/>
      </c>
      <c r="AZ230" s="121" t="str">
        <f t="shared" si="77"/>
        <v/>
      </c>
      <c r="BA230" s="121" t="str">
        <f t="shared" si="77"/>
        <v/>
      </c>
      <c r="BB230" s="121" t="str">
        <f t="shared" si="77"/>
        <v/>
      </c>
      <c r="BC230" s="121" t="str">
        <f t="shared" si="77"/>
        <v/>
      </c>
      <c r="BD230" s="121" t="str">
        <f t="shared" si="77"/>
        <v/>
      </c>
      <c r="BE230" s="82" t="str">
        <f t="shared" si="78"/>
        <v/>
      </c>
      <c r="BF230" s="82" t="str">
        <f t="shared" si="78"/>
        <v/>
      </c>
      <c r="BG230" s="82" t="str">
        <f t="shared" si="78"/>
        <v/>
      </c>
      <c r="BH230" s="82" t="str">
        <f t="shared" si="78"/>
        <v/>
      </c>
      <c r="BI230" s="82" t="str">
        <f t="shared" si="78"/>
        <v/>
      </c>
      <c r="BJ230" s="82" t="str">
        <f t="shared" si="78"/>
        <v/>
      </c>
      <c r="BK230" s="82" t="str">
        <f t="shared" si="79"/>
        <v/>
      </c>
      <c r="BL230" s="82" t="str">
        <f t="shared" si="79"/>
        <v/>
      </c>
      <c r="BM230" s="82" t="str">
        <f t="shared" si="79"/>
        <v/>
      </c>
      <c r="BN230" s="82" t="str">
        <f t="shared" si="79"/>
        <v/>
      </c>
      <c r="BO230" s="82" t="str">
        <f t="shared" si="79"/>
        <v/>
      </c>
      <c r="BP230" s="82" t="str">
        <f t="shared" si="79"/>
        <v/>
      </c>
      <c r="BQ230" s="82" t="str">
        <f t="shared" si="80"/>
        <v/>
      </c>
      <c r="BR230" s="82" t="str">
        <f t="shared" si="80"/>
        <v/>
      </c>
      <c r="BS230" s="82" t="str">
        <f t="shared" si="80"/>
        <v/>
      </c>
      <c r="BT230" s="82" t="str">
        <f t="shared" si="80"/>
        <v/>
      </c>
      <c r="BU230" s="82" t="str">
        <f t="shared" si="80"/>
        <v/>
      </c>
      <c r="BV230" s="82" t="str">
        <f t="shared" si="80"/>
        <v/>
      </c>
      <c r="BW230" s="82" t="str">
        <f t="shared" si="81"/>
        <v/>
      </c>
      <c r="BX230" s="82" t="str">
        <f t="shared" si="81"/>
        <v/>
      </c>
      <c r="BY230" s="82" t="str">
        <f t="shared" si="81"/>
        <v/>
      </c>
      <c r="BZ230" s="82" t="str">
        <f t="shared" si="81"/>
        <v/>
      </c>
      <c r="CA230" s="82" t="str">
        <f t="shared" si="81"/>
        <v/>
      </c>
      <c r="CB230" s="82" t="str">
        <f t="shared" si="81"/>
        <v/>
      </c>
      <c r="CC230" s="82" t="str">
        <f t="shared" si="82"/>
        <v/>
      </c>
      <c r="CD230" s="82" t="str">
        <f t="shared" si="82"/>
        <v/>
      </c>
      <c r="CE230" s="82" t="str">
        <f t="shared" si="82"/>
        <v/>
      </c>
      <c r="CF230" s="82" t="str">
        <f t="shared" si="82"/>
        <v/>
      </c>
      <c r="CG230" s="82" t="str">
        <f t="shared" si="82"/>
        <v/>
      </c>
      <c r="CH230" s="82" t="str">
        <f t="shared" si="82"/>
        <v/>
      </c>
      <c r="CI230" s="82" t="str">
        <f t="shared" si="83"/>
        <v/>
      </c>
      <c r="CJ230" s="82" t="str">
        <f t="shared" si="83"/>
        <v/>
      </c>
      <c r="CK230" s="82" t="str">
        <f t="shared" si="83"/>
        <v/>
      </c>
      <c r="CL230" s="82" t="str">
        <f t="shared" si="83"/>
        <v/>
      </c>
      <c r="CM230" s="82" t="str">
        <f t="shared" si="83"/>
        <v/>
      </c>
      <c r="CN230" s="82" t="str">
        <f t="shared" si="83"/>
        <v/>
      </c>
      <c r="CO230" s="82" t="str">
        <f t="shared" si="84"/>
        <v/>
      </c>
      <c r="CP230" s="82" t="str">
        <f t="shared" si="84"/>
        <v/>
      </c>
      <c r="CQ230" s="82" t="str">
        <f t="shared" si="84"/>
        <v/>
      </c>
      <c r="CR230" s="82" t="str">
        <f t="shared" si="84"/>
        <v/>
      </c>
      <c r="CS230" s="82" t="str">
        <f t="shared" si="84"/>
        <v/>
      </c>
      <c r="CT230" s="82" t="str">
        <f t="shared" si="84"/>
        <v/>
      </c>
      <c r="CU230" s="82" t="str">
        <f t="shared" si="85"/>
        <v/>
      </c>
      <c r="CV230" s="82" t="str">
        <f t="shared" si="85"/>
        <v/>
      </c>
      <c r="CW230" s="82" t="str">
        <f t="shared" si="85"/>
        <v/>
      </c>
      <c r="CX230" s="82" t="str">
        <f t="shared" si="85"/>
        <v/>
      </c>
      <c r="CY230" s="82" t="str">
        <f t="shared" si="85"/>
        <v/>
      </c>
      <c r="CZ230" s="82" t="str">
        <f t="shared" si="85"/>
        <v/>
      </c>
      <c r="DA230" s="82" t="str">
        <f t="shared" si="86"/>
        <v/>
      </c>
      <c r="DB230" s="82" t="str">
        <f t="shared" si="86"/>
        <v/>
      </c>
      <c r="DC230" s="82" t="str">
        <f t="shared" si="86"/>
        <v/>
      </c>
      <c r="DD230" s="82" t="str">
        <f t="shared" si="86"/>
        <v/>
      </c>
      <c r="DE230" s="82" t="str">
        <f t="shared" si="86"/>
        <v/>
      </c>
      <c r="DF230" s="82" t="str">
        <f t="shared" si="86"/>
        <v/>
      </c>
      <c r="DG230" s="82" t="str">
        <f t="shared" si="87"/>
        <v/>
      </c>
      <c r="DH230" s="82" t="str">
        <f t="shared" si="87"/>
        <v/>
      </c>
      <c r="DI230" s="82" t="str">
        <f t="shared" si="87"/>
        <v/>
      </c>
      <c r="DJ230" s="82" t="str">
        <f t="shared" si="87"/>
        <v/>
      </c>
      <c r="DK230" s="82" t="str">
        <f t="shared" si="87"/>
        <v/>
      </c>
      <c r="DL230" s="82" t="str">
        <f t="shared" si="87"/>
        <v/>
      </c>
      <c r="DM230" s="82" t="str">
        <f t="shared" si="88"/>
        <v/>
      </c>
      <c r="DN230" s="82" t="str">
        <f t="shared" si="88"/>
        <v/>
      </c>
      <c r="DO230" s="82" t="str">
        <f t="shared" si="88"/>
        <v/>
      </c>
      <c r="DP230" s="82" t="str">
        <f t="shared" si="88"/>
        <v/>
      </c>
      <c r="DQ230" s="82" t="str">
        <f t="shared" si="88"/>
        <v/>
      </c>
      <c r="DR230" s="82" t="str">
        <f t="shared" si="88"/>
        <v/>
      </c>
      <c r="DS230" s="82" t="str">
        <f t="shared" si="89"/>
        <v/>
      </c>
      <c r="DT230" s="82" t="str">
        <f t="shared" si="89"/>
        <v/>
      </c>
      <c r="DU230" s="82" t="str">
        <f t="shared" si="89"/>
        <v/>
      </c>
      <c r="DV230" s="82" t="str">
        <f t="shared" si="89"/>
        <v/>
      </c>
      <c r="DW230" s="82" t="str">
        <f t="shared" si="89"/>
        <v/>
      </c>
      <c r="DX230" s="82" t="str">
        <f t="shared" si="89"/>
        <v/>
      </c>
      <c r="DY230" s="82" t="str">
        <f t="shared" si="90"/>
        <v/>
      </c>
      <c r="DZ230" s="82" t="str">
        <f t="shared" si="90"/>
        <v/>
      </c>
      <c r="EA230" s="82" t="str">
        <f t="shared" si="90"/>
        <v/>
      </c>
      <c r="EB230" s="82" t="str">
        <f t="shared" si="90"/>
        <v/>
      </c>
      <c r="EC230" s="82" t="str">
        <f t="shared" si="90"/>
        <v/>
      </c>
      <c r="ED230" s="82" t="str">
        <f t="shared" si="90"/>
        <v/>
      </c>
      <c r="EE230" s="82" t="str">
        <f t="shared" si="91"/>
        <v/>
      </c>
      <c r="EF230" s="82" t="str">
        <f t="shared" si="91"/>
        <v/>
      </c>
      <c r="EG230" s="82" t="str">
        <f t="shared" si="91"/>
        <v/>
      </c>
      <c r="EH230" s="82" t="str">
        <f t="shared" si="91"/>
        <v/>
      </c>
      <c r="EI230" s="82" t="str">
        <f t="shared" si="91"/>
        <v/>
      </c>
      <c r="EJ230" s="82" t="str">
        <f t="shared" si="91"/>
        <v/>
      </c>
      <c r="EK230" s="82" t="str">
        <f t="shared" si="92"/>
        <v/>
      </c>
      <c r="EL230" s="82" t="str">
        <f t="shared" si="92"/>
        <v/>
      </c>
      <c r="EM230" s="82" t="str">
        <f t="shared" si="92"/>
        <v/>
      </c>
      <c r="EN230" s="82" t="str">
        <f t="shared" si="92"/>
        <v/>
      </c>
      <c r="EO230" s="82" t="str">
        <f t="shared" si="92"/>
        <v/>
      </c>
      <c r="EP230" s="82" t="str">
        <f t="shared" si="92"/>
        <v/>
      </c>
      <c r="EQ230" s="82" t="str">
        <f t="shared" si="93"/>
        <v/>
      </c>
      <c r="ER230" s="82" t="str">
        <f t="shared" si="93"/>
        <v/>
      </c>
      <c r="ES230" s="82" t="str">
        <f t="shared" si="93"/>
        <v/>
      </c>
      <c r="ET230" s="82" t="str">
        <f t="shared" si="93"/>
        <v/>
      </c>
      <c r="EU230" s="82" t="str">
        <f t="shared" si="93"/>
        <v/>
      </c>
      <c r="EV230" s="82" t="str">
        <f t="shared" si="93"/>
        <v/>
      </c>
      <c r="EW230" s="82" t="str">
        <f t="shared" si="94"/>
        <v/>
      </c>
      <c r="EX230" s="82" t="str">
        <f t="shared" si="94"/>
        <v/>
      </c>
      <c r="EY230" s="82" t="str">
        <f t="shared" si="94"/>
        <v/>
      </c>
      <c r="EZ230" s="82" t="str">
        <f t="shared" si="94"/>
        <v/>
      </c>
      <c r="FA230" s="82" t="str">
        <f t="shared" si="94"/>
        <v/>
      </c>
      <c r="FB230" s="82" t="str">
        <f t="shared" si="94"/>
        <v/>
      </c>
      <c r="FC230" s="82" t="str">
        <f t="shared" si="95"/>
        <v/>
      </c>
      <c r="FD230" s="82" t="str">
        <f t="shared" si="95"/>
        <v/>
      </c>
      <c r="FE230" s="82" t="str">
        <f t="shared" si="95"/>
        <v/>
      </c>
      <c r="FF230" s="82" t="str">
        <f t="shared" si="95"/>
        <v/>
      </c>
      <c r="FG230" s="82" t="str">
        <f t="shared" si="95"/>
        <v/>
      </c>
      <c r="FH230" s="82" t="str">
        <f t="shared" si="95"/>
        <v/>
      </c>
      <c r="FI230" s="82" t="str">
        <f t="shared" si="96"/>
        <v/>
      </c>
      <c r="FJ230" s="82" t="str">
        <f t="shared" si="96"/>
        <v/>
      </c>
      <c r="FK230" s="82" t="str">
        <f t="shared" si="96"/>
        <v/>
      </c>
      <c r="FL230" s="82" t="str">
        <f t="shared" si="96"/>
        <v/>
      </c>
      <c r="FM230" s="82" t="str">
        <f t="shared" si="96"/>
        <v/>
      </c>
      <c r="FN230" s="82" t="str">
        <f t="shared" si="96"/>
        <v/>
      </c>
      <c r="FO230" s="82" t="str">
        <f t="shared" si="97"/>
        <v/>
      </c>
      <c r="FP230" s="82" t="str">
        <f t="shared" si="97"/>
        <v/>
      </c>
      <c r="FQ230" s="82" t="str">
        <f t="shared" si="97"/>
        <v/>
      </c>
      <c r="FR230" s="82" t="str">
        <f t="shared" si="97"/>
        <v/>
      </c>
      <c r="FS230" s="82" t="str">
        <f t="shared" si="97"/>
        <v/>
      </c>
      <c r="FT230" s="82" t="str">
        <f t="shared" si="97"/>
        <v/>
      </c>
      <c r="FU230" s="82" t="str">
        <f t="shared" si="98"/>
        <v/>
      </c>
      <c r="FV230" s="82" t="str">
        <f t="shared" si="98"/>
        <v/>
      </c>
      <c r="FW230" s="82" t="str">
        <f t="shared" si="98"/>
        <v/>
      </c>
      <c r="FX230" s="82" t="str">
        <f t="shared" si="98"/>
        <v/>
      </c>
      <c r="FY230" s="82" t="str">
        <f t="shared" si="98"/>
        <v/>
      </c>
      <c r="FZ230" s="82" t="str">
        <f t="shared" si="98"/>
        <v/>
      </c>
      <c r="GA230" s="82" t="str">
        <f t="shared" si="99"/>
        <v/>
      </c>
      <c r="GB230" s="82" t="str">
        <f t="shared" si="99"/>
        <v/>
      </c>
      <c r="GC230" s="82" t="str">
        <f t="shared" si="99"/>
        <v/>
      </c>
      <c r="GD230" s="82" t="str">
        <f t="shared" si="99"/>
        <v/>
      </c>
      <c r="GE230" s="82" t="str">
        <f t="shared" si="99"/>
        <v/>
      </c>
      <c r="GF230" s="82" t="str">
        <f t="shared" si="99"/>
        <v/>
      </c>
      <c r="GG230" s="126"/>
      <c r="GH230" s="126"/>
      <c r="GI230" s="126"/>
      <c r="GJ230" s="126"/>
      <c r="GK230" s="126"/>
      <c r="GL230" s="126"/>
      <c r="GM230" s="126"/>
      <c r="GN230" s="126"/>
      <c r="GO230" s="126"/>
      <c r="GP230" s="126"/>
      <c r="GQ230" s="126"/>
      <c r="GR230" s="126"/>
      <c r="GS230" s="126"/>
      <c r="GT230" s="126"/>
      <c r="GU230" s="126"/>
      <c r="GV230" s="126"/>
      <c r="GW230" s="126"/>
      <c r="GX230" s="126"/>
      <c r="GY230" s="126"/>
      <c r="GZ230" s="126"/>
      <c r="HA230" s="126"/>
      <c r="HB230" s="126"/>
      <c r="HC230" s="126"/>
      <c r="HD230" s="126"/>
      <c r="HE230" s="129"/>
      <c r="HF230" s="129"/>
      <c r="HG230" s="129"/>
      <c r="HH230" s="129"/>
      <c r="HI230" s="129"/>
      <c r="HJ230" s="129"/>
      <c r="HK230" s="129"/>
      <c r="HL230" s="129"/>
      <c r="HM230" s="129"/>
      <c r="HN230" s="129"/>
      <c r="HO230" s="129"/>
      <c r="HP230" s="129"/>
      <c r="HQ230" s="129"/>
      <c r="HR230" s="129"/>
      <c r="HS230" s="129"/>
      <c r="HT230" s="129"/>
      <c r="HU230" s="129"/>
      <c r="HV230" s="129"/>
      <c r="HW230" s="129"/>
      <c r="HX230" s="129"/>
      <c r="HY230" s="129"/>
      <c r="HZ230" s="129"/>
      <c r="IA230" s="129"/>
      <c r="IB230" s="129"/>
    </row>
    <row r="231" spans="2:236" ht="25.5" customHeight="1">
      <c r="B231" s="2">
        <f>COUNTIF($H$4:H231,H231)</f>
        <v>0</v>
      </c>
      <c r="C231" s="2">
        <f>COUNTIF($J$4:J231,J231)</f>
        <v>0</v>
      </c>
      <c r="D231" s="2">
        <f>COUNTIF($K$4:K231,K231)</f>
        <v>0</v>
      </c>
      <c r="E231" s="89">
        <f t="shared" si="75"/>
        <v>228</v>
      </c>
      <c r="F231" s="89"/>
      <c r="G231" s="79"/>
      <c r="H231" s="97"/>
      <c r="I231" s="79"/>
      <c r="J231" s="79"/>
      <c r="K231" s="89"/>
      <c r="L231" s="89"/>
      <c r="M231" s="108"/>
      <c r="N231" s="108"/>
      <c r="O231" s="108"/>
      <c r="P231" s="108"/>
      <c r="Q231" s="108"/>
      <c r="R231" s="108"/>
      <c r="S231" s="89"/>
      <c r="T231" s="89"/>
      <c r="U231" s="89"/>
      <c r="V231" s="89"/>
      <c r="W231" s="89"/>
      <c r="X231" s="89"/>
      <c r="Y231" s="89"/>
      <c r="Z231" s="89"/>
      <c r="AA231" s="89"/>
      <c r="AB231" s="89"/>
      <c r="AC231" s="89"/>
      <c r="AD231" s="89"/>
      <c r="AE231" s="89"/>
      <c r="AF231" s="89"/>
      <c r="AG231" s="89"/>
      <c r="AH231" s="89"/>
      <c r="AI231" s="89"/>
      <c r="AJ231" s="89"/>
      <c r="AK231" s="89"/>
      <c r="AL231" s="89"/>
      <c r="AM231" s="89"/>
      <c r="AN231" s="89"/>
      <c r="AO231" s="89"/>
      <c r="AP231" s="89"/>
      <c r="AQ231" s="111"/>
      <c r="AR231" s="118"/>
      <c r="AS231" s="121" t="str">
        <f t="shared" si="76"/>
        <v/>
      </c>
      <c r="AT231" s="121" t="str">
        <f t="shared" si="76"/>
        <v/>
      </c>
      <c r="AU231" s="121" t="str">
        <f t="shared" si="76"/>
        <v/>
      </c>
      <c r="AV231" s="121" t="str">
        <f t="shared" si="76"/>
        <v/>
      </c>
      <c r="AW231" s="121" t="str">
        <f t="shared" si="76"/>
        <v/>
      </c>
      <c r="AX231" s="121" t="str">
        <f t="shared" si="76"/>
        <v/>
      </c>
      <c r="AY231" s="121" t="str">
        <f t="shared" si="77"/>
        <v/>
      </c>
      <c r="AZ231" s="121" t="str">
        <f t="shared" si="77"/>
        <v/>
      </c>
      <c r="BA231" s="121" t="str">
        <f t="shared" si="77"/>
        <v/>
      </c>
      <c r="BB231" s="121" t="str">
        <f t="shared" si="77"/>
        <v/>
      </c>
      <c r="BC231" s="121" t="str">
        <f t="shared" si="77"/>
        <v/>
      </c>
      <c r="BD231" s="121" t="str">
        <f t="shared" si="77"/>
        <v/>
      </c>
      <c r="BE231" s="82" t="str">
        <f t="shared" si="78"/>
        <v/>
      </c>
      <c r="BF231" s="82" t="str">
        <f t="shared" si="78"/>
        <v/>
      </c>
      <c r="BG231" s="82" t="str">
        <f t="shared" si="78"/>
        <v/>
      </c>
      <c r="BH231" s="82" t="str">
        <f t="shared" si="78"/>
        <v/>
      </c>
      <c r="BI231" s="82" t="str">
        <f t="shared" si="78"/>
        <v/>
      </c>
      <c r="BJ231" s="82" t="str">
        <f t="shared" si="78"/>
        <v/>
      </c>
      <c r="BK231" s="82" t="str">
        <f t="shared" si="79"/>
        <v/>
      </c>
      <c r="BL231" s="82" t="str">
        <f t="shared" si="79"/>
        <v/>
      </c>
      <c r="BM231" s="82" t="str">
        <f t="shared" si="79"/>
        <v/>
      </c>
      <c r="BN231" s="82" t="str">
        <f t="shared" si="79"/>
        <v/>
      </c>
      <c r="BO231" s="82" t="str">
        <f t="shared" si="79"/>
        <v/>
      </c>
      <c r="BP231" s="82" t="str">
        <f t="shared" si="79"/>
        <v/>
      </c>
      <c r="BQ231" s="82" t="str">
        <f t="shared" si="80"/>
        <v/>
      </c>
      <c r="BR231" s="82" t="str">
        <f t="shared" si="80"/>
        <v/>
      </c>
      <c r="BS231" s="82" t="str">
        <f t="shared" si="80"/>
        <v/>
      </c>
      <c r="BT231" s="82" t="str">
        <f t="shared" si="80"/>
        <v/>
      </c>
      <c r="BU231" s="82" t="str">
        <f t="shared" si="80"/>
        <v/>
      </c>
      <c r="BV231" s="82" t="str">
        <f t="shared" si="80"/>
        <v/>
      </c>
      <c r="BW231" s="82" t="str">
        <f t="shared" si="81"/>
        <v/>
      </c>
      <c r="BX231" s="82" t="str">
        <f t="shared" si="81"/>
        <v/>
      </c>
      <c r="BY231" s="82" t="str">
        <f t="shared" si="81"/>
        <v/>
      </c>
      <c r="BZ231" s="82" t="str">
        <f t="shared" si="81"/>
        <v/>
      </c>
      <c r="CA231" s="82" t="str">
        <f t="shared" si="81"/>
        <v/>
      </c>
      <c r="CB231" s="82" t="str">
        <f t="shared" si="81"/>
        <v/>
      </c>
      <c r="CC231" s="82" t="str">
        <f t="shared" si="82"/>
        <v/>
      </c>
      <c r="CD231" s="82" t="str">
        <f t="shared" si="82"/>
        <v/>
      </c>
      <c r="CE231" s="82" t="str">
        <f t="shared" si="82"/>
        <v/>
      </c>
      <c r="CF231" s="82" t="str">
        <f t="shared" si="82"/>
        <v/>
      </c>
      <c r="CG231" s="82" t="str">
        <f t="shared" si="82"/>
        <v/>
      </c>
      <c r="CH231" s="82" t="str">
        <f t="shared" si="82"/>
        <v/>
      </c>
      <c r="CI231" s="82" t="str">
        <f t="shared" si="83"/>
        <v/>
      </c>
      <c r="CJ231" s="82" t="str">
        <f t="shared" si="83"/>
        <v/>
      </c>
      <c r="CK231" s="82" t="str">
        <f t="shared" si="83"/>
        <v/>
      </c>
      <c r="CL231" s="82" t="str">
        <f t="shared" si="83"/>
        <v/>
      </c>
      <c r="CM231" s="82" t="str">
        <f t="shared" si="83"/>
        <v/>
      </c>
      <c r="CN231" s="82" t="str">
        <f t="shared" si="83"/>
        <v/>
      </c>
      <c r="CO231" s="82" t="str">
        <f t="shared" si="84"/>
        <v/>
      </c>
      <c r="CP231" s="82" t="str">
        <f t="shared" si="84"/>
        <v/>
      </c>
      <c r="CQ231" s="82" t="str">
        <f t="shared" si="84"/>
        <v/>
      </c>
      <c r="CR231" s="82" t="str">
        <f t="shared" si="84"/>
        <v/>
      </c>
      <c r="CS231" s="82" t="str">
        <f t="shared" si="84"/>
        <v/>
      </c>
      <c r="CT231" s="82" t="str">
        <f t="shared" si="84"/>
        <v/>
      </c>
      <c r="CU231" s="82" t="str">
        <f t="shared" si="85"/>
        <v/>
      </c>
      <c r="CV231" s="82" t="str">
        <f t="shared" si="85"/>
        <v/>
      </c>
      <c r="CW231" s="82" t="str">
        <f t="shared" si="85"/>
        <v/>
      </c>
      <c r="CX231" s="82" t="str">
        <f t="shared" si="85"/>
        <v/>
      </c>
      <c r="CY231" s="82" t="str">
        <f t="shared" si="85"/>
        <v/>
      </c>
      <c r="CZ231" s="82" t="str">
        <f t="shared" si="85"/>
        <v/>
      </c>
      <c r="DA231" s="82" t="str">
        <f t="shared" si="86"/>
        <v/>
      </c>
      <c r="DB231" s="82" t="str">
        <f t="shared" si="86"/>
        <v/>
      </c>
      <c r="DC231" s="82" t="str">
        <f t="shared" si="86"/>
        <v/>
      </c>
      <c r="DD231" s="82" t="str">
        <f t="shared" si="86"/>
        <v/>
      </c>
      <c r="DE231" s="82" t="str">
        <f t="shared" si="86"/>
        <v/>
      </c>
      <c r="DF231" s="82" t="str">
        <f t="shared" si="86"/>
        <v/>
      </c>
      <c r="DG231" s="82" t="str">
        <f t="shared" si="87"/>
        <v/>
      </c>
      <c r="DH231" s="82" t="str">
        <f t="shared" si="87"/>
        <v/>
      </c>
      <c r="DI231" s="82" t="str">
        <f t="shared" si="87"/>
        <v/>
      </c>
      <c r="DJ231" s="82" t="str">
        <f t="shared" si="87"/>
        <v/>
      </c>
      <c r="DK231" s="82" t="str">
        <f t="shared" si="87"/>
        <v/>
      </c>
      <c r="DL231" s="82" t="str">
        <f t="shared" si="87"/>
        <v/>
      </c>
      <c r="DM231" s="82" t="str">
        <f t="shared" si="88"/>
        <v/>
      </c>
      <c r="DN231" s="82" t="str">
        <f t="shared" si="88"/>
        <v/>
      </c>
      <c r="DO231" s="82" t="str">
        <f t="shared" si="88"/>
        <v/>
      </c>
      <c r="DP231" s="82" t="str">
        <f t="shared" si="88"/>
        <v/>
      </c>
      <c r="DQ231" s="82" t="str">
        <f t="shared" si="88"/>
        <v/>
      </c>
      <c r="DR231" s="82" t="str">
        <f t="shared" si="88"/>
        <v/>
      </c>
      <c r="DS231" s="82" t="str">
        <f t="shared" si="89"/>
        <v/>
      </c>
      <c r="DT231" s="82" t="str">
        <f t="shared" si="89"/>
        <v/>
      </c>
      <c r="DU231" s="82" t="str">
        <f t="shared" si="89"/>
        <v/>
      </c>
      <c r="DV231" s="82" t="str">
        <f t="shared" si="89"/>
        <v/>
      </c>
      <c r="DW231" s="82" t="str">
        <f t="shared" si="89"/>
        <v/>
      </c>
      <c r="DX231" s="82" t="str">
        <f t="shared" si="89"/>
        <v/>
      </c>
      <c r="DY231" s="82" t="str">
        <f t="shared" si="90"/>
        <v/>
      </c>
      <c r="DZ231" s="82" t="str">
        <f t="shared" si="90"/>
        <v/>
      </c>
      <c r="EA231" s="82" t="str">
        <f t="shared" si="90"/>
        <v/>
      </c>
      <c r="EB231" s="82" t="str">
        <f t="shared" si="90"/>
        <v/>
      </c>
      <c r="EC231" s="82" t="str">
        <f t="shared" si="90"/>
        <v/>
      </c>
      <c r="ED231" s="82" t="str">
        <f t="shared" si="90"/>
        <v/>
      </c>
      <c r="EE231" s="82" t="str">
        <f t="shared" si="91"/>
        <v/>
      </c>
      <c r="EF231" s="82" t="str">
        <f t="shared" si="91"/>
        <v/>
      </c>
      <c r="EG231" s="82" t="str">
        <f t="shared" si="91"/>
        <v/>
      </c>
      <c r="EH231" s="82" t="str">
        <f t="shared" si="91"/>
        <v/>
      </c>
      <c r="EI231" s="82" t="str">
        <f t="shared" si="91"/>
        <v/>
      </c>
      <c r="EJ231" s="82" t="str">
        <f t="shared" si="91"/>
        <v/>
      </c>
      <c r="EK231" s="82" t="str">
        <f t="shared" si="92"/>
        <v/>
      </c>
      <c r="EL231" s="82" t="str">
        <f t="shared" si="92"/>
        <v/>
      </c>
      <c r="EM231" s="82" t="str">
        <f t="shared" si="92"/>
        <v/>
      </c>
      <c r="EN231" s="82" t="str">
        <f t="shared" si="92"/>
        <v/>
      </c>
      <c r="EO231" s="82" t="str">
        <f t="shared" si="92"/>
        <v/>
      </c>
      <c r="EP231" s="82" t="str">
        <f t="shared" si="92"/>
        <v/>
      </c>
      <c r="EQ231" s="82" t="str">
        <f t="shared" si="93"/>
        <v/>
      </c>
      <c r="ER231" s="82" t="str">
        <f t="shared" si="93"/>
        <v/>
      </c>
      <c r="ES231" s="82" t="str">
        <f t="shared" si="93"/>
        <v/>
      </c>
      <c r="ET231" s="82" t="str">
        <f t="shared" si="93"/>
        <v/>
      </c>
      <c r="EU231" s="82" t="str">
        <f t="shared" si="93"/>
        <v/>
      </c>
      <c r="EV231" s="82" t="str">
        <f t="shared" si="93"/>
        <v/>
      </c>
      <c r="EW231" s="82" t="str">
        <f t="shared" si="94"/>
        <v/>
      </c>
      <c r="EX231" s="82" t="str">
        <f t="shared" si="94"/>
        <v/>
      </c>
      <c r="EY231" s="82" t="str">
        <f t="shared" si="94"/>
        <v/>
      </c>
      <c r="EZ231" s="82" t="str">
        <f t="shared" si="94"/>
        <v/>
      </c>
      <c r="FA231" s="82" t="str">
        <f t="shared" si="94"/>
        <v/>
      </c>
      <c r="FB231" s="82" t="str">
        <f t="shared" si="94"/>
        <v/>
      </c>
      <c r="FC231" s="82" t="str">
        <f t="shared" si="95"/>
        <v/>
      </c>
      <c r="FD231" s="82" t="str">
        <f t="shared" si="95"/>
        <v/>
      </c>
      <c r="FE231" s="82" t="str">
        <f t="shared" si="95"/>
        <v/>
      </c>
      <c r="FF231" s="82" t="str">
        <f t="shared" si="95"/>
        <v/>
      </c>
      <c r="FG231" s="82" t="str">
        <f t="shared" si="95"/>
        <v/>
      </c>
      <c r="FH231" s="82" t="str">
        <f t="shared" si="95"/>
        <v/>
      </c>
      <c r="FI231" s="82" t="str">
        <f t="shared" si="96"/>
        <v/>
      </c>
      <c r="FJ231" s="82" t="str">
        <f t="shared" si="96"/>
        <v/>
      </c>
      <c r="FK231" s="82" t="str">
        <f t="shared" si="96"/>
        <v/>
      </c>
      <c r="FL231" s="82" t="str">
        <f t="shared" si="96"/>
        <v/>
      </c>
      <c r="FM231" s="82" t="str">
        <f t="shared" si="96"/>
        <v/>
      </c>
      <c r="FN231" s="82" t="str">
        <f t="shared" si="96"/>
        <v/>
      </c>
      <c r="FO231" s="82" t="str">
        <f t="shared" si="97"/>
        <v/>
      </c>
      <c r="FP231" s="82" t="str">
        <f t="shared" si="97"/>
        <v/>
      </c>
      <c r="FQ231" s="82" t="str">
        <f t="shared" si="97"/>
        <v/>
      </c>
      <c r="FR231" s="82" t="str">
        <f t="shared" si="97"/>
        <v/>
      </c>
      <c r="FS231" s="82" t="str">
        <f t="shared" si="97"/>
        <v/>
      </c>
      <c r="FT231" s="82" t="str">
        <f t="shared" si="97"/>
        <v/>
      </c>
      <c r="FU231" s="82" t="str">
        <f t="shared" si="98"/>
        <v/>
      </c>
      <c r="FV231" s="82" t="str">
        <f t="shared" si="98"/>
        <v/>
      </c>
      <c r="FW231" s="82" t="str">
        <f t="shared" si="98"/>
        <v/>
      </c>
      <c r="FX231" s="82" t="str">
        <f t="shared" si="98"/>
        <v/>
      </c>
      <c r="FY231" s="82" t="str">
        <f t="shared" si="98"/>
        <v/>
      </c>
      <c r="FZ231" s="82" t="str">
        <f t="shared" si="98"/>
        <v/>
      </c>
      <c r="GA231" s="82" t="str">
        <f t="shared" si="99"/>
        <v/>
      </c>
      <c r="GB231" s="82" t="str">
        <f t="shared" si="99"/>
        <v/>
      </c>
      <c r="GC231" s="82" t="str">
        <f t="shared" si="99"/>
        <v/>
      </c>
      <c r="GD231" s="82" t="str">
        <f t="shared" si="99"/>
        <v/>
      </c>
      <c r="GE231" s="82" t="str">
        <f t="shared" si="99"/>
        <v/>
      </c>
      <c r="GF231" s="82" t="str">
        <f t="shared" si="99"/>
        <v/>
      </c>
      <c r="GG231" s="126"/>
      <c r="GH231" s="126"/>
      <c r="GI231" s="126"/>
      <c r="GJ231" s="126"/>
      <c r="GK231" s="126"/>
      <c r="GL231" s="126"/>
      <c r="GM231" s="126"/>
      <c r="GN231" s="126"/>
      <c r="GO231" s="126"/>
      <c r="GP231" s="126"/>
      <c r="GQ231" s="126"/>
      <c r="GR231" s="126"/>
      <c r="GS231" s="126"/>
      <c r="GT231" s="126"/>
      <c r="GU231" s="126"/>
      <c r="GV231" s="126"/>
      <c r="GW231" s="126"/>
      <c r="GX231" s="126"/>
      <c r="GY231" s="126"/>
      <c r="GZ231" s="126"/>
      <c r="HA231" s="126"/>
      <c r="HB231" s="126"/>
      <c r="HC231" s="126"/>
      <c r="HD231" s="126"/>
      <c r="HE231" s="129"/>
      <c r="HF231" s="129"/>
      <c r="HG231" s="129"/>
      <c r="HH231" s="129"/>
      <c r="HI231" s="129"/>
      <c r="HJ231" s="129"/>
      <c r="HK231" s="129"/>
      <c r="HL231" s="129"/>
      <c r="HM231" s="129"/>
      <c r="HN231" s="129"/>
      <c r="HO231" s="129"/>
      <c r="HP231" s="129"/>
      <c r="HQ231" s="129"/>
      <c r="HR231" s="129"/>
      <c r="HS231" s="129"/>
      <c r="HT231" s="129"/>
      <c r="HU231" s="129"/>
      <c r="HV231" s="129"/>
      <c r="HW231" s="129"/>
      <c r="HX231" s="129"/>
      <c r="HY231" s="129"/>
      <c r="HZ231" s="129"/>
      <c r="IA231" s="129"/>
      <c r="IB231" s="129"/>
    </row>
    <row r="232" spans="2:236" ht="25.5" customHeight="1">
      <c r="B232" s="2">
        <f>COUNTIF($H$4:H232,H232)</f>
        <v>0</v>
      </c>
      <c r="C232" s="2">
        <f>COUNTIF($J$4:J232,J232)</f>
        <v>0</v>
      </c>
      <c r="D232" s="2">
        <f>COUNTIF($K$4:K232,K232)</f>
        <v>0</v>
      </c>
      <c r="E232" s="89">
        <f t="shared" si="75"/>
        <v>229</v>
      </c>
      <c r="F232" s="89"/>
      <c r="G232" s="79"/>
      <c r="H232" s="97"/>
      <c r="I232" s="79"/>
      <c r="J232" s="79"/>
      <c r="K232" s="89"/>
      <c r="L232" s="89"/>
      <c r="M232" s="108"/>
      <c r="N232" s="108"/>
      <c r="O232" s="108"/>
      <c r="P232" s="108"/>
      <c r="Q232" s="108"/>
      <c r="R232" s="108"/>
      <c r="S232" s="89"/>
      <c r="T232" s="89"/>
      <c r="U232" s="89"/>
      <c r="V232" s="89"/>
      <c r="W232" s="89"/>
      <c r="X232" s="89"/>
      <c r="Y232" s="89"/>
      <c r="Z232" s="89"/>
      <c r="AA232" s="89"/>
      <c r="AB232" s="89"/>
      <c r="AC232" s="89"/>
      <c r="AD232" s="89"/>
      <c r="AE232" s="89"/>
      <c r="AF232" s="89"/>
      <c r="AG232" s="89"/>
      <c r="AH232" s="89"/>
      <c r="AI232" s="89"/>
      <c r="AJ232" s="89"/>
      <c r="AK232" s="89"/>
      <c r="AL232" s="89"/>
      <c r="AM232" s="89"/>
      <c r="AN232" s="89"/>
      <c r="AO232" s="89"/>
      <c r="AP232" s="89"/>
      <c r="AQ232" s="111"/>
      <c r="AR232" s="118"/>
      <c r="AS232" s="121" t="str">
        <f t="shared" si="76"/>
        <v/>
      </c>
      <c r="AT232" s="121" t="str">
        <f t="shared" si="76"/>
        <v/>
      </c>
      <c r="AU232" s="121" t="str">
        <f t="shared" si="76"/>
        <v/>
      </c>
      <c r="AV232" s="121" t="str">
        <f t="shared" si="76"/>
        <v/>
      </c>
      <c r="AW232" s="121" t="str">
        <f t="shared" si="76"/>
        <v/>
      </c>
      <c r="AX232" s="121" t="str">
        <f t="shared" si="76"/>
        <v/>
      </c>
      <c r="AY232" s="121" t="str">
        <f t="shared" si="77"/>
        <v/>
      </c>
      <c r="AZ232" s="121" t="str">
        <f t="shared" si="77"/>
        <v/>
      </c>
      <c r="BA232" s="121" t="str">
        <f t="shared" si="77"/>
        <v/>
      </c>
      <c r="BB232" s="121" t="str">
        <f t="shared" si="77"/>
        <v/>
      </c>
      <c r="BC232" s="121" t="str">
        <f t="shared" si="77"/>
        <v/>
      </c>
      <c r="BD232" s="121" t="str">
        <f t="shared" si="77"/>
        <v/>
      </c>
      <c r="BE232" s="82" t="str">
        <f t="shared" si="78"/>
        <v/>
      </c>
      <c r="BF232" s="82" t="str">
        <f t="shared" si="78"/>
        <v/>
      </c>
      <c r="BG232" s="82" t="str">
        <f t="shared" si="78"/>
        <v/>
      </c>
      <c r="BH232" s="82" t="str">
        <f t="shared" si="78"/>
        <v/>
      </c>
      <c r="BI232" s="82" t="str">
        <f t="shared" si="78"/>
        <v/>
      </c>
      <c r="BJ232" s="82" t="str">
        <f t="shared" si="78"/>
        <v/>
      </c>
      <c r="BK232" s="82" t="str">
        <f t="shared" si="79"/>
        <v/>
      </c>
      <c r="BL232" s="82" t="str">
        <f t="shared" si="79"/>
        <v/>
      </c>
      <c r="BM232" s="82" t="str">
        <f t="shared" si="79"/>
        <v/>
      </c>
      <c r="BN232" s="82" t="str">
        <f t="shared" si="79"/>
        <v/>
      </c>
      <c r="BO232" s="82" t="str">
        <f t="shared" si="79"/>
        <v/>
      </c>
      <c r="BP232" s="82" t="str">
        <f t="shared" si="79"/>
        <v/>
      </c>
      <c r="BQ232" s="82" t="str">
        <f t="shared" si="80"/>
        <v/>
      </c>
      <c r="BR232" s="82" t="str">
        <f t="shared" si="80"/>
        <v/>
      </c>
      <c r="BS232" s="82" t="str">
        <f t="shared" si="80"/>
        <v/>
      </c>
      <c r="BT232" s="82" t="str">
        <f t="shared" si="80"/>
        <v/>
      </c>
      <c r="BU232" s="82" t="str">
        <f t="shared" si="80"/>
        <v/>
      </c>
      <c r="BV232" s="82" t="str">
        <f t="shared" si="80"/>
        <v/>
      </c>
      <c r="BW232" s="82" t="str">
        <f t="shared" si="81"/>
        <v/>
      </c>
      <c r="BX232" s="82" t="str">
        <f t="shared" si="81"/>
        <v/>
      </c>
      <c r="BY232" s="82" t="str">
        <f t="shared" si="81"/>
        <v/>
      </c>
      <c r="BZ232" s="82" t="str">
        <f t="shared" si="81"/>
        <v/>
      </c>
      <c r="CA232" s="82" t="str">
        <f t="shared" si="81"/>
        <v/>
      </c>
      <c r="CB232" s="82" t="str">
        <f t="shared" si="81"/>
        <v/>
      </c>
      <c r="CC232" s="82" t="str">
        <f t="shared" si="82"/>
        <v/>
      </c>
      <c r="CD232" s="82" t="str">
        <f t="shared" si="82"/>
        <v/>
      </c>
      <c r="CE232" s="82" t="str">
        <f t="shared" si="82"/>
        <v/>
      </c>
      <c r="CF232" s="82" t="str">
        <f t="shared" si="82"/>
        <v/>
      </c>
      <c r="CG232" s="82" t="str">
        <f t="shared" si="82"/>
        <v/>
      </c>
      <c r="CH232" s="82" t="str">
        <f t="shared" si="82"/>
        <v/>
      </c>
      <c r="CI232" s="82" t="str">
        <f t="shared" si="83"/>
        <v/>
      </c>
      <c r="CJ232" s="82" t="str">
        <f t="shared" si="83"/>
        <v/>
      </c>
      <c r="CK232" s="82" t="str">
        <f t="shared" si="83"/>
        <v/>
      </c>
      <c r="CL232" s="82" t="str">
        <f t="shared" si="83"/>
        <v/>
      </c>
      <c r="CM232" s="82" t="str">
        <f t="shared" si="83"/>
        <v/>
      </c>
      <c r="CN232" s="82" t="str">
        <f t="shared" si="83"/>
        <v/>
      </c>
      <c r="CO232" s="82" t="str">
        <f t="shared" si="84"/>
        <v/>
      </c>
      <c r="CP232" s="82" t="str">
        <f t="shared" si="84"/>
        <v/>
      </c>
      <c r="CQ232" s="82" t="str">
        <f t="shared" si="84"/>
        <v/>
      </c>
      <c r="CR232" s="82" t="str">
        <f t="shared" si="84"/>
        <v/>
      </c>
      <c r="CS232" s="82" t="str">
        <f t="shared" si="84"/>
        <v/>
      </c>
      <c r="CT232" s="82" t="str">
        <f t="shared" si="84"/>
        <v/>
      </c>
      <c r="CU232" s="82" t="str">
        <f t="shared" si="85"/>
        <v/>
      </c>
      <c r="CV232" s="82" t="str">
        <f t="shared" si="85"/>
        <v/>
      </c>
      <c r="CW232" s="82" t="str">
        <f t="shared" si="85"/>
        <v/>
      </c>
      <c r="CX232" s="82" t="str">
        <f t="shared" si="85"/>
        <v/>
      </c>
      <c r="CY232" s="82" t="str">
        <f t="shared" si="85"/>
        <v/>
      </c>
      <c r="CZ232" s="82" t="str">
        <f t="shared" si="85"/>
        <v/>
      </c>
      <c r="DA232" s="82" t="str">
        <f t="shared" si="86"/>
        <v/>
      </c>
      <c r="DB232" s="82" t="str">
        <f t="shared" si="86"/>
        <v/>
      </c>
      <c r="DC232" s="82" t="str">
        <f t="shared" si="86"/>
        <v/>
      </c>
      <c r="DD232" s="82" t="str">
        <f t="shared" si="86"/>
        <v/>
      </c>
      <c r="DE232" s="82" t="str">
        <f t="shared" si="86"/>
        <v/>
      </c>
      <c r="DF232" s="82" t="str">
        <f t="shared" si="86"/>
        <v/>
      </c>
      <c r="DG232" s="82" t="str">
        <f t="shared" si="87"/>
        <v/>
      </c>
      <c r="DH232" s="82" t="str">
        <f t="shared" si="87"/>
        <v/>
      </c>
      <c r="DI232" s="82" t="str">
        <f t="shared" si="87"/>
        <v/>
      </c>
      <c r="DJ232" s="82" t="str">
        <f t="shared" si="87"/>
        <v/>
      </c>
      <c r="DK232" s="82" t="str">
        <f t="shared" si="87"/>
        <v/>
      </c>
      <c r="DL232" s="82" t="str">
        <f t="shared" si="87"/>
        <v/>
      </c>
      <c r="DM232" s="82" t="str">
        <f t="shared" si="88"/>
        <v/>
      </c>
      <c r="DN232" s="82" t="str">
        <f t="shared" si="88"/>
        <v/>
      </c>
      <c r="DO232" s="82" t="str">
        <f t="shared" si="88"/>
        <v/>
      </c>
      <c r="DP232" s="82" t="str">
        <f t="shared" si="88"/>
        <v/>
      </c>
      <c r="DQ232" s="82" t="str">
        <f t="shared" si="88"/>
        <v/>
      </c>
      <c r="DR232" s="82" t="str">
        <f t="shared" si="88"/>
        <v/>
      </c>
      <c r="DS232" s="82" t="str">
        <f t="shared" si="89"/>
        <v/>
      </c>
      <c r="DT232" s="82" t="str">
        <f t="shared" si="89"/>
        <v/>
      </c>
      <c r="DU232" s="82" t="str">
        <f t="shared" si="89"/>
        <v/>
      </c>
      <c r="DV232" s="82" t="str">
        <f t="shared" si="89"/>
        <v/>
      </c>
      <c r="DW232" s="82" t="str">
        <f t="shared" si="89"/>
        <v/>
      </c>
      <c r="DX232" s="82" t="str">
        <f t="shared" si="89"/>
        <v/>
      </c>
      <c r="DY232" s="82" t="str">
        <f t="shared" si="90"/>
        <v/>
      </c>
      <c r="DZ232" s="82" t="str">
        <f t="shared" si="90"/>
        <v/>
      </c>
      <c r="EA232" s="82" t="str">
        <f t="shared" si="90"/>
        <v/>
      </c>
      <c r="EB232" s="82" t="str">
        <f t="shared" si="90"/>
        <v/>
      </c>
      <c r="EC232" s="82" t="str">
        <f t="shared" si="90"/>
        <v/>
      </c>
      <c r="ED232" s="82" t="str">
        <f t="shared" si="90"/>
        <v/>
      </c>
      <c r="EE232" s="82" t="str">
        <f t="shared" si="91"/>
        <v/>
      </c>
      <c r="EF232" s="82" t="str">
        <f t="shared" si="91"/>
        <v/>
      </c>
      <c r="EG232" s="82" t="str">
        <f t="shared" si="91"/>
        <v/>
      </c>
      <c r="EH232" s="82" t="str">
        <f t="shared" si="91"/>
        <v/>
      </c>
      <c r="EI232" s="82" t="str">
        <f t="shared" si="91"/>
        <v/>
      </c>
      <c r="EJ232" s="82" t="str">
        <f t="shared" si="91"/>
        <v/>
      </c>
      <c r="EK232" s="82" t="str">
        <f t="shared" si="92"/>
        <v/>
      </c>
      <c r="EL232" s="82" t="str">
        <f t="shared" si="92"/>
        <v/>
      </c>
      <c r="EM232" s="82" t="str">
        <f t="shared" si="92"/>
        <v/>
      </c>
      <c r="EN232" s="82" t="str">
        <f t="shared" si="92"/>
        <v/>
      </c>
      <c r="EO232" s="82" t="str">
        <f t="shared" si="92"/>
        <v/>
      </c>
      <c r="EP232" s="82" t="str">
        <f t="shared" si="92"/>
        <v/>
      </c>
      <c r="EQ232" s="82" t="str">
        <f t="shared" si="93"/>
        <v/>
      </c>
      <c r="ER232" s="82" t="str">
        <f t="shared" si="93"/>
        <v/>
      </c>
      <c r="ES232" s="82" t="str">
        <f t="shared" si="93"/>
        <v/>
      </c>
      <c r="ET232" s="82" t="str">
        <f t="shared" si="93"/>
        <v/>
      </c>
      <c r="EU232" s="82" t="str">
        <f t="shared" si="93"/>
        <v/>
      </c>
      <c r="EV232" s="82" t="str">
        <f t="shared" si="93"/>
        <v/>
      </c>
      <c r="EW232" s="82" t="str">
        <f t="shared" si="94"/>
        <v/>
      </c>
      <c r="EX232" s="82" t="str">
        <f t="shared" si="94"/>
        <v/>
      </c>
      <c r="EY232" s="82" t="str">
        <f t="shared" si="94"/>
        <v/>
      </c>
      <c r="EZ232" s="82" t="str">
        <f t="shared" si="94"/>
        <v/>
      </c>
      <c r="FA232" s="82" t="str">
        <f t="shared" si="94"/>
        <v/>
      </c>
      <c r="FB232" s="82" t="str">
        <f t="shared" si="94"/>
        <v/>
      </c>
      <c r="FC232" s="82" t="str">
        <f t="shared" si="95"/>
        <v/>
      </c>
      <c r="FD232" s="82" t="str">
        <f t="shared" si="95"/>
        <v/>
      </c>
      <c r="FE232" s="82" t="str">
        <f t="shared" si="95"/>
        <v/>
      </c>
      <c r="FF232" s="82" t="str">
        <f t="shared" si="95"/>
        <v/>
      </c>
      <c r="FG232" s="82" t="str">
        <f t="shared" si="95"/>
        <v/>
      </c>
      <c r="FH232" s="82" t="str">
        <f t="shared" si="95"/>
        <v/>
      </c>
      <c r="FI232" s="82" t="str">
        <f t="shared" si="96"/>
        <v/>
      </c>
      <c r="FJ232" s="82" t="str">
        <f t="shared" si="96"/>
        <v/>
      </c>
      <c r="FK232" s="82" t="str">
        <f t="shared" si="96"/>
        <v/>
      </c>
      <c r="FL232" s="82" t="str">
        <f t="shared" si="96"/>
        <v/>
      </c>
      <c r="FM232" s="82" t="str">
        <f t="shared" si="96"/>
        <v/>
      </c>
      <c r="FN232" s="82" t="str">
        <f t="shared" si="96"/>
        <v/>
      </c>
      <c r="FO232" s="82" t="str">
        <f t="shared" si="97"/>
        <v/>
      </c>
      <c r="FP232" s="82" t="str">
        <f t="shared" si="97"/>
        <v/>
      </c>
      <c r="FQ232" s="82" t="str">
        <f t="shared" si="97"/>
        <v/>
      </c>
      <c r="FR232" s="82" t="str">
        <f t="shared" si="97"/>
        <v/>
      </c>
      <c r="FS232" s="82" t="str">
        <f t="shared" si="97"/>
        <v/>
      </c>
      <c r="FT232" s="82" t="str">
        <f t="shared" si="97"/>
        <v/>
      </c>
      <c r="FU232" s="82" t="str">
        <f t="shared" si="98"/>
        <v/>
      </c>
      <c r="FV232" s="82" t="str">
        <f t="shared" si="98"/>
        <v/>
      </c>
      <c r="FW232" s="82" t="str">
        <f t="shared" si="98"/>
        <v/>
      </c>
      <c r="FX232" s="82" t="str">
        <f t="shared" si="98"/>
        <v/>
      </c>
      <c r="FY232" s="82" t="str">
        <f t="shared" si="98"/>
        <v/>
      </c>
      <c r="FZ232" s="82" t="str">
        <f t="shared" si="98"/>
        <v/>
      </c>
      <c r="GA232" s="82" t="str">
        <f t="shared" si="99"/>
        <v/>
      </c>
      <c r="GB232" s="82" t="str">
        <f t="shared" si="99"/>
        <v/>
      </c>
      <c r="GC232" s="82" t="str">
        <f t="shared" si="99"/>
        <v/>
      </c>
      <c r="GD232" s="82" t="str">
        <f t="shared" si="99"/>
        <v/>
      </c>
      <c r="GE232" s="82" t="str">
        <f t="shared" si="99"/>
        <v/>
      </c>
      <c r="GF232" s="82" t="str">
        <f t="shared" si="99"/>
        <v/>
      </c>
      <c r="GG232" s="126"/>
      <c r="GH232" s="126"/>
      <c r="GI232" s="126"/>
      <c r="GJ232" s="126"/>
      <c r="GK232" s="126"/>
      <c r="GL232" s="126"/>
      <c r="GM232" s="126"/>
      <c r="GN232" s="126"/>
      <c r="GO232" s="126"/>
      <c r="GP232" s="126"/>
      <c r="GQ232" s="126"/>
      <c r="GR232" s="126"/>
      <c r="GS232" s="126"/>
      <c r="GT232" s="126"/>
      <c r="GU232" s="126"/>
      <c r="GV232" s="126"/>
      <c r="GW232" s="126"/>
      <c r="GX232" s="126"/>
      <c r="GY232" s="126"/>
      <c r="GZ232" s="126"/>
      <c r="HA232" s="126"/>
      <c r="HB232" s="126"/>
      <c r="HC232" s="126"/>
      <c r="HD232" s="126"/>
      <c r="HE232" s="129"/>
      <c r="HF232" s="129"/>
      <c r="HG232" s="129"/>
      <c r="HH232" s="129"/>
      <c r="HI232" s="129"/>
      <c r="HJ232" s="129"/>
      <c r="HK232" s="129"/>
      <c r="HL232" s="129"/>
      <c r="HM232" s="129"/>
      <c r="HN232" s="129"/>
      <c r="HO232" s="129"/>
      <c r="HP232" s="129"/>
      <c r="HQ232" s="129"/>
      <c r="HR232" s="129"/>
      <c r="HS232" s="129"/>
      <c r="HT232" s="129"/>
      <c r="HU232" s="129"/>
      <c r="HV232" s="129"/>
      <c r="HW232" s="129"/>
      <c r="HX232" s="129"/>
      <c r="HY232" s="129"/>
      <c r="HZ232" s="129"/>
      <c r="IA232" s="129"/>
      <c r="IB232" s="129"/>
    </row>
    <row r="233" spans="2:236" ht="25.5" customHeight="1">
      <c r="B233" s="2">
        <f>COUNTIF($H$4:H233,H233)</f>
        <v>0</v>
      </c>
      <c r="C233" s="2">
        <f>COUNTIF($J$4:J233,J233)</f>
        <v>0</v>
      </c>
      <c r="D233" s="2">
        <f>COUNTIF($K$4:K233,K233)</f>
        <v>0</v>
      </c>
      <c r="E233" s="89">
        <f t="shared" si="75"/>
        <v>230</v>
      </c>
      <c r="F233" s="89"/>
      <c r="G233" s="79"/>
      <c r="H233" s="97"/>
      <c r="I233" s="79"/>
      <c r="J233" s="79"/>
      <c r="K233" s="89"/>
      <c r="L233" s="89"/>
      <c r="M233" s="108"/>
      <c r="N233" s="108"/>
      <c r="O233" s="108"/>
      <c r="P233" s="108"/>
      <c r="Q233" s="108"/>
      <c r="R233" s="108"/>
      <c r="S233" s="89"/>
      <c r="T233" s="89"/>
      <c r="U233" s="89"/>
      <c r="V233" s="89"/>
      <c r="W233" s="89"/>
      <c r="X233" s="89"/>
      <c r="Y233" s="89"/>
      <c r="Z233" s="89"/>
      <c r="AA233" s="89"/>
      <c r="AB233" s="89"/>
      <c r="AC233" s="89"/>
      <c r="AD233" s="89"/>
      <c r="AE233" s="89"/>
      <c r="AF233" s="89"/>
      <c r="AG233" s="89"/>
      <c r="AH233" s="89"/>
      <c r="AI233" s="89"/>
      <c r="AJ233" s="89"/>
      <c r="AK233" s="89"/>
      <c r="AL233" s="89"/>
      <c r="AM233" s="89"/>
      <c r="AN233" s="89"/>
      <c r="AO233" s="89"/>
      <c r="AP233" s="89"/>
      <c r="AQ233" s="111"/>
      <c r="AR233" s="118"/>
      <c r="AS233" s="121" t="str">
        <f t="shared" si="76"/>
        <v/>
      </c>
      <c r="AT233" s="121" t="str">
        <f t="shared" si="76"/>
        <v/>
      </c>
      <c r="AU233" s="121" t="str">
        <f t="shared" si="76"/>
        <v/>
      </c>
      <c r="AV233" s="121" t="str">
        <f t="shared" si="76"/>
        <v/>
      </c>
      <c r="AW233" s="121" t="str">
        <f t="shared" si="76"/>
        <v/>
      </c>
      <c r="AX233" s="121" t="str">
        <f t="shared" si="76"/>
        <v/>
      </c>
      <c r="AY233" s="121" t="str">
        <f t="shared" si="77"/>
        <v/>
      </c>
      <c r="AZ233" s="121" t="str">
        <f t="shared" si="77"/>
        <v/>
      </c>
      <c r="BA233" s="121" t="str">
        <f t="shared" si="77"/>
        <v/>
      </c>
      <c r="BB233" s="121" t="str">
        <f t="shared" si="77"/>
        <v/>
      </c>
      <c r="BC233" s="121" t="str">
        <f t="shared" si="77"/>
        <v/>
      </c>
      <c r="BD233" s="121" t="str">
        <f t="shared" si="77"/>
        <v/>
      </c>
      <c r="BE233" s="82" t="str">
        <f t="shared" si="78"/>
        <v/>
      </c>
      <c r="BF233" s="82" t="str">
        <f t="shared" si="78"/>
        <v/>
      </c>
      <c r="BG233" s="82" t="str">
        <f t="shared" si="78"/>
        <v/>
      </c>
      <c r="BH233" s="82" t="str">
        <f t="shared" si="78"/>
        <v/>
      </c>
      <c r="BI233" s="82" t="str">
        <f t="shared" si="78"/>
        <v/>
      </c>
      <c r="BJ233" s="82" t="str">
        <f t="shared" si="78"/>
        <v/>
      </c>
      <c r="BK233" s="82" t="str">
        <f t="shared" si="79"/>
        <v/>
      </c>
      <c r="BL233" s="82" t="str">
        <f t="shared" si="79"/>
        <v/>
      </c>
      <c r="BM233" s="82" t="str">
        <f t="shared" si="79"/>
        <v/>
      </c>
      <c r="BN233" s="82" t="str">
        <f t="shared" si="79"/>
        <v/>
      </c>
      <c r="BO233" s="82" t="str">
        <f t="shared" si="79"/>
        <v/>
      </c>
      <c r="BP233" s="82" t="str">
        <f t="shared" si="79"/>
        <v/>
      </c>
      <c r="BQ233" s="82" t="str">
        <f t="shared" si="80"/>
        <v/>
      </c>
      <c r="BR233" s="82" t="str">
        <f t="shared" si="80"/>
        <v/>
      </c>
      <c r="BS233" s="82" t="str">
        <f t="shared" si="80"/>
        <v/>
      </c>
      <c r="BT233" s="82" t="str">
        <f t="shared" si="80"/>
        <v/>
      </c>
      <c r="BU233" s="82" t="str">
        <f t="shared" si="80"/>
        <v/>
      </c>
      <c r="BV233" s="82" t="str">
        <f t="shared" si="80"/>
        <v/>
      </c>
      <c r="BW233" s="82" t="str">
        <f t="shared" si="81"/>
        <v/>
      </c>
      <c r="BX233" s="82" t="str">
        <f t="shared" si="81"/>
        <v/>
      </c>
      <c r="BY233" s="82" t="str">
        <f t="shared" si="81"/>
        <v/>
      </c>
      <c r="BZ233" s="82" t="str">
        <f t="shared" si="81"/>
        <v/>
      </c>
      <c r="CA233" s="82" t="str">
        <f t="shared" si="81"/>
        <v/>
      </c>
      <c r="CB233" s="82" t="str">
        <f t="shared" si="81"/>
        <v/>
      </c>
      <c r="CC233" s="82" t="str">
        <f t="shared" si="82"/>
        <v/>
      </c>
      <c r="CD233" s="82" t="str">
        <f t="shared" si="82"/>
        <v/>
      </c>
      <c r="CE233" s="82" t="str">
        <f t="shared" si="82"/>
        <v/>
      </c>
      <c r="CF233" s="82" t="str">
        <f t="shared" si="82"/>
        <v/>
      </c>
      <c r="CG233" s="82" t="str">
        <f t="shared" si="82"/>
        <v/>
      </c>
      <c r="CH233" s="82" t="str">
        <f t="shared" si="82"/>
        <v/>
      </c>
      <c r="CI233" s="82" t="str">
        <f t="shared" si="83"/>
        <v/>
      </c>
      <c r="CJ233" s="82" t="str">
        <f t="shared" si="83"/>
        <v/>
      </c>
      <c r="CK233" s="82" t="str">
        <f t="shared" si="83"/>
        <v/>
      </c>
      <c r="CL233" s="82" t="str">
        <f t="shared" si="83"/>
        <v/>
      </c>
      <c r="CM233" s="82" t="str">
        <f t="shared" si="83"/>
        <v/>
      </c>
      <c r="CN233" s="82" t="str">
        <f t="shared" si="83"/>
        <v/>
      </c>
      <c r="CO233" s="82" t="str">
        <f t="shared" si="84"/>
        <v/>
      </c>
      <c r="CP233" s="82" t="str">
        <f t="shared" si="84"/>
        <v/>
      </c>
      <c r="CQ233" s="82" t="str">
        <f t="shared" si="84"/>
        <v/>
      </c>
      <c r="CR233" s="82" t="str">
        <f t="shared" si="84"/>
        <v/>
      </c>
      <c r="CS233" s="82" t="str">
        <f t="shared" si="84"/>
        <v/>
      </c>
      <c r="CT233" s="82" t="str">
        <f t="shared" si="84"/>
        <v/>
      </c>
      <c r="CU233" s="82" t="str">
        <f t="shared" si="85"/>
        <v/>
      </c>
      <c r="CV233" s="82" t="str">
        <f t="shared" si="85"/>
        <v/>
      </c>
      <c r="CW233" s="82" t="str">
        <f t="shared" si="85"/>
        <v/>
      </c>
      <c r="CX233" s="82" t="str">
        <f t="shared" si="85"/>
        <v/>
      </c>
      <c r="CY233" s="82" t="str">
        <f t="shared" si="85"/>
        <v/>
      </c>
      <c r="CZ233" s="82" t="str">
        <f t="shared" si="85"/>
        <v/>
      </c>
      <c r="DA233" s="82" t="str">
        <f t="shared" si="86"/>
        <v/>
      </c>
      <c r="DB233" s="82" t="str">
        <f t="shared" si="86"/>
        <v/>
      </c>
      <c r="DC233" s="82" t="str">
        <f t="shared" si="86"/>
        <v/>
      </c>
      <c r="DD233" s="82" t="str">
        <f t="shared" si="86"/>
        <v/>
      </c>
      <c r="DE233" s="82" t="str">
        <f t="shared" si="86"/>
        <v/>
      </c>
      <c r="DF233" s="82" t="str">
        <f t="shared" si="86"/>
        <v/>
      </c>
      <c r="DG233" s="82" t="str">
        <f t="shared" si="87"/>
        <v/>
      </c>
      <c r="DH233" s="82" t="str">
        <f t="shared" si="87"/>
        <v/>
      </c>
      <c r="DI233" s="82" t="str">
        <f t="shared" si="87"/>
        <v/>
      </c>
      <c r="DJ233" s="82" t="str">
        <f t="shared" si="87"/>
        <v/>
      </c>
      <c r="DK233" s="82" t="str">
        <f t="shared" si="87"/>
        <v/>
      </c>
      <c r="DL233" s="82" t="str">
        <f t="shared" si="87"/>
        <v/>
      </c>
      <c r="DM233" s="82" t="str">
        <f t="shared" si="88"/>
        <v/>
      </c>
      <c r="DN233" s="82" t="str">
        <f t="shared" si="88"/>
        <v/>
      </c>
      <c r="DO233" s="82" t="str">
        <f t="shared" si="88"/>
        <v/>
      </c>
      <c r="DP233" s="82" t="str">
        <f t="shared" si="88"/>
        <v/>
      </c>
      <c r="DQ233" s="82" t="str">
        <f t="shared" si="88"/>
        <v/>
      </c>
      <c r="DR233" s="82" t="str">
        <f t="shared" si="88"/>
        <v/>
      </c>
      <c r="DS233" s="82" t="str">
        <f t="shared" si="89"/>
        <v/>
      </c>
      <c r="DT233" s="82" t="str">
        <f t="shared" si="89"/>
        <v/>
      </c>
      <c r="DU233" s="82" t="str">
        <f t="shared" si="89"/>
        <v/>
      </c>
      <c r="DV233" s="82" t="str">
        <f t="shared" si="89"/>
        <v/>
      </c>
      <c r="DW233" s="82" t="str">
        <f t="shared" si="89"/>
        <v/>
      </c>
      <c r="DX233" s="82" t="str">
        <f t="shared" si="89"/>
        <v/>
      </c>
      <c r="DY233" s="82" t="str">
        <f t="shared" si="90"/>
        <v/>
      </c>
      <c r="DZ233" s="82" t="str">
        <f t="shared" si="90"/>
        <v/>
      </c>
      <c r="EA233" s="82" t="str">
        <f t="shared" si="90"/>
        <v/>
      </c>
      <c r="EB233" s="82" t="str">
        <f t="shared" si="90"/>
        <v/>
      </c>
      <c r="EC233" s="82" t="str">
        <f t="shared" si="90"/>
        <v/>
      </c>
      <c r="ED233" s="82" t="str">
        <f t="shared" si="90"/>
        <v/>
      </c>
      <c r="EE233" s="82" t="str">
        <f t="shared" si="91"/>
        <v/>
      </c>
      <c r="EF233" s="82" t="str">
        <f t="shared" si="91"/>
        <v/>
      </c>
      <c r="EG233" s="82" t="str">
        <f t="shared" si="91"/>
        <v/>
      </c>
      <c r="EH233" s="82" t="str">
        <f t="shared" si="91"/>
        <v/>
      </c>
      <c r="EI233" s="82" t="str">
        <f t="shared" si="91"/>
        <v/>
      </c>
      <c r="EJ233" s="82" t="str">
        <f t="shared" si="91"/>
        <v/>
      </c>
      <c r="EK233" s="82" t="str">
        <f t="shared" si="92"/>
        <v/>
      </c>
      <c r="EL233" s="82" t="str">
        <f t="shared" si="92"/>
        <v/>
      </c>
      <c r="EM233" s="82" t="str">
        <f t="shared" si="92"/>
        <v/>
      </c>
      <c r="EN233" s="82" t="str">
        <f t="shared" si="92"/>
        <v/>
      </c>
      <c r="EO233" s="82" t="str">
        <f t="shared" si="92"/>
        <v/>
      </c>
      <c r="EP233" s="82" t="str">
        <f t="shared" si="92"/>
        <v/>
      </c>
      <c r="EQ233" s="82" t="str">
        <f t="shared" si="93"/>
        <v/>
      </c>
      <c r="ER233" s="82" t="str">
        <f t="shared" si="93"/>
        <v/>
      </c>
      <c r="ES233" s="82" t="str">
        <f t="shared" si="93"/>
        <v/>
      </c>
      <c r="ET233" s="82" t="str">
        <f t="shared" si="93"/>
        <v/>
      </c>
      <c r="EU233" s="82" t="str">
        <f t="shared" si="93"/>
        <v/>
      </c>
      <c r="EV233" s="82" t="str">
        <f t="shared" si="93"/>
        <v/>
      </c>
      <c r="EW233" s="82" t="str">
        <f t="shared" si="94"/>
        <v/>
      </c>
      <c r="EX233" s="82" t="str">
        <f t="shared" si="94"/>
        <v/>
      </c>
      <c r="EY233" s="82" t="str">
        <f t="shared" si="94"/>
        <v/>
      </c>
      <c r="EZ233" s="82" t="str">
        <f t="shared" si="94"/>
        <v/>
      </c>
      <c r="FA233" s="82" t="str">
        <f t="shared" si="94"/>
        <v/>
      </c>
      <c r="FB233" s="82" t="str">
        <f t="shared" si="94"/>
        <v/>
      </c>
      <c r="FC233" s="82" t="str">
        <f t="shared" si="95"/>
        <v/>
      </c>
      <c r="FD233" s="82" t="str">
        <f t="shared" si="95"/>
        <v/>
      </c>
      <c r="FE233" s="82" t="str">
        <f t="shared" si="95"/>
        <v/>
      </c>
      <c r="FF233" s="82" t="str">
        <f t="shared" si="95"/>
        <v/>
      </c>
      <c r="FG233" s="82" t="str">
        <f t="shared" si="95"/>
        <v/>
      </c>
      <c r="FH233" s="82" t="str">
        <f t="shared" si="95"/>
        <v/>
      </c>
      <c r="FI233" s="82" t="str">
        <f t="shared" si="96"/>
        <v/>
      </c>
      <c r="FJ233" s="82" t="str">
        <f t="shared" si="96"/>
        <v/>
      </c>
      <c r="FK233" s="82" t="str">
        <f t="shared" si="96"/>
        <v/>
      </c>
      <c r="FL233" s="82" t="str">
        <f t="shared" si="96"/>
        <v/>
      </c>
      <c r="FM233" s="82" t="str">
        <f t="shared" si="96"/>
        <v/>
      </c>
      <c r="FN233" s="82" t="str">
        <f t="shared" si="96"/>
        <v/>
      </c>
      <c r="FO233" s="82" t="str">
        <f t="shared" si="97"/>
        <v/>
      </c>
      <c r="FP233" s="82" t="str">
        <f t="shared" si="97"/>
        <v/>
      </c>
      <c r="FQ233" s="82" t="str">
        <f t="shared" si="97"/>
        <v/>
      </c>
      <c r="FR233" s="82" t="str">
        <f t="shared" si="97"/>
        <v/>
      </c>
      <c r="FS233" s="82" t="str">
        <f t="shared" si="97"/>
        <v/>
      </c>
      <c r="FT233" s="82" t="str">
        <f t="shared" si="97"/>
        <v/>
      </c>
      <c r="FU233" s="82" t="str">
        <f t="shared" si="98"/>
        <v/>
      </c>
      <c r="FV233" s="82" t="str">
        <f t="shared" si="98"/>
        <v/>
      </c>
      <c r="FW233" s="82" t="str">
        <f t="shared" si="98"/>
        <v/>
      </c>
      <c r="FX233" s="82" t="str">
        <f t="shared" si="98"/>
        <v/>
      </c>
      <c r="FY233" s="82" t="str">
        <f t="shared" si="98"/>
        <v/>
      </c>
      <c r="FZ233" s="82" t="str">
        <f t="shared" si="98"/>
        <v/>
      </c>
      <c r="GA233" s="82" t="str">
        <f t="shared" si="99"/>
        <v/>
      </c>
      <c r="GB233" s="82" t="str">
        <f t="shared" si="99"/>
        <v/>
      </c>
      <c r="GC233" s="82" t="str">
        <f t="shared" si="99"/>
        <v/>
      </c>
      <c r="GD233" s="82" t="str">
        <f t="shared" si="99"/>
        <v/>
      </c>
      <c r="GE233" s="82" t="str">
        <f t="shared" si="99"/>
        <v/>
      </c>
      <c r="GF233" s="82" t="str">
        <f t="shared" si="99"/>
        <v/>
      </c>
      <c r="GG233" s="126"/>
      <c r="GH233" s="126"/>
      <c r="GI233" s="126"/>
      <c r="GJ233" s="126"/>
      <c r="GK233" s="126"/>
      <c r="GL233" s="126"/>
      <c r="GM233" s="126"/>
      <c r="GN233" s="126"/>
      <c r="GO233" s="126"/>
      <c r="GP233" s="126"/>
      <c r="GQ233" s="126"/>
      <c r="GR233" s="126"/>
      <c r="GS233" s="126"/>
      <c r="GT233" s="126"/>
      <c r="GU233" s="126"/>
      <c r="GV233" s="126"/>
      <c r="GW233" s="126"/>
      <c r="GX233" s="126"/>
      <c r="GY233" s="126"/>
      <c r="GZ233" s="126"/>
      <c r="HA233" s="126"/>
      <c r="HB233" s="126"/>
      <c r="HC233" s="126"/>
      <c r="HD233" s="126"/>
      <c r="HE233" s="129"/>
      <c r="HF233" s="129"/>
      <c r="HG233" s="129"/>
      <c r="HH233" s="129"/>
      <c r="HI233" s="129"/>
      <c r="HJ233" s="129"/>
      <c r="HK233" s="129"/>
      <c r="HL233" s="129"/>
      <c r="HM233" s="129"/>
      <c r="HN233" s="129"/>
      <c r="HO233" s="129"/>
      <c r="HP233" s="129"/>
      <c r="HQ233" s="129"/>
      <c r="HR233" s="129"/>
      <c r="HS233" s="129"/>
      <c r="HT233" s="129"/>
      <c r="HU233" s="129"/>
      <c r="HV233" s="129"/>
      <c r="HW233" s="129"/>
      <c r="HX233" s="129"/>
      <c r="HY233" s="129"/>
      <c r="HZ233" s="129"/>
      <c r="IA233" s="129"/>
      <c r="IB233" s="129"/>
    </row>
    <row r="234" spans="2:236" ht="25.5" customHeight="1">
      <c r="B234" s="2">
        <f>COUNTIF($H$4:H234,H234)</f>
        <v>0</v>
      </c>
      <c r="C234" s="2">
        <f>COUNTIF($J$4:J234,J234)</f>
        <v>0</v>
      </c>
      <c r="D234" s="2">
        <f>COUNTIF($K$4:K234,K234)</f>
        <v>0</v>
      </c>
      <c r="E234" s="89">
        <f t="shared" si="75"/>
        <v>231</v>
      </c>
      <c r="F234" s="89"/>
      <c r="G234" s="79"/>
      <c r="H234" s="97"/>
      <c r="I234" s="79"/>
      <c r="J234" s="79"/>
      <c r="K234" s="89"/>
      <c r="L234" s="89"/>
      <c r="M234" s="108"/>
      <c r="N234" s="108"/>
      <c r="O234" s="108"/>
      <c r="P234" s="108"/>
      <c r="Q234" s="108"/>
      <c r="R234" s="108"/>
      <c r="S234" s="89"/>
      <c r="T234" s="89"/>
      <c r="U234" s="89"/>
      <c r="V234" s="89"/>
      <c r="W234" s="89"/>
      <c r="X234" s="89"/>
      <c r="Y234" s="89"/>
      <c r="Z234" s="89"/>
      <c r="AA234" s="89"/>
      <c r="AB234" s="89"/>
      <c r="AC234" s="89"/>
      <c r="AD234" s="89"/>
      <c r="AE234" s="89"/>
      <c r="AF234" s="89"/>
      <c r="AG234" s="89"/>
      <c r="AH234" s="89"/>
      <c r="AI234" s="89"/>
      <c r="AJ234" s="89"/>
      <c r="AK234" s="89"/>
      <c r="AL234" s="89"/>
      <c r="AM234" s="89"/>
      <c r="AN234" s="89"/>
      <c r="AO234" s="89"/>
      <c r="AP234" s="89"/>
      <c r="AQ234" s="111"/>
      <c r="AR234" s="118"/>
      <c r="AS234" s="121" t="str">
        <f t="shared" si="76"/>
        <v/>
      </c>
      <c r="AT234" s="121" t="str">
        <f t="shared" si="76"/>
        <v/>
      </c>
      <c r="AU234" s="121" t="str">
        <f t="shared" si="76"/>
        <v/>
      </c>
      <c r="AV234" s="121" t="str">
        <f t="shared" si="76"/>
        <v/>
      </c>
      <c r="AW234" s="121" t="str">
        <f t="shared" si="76"/>
        <v/>
      </c>
      <c r="AX234" s="121" t="str">
        <f t="shared" si="76"/>
        <v/>
      </c>
      <c r="AY234" s="121" t="str">
        <f t="shared" si="77"/>
        <v/>
      </c>
      <c r="AZ234" s="121" t="str">
        <f t="shared" si="77"/>
        <v/>
      </c>
      <c r="BA234" s="121" t="str">
        <f t="shared" si="77"/>
        <v/>
      </c>
      <c r="BB234" s="121" t="str">
        <f t="shared" si="77"/>
        <v/>
      </c>
      <c r="BC234" s="121" t="str">
        <f t="shared" si="77"/>
        <v/>
      </c>
      <c r="BD234" s="121" t="str">
        <f t="shared" si="77"/>
        <v/>
      </c>
      <c r="BE234" s="82" t="str">
        <f t="shared" si="78"/>
        <v/>
      </c>
      <c r="BF234" s="82" t="str">
        <f t="shared" si="78"/>
        <v/>
      </c>
      <c r="BG234" s="82" t="str">
        <f t="shared" si="78"/>
        <v/>
      </c>
      <c r="BH234" s="82" t="str">
        <f t="shared" si="78"/>
        <v/>
      </c>
      <c r="BI234" s="82" t="str">
        <f t="shared" si="78"/>
        <v/>
      </c>
      <c r="BJ234" s="82" t="str">
        <f t="shared" si="78"/>
        <v/>
      </c>
      <c r="BK234" s="82" t="str">
        <f t="shared" si="79"/>
        <v/>
      </c>
      <c r="BL234" s="82" t="str">
        <f t="shared" si="79"/>
        <v/>
      </c>
      <c r="BM234" s="82" t="str">
        <f t="shared" si="79"/>
        <v/>
      </c>
      <c r="BN234" s="82" t="str">
        <f t="shared" si="79"/>
        <v/>
      </c>
      <c r="BO234" s="82" t="str">
        <f t="shared" si="79"/>
        <v/>
      </c>
      <c r="BP234" s="82" t="str">
        <f t="shared" si="79"/>
        <v/>
      </c>
      <c r="BQ234" s="82" t="str">
        <f t="shared" si="80"/>
        <v/>
      </c>
      <c r="BR234" s="82" t="str">
        <f t="shared" si="80"/>
        <v/>
      </c>
      <c r="BS234" s="82" t="str">
        <f t="shared" si="80"/>
        <v/>
      </c>
      <c r="BT234" s="82" t="str">
        <f t="shared" si="80"/>
        <v/>
      </c>
      <c r="BU234" s="82" t="str">
        <f t="shared" si="80"/>
        <v/>
      </c>
      <c r="BV234" s="82" t="str">
        <f t="shared" si="80"/>
        <v/>
      </c>
      <c r="BW234" s="82" t="str">
        <f t="shared" si="81"/>
        <v/>
      </c>
      <c r="BX234" s="82" t="str">
        <f t="shared" si="81"/>
        <v/>
      </c>
      <c r="BY234" s="82" t="str">
        <f t="shared" si="81"/>
        <v/>
      </c>
      <c r="BZ234" s="82" t="str">
        <f t="shared" si="81"/>
        <v/>
      </c>
      <c r="CA234" s="82" t="str">
        <f t="shared" si="81"/>
        <v/>
      </c>
      <c r="CB234" s="82" t="str">
        <f t="shared" si="81"/>
        <v/>
      </c>
      <c r="CC234" s="82" t="str">
        <f t="shared" si="82"/>
        <v/>
      </c>
      <c r="CD234" s="82" t="str">
        <f t="shared" si="82"/>
        <v/>
      </c>
      <c r="CE234" s="82" t="str">
        <f t="shared" si="82"/>
        <v/>
      </c>
      <c r="CF234" s="82" t="str">
        <f t="shared" si="82"/>
        <v/>
      </c>
      <c r="CG234" s="82" t="str">
        <f t="shared" si="82"/>
        <v/>
      </c>
      <c r="CH234" s="82" t="str">
        <f t="shared" si="82"/>
        <v/>
      </c>
      <c r="CI234" s="82" t="str">
        <f t="shared" si="83"/>
        <v/>
      </c>
      <c r="CJ234" s="82" t="str">
        <f t="shared" si="83"/>
        <v/>
      </c>
      <c r="CK234" s="82" t="str">
        <f t="shared" si="83"/>
        <v/>
      </c>
      <c r="CL234" s="82" t="str">
        <f t="shared" si="83"/>
        <v/>
      </c>
      <c r="CM234" s="82" t="str">
        <f t="shared" si="83"/>
        <v/>
      </c>
      <c r="CN234" s="82" t="str">
        <f t="shared" si="83"/>
        <v/>
      </c>
      <c r="CO234" s="82" t="str">
        <f t="shared" si="84"/>
        <v/>
      </c>
      <c r="CP234" s="82" t="str">
        <f t="shared" si="84"/>
        <v/>
      </c>
      <c r="CQ234" s="82" t="str">
        <f t="shared" si="84"/>
        <v/>
      </c>
      <c r="CR234" s="82" t="str">
        <f t="shared" si="84"/>
        <v/>
      </c>
      <c r="CS234" s="82" t="str">
        <f t="shared" si="84"/>
        <v/>
      </c>
      <c r="CT234" s="82" t="str">
        <f t="shared" si="84"/>
        <v/>
      </c>
      <c r="CU234" s="82" t="str">
        <f t="shared" si="85"/>
        <v/>
      </c>
      <c r="CV234" s="82" t="str">
        <f t="shared" si="85"/>
        <v/>
      </c>
      <c r="CW234" s="82" t="str">
        <f t="shared" si="85"/>
        <v/>
      </c>
      <c r="CX234" s="82" t="str">
        <f t="shared" si="85"/>
        <v/>
      </c>
      <c r="CY234" s="82" t="str">
        <f t="shared" si="85"/>
        <v/>
      </c>
      <c r="CZ234" s="82" t="str">
        <f t="shared" si="85"/>
        <v/>
      </c>
      <c r="DA234" s="82" t="str">
        <f t="shared" si="86"/>
        <v/>
      </c>
      <c r="DB234" s="82" t="str">
        <f t="shared" si="86"/>
        <v/>
      </c>
      <c r="DC234" s="82" t="str">
        <f t="shared" si="86"/>
        <v/>
      </c>
      <c r="DD234" s="82" t="str">
        <f t="shared" si="86"/>
        <v/>
      </c>
      <c r="DE234" s="82" t="str">
        <f t="shared" si="86"/>
        <v/>
      </c>
      <c r="DF234" s="82" t="str">
        <f t="shared" si="86"/>
        <v/>
      </c>
      <c r="DG234" s="82" t="str">
        <f t="shared" si="87"/>
        <v/>
      </c>
      <c r="DH234" s="82" t="str">
        <f t="shared" si="87"/>
        <v/>
      </c>
      <c r="DI234" s="82" t="str">
        <f t="shared" si="87"/>
        <v/>
      </c>
      <c r="DJ234" s="82" t="str">
        <f t="shared" si="87"/>
        <v/>
      </c>
      <c r="DK234" s="82" t="str">
        <f t="shared" si="87"/>
        <v/>
      </c>
      <c r="DL234" s="82" t="str">
        <f t="shared" si="87"/>
        <v/>
      </c>
      <c r="DM234" s="82" t="str">
        <f t="shared" si="88"/>
        <v/>
      </c>
      <c r="DN234" s="82" t="str">
        <f t="shared" si="88"/>
        <v/>
      </c>
      <c r="DO234" s="82" t="str">
        <f t="shared" si="88"/>
        <v/>
      </c>
      <c r="DP234" s="82" t="str">
        <f t="shared" si="88"/>
        <v/>
      </c>
      <c r="DQ234" s="82" t="str">
        <f t="shared" si="88"/>
        <v/>
      </c>
      <c r="DR234" s="82" t="str">
        <f t="shared" si="88"/>
        <v/>
      </c>
      <c r="DS234" s="82" t="str">
        <f t="shared" si="89"/>
        <v/>
      </c>
      <c r="DT234" s="82" t="str">
        <f t="shared" si="89"/>
        <v/>
      </c>
      <c r="DU234" s="82" t="str">
        <f t="shared" si="89"/>
        <v/>
      </c>
      <c r="DV234" s="82" t="str">
        <f t="shared" si="89"/>
        <v/>
      </c>
      <c r="DW234" s="82" t="str">
        <f t="shared" si="89"/>
        <v/>
      </c>
      <c r="DX234" s="82" t="str">
        <f t="shared" si="89"/>
        <v/>
      </c>
      <c r="DY234" s="82" t="str">
        <f t="shared" si="90"/>
        <v/>
      </c>
      <c r="DZ234" s="82" t="str">
        <f t="shared" si="90"/>
        <v/>
      </c>
      <c r="EA234" s="82" t="str">
        <f t="shared" si="90"/>
        <v/>
      </c>
      <c r="EB234" s="82" t="str">
        <f t="shared" si="90"/>
        <v/>
      </c>
      <c r="EC234" s="82" t="str">
        <f t="shared" si="90"/>
        <v/>
      </c>
      <c r="ED234" s="82" t="str">
        <f t="shared" si="90"/>
        <v/>
      </c>
      <c r="EE234" s="82" t="str">
        <f t="shared" si="91"/>
        <v/>
      </c>
      <c r="EF234" s="82" t="str">
        <f t="shared" si="91"/>
        <v/>
      </c>
      <c r="EG234" s="82" t="str">
        <f t="shared" si="91"/>
        <v/>
      </c>
      <c r="EH234" s="82" t="str">
        <f t="shared" si="91"/>
        <v/>
      </c>
      <c r="EI234" s="82" t="str">
        <f t="shared" si="91"/>
        <v/>
      </c>
      <c r="EJ234" s="82" t="str">
        <f t="shared" si="91"/>
        <v/>
      </c>
      <c r="EK234" s="82" t="str">
        <f t="shared" si="92"/>
        <v/>
      </c>
      <c r="EL234" s="82" t="str">
        <f t="shared" si="92"/>
        <v/>
      </c>
      <c r="EM234" s="82" t="str">
        <f t="shared" si="92"/>
        <v/>
      </c>
      <c r="EN234" s="82" t="str">
        <f t="shared" si="92"/>
        <v/>
      </c>
      <c r="EO234" s="82" t="str">
        <f t="shared" si="92"/>
        <v/>
      </c>
      <c r="EP234" s="82" t="str">
        <f t="shared" si="92"/>
        <v/>
      </c>
      <c r="EQ234" s="82" t="str">
        <f t="shared" si="93"/>
        <v/>
      </c>
      <c r="ER234" s="82" t="str">
        <f t="shared" si="93"/>
        <v/>
      </c>
      <c r="ES234" s="82" t="str">
        <f t="shared" si="93"/>
        <v/>
      </c>
      <c r="ET234" s="82" t="str">
        <f t="shared" si="93"/>
        <v/>
      </c>
      <c r="EU234" s="82" t="str">
        <f t="shared" si="93"/>
        <v/>
      </c>
      <c r="EV234" s="82" t="str">
        <f t="shared" si="93"/>
        <v/>
      </c>
      <c r="EW234" s="82" t="str">
        <f t="shared" si="94"/>
        <v/>
      </c>
      <c r="EX234" s="82" t="str">
        <f t="shared" si="94"/>
        <v/>
      </c>
      <c r="EY234" s="82" t="str">
        <f t="shared" si="94"/>
        <v/>
      </c>
      <c r="EZ234" s="82" t="str">
        <f t="shared" si="94"/>
        <v/>
      </c>
      <c r="FA234" s="82" t="str">
        <f t="shared" si="94"/>
        <v/>
      </c>
      <c r="FB234" s="82" t="str">
        <f t="shared" si="94"/>
        <v/>
      </c>
      <c r="FC234" s="82" t="str">
        <f t="shared" si="95"/>
        <v/>
      </c>
      <c r="FD234" s="82" t="str">
        <f t="shared" si="95"/>
        <v/>
      </c>
      <c r="FE234" s="82" t="str">
        <f t="shared" si="95"/>
        <v/>
      </c>
      <c r="FF234" s="82" t="str">
        <f t="shared" si="95"/>
        <v/>
      </c>
      <c r="FG234" s="82" t="str">
        <f t="shared" si="95"/>
        <v/>
      </c>
      <c r="FH234" s="82" t="str">
        <f t="shared" si="95"/>
        <v/>
      </c>
      <c r="FI234" s="82" t="str">
        <f t="shared" si="96"/>
        <v/>
      </c>
      <c r="FJ234" s="82" t="str">
        <f t="shared" si="96"/>
        <v/>
      </c>
      <c r="FK234" s="82" t="str">
        <f t="shared" si="96"/>
        <v/>
      </c>
      <c r="FL234" s="82" t="str">
        <f t="shared" si="96"/>
        <v/>
      </c>
      <c r="FM234" s="82" t="str">
        <f t="shared" si="96"/>
        <v/>
      </c>
      <c r="FN234" s="82" t="str">
        <f t="shared" si="96"/>
        <v/>
      </c>
      <c r="FO234" s="82" t="str">
        <f t="shared" si="97"/>
        <v/>
      </c>
      <c r="FP234" s="82" t="str">
        <f t="shared" si="97"/>
        <v/>
      </c>
      <c r="FQ234" s="82" t="str">
        <f t="shared" si="97"/>
        <v/>
      </c>
      <c r="FR234" s="82" t="str">
        <f t="shared" si="97"/>
        <v/>
      </c>
      <c r="FS234" s="82" t="str">
        <f t="shared" si="97"/>
        <v/>
      </c>
      <c r="FT234" s="82" t="str">
        <f t="shared" si="97"/>
        <v/>
      </c>
      <c r="FU234" s="82" t="str">
        <f t="shared" si="98"/>
        <v/>
      </c>
      <c r="FV234" s="82" t="str">
        <f t="shared" si="98"/>
        <v/>
      </c>
      <c r="FW234" s="82" t="str">
        <f t="shared" si="98"/>
        <v/>
      </c>
      <c r="FX234" s="82" t="str">
        <f t="shared" si="98"/>
        <v/>
      </c>
      <c r="FY234" s="82" t="str">
        <f t="shared" si="98"/>
        <v/>
      </c>
      <c r="FZ234" s="82" t="str">
        <f t="shared" si="98"/>
        <v/>
      </c>
      <c r="GA234" s="82" t="str">
        <f t="shared" si="99"/>
        <v/>
      </c>
      <c r="GB234" s="82" t="str">
        <f t="shared" si="99"/>
        <v/>
      </c>
      <c r="GC234" s="82" t="str">
        <f t="shared" si="99"/>
        <v/>
      </c>
      <c r="GD234" s="82" t="str">
        <f t="shared" si="99"/>
        <v/>
      </c>
      <c r="GE234" s="82" t="str">
        <f t="shared" si="99"/>
        <v/>
      </c>
      <c r="GF234" s="82" t="str">
        <f t="shared" si="99"/>
        <v/>
      </c>
      <c r="GG234" s="126"/>
      <c r="GH234" s="126"/>
      <c r="GI234" s="126"/>
      <c r="GJ234" s="126"/>
      <c r="GK234" s="126"/>
      <c r="GL234" s="126"/>
      <c r="GM234" s="126"/>
      <c r="GN234" s="126"/>
      <c r="GO234" s="126"/>
      <c r="GP234" s="126"/>
      <c r="GQ234" s="126"/>
      <c r="GR234" s="126"/>
      <c r="GS234" s="126"/>
      <c r="GT234" s="126"/>
      <c r="GU234" s="126"/>
      <c r="GV234" s="126"/>
      <c r="GW234" s="126"/>
      <c r="GX234" s="126"/>
      <c r="GY234" s="126"/>
      <c r="GZ234" s="126"/>
      <c r="HA234" s="126"/>
      <c r="HB234" s="126"/>
      <c r="HC234" s="126"/>
      <c r="HD234" s="126"/>
      <c r="HE234" s="129"/>
      <c r="HF234" s="129"/>
      <c r="HG234" s="129"/>
      <c r="HH234" s="129"/>
      <c r="HI234" s="129"/>
      <c r="HJ234" s="129"/>
      <c r="HK234" s="129"/>
      <c r="HL234" s="129"/>
      <c r="HM234" s="129"/>
      <c r="HN234" s="129"/>
      <c r="HO234" s="129"/>
      <c r="HP234" s="129"/>
      <c r="HQ234" s="129"/>
      <c r="HR234" s="129"/>
      <c r="HS234" s="129"/>
      <c r="HT234" s="129"/>
      <c r="HU234" s="129"/>
      <c r="HV234" s="129"/>
      <c r="HW234" s="129"/>
      <c r="HX234" s="129"/>
      <c r="HY234" s="129"/>
      <c r="HZ234" s="129"/>
      <c r="IA234" s="129"/>
      <c r="IB234" s="129"/>
    </row>
    <row r="235" spans="2:236" ht="25.5" customHeight="1">
      <c r="B235" s="2">
        <f>COUNTIF($H$4:H235,H235)</f>
        <v>0</v>
      </c>
      <c r="C235" s="2">
        <f>COUNTIF($J$4:J235,J235)</f>
        <v>0</v>
      </c>
      <c r="D235" s="2">
        <f>COUNTIF($K$4:K235,K235)</f>
        <v>0</v>
      </c>
      <c r="E235" s="89">
        <f t="shared" si="75"/>
        <v>232</v>
      </c>
      <c r="F235" s="89"/>
      <c r="G235" s="79"/>
      <c r="H235" s="97"/>
      <c r="I235" s="79"/>
      <c r="J235" s="79"/>
      <c r="K235" s="89"/>
      <c r="L235" s="89"/>
      <c r="M235" s="108"/>
      <c r="N235" s="108"/>
      <c r="O235" s="108"/>
      <c r="P235" s="108"/>
      <c r="Q235" s="108"/>
      <c r="R235" s="108"/>
      <c r="S235" s="89"/>
      <c r="T235" s="89"/>
      <c r="U235" s="89"/>
      <c r="V235" s="89"/>
      <c r="W235" s="89"/>
      <c r="X235" s="89"/>
      <c r="Y235" s="89"/>
      <c r="Z235" s="89"/>
      <c r="AA235" s="89"/>
      <c r="AB235" s="89"/>
      <c r="AC235" s="89"/>
      <c r="AD235" s="89"/>
      <c r="AE235" s="89"/>
      <c r="AF235" s="89"/>
      <c r="AG235" s="89"/>
      <c r="AH235" s="89"/>
      <c r="AI235" s="89"/>
      <c r="AJ235" s="89"/>
      <c r="AK235" s="89"/>
      <c r="AL235" s="89"/>
      <c r="AM235" s="89"/>
      <c r="AN235" s="89"/>
      <c r="AO235" s="89"/>
      <c r="AP235" s="89"/>
      <c r="AQ235" s="111"/>
      <c r="AR235" s="118"/>
      <c r="AS235" s="121" t="str">
        <f t="shared" si="76"/>
        <v/>
      </c>
      <c r="AT235" s="121" t="str">
        <f t="shared" si="76"/>
        <v/>
      </c>
      <c r="AU235" s="121" t="str">
        <f t="shared" si="76"/>
        <v/>
      </c>
      <c r="AV235" s="121" t="str">
        <f t="shared" si="76"/>
        <v/>
      </c>
      <c r="AW235" s="121" t="str">
        <f t="shared" si="76"/>
        <v/>
      </c>
      <c r="AX235" s="121" t="str">
        <f t="shared" si="76"/>
        <v/>
      </c>
      <c r="AY235" s="121" t="str">
        <f t="shared" si="77"/>
        <v/>
      </c>
      <c r="AZ235" s="121" t="str">
        <f t="shared" si="77"/>
        <v/>
      </c>
      <c r="BA235" s="121" t="str">
        <f t="shared" si="77"/>
        <v/>
      </c>
      <c r="BB235" s="121" t="str">
        <f t="shared" si="77"/>
        <v/>
      </c>
      <c r="BC235" s="121" t="str">
        <f t="shared" si="77"/>
        <v/>
      </c>
      <c r="BD235" s="121" t="str">
        <f t="shared" si="77"/>
        <v/>
      </c>
      <c r="BE235" s="82" t="str">
        <f t="shared" si="78"/>
        <v/>
      </c>
      <c r="BF235" s="82" t="str">
        <f t="shared" si="78"/>
        <v/>
      </c>
      <c r="BG235" s="82" t="str">
        <f t="shared" si="78"/>
        <v/>
      </c>
      <c r="BH235" s="82" t="str">
        <f t="shared" si="78"/>
        <v/>
      </c>
      <c r="BI235" s="82" t="str">
        <f t="shared" si="78"/>
        <v/>
      </c>
      <c r="BJ235" s="82" t="str">
        <f t="shared" si="78"/>
        <v/>
      </c>
      <c r="BK235" s="82" t="str">
        <f t="shared" si="79"/>
        <v/>
      </c>
      <c r="BL235" s="82" t="str">
        <f t="shared" si="79"/>
        <v/>
      </c>
      <c r="BM235" s="82" t="str">
        <f t="shared" si="79"/>
        <v/>
      </c>
      <c r="BN235" s="82" t="str">
        <f t="shared" si="79"/>
        <v/>
      </c>
      <c r="BO235" s="82" t="str">
        <f t="shared" si="79"/>
        <v/>
      </c>
      <c r="BP235" s="82" t="str">
        <f t="shared" si="79"/>
        <v/>
      </c>
      <c r="BQ235" s="82" t="str">
        <f t="shared" si="80"/>
        <v/>
      </c>
      <c r="BR235" s="82" t="str">
        <f t="shared" si="80"/>
        <v/>
      </c>
      <c r="BS235" s="82" t="str">
        <f t="shared" si="80"/>
        <v/>
      </c>
      <c r="BT235" s="82" t="str">
        <f t="shared" si="80"/>
        <v/>
      </c>
      <c r="BU235" s="82" t="str">
        <f t="shared" si="80"/>
        <v/>
      </c>
      <c r="BV235" s="82" t="str">
        <f t="shared" si="80"/>
        <v/>
      </c>
      <c r="BW235" s="82" t="str">
        <f t="shared" si="81"/>
        <v/>
      </c>
      <c r="BX235" s="82" t="str">
        <f t="shared" si="81"/>
        <v/>
      </c>
      <c r="BY235" s="82" t="str">
        <f t="shared" si="81"/>
        <v/>
      </c>
      <c r="BZ235" s="82" t="str">
        <f t="shared" si="81"/>
        <v/>
      </c>
      <c r="CA235" s="82" t="str">
        <f t="shared" si="81"/>
        <v/>
      </c>
      <c r="CB235" s="82" t="str">
        <f t="shared" si="81"/>
        <v/>
      </c>
      <c r="CC235" s="82" t="str">
        <f t="shared" si="82"/>
        <v/>
      </c>
      <c r="CD235" s="82" t="str">
        <f t="shared" si="82"/>
        <v/>
      </c>
      <c r="CE235" s="82" t="str">
        <f t="shared" si="82"/>
        <v/>
      </c>
      <c r="CF235" s="82" t="str">
        <f t="shared" si="82"/>
        <v/>
      </c>
      <c r="CG235" s="82" t="str">
        <f t="shared" si="82"/>
        <v/>
      </c>
      <c r="CH235" s="82" t="str">
        <f t="shared" si="82"/>
        <v/>
      </c>
      <c r="CI235" s="82" t="str">
        <f t="shared" si="83"/>
        <v/>
      </c>
      <c r="CJ235" s="82" t="str">
        <f t="shared" si="83"/>
        <v/>
      </c>
      <c r="CK235" s="82" t="str">
        <f t="shared" si="83"/>
        <v/>
      </c>
      <c r="CL235" s="82" t="str">
        <f t="shared" si="83"/>
        <v/>
      </c>
      <c r="CM235" s="82" t="str">
        <f t="shared" si="83"/>
        <v/>
      </c>
      <c r="CN235" s="82" t="str">
        <f t="shared" si="83"/>
        <v/>
      </c>
      <c r="CO235" s="82" t="str">
        <f t="shared" si="84"/>
        <v/>
      </c>
      <c r="CP235" s="82" t="str">
        <f t="shared" si="84"/>
        <v/>
      </c>
      <c r="CQ235" s="82" t="str">
        <f t="shared" si="84"/>
        <v/>
      </c>
      <c r="CR235" s="82" t="str">
        <f t="shared" si="84"/>
        <v/>
      </c>
      <c r="CS235" s="82" t="str">
        <f t="shared" si="84"/>
        <v/>
      </c>
      <c r="CT235" s="82" t="str">
        <f t="shared" si="84"/>
        <v/>
      </c>
      <c r="CU235" s="82" t="str">
        <f t="shared" si="85"/>
        <v/>
      </c>
      <c r="CV235" s="82" t="str">
        <f t="shared" si="85"/>
        <v/>
      </c>
      <c r="CW235" s="82" t="str">
        <f t="shared" si="85"/>
        <v/>
      </c>
      <c r="CX235" s="82" t="str">
        <f t="shared" si="85"/>
        <v/>
      </c>
      <c r="CY235" s="82" t="str">
        <f t="shared" si="85"/>
        <v/>
      </c>
      <c r="CZ235" s="82" t="str">
        <f t="shared" si="85"/>
        <v/>
      </c>
      <c r="DA235" s="82" t="str">
        <f t="shared" si="86"/>
        <v/>
      </c>
      <c r="DB235" s="82" t="str">
        <f t="shared" si="86"/>
        <v/>
      </c>
      <c r="DC235" s="82" t="str">
        <f t="shared" si="86"/>
        <v/>
      </c>
      <c r="DD235" s="82" t="str">
        <f t="shared" si="86"/>
        <v/>
      </c>
      <c r="DE235" s="82" t="str">
        <f t="shared" si="86"/>
        <v/>
      </c>
      <c r="DF235" s="82" t="str">
        <f t="shared" si="86"/>
        <v/>
      </c>
      <c r="DG235" s="82" t="str">
        <f t="shared" si="87"/>
        <v/>
      </c>
      <c r="DH235" s="82" t="str">
        <f t="shared" si="87"/>
        <v/>
      </c>
      <c r="DI235" s="82" t="str">
        <f t="shared" si="87"/>
        <v/>
      </c>
      <c r="DJ235" s="82" t="str">
        <f t="shared" si="87"/>
        <v/>
      </c>
      <c r="DK235" s="82" t="str">
        <f t="shared" si="87"/>
        <v/>
      </c>
      <c r="DL235" s="82" t="str">
        <f t="shared" si="87"/>
        <v/>
      </c>
      <c r="DM235" s="82" t="str">
        <f t="shared" si="88"/>
        <v/>
      </c>
      <c r="DN235" s="82" t="str">
        <f t="shared" si="88"/>
        <v/>
      </c>
      <c r="DO235" s="82" t="str">
        <f t="shared" si="88"/>
        <v/>
      </c>
      <c r="DP235" s="82" t="str">
        <f t="shared" si="88"/>
        <v/>
      </c>
      <c r="DQ235" s="82" t="str">
        <f t="shared" si="88"/>
        <v/>
      </c>
      <c r="DR235" s="82" t="str">
        <f t="shared" si="88"/>
        <v/>
      </c>
      <c r="DS235" s="82" t="str">
        <f t="shared" si="89"/>
        <v/>
      </c>
      <c r="DT235" s="82" t="str">
        <f t="shared" si="89"/>
        <v/>
      </c>
      <c r="DU235" s="82" t="str">
        <f t="shared" si="89"/>
        <v/>
      </c>
      <c r="DV235" s="82" t="str">
        <f t="shared" si="89"/>
        <v/>
      </c>
      <c r="DW235" s="82" t="str">
        <f t="shared" si="89"/>
        <v/>
      </c>
      <c r="DX235" s="82" t="str">
        <f t="shared" si="89"/>
        <v/>
      </c>
      <c r="DY235" s="82" t="str">
        <f t="shared" si="90"/>
        <v/>
      </c>
      <c r="DZ235" s="82" t="str">
        <f t="shared" si="90"/>
        <v/>
      </c>
      <c r="EA235" s="82" t="str">
        <f t="shared" si="90"/>
        <v/>
      </c>
      <c r="EB235" s="82" t="str">
        <f t="shared" si="90"/>
        <v/>
      </c>
      <c r="EC235" s="82" t="str">
        <f t="shared" si="90"/>
        <v/>
      </c>
      <c r="ED235" s="82" t="str">
        <f t="shared" si="90"/>
        <v/>
      </c>
      <c r="EE235" s="82" t="str">
        <f t="shared" si="91"/>
        <v/>
      </c>
      <c r="EF235" s="82" t="str">
        <f t="shared" si="91"/>
        <v/>
      </c>
      <c r="EG235" s="82" t="str">
        <f t="shared" si="91"/>
        <v/>
      </c>
      <c r="EH235" s="82" t="str">
        <f t="shared" si="91"/>
        <v/>
      </c>
      <c r="EI235" s="82" t="str">
        <f t="shared" si="91"/>
        <v/>
      </c>
      <c r="EJ235" s="82" t="str">
        <f t="shared" si="91"/>
        <v/>
      </c>
      <c r="EK235" s="82" t="str">
        <f t="shared" si="92"/>
        <v/>
      </c>
      <c r="EL235" s="82" t="str">
        <f t="shared" si="92"/>
        <v/>
      </c>
      <c r="EM235" s="82" t="str">
        <f t="shared" si="92"/>
        <v/>
      </c>
      <c r="EN235" s="82" t="str">
        <f t="shared" si="92"/>
        <v/>
      </c>
      <c r="EO235" s="82" t="str">
        <f t="shared" si="92"/>
        <v/>
      </c>
      <c r="EP235" s="82" t="str">
        <f t="shared" si="92"/>
        <v/>
      </c>
      <c r="EQ235" s="82" t="str">
        <f t="shared" si="93"/>
        <v/>
      </c>
      <c r="ER235" s="82" t="str">
        <f t="shared" si="93"/>
        <v/>
      </c>
      <c r="ES235" s="82" t="str">
        <f t="shared" si="93"/>
        <v/>
      </c>
      <c r="ET235" s="82" t="str">
        <f t="shared" si="93"/>
        <v/>
      </c>
      <c r="EU235" s="82" t="str">
        <f t="shared" si="93"/>
        <v/>
      </c>
      <c r="EV235" s="82" t="str">
        <f t="shared" si="93"/>
        <v/>
      </c>
      <c r="EW235" s="82" t="str">
        <f t="shared" si="94"/>
        <v/>
      </c>
      <c r="EX235" s="82" t="str">
        <f t="shared" si="94"/>
        <v/>
      </c>
      <c r="EY235" s="82" t="str">
        <f t="shared" si="94"/>
        <v/>
      </c>
      <c r="EZ235" s="82" t="str">
        <f t="shared" si="94"/>
        <v/>
      </c>
      <c r="FA235" s="82" t="str">
        <f t="shared" si="94"/>
        <v/>
      </c>
      <c r="FB235" s="82" t="str">
        <f t="shared" si="94"/>
        <v/>
      </c>
      <c r="FC235" s="82" t="str">
        <f t="shared" si="95"/>
        <v/>
      </c>
      <c r="FD235" s="82" t="str">
        <f t="shared" si="95"/>
        <v/>
      </c>
      <c r="FE235" s="82" t="str">
        <f t="shared" si="95"/>
        <v/>
      </c>
      <c r="FF235" s="82" t="str">
        <f t="shared" si="95"/>
        <v/>
      </c>
      <c r="FG235" s="82" t="str">
        <f t="shared" si="95"/>
        <v/>
      </c>
      <c r="FH235" s="82" t="str">
        <f t="shared" si="95"/>
        <v/>
      </c>
      <c r="FI235" s="82" t="str">
        <f t="shared" si="96"/>
        <v/>
      </c>
      <c r="FJ235" s="82" t="str">
        <f t="shared" si="96"/>
        <v/>
      </c>
      <c r="FK235" s="82" t="str">
        <f t="shared" si="96"/>
        <v/>
      </c>
      <c r="FL235" s="82" t="str">
        <f t="shared" si="96"/>
        <v/>
      </c>
      <c r="FM235" s="82" t="str">
        <f t="shared" si="96"/>
        <v/>
      </c>
      <c r="FN235" s="82" t="str">
        <f t="shared" si="96"/>
        <v/>
      </c>
      <c r="FO235" s="82" t="str">
        <f t="shared" si="97"/>
        <v/>
      </c>
      <c r="FP235" s="82" t="str">
        <f t="shared" si="97"/>
        <v/>
      </c>
      <c r="FQ235" s="82" t="str">
        <f t="shared" si="97"/>
        <v/>
      </c>
      <c r="FR235" s="82" t="str">
        <f t="shared" si="97"/>
        <v/>
      </c>
      <c r="FS235" s="82" t="str">
        <f t="shared" si="97"/>
        <v/>
      </c>
      <c r="FT235" s="82" t="str">
        <f t="shared" si="97"/>
        <v/>
      </c>
      <c r="FU235" s="82" t="str">
        <f t="shared" si="98"/>
        <v/>
      </c>
      <c r="FV235" s="82" t="str">
        <f t="shared" si="98"/>
        <v/>
      </c>
      <c r="FW235" s="82" t="str">
        <f t="shared" si="98"/>
        <v/>
      </c>
      <c r="FX235" s="82" t="str">
        <f t="shared" si="98"/>
        <v/>
      </c>
      <c r="FY235" s="82" t="str">
        <f t="shared" si="98"/>
        <v/>
      </c>
      <c r="FZ235" s="82" t="str">
        <f t="shared" si="98"/>
        <v/>
      </c>
      <c r="GA235" s="82" t="str">
        <f t="shared" si="99"/>
        <v/>
      </c>
      <c r="GB235" s="82" t="str">
        <f t="shared" si="99"/>
        <v/>
      </c>
      <c r="GC235" s="82" t="str">
        <f t="shared" si="99"/>
        <v/>
      </c>
      <c r="GD235" s="82" t="str">
        <f t="shared" si="99"/>
        <v/>
      </c>
      <c r="GE235" s="82" t="str">
        <f t="shared" si="99"/>
        <v/>
      </c>
      <c r="GF235" s="82" t="str">
        <f t="shared" si="99"/>
        <v/>
      </c>
      <c r="GG235" s="126"/>
      <c r="GH235" s="126"/>
      <c r="GI235" s="126"/>
      <c r="GJ235" s="126"/>
      <c r="GK235" s="126"/>
      <c r="GL235" s="126"/>
      <c r="GM235" s="126"/>
      <c r="GN235" s="126"/>
      <c r="GO235" s="126"/>
      <c r="GP235" s="126"/>
      <c r="GQ235" s="126"/>
      <c r="GR235" s="126"/>
      <c r="GS235" s="126"/>
      <c r="GT235" s="126"/>
      <c r="GU235" s="126"/>
      <c r="GV235" s="126"/>
      <c r="GW235" s="126"/>
      <c r="GX235" s="126"/>
      <c r="GY235" s="126"/>
      <c r="GZ235" s="126"/>
      <c r="HA235" s="126"/>
      <c r="HB235" s="126"/>
      <c r="HC235" s="126"/>
      <c r="HD235" s="126"/>
      <c r="HE235" s="129"/>
      <c r="HF235" s="129"/>
      <c r="HG235" s="129"/>
      <c r="HH235" s="129"/>
      <c r="HI235" s="129"/>
      <c r="HJ235" s="129"/>
      <c r="HK235" s="129"/>
      <c r="HL235" s="129"/>
      <c r="HM235" s="129"/>
      <c r="HN235" s="129"/>
      <c r="HO235" s="129"/>
      <c r="HP235" s="129"/>
      <c r="HQ235" s="129"/>
      <c r="HR235" s="129"/>
      <c r="HS235" s="129"/>
      <c r="HT235" s="129"/>
      <c r="HU235" s="129"/>
      <c r="HV235" s="129"/>
      <c r="HW235" s="129"/>
      <c r="HX235" s="129"/>
      <c r="HY235" s="129"/>
      <c r="HZ235" s="129"/>
      <c r="IA235" s="129"/>
      <c r="IB235" s="129"/>
    </row>
    <row r="236" spans="2:236" ht="25.5" customHeight="1">
      <c r="B236" s="2">
        <f>COUNTIF($H$4:H236,H236)</f>
        <v>0</v>
      </c>
      <c r="C236" s="2">
        <f>COUNTIF($J$4:J236,J236)</f>
        <v>0</v>
      </c>
      <c r="D236" s="2">
        <f>COUNTIF($K$4:K236,K236)</f>
        <v>0</v>
      </c>
      <c r="E236" s="89">
        <f t="shared" si="75"/>
        <v>233</v>
      </c>
      <c r="F236" s="89"/>
      <c r="G236" s="79"/>
      <c r="H236" s="97"/>
      <c r="I236" s="79"/>
      <c r="J236" s="79"/>
      <c r="K236" s="89"/>
      <c r="L236" s="89"/>
      <c r="M236" s="108"/>
      <c r="N236" s="108"/>
      <c r="O236" s="108"/>
      <c r="P236" s="108"/>
      <c r="Q236" s="108"/>
      <c r="R236" s="108"/>
      <c r="S236" s="89"/>
      <c r="T236" s="89"/>
      <c r="U236" s="89"/>
      <c r="V236" s="89"/>
      <c r="W236" s="89"/>
      <c r="X236" s="89"/>
      <c r="Y236" s="89"/>
      <c r="Z236" s="89"/>
      <c r="AA236" s="89"/>
      <c r="AB236" s="89"/>
      <c r="AC236" s="89"/>
      <c r="AD236" s="89"/>
      <c r="AE236" s="89"/>
      <c r="AF236" s="89"/>
      <c r="AG236" s="89"/>
      <c r="AH236" s="89"/>
      <c r="AI236" s="89"/>
      <c r="AJ236" s="89"/>
      <c r="AK236" s="89"/>
      <c r="AL236" s="89"/>
      <c r="AM236" s="89"/>
      <c r="AN236" s="89"/>
      <c r="AO236" s="89"/>
      <c r="AP236" s="89"/>
      <c r="AQ236" s="111"/>
      <c r="AR236" s="118"/>
      <c r="AS236" s="121" t="str">
        <f t="shared" si="76"/>
        <v/>
      </c>
      <c r="AT236" s="121" t="str">
        <f t="shared" si="76"/>
        <v/>
      </c>
      <c r="AU236" s="121" t="str">
        <f t="shared" si="76"/>
        <v/>
      </c>
      <c r="AV236" s="121" t="str">
        <f t="shared" si="76"/>
        <v/>
      </c>
      <c r="AW236" s="121" t="str">
        <f t="shared" si="76"/>
        <v/>
      </c>
      <c r="AX236" s="121" t="str">
        <f t="shared" si="76"/>
        <v/>
      </c>
      <c r="AY236" s="121" t="str">
        <f t="shared" si="77"/>
        <v/>
      </c>
      <c r="AZ236" s="121" t="str">
        <f t="shared" si="77"/>
        <v/>
      </c>
      <c r="BA236" s="121" t="str">
        <f t="shared" si="77"/>
        <v/>
      </c>
      <c r="BB236" s="121" t="str">
        <f t="shared" si="77"/>
        <v/>
      </c>
      <c r="BC236" s="121" t="str">
        <f t="shared" si="77"/>
        <v/>
      </c>
      <c r="BD236" s="121" t="str">
        <f t="shared" si="77"/>
        <v/>
      </c>
      <c r="BE236" s="82" t="str">
        <f t="shared" si="78"/>
        <v/>
      </c>
      <c r="BF236" s="82" t="str">
        <f t="shared" si="78"/>
        <v/>
      </c>
      <c r="BG236" s="82" t="str">
        <f t="shared" si="78"/>
        <v/>
      </c>
      <c r="BH236" s="82" t="str">
        <f t="shared" si="78"/>
        <v/>
      </c>
      <c r="BI236" s="82" t="str">
        <f t="shared" si="78"/>
        <v/>
      </c>
      <c r="BJ236" s="82" t="str">
        <f t="shared" si="78"/>
        <v/>
      </c>
      <c r="BK236" s="82" t="str">
        <f t="shared" si="79"/>
        <v/>
      </c>
      <c r="BL236" s="82" t="str">
        <f t="shared" si="79"/>
        <v/>
      </c>
      <c r="BM236" s="82" t="str">
        <f t="shared" si="79"/>
        <v/>
      </c>
      <c r="BN236" s="82" t="str">
        <f t="shared" si="79"/>
        <v/>
      </c>
      <c r="BO236" s="82" t="str">
        <f t="shared" si="79"/>
        <v/>
      </c>
      <c r="BP236" s="82" t="str">
        <f t="shared" si="79"/>
        <v/>
      </c>
      <c r="BQ236" s="82" t="str">
        <f t="shared" si="80"/>
        <v/>
      </c>
      <c r="BR236" s="82" t="str">
        <f t="shared" si="80"/>
        <v/>
      </c>
      <c r="BS236" s="82" t="str">
        <f t="shared" si="80"/>
        <v/>
      </c>
      <c r="BT236" s="82" t="str">
        <f t="shared" si="80"/>
        <v/>
      </c>
      <c r="BU236" s="82" t="str">
        <f t="shared" si="80"/>
        <v/>
      </c>
      <c r="BV236" s="82" t="str">
        <f t="shared" si="80"/>
        <v/>
      </c>
      <c r="BW236" s="82" t="str">
        <f t="shared" si="81"/>
        <v/>
      </c>
      <c r="BX236" s="82" t="str">
        <f t="shared" si="81"/>
        <v/>
      </c>
      <c r="BY236" s="82" t="str">
        <f t="shared" si="81"/>
        <v/>
      </c>
      <c r="BZ236" s="82" t="str">
        <f t="shared" si="81"/>
        <v/>
      </c>
      <c r="CA236" s="82" t="str">
        <f t="shared" si="81"/>
        <v/>
      </c>
      <c r="CB236" s="82" t="str">
        <f t="shared" si="81"/>
        <v/>
      </c>
      <c r="CC236" s="82" t="str">
        <f t="shared" si="82"/>
        <v/>
      </c>
      <c r="CD236" s="82" t="str">
        <f t="shared" si="82"/>
        <v/>
      </c>
      <c r="CE236" s="82" t="str">
        <f t="shared" si="82"/>
        <v/>
      </c>
      <c r="CF236" s="82" t="str">
        <f t="shared" si="82"/>
        <v/>
      </c>
      <c r="CG236" s="82" t="str">
        <f t="shared" si="82"/>
        <v/>
      </c>
      <c r="CH236" s="82" t="str">
        <f t="shared" si="82"/>
        <v/>
      </c>
      <c r="CI236" s="82" t="str">
        <f t="shared" si="83"/>
        <v/>
      </c>
      <c r="CJ236" s="82" t="str">
        <f t="shared" si="83"/>
        <v/>
      </c>
      <c r="CK236" s="82" t="str">
        <f t="shared" si="83"/>
        <v/>
      </c>
      <c r="CL236" s="82" t="str">
        <f t="shared" si="83"/>
        <v/>
      </c>
      <c r="CM236" s="82" t="str">
        <f t="shared" si="83"/>
        <v/>
      </c>
      <c r="CN236" s="82" t="str">
        <f t="shared" si="83"/>
        <v/>
      </c>
      <c r="CO236" s="82" t="str">
        <f t="shared" si="84"/>
        <v/>
      </c>
      <c r="CP236" s="82" t="str">
        <f t="shared" si="84"/>
        <v/>
      </c>
      <c r="CQ236" s="82" t="str">
        <f t="shared" si="84"/>
        <v/>
      </c>
      <c r="CR236" s="82" t="str">
        <f t="shared" si="84"/>
        <v/>
      </c>
      <c r="CS236" s="82" t="str">
        <f t="shared" si="84"/>
        <v/>
      </c>
      <c r="CT236" s="82" t="str">
        <f t="shared" si="84"/>
        <v/>
      </c>
      <c r="CU236" s="82" t="str">
        <f t="shared" si="85"/>
        <v/>
      </c>
      <c r="CV236" s="82" t="str">
        <f t="shared" si="85"/>
        <v/>
      </c>
      <c r="CW236" s="82" t="str">
        <f t="shared" si="85"/>
        <v/>
      </c>
      <c r="CX236" s="82" t="str">
        <f t="shared" si="85"/>
        <v/>
      </c>
      <c r="CY236" s="82" t="str">
        <f t="shared" si="85"/>
        <v/>
      </c>
      <c r="CZ236" s="82" t="str">
        <f t="shared" si="85"/>
        <v/>
      </c>
      <c r="DA236" s="82" t="str">
        <f t="shared" si="86"/>
        <v/>
      </c>
      <c r="DB236" s="82" t="str">
        <f t="shared" si="86"/>
        <v/>
      </c>
      <c r="DC236" s="82" t="str">
        <f t="shared" si="86"/>
        <v/>
      </c>
      <c r="DD236" s="82" t="str">
        <f t="shared" si="86"/>
        <v/>
      </c>
      <c r="DE236" s="82" t="str">
        <f t="shared" si="86"/>
        <v/>
      </c>
      <c r="DF236" s="82" t="str">
        <f t="shared" si="86"/>
        <v/>
      </c>
      <c r="DG236" s="82" t="str">
        <f t="shared" si="87"/>
        <v/>
      </c>
      <c r="DH236" s="82" t="str">
        <f t="shared" si="87"/>
        <v/>
      </c>
      <c r="DI236" s="82" t="str">
        <f t="shared" si="87"/>
        <v/>
      </c>
      <c r="DJ236" s="82" t="str">
        <f t="shared" si="87"/>
        <v/>
      </c>
      <c r="DK236" s="82" t="str">
        <f t="shared" si="87"/>
        <v/>
      </c>
      <c r="DL236" s="82" t="str">
        <f t="shared" si="87"/>
        <v/>
      </c>
      <c r="DM236" s="82" t="str">
        <f t="shared" si="88"/>
        <v/>
      </c>
      <c r="DN236" s="82" t="str">
        <f t="shared" si="88"/>
        <v/>
      </c>
      <c r="DO236" s="82" t="str">
        <f t="shared" si="88"/>
        <v/>
      </c>
      <c r="DP236" s="82" t="str">
        <f t="shared" si="88"/>
        <v/>
      </c>
      <c r="DQ236" s="82" t="str">
        <f t="shared" si="88"/>
        <v/>
      </c>
      <c r="DR236" s="82" t="str">
        <f t="shared" si="88"/>
        <v/>
      </c>
      <c r="DS236" s="82" t="str">
        <f t="shared" si="89"/>
        <v/>
      </c>
      <c r="DT236" s="82" t="str">
        <f t="shared" si="89"/>
        <v/>
      </c>
      <c r="DU236" s="82" t="str">
        <f t="shared" si="89"/>
        <v/>
      </c>
      <c r="DV236" s="82" t="str">
        <f t="shared" si="89"/>
        <v/>
      </c>
      <c r="DW236" s="82" t="str">
        <f t="shared" si="89"/>
        <v/>
      </c>
      <c r="DX236" s="82" t="str">
        <f t="shared" si="89"/>
        <v/>
      </c>
      <c r="DY236" s="82" t="str">
        <f t="shared" si="90"/>
        <v/>
      </c>
      <c r="DZ236" s="82" t="str">
        <f t="shared" si="90"/>
        <v/>
      </c>
      <c r="EA236" s="82" t="str">
        <f t="shared" si="90"/>
        <v/>
      </c>
      <c r="EB236" s="82" t="str">
        <f t="shared" si="90"/>
        <v/>
      </c>
      <c r="EC236" s="82" t="str">
        <f t="shared" si="90"/>
        <v/>
      </c>
      <c r="ED236" s="82" t="str">
        <f t="shared" si="90"/>
        <v/>
      </c>
      <c r="EE236" s="82" t="str">
        <f t="shared" si="91"/>
        <v/>
      </c>
      <c r="EF236" s="82" t="str">
        <f t="shared" si="91"/>
        <v/>
      </c>
      <c r="EG236" s="82" t="str">
        <f t="shared" si="91"/>
        <v/>
      </c>
      <c r="EH236" s="82" t="str">
        <f t="shared" si="91"/>
        <v/>
      </c>
      <c r="EI236" s="82" t="str">
        <f t="shared" si="91"/>
        <v/>
      </c>
      <c r="EJ236" s="82" t="str">
        <f t="shared" si="91"/>
        <v/>
      </c>
      <c r="EK236" s="82" t="str">
        <f t="shared" si="92"/>
        <v/>
      </c>
      <c r="EL236" s="82" t="str">
        <f t="shared" si="92"/>
        <v/>
      </c>
      <c r="EM236" s="82" t="str">
        <f t="shared" si="92"/>
        <v/>
      </c>
      <c r="EN236" s="82" t="str">
        <f t="shared" si="92"/>
        <v/>
      </c>
      <c r="EO236" s="82" t="str">
        <f t="shared" si="92"/>
        <v/>
      </c>
      <c r="EP236" s="82" t="str">
        <f t="shared" si="92"/>
        <v/>
      </c>
      <c r="EQ236" s="82" t="str">
        <f t="shared" si="93"/>
        <v/>
      </c>
      <c r="ER236" s="82" t="str">
        <f t="shared" si="93"/>
        <v/>
      </c>
      <c r="ES236" s="82" t="str">
        <f t="shared" si="93"/>
        <v/>
      </c>
      <c r="ET236" s="82" t="str">
        <f t="shared" si="93"/>
        <v/>
      </c>
      <c r="EU236" s="82" t="str">
        <f t="shared" si="93"/>
        <v/>
      </c>
      <c r="EV236" s="82" t="str">
        <f t="shared" si="93"/>
        <v/>
      </c>
      <c r="EW236" s="82" t="str">
        <f t="shared" si="94"/>
        <v/>
      </c>
      <c r="EX236" s="82" t="str">
        <f t="shared" si="94"/>
        <v/>
      </c>
      <c r="EY236" s="82" t="str">
        <f t="shared" si="94"/>
        <v/>
      </c>
      <c r="EZ236" s="82" t="str">
        <f t="shared" si="94"/>
        <v/>
      </c>
      <c r="FA236" s="82" t="str">
        <f t="shared" si="94"/>
        <v/>
      </c>
      <c r="FB236" s="82" t="str">
        <f t="shared" si="94"/>
        <v/>
      </c>
      <c r="FC236" s="82" t="str">
        <f t="shared" si="95"/>
        <v/>
      </c>
      <c r="FD236" s="82" t="str">
        <f t="shared" si="95"/>
        <v/>
      </c>
      <c r="FE236" s="82" t="str">
        <f t="shared" si="95"/>
        <v/>
      </c>
      <c r="FF236" s="82" t="str">
        <f t="shared" si="95"/>
        <v/>
      </c>
      <c r="FG236" s="82" t="str">
        <f t="shared" si="95"/>
        <v/>
      </c>
      <c r="FH236" s="82" t="str">
        <f t="shared" si="95"/>
        <v/>
      </c>
      <c r="FI236" s="82" t="str">
        <f t="shared" si="96"/>
        <v/>
      </c>
      <c r="FJ236" s="82" t="str">
        <f t="shared" si="96"/>
        <v/>
      </c>
      <c r="FK236" s="82" t="str">
        <f t="shared" si="96"/>
        <v/>
      </c>
      <c r="FL236" s="82" t="str">
        <f t="shared" si="96"/>
        <v/>
      </c>
      <c r="FM236" s="82" t="str">
        <f t="shared" si="96"/>
        <v/>
      </c>
      <c r="FN236" s="82" t="str">
        <f t="shared" si="96"/>
        <v/>
      </c>
      <c r="FO236" s="82" t="str">
        <f t="shared" si="97"/>
        <v/>
      </c>
      <c r="FP236" s="82" t="str">
        <f t="shared" si="97"/>
        <v/>
      </c>
      <c r="FQ236" s="82" t="str">
        <f t="shared" si="97"/>
        <v/>
      </c>
      <c r="FR236" s="82" t="str">
        <f t="shared" si="97"/>
        <v/>
      </c>
      <c r="FS236" s="82" t="str">
        <f t="shared" si="97"/>
        <v/>
      </c>
      <c r="FT236" s="82" t="str">
        <f t="shared" si="97"/>
        <v/>
      </c>
      <c r="FU236" s="82" t="str">
        <f t="shared" si="98"/>
        <v/>
      </c>
      <c r="FV236" s="82" t="str">
        <f t="shared" si="98"/>
        <v/>
      </c>
      <c r="FW236" s="82" t="str">
        <f t="shared" si="98"/>
        <v/>
      </c>
      <c r="FX236" s="82" t="str">
        <f t="shared" si="98"/>
        <v/>
      </c>
      <c r="FY236" s="82" t="str">
        <f t="shared" si="98"/>
        <v/>
      </c>
      <c r="FZ236" s="82" t="str">
        <f t="shared" si="98"/>
        <v/>
      </c>
      <c r="GA236" s="82" t="str">
        <f t="shared" si="99"/>
        <v/>
      </c>
      <c r="GB236" s="82" t="str">
        <f t="shared" si="99"/>
        <v/>
      </c>
      <c r="GC236" s="82" t="str">
        <f t="shared" si="99"/>
        <v/>
      </c>
      <c r="GD236" s="82" t="str">
        <f t="shared" si="99"/>
        <v/>
      </c>
      <c r="GE236" s="82" t="str">
        <f t="shared" si="99"/>
        <v/>
      </c>
      <c r="GF236" s="82" t="str">
        <f t="shared" si="99"/>
        <v/>
      </c>
      <c r="GG236" s="126"/>
      <c r="GH236" s="126"/>
      <c r="GI236" s="126"/>
      <c r="GJ236" s="126"/>
      <c r="GK236" s="126"/>
      <c r="GL236" s="126"/>
      <c r="GM236" s="126"/>
      <c r="GN236" s="126"/>
      <c r="GO236" s="126"/>
      <c r="GP236" s="126"/>
      <c r="GQ236" s="126"/>
      <c r="GR236" s="126"/>
      <c r="GS236" s="126"/>
      <c r="GT236" s="126"/>
      <c r="GU236" s="126"/>
      <c r="GV236" s="126"/>
      <c r="GW236" s="126"/>
      <c r="GX236" s="126"/>
      <c r="GY236" s="126"/>
      <c r="GZ236" s="126"/>
      <c r="HA236" s="126"/>
      <c r="HB236" s="126"/>
      <c r="HC236" s="126"/>
      <c r="HD236" s="126"/>
      <c r="HE236" s="129"/>
      <c r="HF236" s="129"/>
      <c r="HG236" s="129"/>
      <c r="HH236" s="129"/>
      <c r="HI236" s="129"/>
      <c r="HJ236" s="129"/>
      <c r="HK236" s="129"/>
      <c r="HL236" s="129"/>
      <c r="HM236" s="129"/>
      <c r="HN236" s="129"/>
      <c r="HO236" s="129"/>
      <c r="HP236" s="129"/>
      <c r="HQ236" s="129"/>
      <c r="HR236" s="129"/>
      <c r="HS236" s="129"/>
      <c r="HT236" s="129"/>
      <c r="HU236" s="129"/>
      <c r="HV236" s="129"/>
      <c r="HW236" s="129"/>
      <c r="HX236" s="129"/>
      <c r="HY236" s="129"/>
      <c r="HZ236" s="129"/>
      <c r="IA236" s="129"/>
      <c r="IB236" s="129"/>
    </row>
    <row r="237" spans="2:236" ht="25.5" customHeight="1">
      <c r="B237" s="2">
        <f>COUNTIF($H$4:H237,H237)</f>
        <v>0</v>
      </c>
      <c r="C237" s="2">
        <f>COUNTIF($J$4:J237,J237)</f>
        <v>0</v>
      </c>
      <c r="D237" s="2">
        <f>COUNTIF($K$4:K237,K237)</f>
        <v>0</v>
      </c>
      <c r="E237" s="89">
        <f t="shared" si="75"/>
        <v>234</v>
      </c>
      <c r="F237" s="89"/>
      <c r="G237" s="79"/>
      <c r="H237" s="97"/>
      <c r="I237" s="79"/>
      <c r="J237" s="79"/>
      <c r="K237" s="89"/>
      <c r="L237" s="89"/>
      <c r="M237" s="108"/>
      <c r="N237" s="108"/>
      <c r="O237" s="108"/>
      <c r="P237" s="108"/>
      <c r="Q237" s="108"/>
      <c r="R237" s="108"/>
      <c r="S237" s="89"/>
      <c r="T237" s="89"/>
      <c r="U237" s="89"/>
      <c r="V237" s="89"/>
      <c r="W237" s="89"/>
      <c r="X237" s="89"/>
      <c r="Y237" s="89"/>
      <c r="Z237" s="89"/>
      <c r="AA237" s="89"/>
      <c r="AB237" s="89"/>
      <c r="AC237" s="89"/>
      <c r="AD237" s="89"/>
      <c r="AE237" s="89"/>
      <c r="AF237" s="89"/>
      <c r="AG237" s="89"/>
      <c r="AH237" s="89"/>
      <c r="AI237" s="89"/>
      <c r="AJ237" s="89"/>
      <c r="AK237" s="89"/>
      <c r="AL237" s="89"/>
      <c r="AM237" s="89"/>
      <c r="AN237" s="89"/>
      <c r="AO237" s="89"/>
      <c r="AP237" s="89"/>
      <c r="AQ237" s="111"/>
      <c r="AR237" s="118"/>
      <c r="AS237" s="121" t="str">
        <f t="shared" si="76"/>
        <v/>
      </c>
      <c r="AT237" s="121" t="str">
        <f t="shared" si="76"/>
        <v/>
      </c>
      <c r="AU237" s="121" t="str">
        <f t="shared" si="76"/>
        <v/>
      </c>
      <c r="AV237" s="121" t="str">
        <f t="shared" si="76"/>
        <v/>
      </c>
      <c r="AW237" s="121" t="str">
        <f t="shared" si="76"/>
        <v/>
      </c>
      <c r="AX237" s="121" t="str">
        <f t="shared" si="76"/>
        <v/>
      </c>
      <c r="AY237" s="121" t="str">
        <f t="shared" si="77"/>
        <v/>
      </c>
      <c r="AZ237" s="121" t="str">
        <f t="shared" si="77"/>
        <v/>
      </c>
      <c r="BA237" s="121" t="str">
        <f t="shared" si="77"/>
        <v/>
      </c>
      <c r="BB237" s="121" t="str">
        <f t="shared" si="77"/>
        <v/>
      </c>
      <c r="BC237" s="121" t="str">
        <f t="shared" si="77"/>
        <v/>
      </c>
      <c r="BD237" s="121" t="str">
        <f t="shared" si="77"/>
        <v/>
      </c>
      <c r="BE237" s="82" t="str">
        <f t="shared" si="78"/>
        <v/>
      </c>
      <c r="BF237" s="82" t="str">
        <f t="shared" si="78"/>
        <v/>
      </c>
      <c r="BG237" s="82" t="str">
        <f t="shared" si="78"/>
        <v/>
      </c>
      <c r="BH237" s="82" t="str">
        <f t="shared" si="78"/>
        <v/>
      </c>
      <c r="BI237" s="82" t="str">
        <f t="shared" si="78"/>
        <v/>
      </c>
      <c r="BJ237" s="82" t="str">
        <f t="shared" si="78"/>
        <v/>
      </c>
      <c r="BK237" s="82" t="str">
        <f t="shared" si="79"/>
        <v/>
      </c>
      <c r="BL237" s="82" t="str">
        <f t="shared" si="79"/>
        <v/>
      </c>
      <c r="BM237" s="82" t="str">
        <f t="shared" si="79"/>
        <v/>
      </c>
      <c r="BN237" s="82" t="str">
        <f t="shared" si="79"/>
        <v/>
      </c>
      <c r="BO237" s="82" t="str">
        <f t="shared" si="79"/>
        <v/>
      </c>
      <c r="BP237" s="82" t="str">
        <f t="shared" si="79"/>
        <v/>
      </c>
      <c r="BQ237" s="82" t="str">
        <f t="shared" si="80"/>
        <v/>
      </c>
      <c r="BR237" s="82" t="str">
        <f t="shared" si="80"/>
        <v/>
      </c>
      <c r="BS237" s="82" t="str">
        <f t="shared" si="80"/>
        <v/>
      </c>
      <c r="BT237" s="82" t="str">
        <f t="shared" si="80"/>
        <v/>
      </c>
      <c r="BU237" s="82" t="str">
        <f t="shared" si="80"/>
        <v/>
      </c>
      <c r="BV237" s="82" t="str">
        <f t="shared" si="80"/>
        <v/>
      </c>
      <c r="BW237" s="82" t="str">
        <f t="shared" si="81"/>
        <v/>
      </c>
      <c r="BX237" s="82" t="str">
        <f t="shared" si="81"/>
        <v/>
      </c>
      <c r="BY237" s="82" t="str">
        <f t="shared" si="81"/>
        <v/>
      </c>
      <c r="BZ237" s="82" t="str">
        <f t="shared" si="81"/>
        <v/>
      </c>
      <c r="CA237" s="82" t="str">
        <f t="shared" si="81"/>
        <v/>
      </c>
      <c r="CB237" s="82" t="str">
        <f t="shared" si="81"/>
        <v/>
      </c>
      <c r="CC237" s="82" t="str">
        <f t="shared" si="82"/>
        <v/>
      </c>
      <c r="CD237" s="82" t="str">
        <f t="shared" si="82"/>
        <v/>
      </c>
      <c r="CE237" s="82" t="str">
        <f t="shared" si="82"/>
        <v/>
      </c>
      <c r="CF237" s="82" t="str">
        <f t="shared" si="82"/>
        <v/>
      </c>
      <c r="CG237" s="82" t="str">
        <f t="shared" si="82"/>
        <v/>
      </c>
      <c r="CH237" s="82" t="str">
        <f t="shared" si="82"/>
        <v/>
      </c>
      <c r="CI237" s="82" t="str">
        <f t="shared" si="83"/>
        <v/>
      </c>
      <c r="CJ237" s="82" t="str">
        <f t="shared" si="83"/>
        <v/>
      </c>
      <c r="CK237" s="82" t="str">
        <f t="shared" si="83"/>
        <v/>
      </c>
      <c r="CL237" s="82" t="str">
        <f t="shared" si="83"/>
        <v/>
      </c>
      <c r="CM237" s="82" t="str">
        <f t="shared" si="83"/>
        <v/>
      </c>
      <c r="CN237" s="82" t="str">
        <f t="shared" si="83"/>
        <v/>
      </c>
      <c r="CO237" s="82" t="str">
        <f t="shared" si="84"/>
        <v/>
      </c>
      <c r="CP237" s="82" t="str">
        <f t="shared" si="84"/>
        <v/>
      </c>
      <c r="CQ237" s="82" t="str">
        <f t="shared" si="84"/>
        <v/>
      </c>
      <c r="CR237" s="82" t="str">
        <f t="shared" si="84"/>
        <v/>
      </c>
      <c r="CS237" s="82" t="str">
        <f t="shared" si="84"/>
        <v/>
      </c>
      <c r="CT237" s="82" t="str">
        <f t="shared" si="84"/>
        <v/>
      </c>
      <c r="CU237" s="82" t="str">
        <f t="shared" si="85"/>
        <v/>
      </c>
      <c r="CV237" s="82" t="str">
        <f t="shared" si="85"/>
        <v/>
      </c>
      <c r="CW237" s="82" t="str">
        <f t="shared" si="85"/>
        <v/>
      </c>
      <c r="CX237" s="82" t="str">
        <f t="shared" si="85"/>
        <v/>
      </c>
      <c r="CY237" s="82" t="str">
        <f t="shared" si="85"/>
        <v/>
      </c>
      <c r="CZ237" s="82" t="str">
        <f t="shared" si="85"/>
        <v/>
      </c>
      <c r="DA237" s="82" t="str">
        <f t="shared" si="86"/>
        <v/>
      </c>
      <c r="DB237" s="82" t="str">
        <f t="shared" si="86"/>
        <v/>
      </c>
      <c r="DC237" s="82" t="str">
        <f t="shared" si="86"/>
        <v/>
      </c>
      <c r="DD237" s="82" t="str">
        <f t="shared" si="86"/>
        <v/>
      </c>
      <c r="DE237" s="82" t="str">
        <f t="shared" si="86"/>
        <v/>
      </c>
      <c r="DF237" s="82" t="str">
        <f t="shared" si="86"/>
        <v/>
      </c>
      <c r="DG237" s="82" t="str">
        <f t="shared" si="87"/>
        <v/>
      </c>
      <c r="DH237" s="82" t="str">
        <f t="shared" si="87"/>
        <v/>
      </c>
      <c r="DI237" s="82" t="str">
        <f t="shared" si="87"/>
        <v/>
      </c>
      <c r="DJ237" s="82" t="str">
        <f t="shared" si="87"/>
        <v/>
      </c>
      <c r="DK237" s="82" t="str">
        <f t="shared" si="87"/>
        <v/>
      </c>
      <c r="DL237" s="82" t="str">
        <f t="shared" si="87"/>
        <v/>
      </c>
      <c r="DM237" s="82" t="str">
        <f t="shared" si="88"/>
        <v/>
      </c>
      <c r="DN237" s="82" t="str">
        <f t="shared" si="88"/>
        <v/>
      </c>
      <c r="DO237" s="82" t="str">
        <f t="shared" si="88"/>
        <v/>
      </c>
      <c r="DP237" s="82" t="str">
        <f t="shared" si="88"/>
        <v/>
      </c>
      <c r="DQ237" s="82" t="str">
        <f t="shared" si="88"/>
        <v/>
      </c>
      <c r="DR237" s="82" t="str">
        <f t="shared" si="88"/>
        <v/>
      </c>
      <c r="DS237" s="82" t="str">
        <f t="shared" si="89"/>
        <v/>
      </c>
      <c r="DT237" s="82" t="str">
        <f t="shared" si="89"/>
        <v/>
      </c>
      <c r="DU237" s="82" t="str">
        <f t="shared" si="89"/>
        <v/>
      </c>
      <c r="DV237" s="82" t="str">
        <f t="shared" si="89"/>
        <v/>
      </c>
      <c r="DW237" s="82" t="str">
        <f t="shared" si="89"/>
        <v/>
      </c>
      <c r="DX237" s="82" t="str">
        <f t="shared" si="89"/>
        <v/>
      </c>
      <c r="DY237" s="82" t="str">
        <f t="shared" si="90"/>
        <v/>
      </c>
      <c r="DZ237" s="82" t="str">
        <f t="shared" si="90"/>
        <v/>
      </c>
      <c r="EA237" s="82" t="str">
        <f t="shared" si="90"/>
        <v/>
      </c>
      <c r="EB237" s="82" t="str">
        <f t="shared" si="90"/>
        <v/>
      </c>
      <c r="EC237" s="82" t="str">
        <f t="shared" si="90"/>
        <v/>
      </c>
      <c r="ED237" s="82" t="str">
        <f t="shared" si="90"/>
        <v/>
      </c>
      <c r="EE237" s="82" t="str">
        <f t="shared" si="91"/>
        <v/>
      </c>
      <c r="EF237" s="82" t="str">
        <f t="shared" si="91"/>
        <v/>
      </c>
      <c r="EG237" s="82" t="str">
        <f t="shared" si="91"/>
        <v/>
      </c>
      <c r="EH237" s="82" t="str">
        <f t="shared" si="91"/>
        <v/>
      </c>
      <c r="EI237" s="82" t="str">
        <f t="shared" si="91"/>
        <v/>
      </c>
      <c r="EJ237" s="82" t="str">
        <f t="shared" si="91"/>
        <v/>
      </c>
      <c r="EK237" s="82" t="str">
        <f t="shared" si="92"/>
        <v/>
      </c>
      <c r="EL237" s="82" t="str">
        <f t="shared" si="92"/>
        <v/>
      </c>
      <c r="EM237" s="82" t="str">
        <f t="shared" si="92"/>
        <v/>
      </c>
      <c r="EN237" s="82" t="str">
        <f t="shared" si="92"/>
        <v/>
      </c>
      <c r="EO237" s="82" t="str">
        <f t="shared" si="92"/>
        <v/>
      </c>
      <c r="EP237" s="82" t="str">
        <f t="shared" si="92"/>
        <v/>
      </c>
      <c r="EQ237" s="82" t="str">
        <f t="shared" si="93"/>
        <v/>
      </c>
      <c r="ER237" s="82" t="str">
        <f t="shared" si="93"/>
        <v/>
      </c>
      <c r="ES237" s="82" t="str">
        <f t="shared" si="93"/>
        <v/>
      </c>
      <c r="ET237" s="82" t="str">
        <f t="shared" si="93"/>
        <v/>
      </c>
      <c r="EU237" s="82" t="str">
        <f t="shared" si="93"/>
        <v/>
      </c>
      <c r="EV237" s="82" t="str">
        <f t="shared" si="93"/>
        <v/>
      </c>
      <c r="EW237" s="82" t="str">
        <f t="shared" si="94"/>
        <v/>
      </c>
      <c r="EX237" s="82" t="str">
        <f t="shared" si="94"/>
        <v/>
      </c>
      <c r="EY237" s="82" t="str">
        <f t="shared" si="94"/>
        <v/>
      </c>
      <c r="EZ237" s="82" t="str">
        <f t="shared" si="94"/>
        <v/>
      </c>
      <c r="FA237" s="82" t="str">
        <f t="shared" si="94"/>
        <v/>
      </c>
      <c r="FB237" s="82" t="str">
        <f t="shared" si="94"/>
        <v/>
      </c>
      <c r="FC237" s="82" t="str">
        <f t="shared" si="95"/>
        <v/>
      </c>
      <c r="FD237" s="82" t="str">
        <f t="shared" si="95"/>
        <v/>
      </c>
      <c r="FE237" s="82" t="str">
        <f t="shared" si="95"/>
        <v/>
      </c>
      <c r="FF237" s="82" t="str">
        <f t="shared" si="95"/>
        <v/>
      </c>
      <c r="FG237" s="82" t="str">
        <f t="shared" si="95"/>
        <v/>
      </c>
      <c r="FH237" s="82" t="str">
        <f t="shared" si="95"/>
        <v/>
      </c>
      <c r="FI237" s="82" t="str">
        <f t="shared" si="96"/>
        <v/>
      </c>
      <c r="FJ237" s="82" t="str">
        <f t="shared" si="96"/>
        <v/>
      </c>
      <c r="FK237" s="82" t="str">
        <f t="shared" si="96"/>
        <v/>
      </c>
      <c r="FL237" s="82" t="str">
        <f t="shared" si="96"/>
        <v/>
      </c>
      <c r="FM237" s="82" t="str">
        <f t="shared" si="96"/>
        <v/>
      </c>
      <c r="FN237" s="82" t="str">
        <f t="shared" si="96"/>
        <v/>
      </c>
      <c r="FO237" s="82" t="str">
        <f t="shared" si="97"/>
        <v/>
      </c>
      <c r="FP237" s="82" t="str">
        <f t="shared" si="97"/>
        <v/>
      </c>
      <c r="FQ237" s="82" t="str">
        <f t="shared" si="97"/>
        <v/>
      </c>
      <c r="FR237" s="82" t="str">
        <f t="shared" si="97"/>
        <v/>
      </c>
      <c r="FS237" s="82" t="str">
        <f t="shared" si="97"/>
        <v/>
      </c>
      <c r="FT237" s="82" t="str">
        <f t="shared" si="97"/>
        <v/>
      </c>
      <c r="FU237" s="82" t="str">
        <f t="shared" si="98"/>
        <v/>
      </c>
      <c r="FV237" s="82" t="str">
        <f t="shared" si="98"/>
        <v/>
      </c>
      <c r="FW237" s="82" t="str">
        <f t="shared" si="98"/>
        <v/>
      </c>
      <c r="FX237" s="82" t="str">
        <f t="shared" si="98"/>
        <v/>
      </c>
      <c r="FY237" s="82" t="str">
        <f t="shared" si="98"/>
        <v/>
      </c>
      <c r="FZ237" s="82" t="str">
        <f t="shared" si="98"/>
        <v/>
      </c>
      <c r="GA237" s="82" t="str">
        <f t="shared" si="99"/>
        <v/>
      </c>
      <c r="GB237" s="82" t="str">
        <f t="shared" si="99"/>
        <v/>
      </c>
      <c r="GC237" s="82" t="str">
        <f t="shared" si="99"/>
        <v/>
      </c>
      <c r="GD237" s="82" t="str">
        <f t="shared" si="99"/>
        <v/>
      </c>
      <c r="GE237" s="82" t="str">
        <f t="shared" si="99"/>
        <v/>
      </c>
      <c r="GF237" s="82" t="str">
        <f t="shared" si="99"/>
        <v/>
      </c>
      <c r="GG237" s="126"/>
      <c r="GH237" s="126"/>
      <c r="GI237" s="126"/>
      <c r="GJ237" s="126"/>
      <c r="GK237" s="126"/>
      <c r="GL237" s="126"/>
      <c r="GM237" s="126"/>
      <c r="GN237" s="126"/>
      <c r="GO237" s="126"/>
      <c r="GP237" s="126"/>
      <c r="GQ237" s="126"/>
      <c r="GR237" s="126"/>
      <c r="GS237" s="126"/>
      <c r="GT237" s="126"/>
      <c r="GU237" s="126"/>
      <c r="GV237" s="126"/>
      <c r="GW237" s="126"/>
      <c r="GX237" s="126"/>
      <c r="GY237" s="126"/>
      <c r="GZ237" s="126"/>
      <c r="HA237" s="126"/>
      <c r="HB237" s="126"/>
      <c r="HC237" s="126"/>
      <c r="HD237" s="126"/>
      <c r="HE237" s="129"/>
      <c r="HF237" s="129"/>
      <c r="HG237" s="129"/>
      <c r="HH237" s="129"/>
      <c r="HI237" s="129"/>
      <c r="HJ237" s="129"/>
      <c r="HK237" s="129"/>
      <c r="HL237" s="129"/>
      <c r="HM237" s="129"/>
      <c r="HN237" s="129"/>
      <c r="HO237" s="129"/>
      <c r="HP237" s="129"/>
      <c r="HQ237" s="129"/>
      <c r="HR237" s="129"/>
      <c r="HS237" s="129"/>
      <c r="HT237" s="129"/>
      <c r="HU237" s="129"/>
      <c r="HV237" s="129"/>
      <c r="HW237" s="129"/>
      <c r="HX237" s="129"/>
      <c r="HY237" s="129"/>
      <c r="HZ237" s="129"/>
      <c r="IA237" s="129"/>
      <c r="IB237" s="129"/>
    </row>
    <row r="238" spans="2:236" ht="25.5" customHeight="1">
      <c r="B238" s="2">
        <f>COUNTIF($H$4:H238,H238)</f>
        <v>0</v>
      </c>
      <c r="C238" s="2">
        <f>COUNTIF($J$4:J238,J238)</f>
        <v>0</v>
      </c>
      <c r="D238" s="2">
        <f>COUNTIF($K$4:K238,K238)</f>
        <v>0</v>
      </c>
      <c r="E238" s="89">
        <f t="shared" si="75"/>
        <v>235</v>
      </c>
      <c r="F238" s="89"/>
      <c r="G238" s="79"/>
      <c r="H238" s="97"/>
      <c r="I238" s="79"/>
      <c r="J238" s="79"/>
      <c r="K238" s="89"/>
      <c r="L238" s="89"/>
      <c r="M238" s="108"/>
      <c r="N238" s="108"/>
      <c r="O238" s="108"/>
      <c r="P238" s="108"/>
      <c r="Q238" s="108"/>
      <c r="R238" s="108"/>
      <c r="S238" s="89"/>
      <c r="T238" s="89"/>
      <c r="U238" s="89"/>
      <c r="V238" s="89"/>
      <c r="W238" s="89"/>
      <c r="X238" s="89"/>
      <c r="Y238" s="89"/>
      <c r="Z238" s="89"/>
      <c r="AA238" s="89"/>
      <c r="AB238" s="89"/>
      <c r="AC238" s="89"/>
      <c r="AD238" s="89"/>
      <c r="AE238" s="89"/>
      <c r="AF238" s="89"/>
      <c r="AG238" s="89"/>
      <c r="AH238" s="89"/>
      <c r="AI238" s="89"/>
      <c r="AJ238" s="89"/>
      <c r="AK238" s="89"/>
      <c r="AL238" s="89"/>
      <c r="AM238" s="89"/>
      <c r="AN238" s="89"/>
      <c r="AO238" s="89"/>
      <c r="AP238" s="89"/>
      <c r="AQ238" s="111"/>
      <c r="AR238" s="118"/>
      <c r="AS238" s="121" t="str">
        <f t="shared" si="76"/>
        <v/>
      </c>
      <c r="AT238" s="121" t="str">
        <f t="shared" si="76"/>
        <v/>
      </c>
      <c r="AU238" s="121" t="str">
        <f t="shared" si="76"/>
        <v/>
      </c>
      <c r="AV238" s="121" t="str">
        <f t="shared" si="76"/>
        <v/>
      </c>
      <c r="AW238" s="121" t="str">
        <f t="shared" si="76"/>
        <v/>
      </c>
      <c r="AX238" s="121" t="str">
        <f t="shared" si="76"/>
        <v/>
      </c>
      <c r="AY238" s="121" t="str">
        <f t="shared" si="77"/>
        <v/>
      </c>
      <c r="AZ238" s="121" t="str">
        <f t="shared" si="77"/>
        <v/>
      </c>
      <c r="BA238" s="121" t="str">
        <f t="shared" si="77"/>
        <v/>
      </c>
      <c r="BB238" s="121" t="str">
        <f t="shared" si="77"/>
        <v/>
      </c>
      <c r="BC238" s="121" t="str">
        <f t="shared" si="77"/>
        <v/>
      </c>
      <c r="BD238" s="121" t="str">
        <f t="shared" si="77"/>
        <v/>
      </c>
      <c r="BE238" s="82" t="str">
        <f t="shared" si="78"/>
        <v/>
      </c>
      <c r="BF238" s="82" t="str">
        <f t="shared" si="78"/>
        <v/>
      </c>
      <c r="BG238" s="82" t="str">
        <f t="shared" si="78"/>
        <v/>
      </c>
      <c r="BH238" s="82" t="str">
        <f t="shared" si="78"/>
        <v/>
      </c>
      <c r="BI238" s="82" t="str">
        <f t="shared" si="78"/>
        <v/>
      </c>
      <c r="BJ238" s="82" t="str">
        <f t="shared" si="78"/>
        <v/>
      </c>
      <c r="BK238" s="82" t="str">
        <f t="shared" si="79"/>
        <v/>
      </c>
      <c r="BL238" s="82" t="str">
        <f t="shared" si="79"/>
        <v/>
      </c>
      <c r="BM238" s="82" t="str">
        <f t="shared" si="79"/>
        <v/>
      </c>
      <c r="BN238" s="82" t="str">
        <f t="shared" si="79"/>
        <v/>
      </c>
      <c r="BO238" s="82" t="str">
        <f t="shared" si="79"/>
        <v/>
      </c>
      <c r="BP238" s="82" t="str">
        <f t="shared" si="79"/>
        <v/>
      </c>
      <c r="BQ238" s="82" t="str">
        <f t="shared" si="80"/>
        <v/>
      </c>
      <c r="BR238" s="82" t="str">
        <f t="shared" si="80"/>
        <v/>
      </c>
      <c r="BS238" s="82" t="str">
        <f t="shared" si="80"/>
        <v/>
      </c>
      <c r="BT238" s="82" t="str">
        <f t="shared" si="80"/>
        <v/>
      </c>
      <c r="BU238" s="82" t="str">
        <f t="shared" si="80"/>
        <v/>
      </c>
      <c r="BV238" s="82" t="str">
        <f t="shared" si="80"/>
        <v/>
      </c>
      <c r="BW238" s="82" t="str">
        <f t="shared" si="81"/>
        <v/>
      </c>
      <c r="BX238" s="82" t="str">
        <f t="shared" si="81"/>
        <v/>
      </c>
      <c r="BY238" s="82" t="str">
        <f t="shared" si="81"/>
        <v/>
      </c>
      <c r="BZ238" s="82" t="str">
        <f t="shared" si="81"/>
        <v/>
      </c>
      <c r="CA238" s="82" t="str">
        <f t="shared" si="81"/>
        <v/>
      </c>
      <c r="CB238" s="82" t="str">
        <f t="shared" si="81"/>
        <v/>
      </c>
      <c r="CC238" s="82" t="str">
        <f t="shared" si="82"/>
        <v/>
      </c>
      <c r="CD238" s="82" t="str">
        <f t="shared" si="82"/>
        <v/>
      </c>
      <c r="CE238" s="82" t="str">
        <f t="shared" si="82"/>
        <v/>
      </c>
      <c r="CF238" s="82" t="str">
        <f t="shared" si="82"/>
        <v/>
      </c>
      <c r="CG238" s="82" t="str">
        <f t="shared" si="82"/>
        <v/>
      </c>
      <c r="CH238" s="82" t="str">
        <f t="shared" si="82"/>
        <v/>
      </c>
      <c r="CI238" s="82" t="str">
        <f t="shared" si="83"/>
        <v/>
      </c>
      <c r="CJ238" s="82" t="str">
        <f t="shared" si="83"/>
        <v/>
      </c>
      <c r="CK238" s="82" t="str">
        <f t="shared" si="83"/>
        <v/>
      </c>
      <c r="CL238" s="82" t="str">
        <f t="shared" si="83"/>
        <v/>
      </c>
      <c r="CM238" s="82" t="str">
        <f t="shared" si="83"/>
        <v/>
      </c>
      <c r="CN238" s="82" t="str">
        <f t="shared" si="83"/>
        <v/>
      </c>
      <c r="CO238" s="82" t="str">
        <f t="shared" si="84"/>
        <v/>
      </c>
      <c r="CP238" s="82" t="str">
        <f t="shared" si="84"/>
        <v/>
      </c>
      <c r="CQ238" s="82" t="str">
        <f t="shared" si="84"/>
        <v/>
      </c>
      <c r="CR238" s="82" t="str">
        <f t="shared" si="84"/>
        <v/>
      </c>
      <c r="CS238" s="82" t="str">
        <f t="shared" si="84"/>
        <v/>
      </c>
      <c r="CT238" s="82" t="str">
        <f t="shared" si="84"/>
        <v/>
      </c>
      <c r="CU238" s="82" t="str">
        <f t="shared" si="85"/>
        <v/>
      </c>
      <c r="CV238" s="82" t="str">
        <f t="shared" si="85"/>
        <v/>
      </c>
      <c r="CW238" s="82" t="str">
        <f t="shared" si="85"/>
        <v/>
      </c>
      <c r="CX238" s="82" t="str">
        <f t="shared" si="85"/>
        <v/>
      </c>
      <c r="CY238" s="82" t="str">
        <f t="shared" si="85"/>
        <v/>
      </c>
      <c r="CZ238" s="82" t="str">
        <f t="shared" si="85"/>
        <v/>
      </c>
      <c r="DA238" s="82" t="str">
        <f t="shared" si="86"/>
        <v/>
      </c>
      <c r="DB238" s="82" t="str">
        <f t="shared" si="86"/>
        <v/>
      </c>
      <c r="DC238" s="82" t="str">
        <f t="shared" si="86"/>
        <v/>
      </c>
      <c r="DD238" s="82" t="str">
        <f t="shared" si="86"/>
        <v/>
      </c>
      <c r="DE238" s="82" t="str">
        <f t="shared" si="86"/>
        <v/>
      </c>
      <c r="DF238" s="82" t="str">
        <f t="shared" si="86"/>
        <v/>
      </c>
      <c r="DG238" s="82" t="str">
        <f t="shared" si="87"/>
        <v/>
      </c>
      <c r="DH238" s="82" t="str">
        <f t="shared" si="87"/>
        <v/>
      </c>
      <c r="DI238" s="82" t="str">
        <f t="shared" si="87"/>
        <v/>
      </c>
      <c r="DJ238" s="82" t="str">
        <f t="shared" si="87"/>
        <v/>
      </c>
      <c r="DK238" s="82" t="str">
        <f t="shared" si="87"/>
        <v/>
      </c>
      <c r="DL238" s="82" t="str">
        <f t="shared" si="87"/>
        <v/>
      </c>
      <c r="DM238" s="82" t="str">
        <f t="shared" si="88"/>
        <v/>
      </c>
      <c r="DN238" s="82" t="str">
        <f t="shared" si="88"/>
        <v/>
      </c>
      <c r="DO238" s="82" t="str">
        <f t="shared" si="88"/>
        <v/>
      </c>
      <c r="DP238" s="82" t="str">
        <f t="shared" si="88"/>
        <v/>
      </c>
      <c r="DQ238" s="82" t="str">
        <f t="shared" si="88"/>
        <v/>
      </c>
      <c r="DR238" s="82" t="str">
        <f t="shared" si="88"/>
        <v/>
      </c>
      <c r="DS238" s="82" t="str">
        <f t="shared" si="89"/>
        <v/>
      </c>
      <c r="DT238" s="82" t="str">
        <f t="shared" si="89"/>
        <v/>
      </c>
      <c r="DU238" s="82" t="str">
        <f t="shared" si="89"/>
        <v/>
      </c>
      <c r="DV238" s="82" t="str">
        <f t="shared" si="89"/>
        <v/>
      </c>
      <c r="DW238" s="82" t="str">
        <f t="shared" si="89"/>
        <v/>
      </c>
      <c r="DX238" s="82" t="str">
        <f t="shared" si="89"/>
        <v/>
      </c>
      <c r="DY238" s="82" t="str">
        <f t="shared" si="90"/>
        <v/>
      </c>
      <c r="DZ238" s="82" t="str">
        <f t="shared" si="90"/>
        <v/>
      </c>
      <c r="EA238" s="82" t="str">
        <f t="shared" si="90"/>
        <v/>
      </c>
      <c r="EB238" s="82" t="str">
        <f t="shared" si="90"/>
        <v/>
      </c>
      <c r="EC238" s="82" t="str">
        <f t="shared" si="90"/>
        <v/>
      </c>
      <c r="ED238" s="82" t="str">
        <f t="shared" si="90"/>
        <v/>
      </c>
      <c r="EE238" s="82" t="str">
        <f t="shared" si="91"/>
        <v/>
      </c>
      <c r="EF238" s="82" t="str">
        <f t="shared" si="91"/>
        <v/>
      </c>
      <c r="EG238" s="82" t="str">
        <f t="shared" si="91"/>
        <v/>
      </c>
      <c r="EH238" s="82" t="str">
        <f t="shared" si="91"/>
        <v/>
      </c>
      <c r="EI238" s="82" t="str">
        <f t="shared" si="91"/>
        <v/>
      </c>
      <c r="EJ238" s="82" t="str">
        <f t="shared" si="91"/>
        <v/>
      </c>
      <c r="EK238" s="82" t="str">
        <f t="shared" si="92"/>
        <v/>
      </c>
      <c r="EL238" s="82" t="str">
        <f t="shared" si="92"/>
        <v/>
      </c>
      <c r="EM238" s="82" t="str">
        <f t="shared" si="92"/>
        <v/>
      </c>
      <c r="EN238" s="82" t="str">
        <f t="shared" si="92"/>
        <v/>
      </c>
      <c r="EO238" s="82" t="str">
        <f t="shared" si="92"/>
        <v/>
      </c>
      <c r="EP238" s="82" t="str">
        <f t="shared" si="92"/>
        <v/>
      </c>
      <c r="EQ238" s="82" t="str">
        <f t="shared" si="93"/>
        <v/>
      </c>
      <c r="ER238" s="82" t="str">
        <f t="shared" si="93"/>
        <v/>
      </c>
      <c r="ES238" s="82" t="str">
        <f t="shared" si="93"/>
        <v/>
      </c>
      <c r="ET238" s="82" t="str">
        <f t="shared" si="93"/>
        <v/>
      </c>
      <c r="EU238" s="82" t="str">
        <f t="shared" si="93"/>
        <v/>
      </c>
      <c r="EV238" s="82" t="str">
        <f t="shared" si="93"/>
        <v/>
      </c>
      <c r="EW238" s="82" t="str">
        <f t="shared" si="94"/>
        <v/>
      </c>
      <c r="EX238" s="82" t="str">
        <f t="shared" si="94"/>
        <v/>
      </c>
      <c r="EY238" s="82" t="str">
        <f t="shared" si="94"/>
        <v/>
      </c>
      <c r="EZ238" s="82" t="str">
        <f t="shared" si="94"/>
        <v/>
      </c>
      <c r="FA238" s="82" t="str">
        <f t="shared" si="94"/>
        <v/>
      </c>
      <c r="FB238" s="82" t="str">
        <f t="shared" si="94"/>
        <v/>
      </c>
      <c r="FC238" s="82" t="str">
        <f t="shared" si="95"/>
        <v/>
      </c>
      <c r="FD238" s="82" t="str">
        <f t="shared" si="95"/>
        <v/>
      </c>
      <c r="FE238" s="82" t="str">
        <f t="shared" si="95"/>
        <v/>
      </c>
      <c r="FF238" s="82" t="str">
        <f t="shared" si="95"/>
        <v/>
      </c>
      <c r="FG238" s="82" t="str">
        <f t="shared" si="95"/>
        <v/>
      </c>
      <c r="FH238" s="82" t="str">
        <f t="shared" si="95"/>
        <v/>
      </c>
      <c r="FI238" s="82" t="str">
        <f t="shared" si="96"/>
        <v/>
      </c>
      <c r="FJ238" s="82" t="str">
        <f t="shared" si="96"/>
        <v/>
      </c>
      <c r="FK238" s="82" t="str">
        <f t="shared" si="96"/>
        <v/>
      </c>
      <c r="FL238" s="82" t="str">
        <f t="shared" si="96"/>
        <v/>
      </c>
      <c r="FM238" s="82" t="str">
        <f t="shared" si="96"/>
        <v/>
      </c>
      <c r="FN238" s="82" t="str">
        <f t="shared" si="96"/>
        <v/>
      </c>
      <c r="FO238" s="82" t="str">
        <f t="shared" si="97"/>
        <v/>
      </c>
      <c r="FP238" s="82" t="str">
        <f t="shared" si="97"/>
        <v/>
      </c>
      <c r="FQ238" s="82" t="str">
        <f t="shared" si="97"/>
        <v/>
      </c>
      <c r="FR238" s="82" t="str">
        <f t="shared" si="97"/>
        <v/>
      </c>
      <c r="FS238" s="82" t="str">
        <f t="shared" si="97"/>
        <v/>
      </c>
      <c r="FT238" s="82" t="str">
        <f t="shared" si="97"/>
        <v/>
      </c>
      <c r="FU238" s="82" t="str">
        <f t="shared" si="98"/>
        <v/>
      </c>
      <c r="FV238" s="82" t="str">
        <f t="shared" si="98"/>
        <v/>
      </c>
      <c r="FW238" s="82" t="str">
        <f t="shared" si="98"/>
        <v/>
      </c>
      <c r="FX238" s="82" t="str">
        <f t="shared" si="98"/>
        <v/>
      </c>
      <c r="FY238" s="82" t="str">
        <f t="shared" si="98"/>
        <v/>
      </c>
      <c r="FZ238" s="82" t="str">
        <f t="shared" si="98"/>
        <v/>
      </c>
      <c r="GA238" s="82" t="str">
        <f t="shared" si="99"/>
        <v/>
      </c>
      <c r="GB238" s="82" t="str">
        <f t="shared" si="99"/>
        <v/>
      </c>
      <c r="GC238" s="82" t="str">
        <f t="shared" si="99"/>
        <v/>
      </c>
      <c r="GD238" s="82" t="str">
        <f t="shared" si="99"/>
        <v/>
      </c>
      <c r="GE238" s="82" t="str">
        <f t="shared" si="99"/>
        <v/>
      </c>
      <c r="GF238" s="82" t="str">
        <f t="shared" si="99"/>
        <v/>
      </c>
      <c r="GG238" s="126"/>
      <c r="GH238" s="126"/>
      <c r="GI238" s="126"/>
      <c r="GJ238" s="126"/>
      <c r="GK238" s="126"/>
      <c r="GL238" s="126"/>
      <c r="GM238" s="126"/>
      <c r="GN238" s="126"/>
      <c r="GO238" s="126"/>
      <c r="GP238" s="126"/>
      <c r="GQ238" s="126"/>
      <c r="GR238" s="126"/>
      <c r="GS238" s="126"/>
      <c r="GT238" s="126"/>
      <c r="GU238" s="126"/>
      <c r="GV238" s="126"/>
      <c r="GW238" s="126"/>
      <c r="GX238" s="126"/>
      <c r="GY238" s="126"/>
      <c r="GZ238" s="126"/>
      <c r="HA238" s="126"/>
      <c r="HB238" s="126"/>
      <c r="HC238" s="126"/>
      <c r="HD238" s="126"/>
      <c r="HE238" s="129"/>
      <c r="HF238" s="129"/>
      <c r="HG238" s="129"/>
      <c r="HH238" s="129"/>
      <c r="HI238" s="129"/>
      <c r="HJ238" s="129"/>
      <c r="HK238" s="129"/>
      <c r="HL238" s="129"/>
      <c r="HM238" s="129"/>
      <c r="HN238" s="129"/>
      <c r="HO238" s="129"/>
      <c r="HP238" s="129"/>
      <c r="HQ238" s="129"/>
      <c r="HR238" s="129"/>
      <c r="HS238" s="129"/>
      <c r="HT238" s="129"/>
      <c r="HU238" s="129"/>
      <c r="HV238" s="129"/>
      <c r="HW238" s="129"/>
      <c r="HX238" s="129"/>
      <c r="HY238" s="129"/>
      <c r="HZ238" s="129"/>
      <c r="IA238" s="129"/>
      <c r="IB238" s="129"/>
    </row>
    <row r="239" spans="2:236" ht="25.5" customHeight="1">
      <c r="B239" s="2">
        <f>COUNTIF($H$4:H239,H239)</f>
        <v>0</v>
      </c>
      <c r="C239" s="2">
        <f>COUNTIF($J$4:J239,J239)</f>
        <v>0</v>
      </c>
      <c r="D239" s="2">
        <f>COUNTIF($K$4:K239,K239)</f>
        <v>0</v>
      </c>
      <c r="E239" s="89">
        <f t="shared" si="75"/>
        <v>236</v>
      </c>
      <c r="F239" s="89"/>
      <c r="G239" s="79"/>
      <c r="H239" s="97"/>
      <c r="I239" s="79"/>
      <c r="J239" s="79"/>
      <c r="K239" s="89"/>
      <c r="L239" s="89"/>
      <c r="M239" s="108"/>
      <c r="N239" s="108"/>
      <c r="O239" s="108"/>
      <c r="P239" s="108"/>
      <c r="Q239" s="108"/>
      <c r="R239" s="108"/>
      <c r="S239" s="89"/>
      <c r="T239" s="89"/>
      <c r="U239" s="89"/>
      <c r="V239" s="89"/>
      <c r="W239" s="89"/>
      <c r="X239" s="89"/>
      <c r="Y239" s="89"/>
      <c r="Z239" s="89"/>
      <c r="AA239" s="89"/>
      <c r="AB239" s="89"/>
      <c r="AC239" s="89"/>
      <c r="AD239" s="89"/>
      <c r="AE239" s="89"/>
      <c r="AF239" s="89"/>
      <c r="AG239" s="89"/>
      <c r="AH239" s="89"/>
      <c r="AI239" s="89"/>
      <c r="AJ239" s="89"/>
      <c r="AK239" s="89"/>
      <c r="AL239" s="89"/>
      <c r="AM239" s="89"/>
      <c r="AN239" s="89"/>
      <c r="AO239" s="89"/>
      <c r="AP239" s="89"/>
      <c r="AQ239" s="111"/>
      <c r="AR239" s="118"/>
      <c r="AS239" s="121" t="str">
        <f t="shared" si="76"/>
        <v/>
      </c>
      <c r="AT239" s="121" t="str">
        <f t="shared" si="76"/>
        <v/>
      </c>
      <c r="AU239" s="121" t="str">
        <f t="shared" si="76"/>
        <v/>
      </c>
      <c r="AV239" s="121" t="str">
        <f t="shared" si="76"/>
        <v/>
      </c>
      <c r="AW239" s="121" t="str">
        <f t="shared" si="76"/>
        <v/>
      </c>
      <c r="AX239" s="121" t="str">
        <f t="shared" si="76"/>
        <v/>
      </c>
      <c r="AY239" s="121" t="str">
        <f t="shared" si="77"/>
        <v/>
      </c>
      <c r="AZ239" s="121" t="str">
        <f t="shared" si="77"/>
        <v/>
      </c>
      <c r="BA239" s="121" t="str">
        <f t="shared" si="77"/>
        <v/>
      </c>
      <c r="BB239" s="121" t="str">
        <f t="shared" si="77"/>
        <v/>
      </c>
      <c r="BC239" s="121" t="str">
        <f t="shared" si="77"/>
        <v/>
      </c>
      <c r="BD239" s="121" t="str">
        <f t="shared" si="77"/>
        <v/>
      </c>
      <c r="BE239" s="82" t="str">
        <f t="shared" si="78"/>
        <v/>
      </c>
      <c r="BF239" s="82" t="str">
        <f t="shared" si="78"/>
        <v/>
      </c>
      <c r="BG239" s="82" t="str">
        <f t="shared" si="78"/>
        <v/>
      </c>
      <c r="BH239" s="82" t="str">
        <f t="shared" si="78"/>
        <v/>
      </c>
      <c r="BI239" s="82" t="str">
        <f t="shared" si="78"/>
        <v/>
      </c>
      <c r="BJ239" s="82" t="str">
        <f t="shared" si="78"/>
        <v/>
      </c>
      <c r="BK239" s="82" t="str">
        <f t="shared" si="79"/>
        <v/>
      </c>
      <c r="BL239" s="82" t="str">
        <f t="shared" si="79"/>
        <v/>
      </c>
      <c r="BM239" s="82" t="str">
        <f t="shared" si="79"/>
        <v/>
      </c>
      <c r="BN239" s="82" t="str">
        <f t="shared" si="79"/>
        <v/>
      </c>
      <c r="BO239" s="82" t="str">
        <f t="shared" si="79"/>
        <v/>
      </c>
      <c r="BP239" s="82" t="str">
        <f t="shared" si="79"/>
        <v/>
      </c>
      <c r="BQ239" s="82" t="str">
        <f t="shared" si="80"/>
        <v/>
      </c>
      <c r="BR239" s="82" t="str">
        <f t="shared" si="80"/>
        <v/>
      </c>
      <c r="BS239" s="82" t="str">
        <f t="shared" si="80"/>
        <v/>
      </c>
      <c r="BT239" s="82" t="str">
        <f t="shared" si="80"/>
        <v/>
      </c>
      <c r="BU239" s="82" t="str">
        <f t="shared" si="80"/>
        <v/>
      </c>
      <c r="BV239" s="82" t="str">
        <f t="shared" si="80"/>
        <v/>
      </c>
      <c r="BW239" s="82" t="str">
        <f t="shared" si="81"/>
        <v/>
      </c>
      <c r="BX239" s="82" t="str">
        <f t="shared" si="81"/>
        <v/>
      </c>
      <c r="BY239" s="82" t="str">
        <f t="shared" si="81"/>
        <v/>
      </c>
      <c r="BZ239" s="82" t="str">
        <f t="shared" si="81"/>
        <v/>
      </c>
      <c r="CA239" s="82" t="str">
        <f t="shared" si="81"/>
        <v/>
      </c>
      <c r="CB239" s="82" t="str">
        <f t="shared" si="81"/>
        <v/>
      </c>
      <c r="CC239" s="82" t="str">
        <f t="shared" si="82"/>
        <v/>
      </c>
      <c r="CD239" s="82" t="str">
        <f t="shared" si="82"/>
        <v/>
      </c>
      <c r="CE239" s="82" t="str">
        <f t="shared" si="82"/>
        <v/>
      </c>
      <c r="CF239" s="82" t="str">
        <f t="shared" si="82"/>
        <v/>
      </c>
      <c r="CG239" s="82" t="str">
        <f t="shared" si="82"/>
        <v/>
      </c>
      <c r="CH239" s="82" t="str">
        <f t="shared" si="82"/>
        <v/>
      </c>
      <c r="CI239" s="82" t="str">
        <f t="shared" si="83"/>
        <v/>
      </c>
      <c r="CJ239" s="82" t="str">
        <f t="shared" si="83"/>
        <v/>
      </c>
      <c r="CK239" s="82" t="str">
        <f t="shared" si="83"/>
        <v/>
      </c>
      <c r="CL239" s="82" t="str">
        <f t="shared" si="83"/>
        <v/>
      </c>
      <c r="CM239" s="82" t="str">
        <f t="shared" si="83"/>
        <v/>
      </c>
      <c r="CN239" s="82" t="str">
        <f t="shared" si="83"/>
        <v/>
      </c>
      <c r="CO239" s="82" t="str">
        <f t="shared" si="84"/>
        <v/>
      </c>
      <c r="CP239" s="82" t="str">
        <f t="shared" si="84"/>
        <v/>
      </c>
      <c r="CQ239" s="82" t="str">
        <f t="shared" si="84"/>
        <v/>
      </c>
      <c r="CR239" s="82" t="str">
        <f t="shared" si="84"/>
        <v/>
      </c>
      <c r="CS239" s="82" t="str">
        <f t="shared" si="84"/>
        <v/>
      </c>
      <c r="CT239" s="82" t="str">
        <f t="shared" si="84"/>
        <v/>
      </c>
      <c r="CU239" s="82" t="str">
        <f t="shared" si="85"/>
        <v/>
      </c>
      <c r="CV239" s="82" t="str">
        <f t="shared" si="85"/>
        <v/>
      </c>
      <c r="CW239" s="82" t="str">
        <f t="shared" si="85"/>
        <v/>
      </c>
      <c r="CX239" s="82" t="str">
        <f t="shared" si="85"/>
        <v/>
      </c>
      <c r="CY239" s="82" t="str">
        <f t="shared" si="85"/>
        <v/>
      </c>
      <c r="CZ239" s="82" t="str">
        <f t="shared" si="85"/>
        <v/>
      </c>
      <c r="DA239" s="82" t="str">
        <f t="shared" si="86"/>
        <v/>
      </c>
      <c r="DB239" s="82" t="str">
        <f t="shared" si="86"/>
        <v/>
      </c>
      <c r="DC239" s="82" t="str">
        <f t="shared" si="86"/>
        <v/>
      </c>
      <c r="DD239" s="82" t="str">
        <f t="shared" si="86"/>
        <v/>
      </c>
      <c r="DE239" s="82" t="str">
        <f t="shared" si="86"/>
        <v/>
      </c>
      <c r="DF239" s="82" t="str">
        <f t="shared" si="86"/>
        <v/>
      </c>
      <c r="DG239" s="82" t="str">
        <f t="shared" si="87"/>
        <v/>
      </c>
      <c r="DH239" s="82" t="str">
        <f t="shared" si="87"/>
        <v/>
      </c>
      <c r="DI239" s="82" t="str">
        <f t="shared" si="87"/>
        <v/>
      </c>
      <c r="DJ239" s="82" t="str">
        <f t="shared" si="87"/>
        <v/>
      </c>
      <c r="DK239" s="82" t="str">
        <f t="shared" si="87"/>
        <v/>
      </c>
      <c r="DL239" s="82" t="str">
        <f t="shared" si="87"/>
        <v/>
      </c>
      <c r="DM239" s="82" t="str">
        <f t="shared" si="88"/>
        <v/>
      </c>
      <c r="DN239" s="82" t="str">
        <f t="shared" si="88"/>
        <v/>
      </c>
      <c r="DO239" s="82" t="str">
        <f t="shared" si="88"/>
        <v/>
      </c>
      <c r="DP239" s="82" t="str">
        <f t="shared" si="88"/>
        <v/>
      </c>
      <c r="DQ239" s="82" t="str">
        <f t="shared" si="88"/>
        <v/>
      </c>
      <c r="DR239" s="82" t="str">
        <f t="shared" si="88"/>
        <v/>
      </c>
      <c r="DS239" s="82" t="str">
        <f t="shared" si="89"/>
        <v/>
      </c>
      <c r="DT239" s="82" t="str">
        <f t="shared" si="89"/>
        <v/>
      </c>
      <c r="DU239" s="82" t="str">
        <f t="shared" si="89"/>
        <v/>
      </c>
      <c r="DV239" s="82" t="str">
        <f t="shared" si="89"/>
        <v/>
      </c>
      <c r="DW239" s="82" t="str">
        <f t="shared" si="89"/>
        <v/>
      </c>
      <c r="DX239" s="82" t="str">
        <f t="shared" si="89"/>
        <v/>
      </c>
      <c r="DY239" s="82" t="str">
        <f t="shared" si="90"/>
        <v/>
      </c>
      <c r="DZ239" s="82" t="str">
        <f t="shared" si="90"/>
        <v/>
      </c>
      <c r="EA239" s="82" t="str">
        <f t="shared" si="90"/>
        <v/>
      </c>
      <c r="EB239" s="82" t="str">
        <f t="shared" si="90"/>
        <v/>
      </c>
      <c r="EC239" s="82" t="str">
        <f t="shared" si="90"/>
        <v/>
      </c>
      <c r="ED239" s="82" t="str">
        <f t="shared" si="90"/>
        <v/>
      </c>
      <c r="EE239" s="82" t="str">
        <f t="shared" si="91"/>
        <v/>
      </c>
      <c r="EF239" s="82" t="str">
        <f t="shared" si="91"/>
        <v/>
      </c>
      <c r="EG239" s="82" t="str">
        <f t="shared" si="91"/>
        <v/>
      </c>
      <c r="EH239" s="82" t="str">
        <f t="shared" si="91"/>
        <v/>
      </c>
      <c r="EI239" s="82" t="str">
        <f t="shared" si="91"/>
        <v/>
      </c>
      <c r="EJ239" s="82" t="str">
        <f t="shared" si="91"/>
        <v/>
      </c>
      <c r="EK239" s="82" t="str">
        <f t="shared" si="92"/>
        <v/>
      </c>
      <c r="EL239" s="82" t="str">
        <f t="shared" si="92"/>
        <v/>
      </c>
      <c r="EM239" s="82" t="str">
        <f t="shared" si="92"/>
        <v/>
      </c>
      <c r="EN239" s="82" t="str">
        <f t="shared" si="92"/>
        <v/>
      </c>
      <c r="EO239" s="82" t="str">
        <f t="shared" si="92"/>
        <v/>
      </c>
      <c r="EP239" s="82" t="str">
        <f t="shared" si="92"/>
        <v/>
      </c>
      <c r="EQ239" s="82" t="str">
        <f t="shared" si="93"/>
        <v/>
      </c>
      <c r="ER239" s="82" t="str">
        <f t="shared" si="93"/>
        <v/>
      </c>
      <c r="ES239" s="82" t="str">
        <f t="shared" si="93"/>
        <v/>
      </c>
      <c r="ET239" s="82" t="str">
        <f t="shared" si="93"/>
        <v/>
      </c>
      <c r="EU239" s="82" t="str">
        <f t="shared" si="93"/>
        <v/>
      </c>
      <c r="EV239" s="82" t="str">
        <f t="shared" si="93"/>
        <v/>
      </c>
      <c r="EW239" s="82" t="str">
        <f t="shared" si="94"/>
        <v/>
      </c>
      <c r="EX239" s="82" t="str">
        <f t="shared" si="94"/>
        <v/>
      </c>
      <c r="EY239" s="82" t="str">
        <f t="shared" si="94"/>
        <v/>
      </c>
      <c r="EZ239" s="82" t="str">
        <f t="shared" si="94"/>
        <v/>
      </c>
      <c r="FA239" s="82" t="str">
        <f t="shared" si="94"/>
        <v/>
      </c>
      <c r="FB239" s="82" t="str">
        <f t="shared" si="94"/>
        <v/>
      </c>
      <c r="FC239" s="82" t="str">
        <f t="shared" si="95"/>
        <v/>
      </c>
      <c r="FD239" s="82" t="str">
        <f t="shared" si="95"/>
        <v/>
      </c>
      <c r="FE239" s="82" t="str">
        <f t="shared" si="95"/>
        <v/>
      </c>
      <c r="FF239" s="82" t="str">
        <f t="shared" si="95"/>
        <v/>
      </c>
      <c r="FG239" s="82" t="str">
        <f t="shared" si="95"/>
        <v/>
      </c>
      <c r="FH239" s="82" t="str">
        <f t="shared" si="95"/>
        <v/>
      </c>
      <c r="FI239" s="82" t="str">
        <f t="shared" si="96"/>
        <v/>
      </c>
      <c r="FJ239" s="82" t="str">
        <f t="shared" si="96"/>
        <v/>
      </c>
      <c r="FK239" s="82" t="str">
        <f t="shared" si="96"/>
        <v/>
      </c>
      <c r="FL239" s="82" t="str">
        <f t="shared" si="96"/>
        <v/>
      </c>
      <c r="FM239" s="82" t="str">
        <f t="shared" si="96"/>
        <v/>
      </c>
      <c r="FN239" s="82" t="str">
        <f t="shared" si="96"/>
        <v/>
      </c>
      <c r="FO239" s="82" t="str">
        <f t="shared" si="97"/>
        <v/>
      </c>
      <c r="FP239" s="82" t="str">
        <f t="shared" si="97"/>
        <v/>
      </c>
      <c r="FQ239" s="82" t="str">
        <f t="shared" si="97"/>
        <v/>
      </c>
      <c r="FR239" s="82" t="str">
        <f t="shared" si="97"/>
        <v/>
      </c>
      <c r="FS239" s="82" t="str">
        <f t="shared" si="97"/>
        <v/>
      </c>
      <c r="FT239" s="82" t="str">
        <f t="shared" si="97"/>
        <v/>
      </c>
      <c r="FU239" s="82" t="str">
        <f t="shared" si="98"/>
        <v/>
      </c>
      <c r="FV239" s="82" t="str">
        <f t="shared" si="98"/>
        <v/>
      </c>
      <c r="FW239" s="82" t="str">
        <f t="shared" si="98"/>
        <v/>
      </c>
      <c r="FX239" s="82" t="str">
        <f t="shared" si="98"/>
        <v/>
      </c>
      <c r="FY239" s="82" t="str">
        <f t="shared" si="98"/>
        <v/>
      </c>
      <c r="FZ239" s="82" t="str">
        <f t="shared" si="98"/>
        <v/>
      </c>
      <c r="GA239" s="82" t="str">
        <f t="shared" si="99"/>
        <v/>
      </c>
      <c r="GB239" s="82" t="str">
        <f t="shared" si="99"/>
        <v/>
      </c>
      <c r="GC239" s="82" t="str">
        <f t="shared" si="99"/>
        <v/>
      </c>
      <c r="GD239" s="82" t="str">
        <f t="shared" si="99"/>
        <v/>
      </c>
      <c r="GE239" s="82" t="str">
        <f t="shared" si="99"/>
        <v/>
      </c>
      <c r="GF239" s="82" t="str">
        <f t="shared" si="99"/>
        <v/>
      </c>
      <c r="GG239" s="126"/>
      <c r="GH239" s="126"/>
      <c r="GI239" s="126"/>
      <c r="GJ239" s="126"/>
      <c r="GK239" s="126"/>
      <c r="GL239" s="126"/>
      <c r="GM239" s="126"/>
      <c r="GN239" s="126"/>
      <c r="GO239" s="126"/>
      <c r="GP239" s="126"/>
      <c r="GQ239" s="126"/>
      <c r="GR239" s="126"/>
      <c r="GS239" s="126"/>
      <c r="GT239" s="126"/>
      <c r="GU239" s="126"/>
      <c r="GV239" s="126"/>
      <c r="GW239" s="126"/>
      <c r="GX239" s="126"/>
      <c r="GY239" s="126"/>
      <c r="GZ239" s="126"/>
      <c r="HA239" s="126"/>
      <c r="HB239" s="126"/>
      <c r="HC239" s="126"/>
      <c r="HD239" s="126"/>
      <c r="HE239" s="129"/>
      <c r="HF239" s="129"/>
      <c r="HG239" s="129"/>
      <c r="HH239" s="129"/>
      <c r="HI239" s="129"/>
      <c r="HJ239" s="129"/>
      <c r="HK239" s="129"/>
      <c r="HL239" s="129"/>
      <c r="HM239" s="129"/>
      <c r="HN239" s="129"/>
      <c r="HO239" s="129"/>
      <c r="HP239" s="129"/>
      <c r="HQ239" s="129"/>
      <c r="HR239" s="129"/>
      <c r="HS239" s="129"/>
      <c r="HT239" s="129"/>
      <c r="HU239" s="129"/>
      <c r="HV239" s="129"/>
      <c r="HW239" s="129"/>
      <c r="HX239" s="129"/>
      <c r="HY239" s="129"/>
      <c r="HZ239" s="129"/>
      <c r="IA239" s="129"/>
      <c r="IB239" s="129"/>
    </row>
    <row r="240" spans="2:236" ht="25.5" customHeight="1">
      <c r="B240" s="2">
        <f>COUNTIF($H$4:H240,H240)</f>
        <v>0</v>
      </c>
      <c r="C240" s="2">
        <f>COUNTIF($J$4:J240,J240)</f>
        <v>0</v>
      </c>
      <c r="D240" s="2">
        <f>COUNTIF($K$4:K240,K240)</f>
        <v>0</v>
      </c>
      <c r="E240" s="89">
        <f t="shared" si="75"/>
        <v>237</v>
      </c>
      <c r="F240" s="89"/>
      <c r="G240" s="79"/>
      <c r="H240" s="97"/>
      <c r="I240" s="79"/>
      <c r="J240" s="79"/>
      <c r="K240" s="89"/>
      <c r="L240" s="89"/>
      <c r="M240" s="108"/>
      <c r="N240" s="108"/>
      <c r="O240" s="108"/>
      <c r="P240" s="108"/>
      <c r="Q240" s="108"/>
      <c r="R240" s="108"/>
      <c r="S240" s="89"/>
      <c r="T240" s="89"/>
      <c r="U240" s="89"/>
      <c r="V240" s="89"/>
      <c r="W240" s="89"/>
      <c r="X240" s="89"/>
      <c r="Y240" s="89"/>
      <c r="Z240" s="89"/>
      <c r="AA240" s="89"/>
      <c r="AB240" s="89"/>
      <c r="AC240" s="89"/>
      <c r="AD240" s="89"/>
      <c r="AE240" s="89"/>
      <c r="AF240" s="89"/>
      <c r="AG240" s="89"/>
      <c r="AH240" s="89"/>
      <c r="AI240" s="89"/>
      <c r="AJ240" s="89"/>
      <c r="AK240" s="89"/>
      <c r="AL240" s="89"/>
      <c r="AM240" s="89"/>
      <c r="AN240" s="89"/>
      <c r="AO240" s="89"/>
      <c r="AP240" s="89"/>
      <c r="AQ240" s="111"/>
      <c r="AR240" s="118"/>
      <c r="AS240" s="121" t="str">
        <f t="shared" si="76"/>
        <v/>
      </c>
      <c r="AT240" s="121" t="str">
        <f t="shared" si="76"/>
        <v/>
      </c>
      <c r="AU240" s="121" t="str">
        <f t="shared" si="76"/>
        <v/>
      </c>
      <c r="AV240" s="121" t="str">
        <f t="shared" si="76"/>
        <v/>
      </c>
      <c r="AW240" s="121" t="str">
        <f t="shared" si="76"/>
        <v/>
      </c>
      <c r="AX240" s="121" t="str">
        <f t="shared" si="76"/>
        <v/>
      </c>
      <c r="AY240" s="121" t="str">
        <f t="shared" si="77"/>
        <v/>
      </c>
      <c r="AZ240" s="121" t="str">
        <f t="shared" si="77"/>
        <v/>
      </c>
      <c r="BA240" s="121" t="str">
        <f t="shared" si="77"/>
        <v/>
      </c>
      <c r="BB240" s="121" t="str">
        <f t="shared" si="77"/>
        <v/>
      </c>
      <c r="BC240" s="121" t="str">
        <f t="shared" si="77"/>
        <v/>
      </c>
      <c r="BD240" s="121" t="str">
        <f t="shared" si="77"/>
        <v/>
      </c>
      <c r="BE240" s="82" t="str">
        <f t="shared" si="78"/>
        <v/>
      </c>
      <c r="BF240" s="82" t="str">
        <f t="shared" si="78"/>
        <v/>
      </c>
      <c r="BG240" s="82" t="str">
        <f t="shared" si="78"/>
        <v/>
      </c>
      <c r="BH240" s="82" t="str">
        <f t="shared" si="78"/>
        <v/>
      </c>
      <c r="BI240" s="82" t="str">
        <f t="shared" si="78"/>
        <v/>
      </c>
      <c r="BJ240" s="82" t="str">
        <f t="shared" si="78"/>
        <v/>
      </c>
      <c r="BK240" s="82" t="str">
        <f t="shared" si="79"/>
        <v/>
      </c>
      <c r="BL240" s="82" t="str">
        <f t="shared" si="79"/>
        <v/>
      </c>
      <c r="BM240" s="82" t="str">
        <f t="shared" si="79"/>
        <v/>
      </c>
      <c r="BN240" s="82" t="str">
        <f t="shared" si="79"/>
        <v/>
      </c>
      <c r="BO240" s="82" t="str">
        <f t="shared" si="79"/>
        <v/>
      </c>
      <c r="BP240" s="82" t="str">
        <f t="shared" si="79"/>
        <v/>
      </c>
      <c r="BQ240" s="82" t="str">
        <f t="shared" si="80"/>
        <v/>
      </c>
      <c r="BR240" s="82" t="str">
        <f t="shared" si="80"/>
        <v/>
      </c>
      <c r="BS240" s="82" t="str">
        <f t="shared" si="80"/>
        <v/>
      </c>
      <c r="BT240" s="82" t="str">
        <f t="shared" si="80"/>
        <v/>
      </c>
      <c r="BU240" s="82" t="str">
        <f t="shared" si="80"/>
        <v/>
      </c>
      <c r="BV240" s="82" t="str">
        <f t="shared" si="80"/>
        <v/>
      </c>
      <c r="BW240" s="82" t="str">
        <f t="shared" si="81"/>
        <v/>
      </c>
      <c r="BX240" s="82" t="str">
        <f t="shared" si="81"/>
        <v/>
      </c>
      <c r="BY240" s="82" t="str">
        <f t="shared" si="81"/>
        <v/>
      </c>
      <c r="BZ240" s="82" t="str">
        <f t="shared" si="81"/>
        <v/>
      </c>
      <c r="CA240" s="82" t="str">
        <f t="shared" si="81"/>
        <v/>
      </c>
      <c r="CB240" s="82" t="str">
        <f t="shared" si="81"/>
        <v/>
      </c>
      <c r="CC240" s="82" t="str">
        <f t="shared" si="82"/>
        <v/>
      </c>
      <c r="CD240" s="82" t="str">
        <f t="shared" si="82"/>
        <v/>
      </c>
      <c r="CE240" s="82" t="str">
        <f t="shared" si="82"/>
        <v/>
      </c>
      <c r="CF240" s="82" t="str">
        <f t="shared" si="82"/>
        <v/>
      </c>
      <c r="CG240" s="82" t="str">
        <f t="shared" si="82"/>
        <v/>
      </c>
      <c r="CH240" s="82" t="str">
        <f t="shared" si="82"/>
        <v/>
      </c>
      <c r="CI240" s="82" t="str">
        <f t="shared" si="83"/>
        <v/>
      </c>
      <c r="CJ240" s="82" t="str">
        <f t="shared" si="83"/>
        <v/>
      </c>
      <c r="CK240" s="82" t="str">
        <f t="shared" si="83"/>
        <v/>
      </c>
      <c r="CL240" s="82" t="str">
        <f t="shared" si="83"/>
        <v/>
      </c>
      <c r="CM240" s="82" t="str">
        <f t="shared" si="83"/>
        <v/>
      </c>
      <c r="CN240" s="82" t="str">
        <f t="shared" si="83"/>
        <v/>
      </c>
      <c r="CO240" s="82" t="str">
        <f t="shared" si="84"/>
        <v/>
      </c>
      <c r="CP240" s="82" t="str">
        <f t="shared" si="84"/>
        <v/>
      </c>
      <c r="CQ240" s="82" t="str">
        <f t="shared" si="84"/>
        <v/>
      </c>
      <c r="CR240" s="82" t="str">
        <f t="shared" si="84"/>
        <v/>
      </c>
      <c r="CS240" s="82" t="str">
        <f t="shared" si="84"/>
        <v/>
      </c>
      <c r="CT240" s="82" t="str">
        <f t="shared" si="84"/>
        <v/>
      </c>
      <c r="CU240" s="82" t="str">
        <f t="shared" si="85"/>
        <v/>
      </c>
      <c r="CV240" s="82" t="str">
        <f t="shared" si="85"/>
        <v/>
      </c>
      <c r="CW240" s="82" t="str">
        <f t="shared" si="85"/>
        <v/>
      </c>
      <c r="CX240" s="82" t="str">
        <f t="shared" si="85"/>
        <v/>
      </c>
      <c r="CY240" s="82" t="str">
        <f t="shared" si="85"/>
        <v/>
      </c>
      <c r="CZ240" s="82" t="str">
        <f t="shared" si="85"/>
        <v/>
      </c>
      <c r="DA240" s="82" t="str">
        <f t="shared" si="86"/>
        <v/>
      </c>
      <c r="DB240" s="82" t="str">
        <f t="shared" si="86"/>
        <v/>
      </c>
      <c r="DC240" s="82" t="str">
        <f t="shared" si="86"/>
        <v/>
      </c>
      <c r="DD240" s="82" t="str">
        <f t="shared" si="86"/>
        <v/>
      </c>
      <c r="DE240" s="82" t="str">
        <f t="shared" si="86"/>
        <v/>
      </c>
      <c r="DF240" s="82" t="str">
        <f t="shared" si="86"/>
        <v/>
      </c>
      <c r="DG240" s="82" t="str">
        <f t="shared" si="87"/>
        <v/>
      </c>
      <c r="DH240" s="82" t="str">
        <f t="shared" si="87"/>
        <v/>
      </c>
      <c r="DI240" s="82" t="str">
        <f t="shared" si="87"/>
        <v/>
      </c>
      <c r="DJ240" s="82" t="str">
        <f t="shared" si="87"/>
        <v/>
      </c>
      <c r="DK240" s="82" t="str">
        <f t="shared" si="87"/>
        <v/>
      </c>
      <c r="DL240" s="82" t="str">
        <f t="shared" si="87"/>
        <v/>
      </c>
      <c r="DM240" s="82" t="str">
        <f t="shared" si="88"/>
        <v/>
      </c>
      <c r="DN240" s="82" t="str">
        <f t="shared" si="88"/>
        <v/>
      </c>
      <c r="DO240" s="82" t="str">
        <f t="shared" si="88"/>
        <v/>
      </c>
      <c r="DP240" s="82" t="str">
        <f t="shared" si="88"/>
        <v/>
      </c>
      <c r="DQ240" s="82" t="str">
        <f t="shared" si="88"/>
        <v/>
      </c>
      <c r="DR240" s="82" t="str">
        <f t="shared" si="88"/>
        <v/>
      </c>
      <c r="DS240" s="82" t="str">
        <f t="shared" si="89"/>
        <v/>
      </c>
      <c r="DT240" s="82" t="str">
        <f t="shared" si="89"/>
        <v/>
      </c>
      <c r="DU240" s="82" t="str">
        <f t="shared" si="89"/>
        <v/>
      </c>
      <c r="DV240" s="82" t="str">
        <f t="shared" si="89"/>
        <v/>
      </c>
      <c r="DW240" s="82" t="str">
        <f t="shared" si="89"/>
        <v/>
      </c>
      <c r="DX240" s="82" t="str">
        <f t="shared" si="89"/>
        <v/>
      </c>
      <c r="DY240" s="82" t="str">
        <f t="shared" si="90"/>
        <v/>
      </c>
      <c r="DZ240" s="82" t="str">
        <f t="shared" si="90"/>
        <v/>
      </c>
      <c r="EA240" s="82" t="str">
        <f t="shared" si="90"/>
        <v/>
      </c>
      <c r="EB240" s="82" t="str">
        <f t="shared" si="90"/>
        <v/>
      </c>
      <c r="EC240" s="82" t="str">
        <f t="shared" si="90"/>
        <v/>
      </c>
      <c r="ED240" s="82" t="str">
        <f t="shared" si="90"/>
        <v/>
      </c>
      <c r="EE240" s="82" t="str">
        <f t="shared" si="91"/>
        <v/>
      </c>
      <c r="EF240" s="82" t="str">
        <f t="shared" si="91"/>
        <v/>
      </c>
      <c r="EG240" s="82" t="str">
        <f t="shared" si="91"/>
        <v/>
      </c>
      <c r="EH240" s="82" t="str">
        <f t="shared" si="91"/>
        <v/>
      </c>
      <c r="EI240" s="82" t="str">
        <f t="shared" si="91"/>
        <v/>
      </c>
      <c r="EJ240" s="82" t="str">
        <f t="shared" si="91"/>
        <v/>
      </c>
      <c r="EK240" s="82" t="str">
        <f t="shared" si="92"/>
        <v/>
      </c>
      <c r="EL240" s="82" t="str">
        <f t="shared" si="92"/>
        <v/>
      </c>
      <c r="EM240" s="82" t="str">
        <f t="shared" si="92"/>
        <v/>
      </c>
      <c r="EN240" s="82" t="str">
        <f t="shared" si="92"/>
        <v/>
      </c>
      <c r="EO240" s="82" t="str">
        <f t="shared" si="92"/>
        <v/>
      </c>
      <c r="EP240" s="82" t="str">
        <f t="shared" si="92"/>
        <v/>
      </c>
      <c r="EQ240" s="82" t="str">
        <f t="shared" si="93"/>
        <v/>
      </c>
      <c r="ER240" s="82" t="str">
        <f t="shared" si="93"/>
        <v/>
      </c>
      <c r="ES240" s="82" t="str">
        <f t="shared" si="93"/>
        <v/>
      </c>
      <c r="ET240" s="82" t="str">
        <f t="shared" si="93"/>
        <v/>
      </c>
      <c r="EU240" s="82" t="str">
        <f t="shared" si="93"/>
        <v/>
      </c>
      <c r="EV240" s="82" t="str">
        <f t="shared" si="93"/>
        <v/>
      </c>
      <c r="EW240" s="82" t="str">
        <f t="shared" si="94"/>
        <v/>
      </c>
      <c r="EX240" s="82" t="str">
        <f t="shared" si="94"/>
        <v/>
      </c>
      <c r="EY240" s="82" t="str">
        <f t="shared" si="94"/>
        <v/>
      </c>
      <c r="EZ240" s="82" t="str">
        <f t="shared" si="94"/>
        <v/>
      </c>
      <c r="FA240" s="82" t="str">
        <f t="shared" si="94"/>
        <v/>
      </c>
      <c r="FB240" s="82" t="str">
        <f t="shared" si="94"/>
        <v/>
      </c>
      <c r="FC240" s="82" t="str">
        <f t="shared" si="95"/>
        <v/>
      </c>
      <c r="FD240" s="82" t="str">
        <f t="shared" si="95"/>
        <v/>
      </c>
      <c r="FE240" s="82" t="str">
        <f t="shared" si="95"/>
        <v/>
      </c>
      <c r="FF240" s="82" t="str">
        <f t="shared" si="95"/>
        <v/>
      </c>
      <c r="FG240" s="82" t="str">
        <f t="shared" si="95"/>
        <v/>
      </c>
      <c r="FH240" s="82" t="str">
        <f t="shared" si="95"/>
        <v/>
      </c>
      <c r="FI240" s="82" t="str">
        <f t="shared" si="96"/>
        <v/>
      </c>
      <c r="FJ240" s="82" t="str">
        <f t="shared" si="96"/>
        <v/>
      </c>
      <c r="FK240" s="82" t="str">
        <f t="shared" si="96"/>
        <v/>
      </c>
      <c r="FL240" s="82" t="str">
        <f t="shared" si="96"/>
        <v/>
      </c>
      <c r="FM240" s="82" t="str">
        <f t="shared" si="96"/>
        <v/>
      </c>
      <c r="FN240" s="82" t="str">
        <f t="shared" si="96"/>
        <v/>
      </c>
      <c r="FO240" s="82" t="str">
        <f t="shared" si="97"/>
        <v/>
      </c>
      <c r="FP240" s="82" t="str">
        <f t="shared" si="97"/>
        <v/>
      </c>
      <c r="FQ240" s="82" t="str">
        <f t="shared" si="97"/>
        <v/>
      </c>
      <c r="FR240" s="82" t="str">
        <f t="shared" si="97"/>
        <v/>
      </c>
      <c r="FS240" s="82" t="str">
        <f t="shared" si="97"/>
        <v/>
      </c>
      <c r="FT240" s="82" t="str">
        <f t="shared" si="97"/>
        <v/>
      </c>
      <c r="FU240" s="82" t="str">
        <f t="shared" si="98"/>
        <v/>
      </c>
      <c r="FV240" s="82" t="str">
        <f t="shared" si="98"/>
        <v/>
      </c>
      <c r="FW240" s="82" t="str">
        <f t="shared" si="98"/>
        <v/>
      </c>
      <c r="FX240" s="82" t="str">
        <f t="shared" si="98"/>
        <v/>
      </c>
      <c r="FY240" s="82" t="str">
        <f t="shared" si="98"/>
        <v/>
      </c>
      <c r="FZ240" s="82" t="str">
        <f t="shared" si="98"/>
        <v/>
      </c>
      <c r="GA240" s="82" t="str">
        <f t="shared" si="99"/>
        <v/>
      </c>
      <c r="GB240" s="82" t="str">
        <f t="shared" si="99"/>
        <v/>
      </c>
      <c r="GC240" s="82" t="str">
        <f t="shared" si="99"/>
        <v/>
      </c>
      <c r="GD240" s="82" t="str">
        <f t="shared" si="99"/>
        <v/>
      </c>
      <c r="GE240" s="82" t="str">
        <f t="shared" si="99"/>
        <v/>
      </c>
      <c r="GF240" s="82" t="str">
        <f t="shared" si="99"/>
        <v/>
      </c>
      <c r="GG240" s="126"/>
      <c r="GH240" s="126"/>
      <c r="GI240" s="126"/>
      <c r="GJ240" s="126"/>
      <c r="GK240" s="126"/>
      <c r="GL240" s="126"/>
      <c r="GM240" s="126"/>
      <c r="GN240" s="126"/>
      <c r="GO240" s="126"/>
      <c r="GP240" s="126"/>
      <c r="GQ240" s="126"/>
      <c r="GR240" s="126"/>
      <c r="GS240" s="126"/>
      <c r="GT240" s="126"/>
      <c r="GU240" s="126"/>
      <c r="GV240" s="126"/>
      <c r="GW240" s="126"/>
      <c r="GX240" s="126"/>
      <c r="GY240" s="126"/>
      <c r="GZ240" s="126"/>
      <c r="HA240" s="126"/>
      <c r="HB240" s="126"/>
      <c r="HC240" s="126"/>
      <c r="HD240" s="126"/>
      <c r="HE240" s="129"/>
      <c r="HF240" s="129"/>
      <c r="HG240" s="129"/>
      <c r="HH240" s="129"/>
      <c r="HI240" s="129"/>
      <c r="HJ240" s="129"/>
      <c r="HK240" s="129"/>
      <c r="HL240" s="129"/>
      <c r="HM240" s="129"/>
      <c r="HN240" s="129"/>
      <c r="HO240" s="129"/>
      <c r="HP240" s="129"/>
      <c r="HQ240" s="129"/>
      <c r="HR240" s="129"/>
      <c r="HS240" s="129"/>
      <c r="HT240" s="129"/>
      <c r="HU240" s="129"/>
      <c r="HV240" s="129"/>
      <c r="HW240" s="129"/>
      <c r="HX240" s="129"/>
      <c r="HY240" s="129"/>
      <c r="HZ240" s="129"/>
      <c r="IA240" s="129"/>
      <c r="IB240" s="129"/>
    </row>
    <row r="241" spans="2:236" ht="25.5" customHeight="1">
      <c r="B241" s="2">
        <f>COUNTIF($H$4:H241,H241)</f>
        <v>0</v>
      </c>
      <c r="C241" s="2">
        <f>COUNTIF($J$4:J241,J241)</f>
        <v>0</v>
      </c>
      <c r="D241" s="2">
        <f>COUNTIF($K$4:K241,K241)</f>
        <v>0</v>
      </c>
      <c r="E241" s="89">
        <f t="shared" si="75"/>
        <v>238</v>
      </c>
      <c r="F241" s="89"/>
      <c r="G241" s="79"/>
      <c r="H241" s="97"/>
      <c r="I241" s="79"/>
      <c r="J241" s="79"/>
      <c r="K241" s="89"/>
      <c r="L241" s="89"/>
      <c r="M241" s="108"/>
      <c r="N241" s="108"/>
      <c r="O241" s="108"/>
      <c r="P241" s="108"/>
      <c r="Q241" s="108"/>
      <c r="R241" s="108"/>
      <c r="S241" s="89"/>
      <c r="T241" s="89"/>
      <c r="U241" s="89"/>
      <c r="V241" s="89"/>
      <c r="W241" s="89"/>
      <c r="X241" s="89"/>
      <c r="Y241" s="89"/>
      <c r="Z241" s="89"/>
      <c r="AA241" s="89"/>
      <c r="AB241" s="89"/>
      <c r="AC241" s="89"/>
      <c r="AD241" s="89"/>
      <c r="AE241" s="89"/>
      <c r="AF241" s="89"/>
      <c r="AG241" s="89"/>
      <c r="AH241" s="89"/>
      <c r="AI241" s="89"/>
      <c r="AJ241" s="89"/>
      <c r="AK241" s="89"/>
      <c r="AL241" s="89"/>
      <c r="AM241" s="89"/>
      <c r="AN241" s="89"/>
      <c r="AO241" s="89"/>
      <c r="AP241" s="89"/>
      <c r="AQ241" s="111"/>
      <c r="AR241" s="118"/>
      <c r="AS241" s="121" t="str">
        <f t="shared" si="76"/>
        <v/>
      </c>
      <c r="AT241" s="121" t="str">
        <f t="shared" si="76"/>
        <v/>
      </c>
      <c r="AU241" s="121" t="str">
        <f t="shared" si="76"/>
        <v/>
      </c>
      <c r="AV241" s="121" t="str">
        <f t="shared" si="76"/>
        <v/>
      </c>
      <c r="AW241" s="121" t="str">
        <f t="shared" si="76"/>
        <v/>
      </c>
      <c r="AX241" s="121" t="str">
        <f t="shared" si="76"/>
        <v/>
      </c>
      <c r="AY241" s="121" t="str">
        <f t="shared" si="77"/>
        <v/>
      </c>
      <c r="AZ241" s="121" t="str">
        <f t="shared" si="77"/>
        <v/>
      </c>
      <c r="BA241" s="121" t="str">
        <f t="shared" si="77"/>
        <v/>
      </c>
      <c r="BB241" s="121" t="str">
        <f t="shared" si="77"/>
        <v/>
      </c>
      <c r="BC241" s="121" t="str">
        <f t="shared" si="77"/>
        <v/>
      </c>
      <c r="BD241" s="121" t="str">
        <f t="shared" si="77"/>
        <v/>
      </c>
      <c r="BE241" s="82" t="str">
        <f t="shared" si="78"/>
        <v/>
      </c>
      <c r="BF241" s="82" t="str">
        <f t="shared" si="78"/>
        <v/>
      </c>
      <c r="BG241" s="82" t="str">
        <f t="shared" si="78"/>
        <v/>
      </c>
      <c r="BH241" s="82" t="str">
        <f t="shared" si="78"/>
        <v/>
      </c>
      <c r="BI241" s="82" t="str">
        <f t="shared" si="78"/>
        <v/>
      </c>
      <c r="BJ241" s="82" t="str">
        <f t="shared" si="78"/>
        <v/>
      </c>
      <c r="BK241" s="82" t="str">
        <f t="shared" si="79"/>
        <v/>
      </c>
      <c r="BL241" s="82" t="str">
        <f t="shared" si="79"/>
        <v/>
      </c>
      <c r="BM241" s="82" t="str">
        <f t="shared" si="79"/>
        <v/>
      </c>
      <c r="BN241" s="82" t="str">
        <f t="shared" si="79"/>
        <v/>
      </c>
      <c r="BO241" s="82" t="str">
        <f t="shared" si="79"/>
        <v/>
      </c>
      <c r="BP241" s="82" t="str">
        <f t="shared" si="79"/>
        <v/>
      </c>
      <c r="BQ241" s="82" t="str">
        <f t="shared" si="80"/>
        <v/>
      </c>
      <c r="BR241" s="82" t="str">
        <f t="shared" si="80"/>
        <v/>
      </c>
      <c r="BS241" s="82" t="str">
        <f t="shared" si="80"/>
        <v/>
      </c>
      <c r="BT241" s="82" t="str">
        <f t="shared" si="80"/>
        <v/>
      </c>
      <c r="BU241" s="82" t="str">
        <f t="shared" si="80"/>
        <v/>
      </c>
      <c r="BV241" s="82" t="str">
        <f t="shared" si="80"/>
        <v/>
      </c>
      <c r="BW241" s="82" t="str">
        <f t="shared" si="81"/>
        <v/>
      </c>
      <c r="BX241" s="82" t="str">
        <f t="shared" si="81"/>
        <v/>
      </c>
      <c r="BY241" s="82" t="str">
        <f t="shared" si="81"/>
        <v/>
      </c>
      <c r="BZ241" s="82" t="str">
        <f t="shared" si="81"/>
        <v/>
      </c>
      <c r="CA241" s="82" t="str">
        <f t="shared" si="81"/>
        <v/>
      </c>
      <c r="CB241" s="82" t="str">
        <f t="shared" si="81"/>
        <v/>
      </c>
      <c r="CC241" s="82" t="str">
        <f t="shared" si="82"/>
        <v/>
      </c>
      <c r="CD241" s="82" t="str">
        <f t="shared" si="82"/>
        <v/>
      </c>
      <c r="CE241" s="82" t="str">
        <f t="shared" si="82"/>
        <v/>
      </c>
      <c r="CF241" s="82" t="str">
        <f t="shared" si="82"/>
        <v/>
      </c>
      <c r="CG241" s="82" t="str">
        <f t="shared" si="82"/>
        <v/>
      </c>
      <c r="CH241" s="82" t="str">
        <f t="shared" si="82"/>
        <v/>
      </c>
      <c r="CI241" s="82" t="str">
        <f t="shared" si="83"/>
        <v/>
      </c>
      <c r="CJ241" s="82" t="str">
        <f t="shared" si="83"/>
        <v/>
      </c>
      <c r="CK241" s="82" t="str">
        <f t="shared" si="83"/>
        <v/>
      </c>
      <c r="CL241" s="82" t="str">
        <f t="shared" si="83"/>
        <v/>
      </c>
      <c r="CM241" s="82" t="str">
        <f t="shared" si="83"/>
        <v/>
      </c>
      <c r="CN241" s="82" t="str">
        <f t="shared" si="83"/>
        <v/>
      </c>
      <c r="CO241" s="82" t="str">
        <f t="shared" si="84"/>
        <v/>
      </c>
      <c r="CP241" s="82" t="str">
        <f t="shared" si="84"/>
        <v/>
      </c>
      <c r="CQ241" s="82" t="str">
        <f t="shared" si="84"/>
        <v/>
      </c>
      <c r="CR241" s="82" t="str">
        <f t="shared" si="84"/>
        <v/>
      </c>
      <c r="CS241" s="82" t="str">
        <f t="shared" si="84"/>
        <v/>
      </c>
      <c r="CT241" s="82" t="str">
        <f t="shared" si="84"/>
        <v/>
      </c>
      <c r="CU241" s="82" t="str">
        <f t="shared" si="85"/>
        <v/>
      </c>
      <c r="CV241" s="82" t="str">
        <f t="shared" si="85"/>
        <v/>
      </c>
      <c r="CW241" s="82" t="str">
        <f t="shared" si="85"/>
        <v/>
      </c>
      <c r="CX241" s="82" t="str">
        <f t="shared" si="85"/>
        <v/>
      </c>
      <c r="CY241" s="82" t="str">
        <f t="shared" si="85"/>
        <v/>
      </c>
      <c r="CZ241" s="82" t="str">
        <f t="shared" si="85"/>
        <v/>
      </c>
      <c r="DA241" s="82" t="str">
        <f t="shared" si="86"/>
        <v/>
      </c>
      <c r="DB241" s="82" t="str">
        <f t="shared" si="86"/>
        <v/>
      </c>
      <c r="DC241" s="82" t="str">
        <f t="shared" si="86"/>
        <v/>
      </c>
      <c r="DD241" s="82" t="str">
        <f t="shared" si="86"/>
        <v/>
      </c>
      <c r="DE241" s="82" t="str">
        <f t="shared" si="86"/>
        <v/>
      </c>
      <c r="DF241" s="82" t="str">
        <f t="shared" si="86"/>
        <v/>
      </c>
      <c r="DG241" s="82" t="str">
        <f t="shared" si="87"/>
        <v/>
      </c>
      <c r="DH241" s="82" t="str">
        <f t="shared" si="87"/>
        <v/>
      </c>
      <c r="DI241" s="82" t="str">
        <f t="shared" si="87"/>
        <v/>
      </c>
      <c r="DJ241" s="82" t="str">
        <f t="shared" si="87"/>
        <v/>
      </c>
      <c r="DK241" s="82" t="str">
        <f t="shared" si="87"/>
        <v/>
      </c>
      <c r="DL241" s="82" t="str">
        <f t="shared" si="87"/>
        <v/>
      </c>
      <c r="DM241" s="82" t="str">
        <f t="shared" si="88"/>
        <v/>
      </c>
      <c r="DN241" s="82" t="str">
        <f t="shared" si="88"/>
        <v/>
      </c>
      <c r="DO241" s="82" t="str">
        <f t="shared" si="88"/>
        <v/>
      </c>
      <c r="DP241" s="82" t="str">
        <f t="shared" si="88"/>
        <v/>
      </c>
      <c r="DQ241" s="82" t="str">
        <f t="shared" si="88"/>
        <v/>
      </c>
      <c r="DR241" s="82" t="str">
        <f t="shared" si="88"/>
        <v/>
      </c>
      <c r="DS241" s="82" t="str">
        <f t="shared" si="89"/>
        <v/>
      </c>
      <c r="DT241" s="82" t="str">
        <f t="shared" si="89"/>
        <v/>
      </c>
      <c r="DU241" s="82" t="str">
        <f t="shared" si="89"/>
        <v/>
      </c>
      <c r="DV241" s="82" t="str">
        <f t="shared" si="89"/>
        <v/>
      </c>
      <c r="DW241" s="82" t="str">
        <f t="shared" si="89"/>
        <v/>
      </c>
      <c r="DX241" s="82" t="str">
        <f t="shared" si="89"/>
        <v/>
      </c>
      <c r="DY241" s="82" t="str">
        <f t="shared" si="90"/>
        <v/>
      </c>
      <c r="DZ241" s="82" t="str">
        <f t="shared" si="90"/>
        <v/>
      </c>
      <c r="EA241" s="82" t="str">
        <f t="shared" si="90"/>
        <v/>
      </c>
      <c r="EB241" s="82" t="str">
        <f t="shared" si="90"/>
        <v/>
      </c>
      <c r="EC241" s="82" t="str">
        <f t="shared" si="90"/>
        <v/>
      </c>
      <c r="ED241" s="82" t="str">
        <f t="shared" si="90"/>
        <v/>
      </c>
      <c r="EE241" s="82" t="str">
        <f t="shared" si="91"/>
        <v/>
      </c>
      <c r="EF241" s="82" t="str">
        <f t="shared" si="91"/>
        <v/>
      </c>
      <c r="EG241" s="82" t="str">
        <f t="shared" si="91"/>
        <v/>
      </c>
      <c r="EH241" s="82" t="str">
        <f t="shared" si="91"/>
        <v/>
      </c>
      <c r="EI241" s="82" t="str">
        <f t="shared" si="91"/>
        <v/>
      </c>
      <c r="EJ241" s="82" t="str">
        <f t="shared" si="91"/>
        <v/>
      </c>
      <c r="EK241" s="82" t="str">
        <f t="shared" si="92"/>
        <v/>
      </c>
      <c r="EL241" s="82" t="str">
        <f t="shared" si="92"/>
        <v/>
      </c>
      <c r="EM241" s="82" t="str">
        <f t="shared" si="92"/>
        <v/>
      </c>
      <c r="EN241" s="82" t="str">
        <f t="shared" si="92"/>
        <v/>
      </c>
      <c r="EO241" s="82" t="str">
        <f t="shared" si="92"/>
        <v/>
      </c>
      <c r="EP241" s="82" t="str">
        <f t="shared" si="92"/>
        <v/>
      </c>
      <c r="EQ241" s="82" t="str">
        <f t="shared" si="93"/>
        <v/>
      </c>
      <c r="ER241" s="82" t="str">
        <f t="shared" si="93"/>
        <v/>
      </c>
      <c r="ES241" s="82" t="str">
        <f t="shared" si="93"/>
        <v/>
      </c>
      <c r="ET241" s="82" t="str">
        <f t="shared" si="93"/>
        <v/>
      </c>
      <c r="EU241" s="82" t="str">
        <f t="shared" si="93"/>
        <v/>
      </c>
      <c r="EV241" s="82" t="str">
        <f t="shared" si="93"/>
        <v/>
      </c>
      <c r="EW241" s="82" t="str">
        <f t="shared" si="94"/>
        <v/>
      </c>
      <c r="EX241" s="82" t="str">
        <f t="shared" si="94"/>
        <v/>
      </c>
      <c r="EY241" s="82" t="str">
        <f t="shared" si="94"/>
        <v/>
      </c>
      <c r="EZ241" s="82" t="str">
        <f t="shared" si="94"/>
        <v/>
      </c>
      <c r="FA241" s="82" t="str">
        <f t="shared" si="94"/>
        <v/>
      </c>
      <c r="FB241" s="82" t="str">
        <f t="shared" si="94"/>
        <v/>
      </c>
      <c r="FC241" s="82" t="str">
        <f t="shared" si="95"/>
        <v/>
      </c>
      <c r="FD241" s="82" t="str">
        <f t="shared" si="95"/>
        <v/>
      </c>
      <c r="FE241" s="82" t="str">
        <f t="shared" si="95"/>
        <v/>
      </c>
      <c r="FF241" s="82" t="str">
        <f t="shared" si="95"/>
        <v/>
      </c>
      <c r="FG241" s="82" t="str">
        <f t="shared" si="95"/>
        <v/>
      </c>
      <c r="FH241" s="82" t="str">
        <f t="shared" si="95"/>
        <v/>
      </c>
      <c r="FI241" s="82" t="str">
        <f t="shared" si="96"/>
        <v/>
      </c>
      <c r="FJ241" s="82" t="str">
        <f t="shared" si="96"/>
        <v/>
      </c>
      <c r="FK241" s="82" t="str">
        <f t="shared" si="96"/>
        <v/>
      </c>
      <c r="FL241" s="82" t="str">
        <f t="shared" si="96"/>
        <v/>
      </c>
      <c r="FM241" s="82" t="str">
        <f t="shared" si="96"/>
        <v/>
      </c>
      <c r="FN241" s="82" t="str">
        <f t="shared" si="96"/>
        <v/>
      </c>
      <c r="FO241" s="82" t="str">
        <f t="shared" si="97"/>
        <v/>
      </c>
      <c r="FP241" s="82" t="str">
        <f t="shared" si="97"/>
        <v/>
      </c>
      <c r="FQ241" s="82" t="str">
        <f t="shared" si="97"/>
        <v/>
      </c>
      <c r="FR241" s="82" t="str">
        <f t="shared" si="97"/>
        <v/>
      </c>
      <c r="FS241" s="82" t="str">
        <f t="shared" si="97"/>
        <v/>
      </c>
      <c r="FT241" s="82" t="str">
        <f t="shared" si="97"/>
        <v/>
      </c>
      <c r="FU241" s="82" t="str">
        <f t="shared" si="98"/>
        <v/>
      </c>
      <c r="FV241" s="82" t="str">
        <f t="shared" si="98"/>
        <v/>
      </c>
      <c r="FW241" s="82" t="str">
        <f t="shared" si="98"/>
        <v/>
      </c>
      <c r="FX241" s="82" t="str">
        <f t="shared" si="98"/>
        <v/>
      </c>
      <c r="FY241" s="82" t="str">
        <f t="shared" si="98"/>
        <v/>
      </c>
      <c r="FZ241" s="82" t="str">
        <f t="shared" si="98"/>
        <v/>
      </c>
      <c r="GA241" s="82" t="str">
        <f t="shared" si="99"/>
        <v/>
      </c>
      <c r="GB241" s="82" t="str">
        <f t="shared" si="99"/>
        <v/>
      </c>
      <c r="GC241" s="82" t="str">
        <f t="shared" si="99"/>
        <v/>
      </c>
      <c r="GD241" s="82" t="str">
        <f t="shared" si="99"/>
        <v/>
      </c>
      <c r="GE241" s="82" t="str">
        <f t="shared" si="99"/>
        <v/>
      </c>
      <c r="GF241" s="82" t="str">
        <f t="shared" si="99"/>
        <v/>
      </c>
      <c r="GG241" s="126"/>
      <c r="GH241" s="126"/>
      <c r="GI241" s="126"/>
      <c r="GJ241" s="126"/>
      <c r="GK241" s="126"/>
      <c r="GL241" s="126"/>
      <c r="GM241" s="126"/>
      <c r="GN241" s="126"/>
      <c r="GO241" s="126"/>
      <c r="GP241" s="126"/>
      <c r="GQ241" s="126"/>
      <c r="GR241" s="126"/>
      <c r="GS241" s="126"/>
      <c r="GT241" s="126"/>
      <c r="GU241" s="126"/>
      <c r="GV241" s="126"/>
      <c r="GW241" s="126"/>
      <c r="GX241" s="126"/>
      <c r="GY241" s="126"/>
      <c r="GZ241" s="126"/>
      <c r="HA241" s="126"/>
      <c r="HB241" s="126"/>
      <c r="HC241" s="126"/>
      <c r="HD241" s="126"/>
      <c r="HE241" s="129"/>
      <c r="HF241" s="129"/>
      <c r="HG241" s="129"/>
      <c r="HH241" s="129"/>
      <c r="HI241" s="129"/>
      <c r="HJ241" s="129"/>
      <c r="HK241" s="129"/>
      <c r="HL241" s="129"/>
      <c r="HM241" s="129"/>
      <c r="HN241" s="129"/>
      <c r="HO241" s="129"/>
      <c r="HP241" s="129"/>
      <c r="HQ241" s="129"/>
      <c r="HR241" s="129"/>
      <c r="HS241" s="129"/>
      <c r="HT241" s="129"/>
      <c r="HU241" s="129"/>
      <c r="HV241" s="129"/>
      <c r="HW241" s="129"/>
      <c r="HX241" s="129"/>
      <c r="HY241" s="129"/>
      <c r="HZ241" s="129"/>
      <c r="IA241" s="129"/>
      <c r="IB241" s="129"/>
    </row>
    <row r="242" spans="2:236" ht="25.5" customHeight="1">
      <c r="B242" s="2">
        <f>COUNTIF($H$4:H242,H242)</f>
        <v>0</v>
      </c>
      <c r="C242" s="2">
        <f>COUNTIF($J$4:J242,J242)</f>
        <v>0</v>
      </c>
      <c r="D242" s="2">
        <f>COUNTIF($K$4:K242,K242)</f>
        <v>0</v>
      </c>
      <c r="E242" s="89">
        <f t="shared" si="75"/>
        <v>239</v>
      </c>
      <c r="F242" s="89"/>
      <c r="G242" s="79"/>
      <c r="H242" s="97"/>
      <c r="I242" s="79"/>
      <c r="J242" s="79"/>
      <c r="K242" s="89"/>
      <c r="L242" s="89"/>
      <c r="M242" s="108"/>
      <c r="N242" s="108"/>
      <c r="O242" s="108"/>
      <c r="P242" s="108"/>
      <c r="Q242" s="108"/>
      <c r="R242" s="108"/>
      <c r="S242" s="89"/>
      <c r="T242" s="89"/>
      <c r="U242" s="89"/>
      <c r="V242" s="89"/>
      <c r="W242" s="89"/>
      <c r="X242" s="89"/>
      <c r="Y242" s="89"/>
      <c r="Z242" s="89"/>
      <c r="AA242" s="89"/>
      <c r="AB242" s="89"/>
      <c r="AC242" s="89"/>
      <c r="AD242" s="89"/>
      <c r="AE242" s="89"/>
      <c r="AF242" s="89"/>
      <c r="AG242" s="89"/>
      <c r="AH242" s="89"/>
      <c r="AI242" s="89"/>
      <c r="AJ242" s="89"/>
      <c r="AK242" s="89"/>
      <c r="AL242" s="89"/>
      <c r="AM242" s="89"/>
      <c r="AN242" s="89"/>
      <c r="AO242" s="89"/>
      <c r="AP242" s="89"/>
      <c r="AQ242" s="111"/>
      <c r="AR242" s="118"/>
      <c r="AS242" s="121" t="str">
        <f t="shared" si="76"/>
        <v/>
      </c>
      <c r="AT242" s="121" t="str">
        <f t="shared" si="76"/>
        <v/>
      </c>
      <c r="AU242" s="121" t="str">
        <f t="shared" si="76"/>
        <v/>
      </c>
      <c r="AV242" s="121" t="str">
        <f t="shared" si="76"/>
        <v/>
      </c>
      <c r="AW242" s="121" t="str">
        <f t="shared" si="76"/>
        <v/>
      </c>
      <c r="AX242" s="121" t="str">
        <f t="shared" si="76"/>
        <v/>
      </c>
      <c r="AY242" s="121" t="str">
        <f t="shared" si="77"/>
        <v/>
      </c>
      <c r="AZ242" s="121" t="str">
        <f t="shared" si="77"/>
        <v/>
      </c>
      <c r="BA242" s="121" t="str">
        <f t="shared" si="77"/>
        <v/>
      </c>
      <c r="BB242" s="121" t="str">
        <f t="shared" si="77"/>
        <v/>
      </c>
      <c r="BC242" s="121" t="str">
        <f t="shared" si="77"/>
        <v/>
      </c>
      <c r="BD242" s="121" t="str">
        <f t="shared" si="77"/>
        <v/>
      </c>
      <c r="BE242" s="82" t="str">
        <f t="shared" si="78"/>
        <v/>
      </c>
      <c r="BF242" s="82" t="str">
        <f t="shared" si="78"/>
        <v/>
      </c>
      <c r="BG242" s="82" t="str">
        <f t="shared" si="78"/>
        <v/>
      </c>
      <c r="BH242" s="82" t="str">
        <f t="shared" si="78"/>
        <v/>
      </c>
      <c r="BI242" s="82" t="str">
        <f t="shared" si="78"/>
        <v/>
      </c>
      <c r="BJ242" s="82" t="str">
        <f t="shared" si="78"/>
        <v/>
      </c>
      <c r="BK242" s="82" t="str">
        <f t="shared" si="79"/>
        <v/>
      </c>
      <c r="BL242" s="82" t="str">
        <f t="shared" si="79"/>
        <v/>
      </c>
      <c r="BM242" s="82" t="str">
        <f t="shared" si="79"/>
        <v/>
      </c>
      <c r="BN242" s="82" t="str">
        <f t="shared" si="79"/>
        <v/>
      </c>
      <c r="BO242" s="82" t="str">
        <f t="shared" si="79"/>
        <v/>
      </c>
      <c r="BP242" s="82" t="str">
        <f t="shared" si="79"/>
        <v/>
      </c>
      <c r="BQ242" s="82" t="str">
        <f t="shared" si="80"/>
        <v/>
      </c>
      <c r="BR242" s="82" t="str">
        <f t="shared" si="80"/>
        <v/>
      </c>
      <c r="BS242" s="82" t="str">
        <f t="shared" si="80"/>
        <v/>
      </c>
      <c r="BT242" s="82" t="str">
        <f t="shared" si="80"/>
        <v/>
      </c>
      <c r="BU242" s="82" t="str">
        <f t="shared" si="80"/>
        <v/>
      </c>
      <c r="BV242" s="82" t="str">
        <f t="shared" si="80"/>
        <v/>
      </c>
      <c r="BW242" s="82" t="str">
        <f t="shared" si="81"/>
        <v/>
      </c>
      <c r="BX242" s="82" t="str">
        <f t="shared" si="81"/>
        <v/>
      </c>
      <c r="BY242" s="82" t="str">
        <f t="shared" si="81"/>
        <v/>
      </c>
      <c r="BZ242" s="82" t="str">
        <f t="shared" si="81"/>
        <v/>
      </c>
      <c r="CA242" s="82" t="str">
        <f t="shared" si="81"/>
        <v/>
      </c>
      <c r="CB242" s="82" t="str">
        <f t="shared" si="81"/>
        <v/>
      </c>
      <c r="CC242" s="82" t="str">
        <f t="shared" si="82"/>
        <v/>
      </c>
      <c r="CD242" s="82" t="str">
        <f t="shared" si="82"/>
        <v/>
      </c>
      <c r="CE242" s="82" t="str">
        <f t="shared" si="82"/>
        <v/>
      </c>
      <c r="CF242" s="82" t="str">
        <f t="shared" si="82"/>
        <v/>
      </c>
      <c r="CG242" s="82" t="str">
        <f t="shared" si="82"/>
        <v/>
      </c>
      <c r="CH242" s="82" t="str">
        <f t="shared" si="82"/>
        <v/>
      </c>
      <c r="CI242" s="82" t="str">
        <f t="shared" si="83"/>
        <v/>
      </c>
      <c r="CJ242" s="82" t="str">
        <f t="shared" si="83"/>
        <v/>
      </c>
      <c r="CK242" s="82" t="str">
        <f t="shared" si="83"/>
        <v/>
      </c>
      <c r="CL242" s="82" t="str">
        <f t="shared" si="83"/>
        <v/>
      </c>
      <c r="CM242" s="82" t="str">
        <f t="shared" si="83"/>
        <v/>
      </c>
      <c r="CN242" s="82" t="str">
        <f t="shared" si="83"/>
        <v/>
      </c>
      <c r="CO242" s="82" t="str">
        <f t="shared" si="84"/>
        <v/>
      </c>
      <c r="CP242" s="82" t="str">
        <f t="shared" si="84"/>
        <v/>
      </c>
      <c r="CQ242" s="82" t="str">
        <f t="shared" si="84"/>
        <v/>
      </c>
      <c r="CR242" s="82" t="str">
        <f t="shared" si="84"/>
        <v/>
      </c>
      <c r="CS242" s="82" t="str">
        <f t="shared" si="84"/>
        <v/>
      </c>
      <c r="CT242" s="82" t="str">
        <f t="shared" si="84"/>
        <v/>
      </c>
      <c r="CU242" s="82" t="str">
        <f t="shared" si="85"/>
        <v/>
      </c>
      <c r="CV242" s="82" t="str">
        <f t="shared" si="85"/>
        <v/>
      </c>
      <c r="CW242" s="82" t="str">
        <f t="shared" si="85"/>
        <v/>
      </c>
      <c r="CX242" s="82" t="str">
        <f t="shared" si="85"/>
        <v/>
      </c>
      <c r="CY242" s="82" t="str">
        <f t="shared" si="85"/>
        <v/>
      </c>
      <c r="CZ242" s="82" t="str">
        <f t="shared" si="85"/>
        <v/>
      </c>
      <c r="DA242" s="82" t="str">
        <f t="shared" si="86"/>
        <v/>
      </c>
      <c r="DB242" s="82" t="str">
        <f t="shared" si="86"/>
        <v/>
      </c>
      <c r="DC242" s="82" t="str">
        <f t="shared" si="86"/>
        <v/>
      </c>
      <c r="DD242" s="82" t="str">
        <f t="shared" si="86"/>
        <v/>
      </c>
      <c r="DE242" s="82" t="str">
        <f t="shared" si="86"/>
        <v/>
      </c>
      <c r="DF242" s="82" t="str">
        <f t="shared" si="86"/>
        <v/>
      </c>
      <c r="DG242" s="82" t="str">
        <f t="shared" si="87"/>
        <v/>
      </c>
      <c r="DH242" s="82" t="str">
        <f t="shared" si="87"/>
        <v/>
      </c>
      <c r="DI242" s="82" t="str">
        <f t="shared" si="87"/>
        <v/>
      </c>
      <c r="DJ242" s="82" t="str">
        <f t="shared" si="87"/>
        <v/>
      </c>
      <c r="DK242" s="82" t="str">
        <f t="shared" si="87"/>
        <v/>
      </c>
      <c r="DL242" s="82" t="str">
        <f t="shared" si="87"/>
        <v/>
      </c>
      <c r="DM242" s="82" t="str">
        <f t="shared" si="88"/>
        <v/>
      </c>
      <c r="DN242" s="82" t="str">
        <f t="shared" si="88"/>
        <v/>
      </c>
      <c r="DO242" s="82" t="str">
        <f t="shared" si="88"/>
        <v/>
      </c>
      <c r="DP242" s="82" t="str">
        <f t="shared" si="88"/>
        <v/>
      </c>
      <c r="DQ242" s="82" t="str">
        <f t="shared" si="88"/>
        <v/>
      </c>
      <c r="DR242" s="82" t="str">
        <f t="shared" si="88"/>
        <v/>
      </c>
      <c r="DS242" s="82" t="str">
        <f t="shared" si="89"/>
        <v/>
      </c>
      <c r="DT242" s="82" t="str">
        <f t="shared" si="89"/>
        <v/>
      </c>
      <c r="DU242" s="82" t="str">
        <f t="shared" si="89"/>
        <v/>
      </c>
      <c r="DV242" s="82" t="str">
        <f t="shared" si="89"/>
        <v/>
      </c>
      <c r="DW242" s="82" t="str">
        <f t="shared" si="89"/>
        <v/>
      </c>
      <c r="DX242" s="82" t="str">
        <f t="shared" si="89"/>
        <v/>
      </c>
      <c r="DY242" s="82" t="str">
        <f t="shared" si="90"/>
        <v/>
      </c>
      <c r="DZ242" s="82" t="str">
        <f t="shared" si="90"/>
        <v/>
      </c>
      <c r="EA242" s="82" t="str">
        <f t="shared" si="90"/>
        <v/>
      </c>
      <c r="EB242" s="82" t="str">
        <f t="shared" si="90"/>
        <v/>
      </c>
      <c r="EC242" s="82" t="str">
        <f t="shared" si="90"/>
        <v/>
      </c>
      <c r="ED242" s="82" t="str">
        <f t="shared" si="90"/>
        <v/>
      </c>
      <c r="EE242" s="82" t="str">
        <f t="shared" si="91"/>
        <v/>
      </c>
      <c r="EF242" s="82" t="str">
        <f t="shared" si="91"/>
        <v/>
      </c>
      <c r="EG242" s="82" t="str">
        <f t="shared" si="91"/>
        <v/>
      </c>
      <c r="EH242" s="82" t="str">
        <f t="shared" si="91"/>
        <v/>
      </c>
      <c r="EI242" s="82" t="str">
        <f t="shared" si="91"/>
        <v/>
      </c>
      <c r="EJ242" s="82" t="str">
        <f t="shared" si="91"/>
        <v/>
      </c>
      <c r="EK242" s="82" t="str">
        <f t="shared" si="92"/>
        <v/>
      </c>
      <c r="EL242" s="82" t="str">
        <f t="shared" si="92"/>
        <v/>
      </c>
      <c r="EM242" s="82" t="str">
        <f t="shared" si="92"/>
        <v/>
      </c>
      <c r="EN242" s="82" t="str">
        <f t="shared" si="92"/>
        <v/>
      </c>
      <c r="EO242" s="82" t="str">
        <f t="shared" si="92"/>
        <v/>
      </c>
      <c r="EP242" s="82" t="str">
        <f t="shared" si="92"/>
        <v/>
      </c>
      <c r="EQ242" s="82" t="str">
        <f t="shared" si="93"/>
        <v/>
      </c>
      <c r="ER242" s="82" t="str">
        <f t="shared" si="93"/>
        <v/>
      </c>
      <c r="ES242" s="82" t="str">
        <f t="shared" si="93"/>
        <v/>
      </c>
      <c r="ET242" s="82" t="str">
        <f t="shared" si="93"/>
        <v/>
      </c>
      <c r="EU242" s="82" t="str">
        <f t="shared" si="93"/>
        <v/>
      </c>
      <c r="EV242" s="82" t="str">
        <f t="shared" si="93"/>
        <v/>
      </c>
      <c r="EW242" s="82" t="str">
        <f t="shared" si="94"/>
        <v/>
      </c>
      <c r="EX242" s="82" t="str">
        <f t="shared" si="94"/>
        <v/>
      </c>
      <c r="EY242" s="82" t="str">
        <f t="shared" si="94"/>
        <v/>
      </c>
      <c r="EZ242" s="82" t="str">
        <f t="shared" si="94"/>
        <v/>
      </c>
      <c r="FA242" s="82" t="str">
        <f t="shared" si="94"/>
        <v/>
      </c>
      <c r="FB242" s="82" t="str">
        <f t="shared" si="94"/>
        <v/>
      </c>
      <c r="FC242" s="82" t="str">
        <f t="shared" si="95"/>
        <v/>
      </c>
      <c r="FD242" s="82" t="str">
        <f t="shared" si="95"/>
        <v/>
      </c>
      <c r="FE242" s="82" t="str">
        <f t="shared" si="95"/>
        <v/>
      </c>
      <c r="FF242" s="82" t="str">
        <f t="shared" si="95"/>
        <v/>
      </c>
      <c r="FG242" s="82" t="str">
        <f t="shared" si="95"/>
        <v/>
      </c>
      <c r="FH242" s="82" t="str">
        <f t="shared" si="95"/>
        <v/>
      </c>
      <c r="FI242" s="82" t="str">
        <f t="shared" si="96"/>
        <v/>
      </c>
      <c r="FJ242" s="82" t="str">
        <f t="shared" si="96"/>
        <v/>
      </c>
      <c r="FK242" s="82" t="str">
        <f t="shared" si="96"/>
        <v/>
      </c>
      <c r="FL242" s="82" t="str">
        <f t="shared" si="96"/>
        <v/>
      </c>
      <c r="FM242" s="82" t="str">
        <f t="shared" si="96"/>
        <v/>
      </c>
      <c r="FN242" s="82" t="str">
        <f t="shared" si="96"/>
        <v/>
      </c>
      <c r="FO242" s="82" t="str">
        <f t="shared" si="97"/>
        <v/>
      </c>
      <c r="FP242" s="82" t="str">
        <f t="shared" si="97"/>
        <v/>
      </c>
      <c r="FQ242" s="82" t="str">
        <f t="shared" si="97"/>
        <v/>
      </c>
      <c r="FR242" s="82" t="str">
        <f t="shared" si="97"/>
        <v/>
      </c>
      <c r="FS242" s="82" t="str">
        <f t="shared" si="97"/>
        <v/>
      </c>
      <c r="FT242" s="82" t="str">
        <f t="shared" si="97"/>
        <v/>
      </c>
      <c r="FU242" s="82" t="str">
        <f t="shared" si="98"/>
        <v/>
      </c>
      <c r="FV242" s="82" t="str">
        <f t="shared" si="98"/>
        <v/>
      </c>
      <c r="FW242" s="82" t="str">
        <f t="shared" si="98"/>
        <v/>
      </c>
      <c r="FX242" s="82" t="str">
        <f t="shared" si="98"/>
        <v/>
      </c>
      <c r="FY242" s="82" t="str">
        <f t="shared" si="98"/>
        <v/>
      </c>
      <c r="FZ242" s="82" t="str">
        <f t="shared" si="98"/>
        <v/>
      </c>
      <c r="GA242" s="82" t="str">
        <f t="shared" si="99"/>
        <v/>
      </c>
      <c r="GB242" s="82" t="str">
        <f t="shared" si="99"/>
        <v/>
      </c>
      <c r="GC242" s="82" t="str">
        <f t="shared" si="99"/>
        <v/>
      </c>
      <c r="GD242" s="82" t="str">
        <f t="shared" si="99"/>
        <v/>
      </c>
      <c r="GE242" s="82" t="str">
        <f t="shared" si="99"/>
        <v/>
      </c>
      <c r="GF242" s="82" t="str">
        <f t="shared" si="99"/>
        <v/>
      </c>
      <c r="GG242" s="126"/>
      <c r="GH242" s="126"/>
      <c r="GI242" s="126"/>
      <c r="GJ242" s="126"/>
      <c r="GK242" s="126"/>
      <c r="GL242" s="126"/>
      <c r="GM242" s="126"/>
      <c r="GN242" s="126"/>
      <c r="GO242" s="126"/>
      <c r="GP242" s="126"/>
      <c r="GQ242" s="126"/>
      <c r="GR242" s="126"/>
      <c r="GS242" s="126"/>
      <c r="GT242" s="126"/>
      <c r="GU242" s="126"/>
      <c r="GV242" s="126"/>
      <c r="GW242" s="126"/>
      <c r="GX242" s="126"/>
      <c r="GY242" s="126"/>
      <c r="GZ242" s="126"/>
      <c r="HA242" s="126"/>
      <c r="HB242" s="126"/>
      <c r="HC242" s="126"/>
      <c r="HD242" s="126"/>
      <c r="HE242" s="129"/>
      <c r="HF242" s="129"/>
      <c r="HG242" s="129"/>
      <c r="HH242" s="129"/>
      <c r="HI242" s="129"/>
      <c r="HJ242" s="129"/>
      <c r="HK242" s="129"/>
      <c r="HL242" s="129"/>
      <c r="HM242" s="129"/>
      <c r="HN242" s="129"/>
      <c r="HO242" s="129"/>
      <c r="HP242" s="129"/>
      <c r="HQ242" s="129"/>
      <c r="HR242" s="129"/>
      <c r="HS242" s="129"/>
      <c r="HT242" s="129"/>
      <c r="HU242" s="129"/>
      <c r="HV242" s="129"/>
      <c r="HW242" s="129"/>
      <c r="HX242" s="129"/>
      <c r="HY242" s="129"/>
      <c r="HZ242" s="129"/>
      <c r="IA242" s="129"/>
      <c r="IB242" s="129"/>
    </row>
    <row r="243" spans="2:236" ht="25.5" customHeight="1">
      <c r="B243" s="2">
        <f>COUNTIF($H$4:H243,H243)</f>
        <v>0</v>
      </c>
      <c r="C243" s="2">
        <f>COUNTIF($J$4:J243,J243)</f>
        <v>0</v>
      </c>
      <c r="D243" s="2">
        <f>COUNTIF($K$4:K243,K243)</f>
        <v>0</v>
      </c>
      <c r="E243" s="89">
        <f t="shared" si="75"/>
        <v>240</v>
      </c>
      <c r="F243" s="89"/>
      <c r="G243" s="79"/>
      <c r="H243" s="97"/>
      <c r="I243" s="79"/>
      <c r="J243" s="79"/>
      <c r="K243" s="89"/>
      <c r="L243" s="89"/>
      <c r="M243" s="108"/>
      <c r="N243" s="108"/>
      <c r="O243" s="108"/>
      <c r="P243" s="108"/>
      <c r="Q243" s="108"/>
      <c r="R243" s="108"/>
      <c r="S243" s="89"/>
      <c r="T243" s="89"/>
      <c r="U243" s="89"/>
      <c r="V243" s="89"/>
      <c r="W243" s="89"/>
      <c r="X243" s="89"/>
      <c r="Y243" s="89"/>
      <c r="Z243" s="89"/>
      <c r="AA243" s="89"/>
      <c r="AB243" s="89"/>
      <c r="AC243" s="89"/>
      <c r="AD243" s="89"/>
      <c r="AE243" s="89"/>
      <c r="AF243" s="89"/>
      <c r="AG243" s="89"/>
      <c r="AH243" s="89"/>
      <c r="AI243" s="89"/>
      <c r="AJ243" s="89"/>
      <c r="AK243" s="89"/>
      <c r="AL243" s="89"/>
      <c r="AM243" s="89"/>
      <c r="AN243" s="89"/>
      <c r="AO243" s="89"/>
      <c r="AP243" s="89"/>
      <c r="AQ243" s="111"/>
      <c r="AR243" s="118"/>
      <c r="AS243" s="121" t="str">
        <f t="shared" si="76"/>
        <v/>
      </c>
      <c r="AT243" s="121" t="str">
        <f t="shared" si="76"/>
        <v/>
      </c>
      <c r="AU243" s="121" t="str">
        <f t="shared" si="76"/>
        <v/>
      </c>
      <c r="AV243" s="121" t="str">
        <f t="shared" si="76"/>
        <v/>
      </c>
      <c r="AW243" s="121" t="str">
        <f t="shared" si="76"/>
        <v/>
      </c>
      <c r="AX243" s="121" t="str">
        <f t="shared" si="76"/>
        <v/>
      </c>
      <c r="AY243" s="121" t="str">
        <f t="shared" si="77"/>
        <v/>
      </c>
      <c r="AZ243" s="121" t="str">
        <f t="shared" si="77"/>
        <v/>
      </c>
      <c r="BA243" s="121" t="str">
        <f t="shared" si="77"/>
        <v/>
      </c>
      <c r="BB243" s="121" t="str">
        <f t="shared" si="77"/>
        <v/>
      </c>
      <c r="BC243" s="121" t="str">
        <f t="shared" si="77"/>
        <v/>
      </c>
      <c r="BD243" s="121" t="str">
        <f t="shared" si="77"/>
        <v/>
      </c>
      <c r="BE243" s="82" t="str">
        <f t="shared" si="78"/>
        <v/>
      </c>
      <c r="BF243" s="82" t="str">
        <f t="shared" si="78"/>
        <v/>
      </c>
      <c r="BG243" s="82" t="str">
        <f t="shared" si="78"/>
        <v/>
      </c>
      <c r="BH243" s="82" t="str">
        <f t="shared" si="78"/>
        <v/>
      </c>
      <c r="BI243" s="82" t="str">
        <f t="shared" si="78"/>
        <v/>
      </c>
      <c r="BJ243" s="82" t="str">
        <f t="shared" si="78"/>
        <v/>
      </c>
      <c r="BK243" s="82" t="str">
        <f t="shared" si="79"/>
        <v/>
      </c>
      <c r="BL243" s="82" t="str">
        <f t="shared" si="79"/>
        <v/>
      </c>
      <c r="BM243" s="82" t="str">
        <f t="shared" si="79"/>
        <v/>
      </c>
      <c r="BN243" s="82" t="str">
        <f t="shared" si="79"/>
        <v/>
      </c>
      <c r="BO243" s="82" t="str">
        <f t="shared" si="79"/>
        <v/>
      </c>
      <c r="BP243" s="82" t="str">
        <f t="shared" si="79"/>
        <v/>
      </c>
      <c r="BQ243" s="82" t="str">
        <f t="shared" si="80"/>
        <v/>
      </c>
      <c r="BR243" s="82" t="str">
        <f t="shared" si="80"/>
        <v/>
      </c>
      <c r="BS243" s="82" t="str">
        <f t="shared" si="80"/>
        <v/>
      </c>
      <c r="BT243" s="82" t="str">
        <f t="shared" si="80"/>
        <v/>
      </c>
      <c r="BU243" s="82" t="str">
        <f t="shared" si="80"/>
        <v/>
      </c>
      <c r="BV243" s="82" t="str">
        <f t="shared" si="80"/>
        <v/>
      </c>
      <c r="BW243" s="82" t="str">
        <f t="shared" si="81"/>
        <v/>
      </c>
      <c r="BX243" s="82" t="str">
        <f t="shared" si="81"/>
        <v/>
      </c>
      <c r="BY243" s="82" t="str">
        <f t="shared" si="81"/>
        <v/>
      </c>
      <c r="BZ243" s="82" t="str">
        <f t="shared" si="81"/>
        <v/>
      </c>
      <c r="CA243" s="82" t="str">
        <f t="shared" si="81"/>
        <v/>
      </c>
      <c r="CB243" s="82" t="str">
        <f t="shared" si="81"/>
        <v/>
      </c>
      <c r="CC243" s="82" t="str">
        <f t="shared" si="82"/>
        <v/>
      </c>
      <c r="CD243" s="82" t="str">
        <f t="shared" si="82"/>
        <v/>
      </c>
      <c r="CE243" s="82" t="str">
        <f t="shared" si="82"/>
        <v/>
      </c>
      <c r="CF243" s="82" t="str">
        <f t="shared" si="82"/>
        <v/>
      </c>
      <c r="CG243" s="82" t="str">
        <f t="shared" si="82"/>
        <v/>
      </c>
      <c r="CH243" s="82" t="str">
        <f t="shared" si="82"/>
        <v/>
      </c>
      <c r="CI243" s="82" t="str">
        <f t="shared" si="83"/>
        <v/>
      </c>
      <c r="CJ243" s="82" t="str">
        <f t="shared" si="83"/>
        <v/>
      </c>
      <c r="CK243" s="82" t="str">
        <f t="shared" si="83"/>
        <v/>
      </c>
      <c r="CL243" s="82" t="str">
        <f t="shared" si="83"/>
        <v/>
      </c>
      <c r="CM243" s="82" t="str">
        <f t="shared" si="83"/>
        <v/>
      </c>
      <c r="CN243" s="82" t="str">
        <f t="shared" si="83"/>
        <v/>
      </c>
      <c r="CO243" s="82" t="str">
        <f t="shared" si="84"/>
        <v/>
      </c>
      <c r="CP243" s="82" t="str">
        <f t="shared" si="84"/>
        <v/>
      </c>
      <c r="CQ243" s="82" t="str">
        <f t="shared" si="84"/>
        <v/>
      </c>
      <c r="CR243" s="82" t="str">
        <f t="shared" si="84"/>
        <v/>
      </c>
      <c r="CS243" s="82" t="str">
        <f t="shared" si="84"/>
        <v/>
      </c>
      <c r="CT243" s="82" t="str">
        <f t="shared" si="84"/>
        <v/>
      </c>
      <c r="CU243" s="82" t="str">
        <f t="shared" si="85"/>
        <v/>
      </c>
      <c r="CV243" s="82" t="str">
        <f t="shared" si="85"/>
        <v/>
      </c>
      <c r="CW243" s="82" t="str">
        <f t="shared" si="85"/>
        <v/>
      </c>
      <c r="CX243" s="82" t="str">
        <f t="shared" si="85"/>
        <v/>
      </c>
      <c r="CY243" s="82" t="str">
        <f t="shared" si="85"/>
        <v/>
      </c>
      <c r="CZ243" s="82" t="str">
        <f t="shared" si="85"/>
        <v/>
      </c>
      <c r="DA243" s="82" t="str">
        <f t="shared" si="86"/>
        <v/>
      </c>
      <c r="DB243" s="82" t="str">
        <f t="shared" si="86"/>
        <v/>
      </c>
      <c r="DC243" s="82" t="str">
        <f t="shared" si="86"/>
        <v/>
      </c>
      <c r="DD243" s="82" t="str">
        <f t="shared" si="86"/>
        <v/>
      </c>
      <c r="DE243" s="82" t="str">
        <f t="shared" si="86"/>
        <v/>
      </c>
      <c r="DF243" s="82" t="str">
        <f t="shared" si="86"/>
        <v/>
      </c>
      <c r="DG243" s="82" t="str">
        <f t="shared" si="87"/>
        <v/>
      </c>
      <c r="DH243" s="82" t="str">
        <f t="shared" si="87"/>
        <v/>
      </c>
      <c r="DI243" s="82" t="str">
        <f t="shared" si="87"/>
        <v/>
      </c>
      <c r="DJ243" s="82" t="str">
        <f t="shared" si="87"/>
        <v/>
      </c>
      <c r="DK243" s="82" t="str">
        <f t="shared" si="87"/>
        <v/>
      </c>
      <c r="DL243" s="82" t="str">
        <f t="shared" si="87"/>
        <v/>
      </c>
      <c r="DM243" s="82" t="str">
        <f t="shared" si="88"/>
        <v/>
      </c>
      <c r="DN243" s="82" t="str">
        <f t="shared" si="88"/>
        <v/>
      </c>
      <c r="DO243" s="82" t="str">
        <f t="shared" si="88"/>
        <v/>
      </c>
      <c r="DP243" s="82" t="str">
        <f t="shared" si="88"/>
        <v/>
      </c>
      <c r="DQ243" s="82" t="str">
        <f t="shared" si="88"/>
        <v/>
      </c>
      <c r="DR243" s="82" t="str">
        <f t="shared" si="88"/>
        <v/>
      </c>
      <c r="DS243" s="82" t="str">
        <f t="shared" si="89"/>
        <v/>
      </c>
      <c r="DT243" s="82" t="str">
        <f t="shared" si="89"/>
        <v/>
      </c>
      <c r="DU243" s="82" t="str">
        <f t="shared" si="89"/>
        <v/>
      </c>
      <c r="DV243" s="82" t="str">
        <f t="shared" si="89"/>
        <v/>
      </c>
      <c r="DW243" s="82" t="str">
        <f t="shared" si="89"/>
        <v/>
      </c>
      <c r="DX243" s="82" t="str">
        <f t="shared" si="89"/>
        <v/>
      </c>
      <c r="DY243" s="82" t="str">
        <f t="shared" si="90"/>
        <v/>
      </c>
      <c r="DZ243" s="82" t="str">
        <f t="shared" si="90"/>
        <v/>
      </c>
      <c r="EA243" s="82" t="str">
        <f t="shared" si="90"/>
        <v/>
      </c>
      <c r="EB243" s="82" t="str">
        <f t="shared" si="90"/>
        <v/>
      </c>
      <c r="EC243" s="82" t="str">
        <f t="shared" si="90"/>
        <v/>
      </c>
      <c r="ED243" s="82" t="str">
        <f t="shared" si="90"/>
        <v/>
      </c>
      <c r="EE243" s="82" t="str">
        <f t="shared" si="91"/>
        <v/>
      </c>
      <c r="EF243" s="82" t="str">
        <f t="shared" si="91"/>
        <v/>
      </c>
      <c r="EG243" s="82" t="str">
        <f t="shared" si="91"/>
        <v/>
      </c>
      <c r="EH243" s="82" t="str">
        <f t="shared" si="91"/>
        <v/>
      </c>
      <c r="EI243" s="82" t="str">
        <f t="shared" si="91"/>
        <v/>
      </c>
      <c r="EJ243" s="82" t="str">
        <f t="shared" si="91"/>
        <v/>
      </c>
      <c r="EK243" s="82" t="str">
        <f t="shared" si="92"/>
        <v/>
      </c>
      <c r="EL243" s="82" t="str">
        <f t="shared" si="92"/>
        <v/>
      </c>
      <c r="EM243" s="82" t="str">
        <f t="shared" si="92"/>
        <v/>
      </c>
      <c r="EN243" s="82" t="str">
        <f t="shared" si="92"/>
        <v/>
      </c>
      <c r="EO243" s="82" t="str">
        <f t="shared" si="92"/>
        <v/>
      </c>
      <c r="EP243" s="82" t="str">
        <f t="shared" si="92"/>
        <v/>
      </c>
      <c r="EQ243" s="82" t="str">
        <f t="shared" si="93"/>
        <v/>
      </c>
      <c r="ER243" s="82" t="str">
        <f t="shared" si="93"/>
        <v/>
      </c>
      <c r="ES243" s="82" t="str">
        <f t="shared" si="93"/>
        <v/>
      </c>
      <c r="ET243" s="82" t="str">
        <f t="shared" si="93"/>
        <v/>
      </c>
      <c r="EU243" s="82" t="str">
        <f t="shared" si="93"/>
        <v/>
      </c>
      <c r="EV243" s="82" t="str">
        <f t="shared" si="93"/>
        <v/>
      </c>
      <c r="EW243" s="82" t="str">
        <f t="shared" si="94"/>
        <v/>
      </c>
      <c r="EX243" s="82" t="str">
        <f t="shared" si="94"/>
        <v/>
      </c>
      <c r="EY243" s="82" t="str">
        <f t="shared" si="94"/>
        <v/>
      </c>
      <c r="EZ243" s="82" t="str">
        <f t="shared" si="94"/>
        <v/>
      </c>
      <c r="FA243" s="82" t="str">
        <f t="shared" si="94"/>
        <v/>
      </c>
      <c r="FB243" s="82" t="str">
        <f t="shared" si="94"/>
        <v/>
      </c>
      <c r="FC243" s="82" t="str">
        <f t="shared" si="95"/>
        <v/>
      </c>
      <c r="FD243" s="82" t="str">
        <f t="shared" si="95"/>
        <v/>
      </c>
      <c r="FE243" s="82" t="str">
        <f t="shared" si="95"/>
        <v/>
      </c>
      <c r="FF243" s="82" t="str">
        <f t="shared" si="95"/>
        <v/>
      </c>
      <c r="FG243" s="82" t="str">
        <f t="shared" si="95"/>
        <v/>
      </c>
      <c r="FH243" s="82" t="str">
        <f t="shared" si="95"/>
        <v/>
      </c>
      <c r="FI243" s="82" t="str">
        <f t="shared" si="96"/>
        <v/>
      </c>
      <c r="FJ243" s="82" t="str">
        <f t="shared" si="96"/>
        <v/>
      </c>
      <c r="FK243" s="82" t="str">
        <f t="shared" si="96"/>
        <v/>
      </c>
      <c r="FL243" s="82" t="str">
        <f t="shared" si="96"/>
        <v/>
      </c>
      <c r="FM243" s="82" t="str">
        <f t="shared" si="96"/>
        <v/>
      </c>
      <c r="FN243" s="82" t="str">
        <f t="shared" si="96"/>
        <v/>
      </c>
      <c r="FO243" s="82" t="str">
        <f t="shared" si="97"/>
        <v/>
      </c>
      <c r="FP243" s="82" t="str">
        <f t="shared" si="97"/>
        <v/>
      </c>
      <c r="FQ243" s="82" t="str">
        <f t="shared" si="97"/>
        <v/>
      </c>
      <c r="FR243" s="82" t="str">
        <f t="shared" si="97"/>
        <v/>
      </c>
      <c r="FS243" s="82" t="str">
        <f t="shared" si="97"/>
        <v/>
      </c>
      <c r="FT243" s="82" t="str">
        <f t="shared" si="97"/>
        <v/>
      </c>
      <c r="FU243" s="82" t="str">
        <f t="shared" si="98"/>
        <v/>
      </c>
      <c r="FV243" s="82" t="str">
        <f t="shared" si="98"/>
        <v/>
      </c>
      <c r="FW243" s="82" t="str">
        <f t="shared" si="98"/>
        <v/>
      </c>
      <c r="FX243" s="82" t="str">
        <f t="shared" si="98"/>
        <v/>
      </c>
      <c r="FY243" s="82" t="str">
        <f t="shared" si="98"/>
        <v/>
      </c>
      <c r="FZ243" s="82" t="str">
        <f t="shared" si="98"/>
        <v/>
      </c>
      <c r="GA243" s="82" t="str">
        <f t="shared" si="99"/>
        <v/>
      </c>
      <c r="GB243" s="82" t="str">
        <f t="shared" si="99"/>
        <v/>
      </c>
      <c r="GC243" s="82" t="str">
        <f t="shared" si="99"/>
        <v/>
      </c>
      <c r="GD243" s="82" t="str">
        <f t="shared" si="99"/>
        <v/>
      </c>
      <c r="GE243" s="82" t="str">
        <f t="shared" si="99"/>
        <v/>
      </c>
      <c r="GF243" s="82" t="str">
        <f t="shared" si="99"/>
        <v/>
      </c>
      <c r="GG243" s="126"/>
      <c r="GH243" s="126"/>
      <c r="GI243" s="126"/>
      <c r="GJ243" s="126"/>
      <c r="GK243" s="126"/>
      <c r="GL243" s="126"/>
      <c r="GM243" s="126"/>
      <c r="GN243" s="126"/>
      <c r="GO243" s="126"/>
      <c r="GP243" s="126"/>
      <c r="GQ243" s="126"/>
      <c r="GR243" s="126"/>
      <c r="GS243" s="126"/>
      <c r="GT243" s="126"/>
      <c r="GU243" s="126"/>
      <c r="GV243" s="126"/>
      <c r="GW243" s="126"/>
      <c r="GX243" s="126"/>
      <c r="GY243" s="126"/>
      <c r="GZ243" s="126"/>
      <c r="HA243" s="126"/>
      <c r="HB243" s="126"/>
      <c r="HC243" s="126"/>
      <c r="HD243" s="126"/>
      <c r="HE243" s="129"/>
      <c r="HF243" s="129"/>
      <c r="HG243" s="129"/>
      <c r="HH243" s="129"/>
      <c r="HI243" s="129"/>
      <c r="HJ243" s="129"/>
      <c r="HK243" s="129"/>
      <c r="HL243" s="129"/>
      <c r="HM243" s="129"/>
      <c r="HN243" s="129"/>
      <c r="HO243" s="129"/>
      <c r="HP243" s="129"/>
      <c r="HQ243" s="129"/>
      <c r="HR243" s="129"/>
      <c r="HS243" s="129"/>
      <c r="HT243" s="129"/>
      <c r="HU243" s="129"/>
      <c r="HV243" s="129"/>
      <c r="HW243" s="129"/>
      <c r="HX243" s="129"/>
      <c r="HY243" s="129"/>
      <c r="HZ243" s="129"/>
      <c r="IA243" s="129"/>
      <c r="IB243" s="129"/>
    </row>
    <row r="244" spans="2:236" ht="25.5" customHeight="1">
      <c r="B244" s="2">
        <f>COUNTIF($H$4:H244,H244)</f>
        <v>0</v>
      </c>
      <c r="C244" s="2">
        <f>COUNTIF($J$4:J244,J244)</f>
        <v>0</v>
      </c>
      <c r="D244" s="2">
        <f>COUNTIF($K$4:K244,K244)</f>
        <v>0</v>
      </c>
      <c r="E244" s="89">
        <f t="shared" si="75"/>
        <v>241</v>
      </c>
      <c r="F244" s="89"/>
      <c r="G244" s="79"/>
      <c r="H244" s="97"/>
      <c r="I244" s="79"/>
      <c r="J244" s="79"/>
      <c r="K244" s="89"/>
      <c r="L244" s="89"/>
      <c r="M244" s="108"/>
      <c r="N244" s="108"/>
      <c r="O244" s="108"/>
      <c r="P244" s="108"/>
      <c r="Q244" s="108"/>
      <c r="R244" s="108"/>
      <c r="S244" s="89"/>
      <c r="T244" s="89"/>
      <c r="U244" s="89"/>
      <c r="V244" s="89"/>
      <c r="W244" s="89"/>
      <c r="X244" s="89"/>
      <c r="Y244" s="89"/>
      <c r="Z244" s="89"/>
      <c r="AA244" s="89"/>
      <c r="AB244" s="89"/>
      <c r="AC244" s="89"/>
      <c r="AD244" s="89"/>
      <c r="AE244" s="89"/>
      <c r="AF244" s="89"/>
      <c r="AG244" s="89"/>
      <c r="AH244" s="89"/>
      <c r="AI244" s="89"/>
      <c r="AJ244" s="89"/>
      <c r="AK244" s="89"/>
      <c r="AL244" s="89"/>
      <c r="AM244" s="89"/>
      <c r="AN244" s="89"/>
      <c r="AO244" s="89"/>
      <c r="AP244" s="89"/>
      <c r="AQ244" s="111"/>
      <c r="AR244" s="118"/>
      <c r="AS244" s="121" t="str">
        <f t="shared" si="76"/>
        <v/>
      </c>
      <c r="AT244" s="121" t="str">
        <f t="shared" si="76"/>
        <v/>
      </c>
      <c r="AU244" s="121" t="str">
        <f t="shared" si="76"/>
        <v/>
      </c>
      <c r="AV244" s="121" t="str">
        <f t="shared" si="76"/>
        <v/>
      </c>
      <c r="AW244" s="121" t="str">
        <f t="shared" si="76"/>
        <v/>
      </c>
      <c r="AX244" s="121" t="str">
        <f t="shared" si="76"/>
        <v/>
      </c>
      <c r="AY244" s="121" t="str">
        <f t="shared" si="77"/>
        <v/>
      </c>
      <c r="AZ244" s="121" t="str">
        <f t="shared" si="77"/>
        <v/>
      </c>
      <c r="BA244" s="121" t="str">
        <f t="shared" si="77"/>
        <v/>
      </c>
      <c r="BB244" s="121" t="str">
        <f t="shared" si="77"/>
        <v/>
      </c>
      <c r="BC244" s="121" t="str">
        <f t="shared" si="77"/>
        <v/>
      </c>
      <c r="BD244" s="121" t="str">
        <f t="shared" si="77"/>
        <v/>
      </c>
      <c r="BE244" s="82" t="str">
        <f t="shared" si="78"/>
        <v/>
      </c>
      <c r="BF244" s="82" t="str">
        <f t="shared" si="78"/>
        <v/>
      </c>
      <c r="BG244" s="82" t="str">
        <f t="shared" si="78"/>
        <v/>
      </c>
      <c r="BH244" s="82" t="str">
        <f t="shared" si="78"/>
        <v/>
      </c>
      <c r="BI244" s="82" t="str">
        <f t="shared" si="78"/>
        <v/>
      </c>
      <c r="BJ244" s="82" t="str">
        <f t="shared" si="78"/>
        <v/>
      </c>
      <c r="BK244" s="82" t="str">
        <f t="shared" si="79"/>
        <v/>
      </c>
      <c r="BL244" s="82" t="str">
        <f t="shared" si="79"/>
        <v/>
      </c>
      <c r="BM244" s="82" t="str">
        <f t="shared" si="79"/>
        <v/>
      </c>
      <c r="BN244" s="82" t="str">
        <f t="shared" si="79"/>
        <v/>
      </c>
      <c r="BO244" s="82" t="str">
        <f t="shared" si="79"/>
        <v/>
      </c>
      <c r="BP244" s="82" t="str">
        <f t="shared" si="79"/>
        <v/>
      </c>
      <c r="BQ244" s="82" t="str">
        <f t="shared" si="80"/>
        <v/>
      </c>
      <c r="BR244" s="82" t="str">
        <f t="shared" si="80"/>
        <v/>
      </c>
      <c r="BS244" s="82" t="str">
        <f t="shared" si="80"/>
        <v/>
      </c>
      <c r="BT244" s="82" t="str">
        <f t="shared" si="80"/>
        <v/>
      </c>
      <c r="BU244" s="82" t="str">
        <f t="shared" si="80"/>
        <v/>
      </c>
      <c r="BV244" s="82" t="str">
        <f t="shared" si="80"/>
        <v/>
      </c>
      <c r="BW244" s="82" t="str">
        <f t="shared" si="81"/>
        <v/>
      </c>
      <c r="BX244" s="82" t="str">
        <f t="shared" si="81"/>
        <v/>
      </c>
      <c r="BY244" s="82" t="str">
        <f t="shared" si="81"/>
        <v/>
      </c>
      <c r="BZ244" s="82" t="str">
        <f t="shared" si="81"/>
        <v/>
      </c>
      <c r="CA244" s="82" t="str">
        <f t="shared" si="81"/>
        <v/>
      </c>
      <c r="CB244" s="82" t="str">
        <f t="shared" si="81"/>
        <v/>
      </c>
      <c r="CC244" s="82" t="str">
        <f t="shared" si="82"/>
        <v/>
      </c>
      <c r="CD244" s="82" t="str">
        <f t="shared" si="82"/>
        <v/>
      </c>
      <c r="CE244" s="82" t="str">
        <f t="shared" si="82"/>
        <v/>
      </c>
      <c r="CF244" s="82" t="str">
        <f t="shared" si="82"/>
        <v/>
      </c>
      <c r="CG244" s="82" t="str">
        <f t="shared" si="82"/>
        <v/>
      </c>
      <c r="CH244" s="82" t="str">
        <f t="shared" si="82"/>
        <v/>
      </c>
      <c r="CI244" s="82" t="str">
        <f t="shared" si="83"/>
        <v/>
      </c>
      <c r="CJ244" s="82" t="str">
        <f t="shared" si="83"/>
        <v/>
      </c>
      <c r="CK244" s="82" t="str">
        <f t="shared" si="83"/>
        <v/>
      </c>
      <c r="CL244" s="82" t="str">
        <f t="shared" si="83"/>
        <v/>
      </c>
      <c r="CM244" s="82" t="str">
        <f t="shared" si="83"/>
        <v/>
      </c>
      <c r="CN244" s="82" t="str">
        <f t="shared" si="83"/>
        <v/>
      </c>
      <c r="CO244" s="82" t="str">
        <f t="shared" si="84"/>
        <v/>
      </c>
      <c r="CP244" s="82" t="str">
        <f t="shared" si="84"/>
        <v/>
      </c>
      <c r="CQ244" s="82" t="str">
        <f t="shared" si="84"/>
        <v/>
      </c>
      <c r="CR244" s="82" t="str">
        <f t="shared" si="84"/>
        <v/>
      </c>
      <c r="CS244" s="82" t="str">
        <f t="shared" si="84"/>
        <v/>
      </c>
      <c r="CT244" s="82" t="str">
        <f t="shared" si="84"/>
        <v/>
      </c>
      <c r="CU244" s="82" t="str">
        <f t="shared" si="85"/>
        <v/>
      </c>
      <c r="CV244" s="82" t="str">
        <f t="shared" si="85"/>
        <v/>
      </c>
      <c r="CW244" s="82" t="str">
        <f t="shared" si="85"/>
        <v/>
      </c>
      <c r="CX244" s="82" t="str">
        <f t="shared" si="85"/>
        <v/>
      </c>
      <c r="CY244" s="82" t="str">
        <f t="shared" si="85"/>
        <v/>
      </c>
      <c r="CZ244" s="82" t="str">
        <f t="shared" si="85"/>
        <v/>
      </c>
      <c r="DA244" s="82" t="str">
        <f t="shared" si="86"/>
        <v/>
      </c>
      <c r="DB244" s="82" t="str">
        <f t="shared" si="86"/>
        <v/>
      </c>
      <c r="DC244" s="82" t="str">
        <f t="shared" si="86"/>
        <v/>
      </c>
      <c r="DD244" s="82" t="str">
        <f t="shared" si="86"/>
        <v/>
      </c>
      <c r="DE244" s="82" t="str">
        <f t="shared" si="86"/>
        <v/>
      </c>
      <c r="DF244" s="82" t="str">
        <f t="shared" si="86"/>
        <v/>
      </c>
      <c r="DG244" s="82" t="str">
        <f t="shared" si="87"/>
        <v/>
      </c>
      <c r="DH244" s="82" t="str">
        <f t="shared" si="87"/>
        <v/>
      </c>
      <c r="DI244" s="82" t="str">
        <f t="shared" si="87"/>
        <v/>
      </c>
      <c r="DJ244" s="82" t="str">
        <f t="shared" si="87"/>
        <v/>
      </c>
      <c r="DK244" s="82" t="str">
        <f t="shared" si="87"/>
        <v/>
      </c>
      <c r="DL244" s="82" t="str">
        <f t="shared" si="87"/>
        <v/>
      </c>
      <c r="DM244" s="82" t="str">
        <f t="shared" si="88"/>
        <v/>
      </c>
      <c r="DN244" s="82" t="str">
        <f t="shared" si="88"/>
        <v/>
      </c>
      <c r="DO244" s="82" t="str">
        <f t="shared" si="88"/>
        <v/>
      </c>
      <c r="DP244" s="82" t="str">
        <f t="shared" si="88"/>
        <v/>
      </c>
      <c r="DQ244" s="82" t="str">
        <f t="shared" si="88"/>
        <v/>
      </c>
      <c r="DR244" s="82" t="str">
        <f t="shared" si="88"/>
        <v/>
      </c>
      <c r="DS244" s="82" t="str">
        <f t="shared" si="89"/>
        <v/>
      </c>
      <c r="DT244" s="82" t="str">
        <f t="shared" si="89"/>
        <v/>
      </c>
      <c r="DU244" s="82" t="str">
        <f t="shared" si="89"/>
        <v/>
      </c>
      <c r="DV244" s="82" t="str">
        <f t="shared" si="89"/>
        <v/>
      </c>
      <c r="DW244" s="82" t="str">
        <f t="shared" si="89"/>
        <v/>
      </c>
      <c r="DX244" s="82" t="str">
        <f t="shared" si="89"/>
        <v/>
      </c>
      <c r="DY244" s="82" t="str">
        <f t="shared" si="90"/>
        <v/>
      </c>
      <c r="DZ244" s="82" t="str">
        <f t="shared" si="90"/>
        <v/>
      </c>
      <c r="EA244" s="82" t="str">
        <f t="shared" si="90"/>
        <v/>
      </c>
      <c r="EB244" s="82" t="str">
        <f t="shared" si="90"/>
        <v/>
      </c>
      <c r="EC244" s="82" t="str">
        <f t="shared" si="90"/>
        <v/>
      </c>
      <c r="ED244" s="82" t="str">
        <f t="shared" si="90"/>
        <v/>
      </c>
      <c r="EE244" s="82" t="str">
        <f t="shared" si="91"/>
        <v/>
      </c>
      <c r="EF244" s="82" t="str">
        <f t="shared" si="91"/>
        <v/>
      </c>
      <c r="EG244" s="82" t="str">
        <f t="shared" si="91"/>
        <v/>
      </c>
      <c r="EH244" s="82" t="str">
        <f t="shared" si="91"/>
        <v/>
      </c>
      <c r="EI244" s="82" t="str">
        <f t="shared" si="91"/>
        <v/>
      </c>
      <c r="EJ244" s="82" t="str">
        <f t="shared" si="91"/>
        <v/>
      </c>
      <c r="EK244" s="82" t="str">
        <f t="shared" si="92"/>
        <v/>
      </c>
      <c r="EL244" s="82" t="str">
        <f t="shared" si="92"/>
        <v/>
      </c>
      <c r="EM244" s="82" t="str">
        <f t="shared" si="92"/>
        <v/>
      </c>
      <c r="EN244" s="82" t="str">
        <f t="shared" si="92"/>
        <v/>
      </c>
      <c r="EO244" s="82" t="str">
        <f t="shared" si="92"/>
        <v/>
      </c>
      <c r="EP244" s="82" t="str">
        <f t="shared" si="92"/>
        <v/>
      </c>
      <c r="EQ244" s="82" t="str">
        <f t="shared" si="93"/>
        <v/>
      </c>
      <c r="ER244" s="82" t="str">
        <f t="shared" si="93"/>
        <v/>
      </c>
      <c r="ES244" s="82" t="str">
        <f t="shared" si="93"/>
        <v/>
      </c>
      <c r="ET244" s="82" t="str">
        <f t="shared" si="93"/>
        <v/>
      </c>
      <c r="EU244" s="82" t="str">
        <f t="shared" si="93"/>
        <v/>
      </c>
      <c r="EV244" s="82" t="str">
        <f t="shared" si="93"/>
        <v/>
      </c>
      <c r="EW244" s="82" t="str">
        <f t="shared" si="94"/>
        <v/>
      </c>
      <c r="EX244" s="82" t="str">
        <f t="shared" si="94"/>
        <v/>
      </c>
      <c r="EY244" s="82" t="str">
        <f t="shared" si="94"/>
        <v/>
      </c>
      <c r="EZ244" s="82" t="str">
        <f t="shared" si="94"/>
        <v/>
      </c>
      <c r="FA244" s="82" t="str">
        <f t="shared" si="94"/>
        <v/>
      </c>
      <c r="FB244" s="82" t="str">
        <f t="shared" si="94"/>
        <v/>
      </c>
      <c r="FC244" s="82" t="str">
        <f t="shared" si="95"/>
        <v/>
      </c>
      <c r="FD244" s="82" t="str">
        <f t="shared" si="95"/>
        <v/>
      </c>
      <c r="FE244" s="82" t="str">
        <f t="shared" si="95"/>
        <v/>
      </c>
      <c r="FF244" s="82" t="str">
        <f t="shared" si="95"/>
        <v/>
      </c>
      <c r="FG244" s="82" t="str">
        <f t="shared" si="95"/>
        <v/>
      </c>
      <c r="FH244" s="82" t="str">
        <f t="shared" si="95"/>
        <v/>
      </c>
      <c r="FI244" s="82" t="str">
        <f t="shared" si="96"/>
        <v/>
      </c>
      <c r="FJ244" s="82" t="str">
        <f t="shared" si="96"/>
        <v/>
      </c>
      <c r="FK244" s="82" t="str">
        <f t="shared" si="96"/>
        <v/>
      </c>
      <c r="FL244" s="82" t="str">
        <f t="shared" si="96"/>
        <v/>
      </c>
      <c r="FM244" s="82" t="str">
        <f t="shared" si="96"/>
        <v/>
      </c>
      <c r="FN244" s="82" t="str">
        <f t="shared" si="96"/>
        <v/>
      </c>
      <c r="FO244" s="82" t="str">
        <f t="shared" si="97"/>
        <v/>
      </c>
      <c r="FP244" s="82" t="str">
        <f t="shared" si="97"/>
        <v/>
      </c>
      <c r="FQ244" s="82" t="str">
        <f t="shared" si="97"/>
        <v/>
      </c>
      <c r="FR244" s="82" t="str">
        <f t="shared" si="97"/>
        <v/>
      </c>
      <c r="FS244" s="82" t="str">
        <f t="shared" si="97"/>
        <v/>
      </c>
      <c r="FT244" s="82" t="str">
        <f t="shared" si="97"/>
        <v/>
      </c>
      <c r="FU244" s="82" t="str">
        <f t="shared" si="98"/>
        <v/>
      </c>
      <c r="FV244" s="82" t="str">
        <f t="shared" si="98"/>
        <v/>
      </c>
      <c r="FW244" s="82" t="str">
        <f t="shared" si="98"/>
        <v/>
      </c>
      <c r="FX244" s="82" t="str">
        <f t="shared" si="98"/>
        <v/>
      </c>
      <c r="FY244" s="82" t="str">
        <f t="shared" si="98"/>
        <v/>
      </c>
      <c r="FZ244" s="82" t="str">
        <f t="shared" si="98"/>
        <v/>
      </c>
      <c r="GA244" s="82" t="str">
        <f t="shared" si="99"/>
        <v/>
      </c>
      <c r="GB244" s="82" t="str">
        <f t="shared" si="99"/>
        <v/>
      </c>
      <c r="GC244" s="82" t="str">
        <f t="shared" si="99"/>
        <v/>
      </c>
      <c r="GD244" s="82" t="str">
        <f t="shared" si="99"/>
        <v/>
      </c>
      <c r="GE244" s="82" t="str">
        <f t="shared" si="99"/>
        <v/>
      </c>
      <c r="GF244" s="82" t="str">
        <f t="shared" si="99"/>
        <v/>
      </c>
      <c r="GG244" s="126"/>
      <c r="GH244" s="126"/>
      <c r="GI244" s="126"/>
      <c r="GJ244" s="126"/>
      <c r="GK244" s="126"/>
      <c r="GL244" s="126"/>
      <c r="GM244" s="126"/>
      <c r="GN244" s="126"/>
      <c r="GO244" s="126"/>
      <c r="GP244" s="126"/>
      <c r="GQ244" s="126"/>
      <c r="GR244" s="126"/>
      <c r="GS244" s="126"/>
      <c r="GT244" s="126"/>
      <c r="GU244" s="126"/>
      <c r="GV244" s="126"/>
      <c r="GW244" s="126"/>
      <c r="GX244" s="126"/>
      <c r="GY244" s="126"/>
      <c r="GZ244" s="126"/>
      <c r="HA244" s="126"/>
      <c r="HB244" s="126"/>
      <c r="HC244" s="126"/>
      <c r="HD244" s="126"/>
      <c r="HE244" s="129"/>
      <c r="HF244" s="129"/>
      <c r="HG244" s="129"/>
      <c r="HH244" s="129"/>
      <c r="HI244" s="129"/>
      <c r="HJ244" s="129"/>
      <c r="HK244" s="129"/>
      <c r="HL244" s="129"/>
      <c r="HM244" s="129"/>
      <c r="HN244" s="129"/>
      <c r="HO244" s="129"/>
      <c r="HP244" s="129"/>
      <c r="HQ244" s="129"/>
      <c r="HR244" s="129"/>
      <c r="HS244" s="129"/>
      <c r="HT244" s="129"/>
      <c r="HU244" s="129"/>
      <c r="HV244" s="129"/>
      <c r="HW244" s="129"/>
      <c r="HX244" s="129"/>
      <c r="HY244" s="129"/>
      <c r="HZ244" s="129"/>
      <c r="IA244" s="129"/>
      <c r="IB244" s="129"/>
    </row>
    <row r="245" spans="2:236" ht="25.5" customHeight="1">
      <c r="B245" s="2">
        <f>COUNTIF($H$4:H245,H245)</f>
        <v>0</v>
      </c>
      <c r="C245" s="2">
        <f>COUNTIF($J$4:J245,J245)</f>
        <v>0</v>
      </c>
      <c r="D245" s="2">
        <f>COUNTIF($K$4:K245,K245)</f>
        <v>0</v>
      </c>
      <c r="E245" s="89">
        <f t="shared" si="75"/>
        <v>242</v>
      </c>
      <c r="F245" s="89"/>
      <c r="G245" s="79"/>
      <c r="H245" s="97"/>
      <c r="I245" s="79"/>
      <c r="J245" s="79"/>
      <c r="K245" s="89"/>
      <c r="L245" s="89"/>
      <c r="M245" s="108"/>
      <c r="N245" s="108"/>
      <c r="O245" s="108"/>
      <c r="P245" s="108"/>
      <c r="Q245" s="108"/>
      <c r="R245" s="108"/>
      <c r="S245" s="89"/>
      <c r="T245" s="89"/>
      <c r="U245" s="89"/>
      <c r="V245" s="89"/>
      <c r="W245" s="89"/>
      <c r="X245" s="89"/>
      <c r="Y245" s="89"/>
      <c r="Z245" s="89"/>
      <c r="AA245" s="89"/>
      <c r="AB245" s="89"/>
      <c r="AC245" s="89"/>
      <c r="AD245" s="89"/>
      <c r="AE245" s="89"/>
      <c r="AF245" s="89"/>
      <c r="AG245" s="89"/>
      <c r="AH245" s="89"/>
      <c r="AI245" s="89"/>
      <c r="AJ245" s="89"/>
      <c r="AK245" s="89"/>
      <c r="AL245" s="89"/>
      <c r="AM245" s="89"/>
      <c r="AN245" s="89"/>
      <c r="AO245" s="89"/>
      <c r="AP245" s="89"/>
      <c r="AQ245" s="111"/>
      <c r="AR245" s="118"/>
      <c r="AS245" s="121" t="str">
        <f t="shared" si="76"/>
        <v/>
      </c>
      <c r="AT245" s="121" t="str">
        <f t="shared" si="76"/>
        <v/>
      </c>
      <c r="AU245" s="121" t="str">
        <f t="shared" si="76"/>
        <v/>
      </c>
      <c r="AV245" s="121" t="str">
        <f t="shared" si="76"/>
        <v/>
      </c>
      <c r="AW245" s="121" t="str">
        <f t="shared" si="76"/>
        <v/>
      </c>
      <c r="AX245" s="121" t="str">
        <f t="shared" si="76"/>
        <v/>
      </c>
      <c r="AY245" s="121" t="str">
        <f t="shared" si="77"/>
        <v/>
      </c>
      <c r="AZ245" s="121" t="str">
        <f t="shared" si="77"/>
        <v/>
      </c>
      <c r="BA245" s="121" t="str">
        <f t="shared" si="77"/>
        <v/>
      </c>
      <c r="BB245" s="121" t="str">
        <f t="shared" si="77"/>
        <v/>
      </c>
      <c r="BC245" s="121" t="str">
        <f t="shared" si="77"/>
        <v/>
      </c>
      <c r="BD245" s="121" t="str">
        <f t="shared" si="77"/>
        <v/>
      </c>
      <c r="BE245" s="82" t="str">
        <f t="shared" si="78"/>
        <v/>
      </c>
      <c r="BF245" s="82" t="str">
        <f t="shared" si="78"/>
        <v/>
      </c>
      <c r="BG245" s="82" t="str">
        <f t="shared" si="78"/>
        <v/>
      </c>
      <c r="BH245" s="82" t="str">
        <f t="shared" si="78"/>
        <v/>
      </c>
      <c r="BI245" s="82" t="str">
        <f t="shared" si="78"/>
        <v/>
      </c>
      <c r="BJ245" s="82" t="str">
        <f t="shared" si="78"/>
        <v/>
      </c>
      <c r="BK245" s="82" t="str">
        <f t="shared" si="79"/>
        <v/>
      </c>
      <c r="BL245" s="82" t="str">
        <f t="shared" si="79"/>
        <v/>
      </c>
      <c r="BM245" s="82" t="str">
        <f t="shared" si="79"/>
        <v/>
      </c>
      <c r="BN245" s="82" t="str">
        <f t="shared" si="79"/>
        <v/>
      </c>
      <c r="BO245" s="82" t="str">
        <f t="shared" si="79"/>
        <v/>
      </c>
      <c r="BP245" s="82" t="str">
        <f t="shared" si="79"/>
        <v/>
      </c>
      <c r="BQ245" s="82" t="str">
        <f t="shared" si="80"/>
        <v/>
      </c>
      <c r="BR245" s="82" t="str">
        <f t="shared" si="80"/>
        <v/>
      </c>
      <c r="BS245" s="82" t="str">
        <f t="shared" si="80"/>
        <v/>
      </c>
      <c r="BT245" s="82" t="str">
        <f t="shared" si="80"/>
        <v/>
      </c>
      <c r="BU245" s="82" t="str">
        <f t="shared" si="80"/>
        <v/>
      </c>
      <c r="BV245" s="82" t="str">
        <f t="shared" si="80"/>
        <v/>
      </c>
      <c r="BW245" s="82" t="str">
        <f t="shared" si="81"/>
        <v/>
      </c>
      <c r="BX245" s="82" t="str">
        <f t="shared" si="81"/>
        <v/>
      </c>
      <c r="BY245" s="82" t="str">
        <f t="shared" si="81"/>
        <v/>
      </c>
      <c r="BZ245" s="82" t="str">
        <f t="shared" si="81"/>
        <v/>
      </c>
      <c r="CA245" s="82" t="str">
        <f t="shared" si="81"/>
        <v/>
      </c>
      <c r="CB245" s="82" t="str">
        <f t="shared" si="81"/>
        <v/>
      </c>
      <c r="CC245" s="82" t="str">
        <f t="shared" si="82"/>
        <v/>
      </c>
      <c r="CD245" s="82" t="str">
        <f t="shared" si="82"/>
        <v/>
      </c>
      <c r="CE245" s="82" t="str">
        <f t="shared" si="82"/>
        <v/>
      </c>
      <c r="CF245" s="82" t="str">
        <f t="shared" si="82"/>
        <v/>
      </c>
      <c r="CG245" s="82" t="str">
        <f t="shared" si="82"/>
        <v/>
      </c>
      <c r="CH245" s="82" t="str">
        <f t="shared" si="82"/>
        <v/>
      </c>
      <c r="CI245" s="82" t="str">
        <f t="shared" si="83"/>
        <v/>
      </c>
      <c r="CJ245" s="82" t="str">
        <f t="shared" si="83"/>
        <v/>
      </c>
      <c r="CK245" s="82" t="str">
        <f t="shared" si="83"/>
        <v/>
      </c>
      <c r="CL245" s="82" t="str">
        <f t="shared" si="83"/>
        <v/>
      </c>
      <c r="CM245" s="82" t="str">
        <f t="shared" si="83"/>
        <v/>
      </c>
      <c r="CN245" s="82" t="str">
        <f t="shared" si="83"/>
        <v/>
      </c>
      <c r="CO245" s="82" t="str">
        <f t="shared" si="84"/>
        <v/>
      </c>
      <c r="CP245" s="82" t="str">
        <f t="shared" si="84"/>
        <v/>
      </c>
      <c r="CQ245" s="82" t="str">
        <f t="shared" si="84"/>
        <v/>
      </c>
      <c r="CR245" s="82" t="str">
        <f t="shared" si="84"/>
        <v/>
      </c>
      <c r="CS245" s="82" t="str">
        <f t="shared" si="84"/>
        <v/>
      </c>
      <c r="CT245" s="82" t="str">
        <f t="shared" si="84"/>
        <v/>
      </c>
      <c r="CU245" s="82" t="str">
        <f t="shared" si="85"/>
        <v/>
      </c>
      <c r="CV245" s="82" t="str">
        <f t="shared" si="85"/>
        <v/>
      </c>
      <c r="CW245" s="82" t="str">
        <f t="shared" si="85"/>
        <v/>
      </c>
      <c r="CX245" s="82" t="str">
        <f t="shared" si="85"/>
        <v/>
      </c>
      <c r="CY245" s="82" t="str">
        <f t="shared" si="85"/>
        <v/>
      </c>
      <c r="CZ245" s="82" t="str">
        <f t="shared" si="85"/>
        <v/>
      </c>
      <c r="DA245" s="82" t="str">
        <f t="shared" si="86"/>
        <v/>
      </c>
      <c r="DB245" s="82" t="str">
        <f t="shared" si="86"/>
        <v/>
      </c>
      <c r="DC245" s="82" t="str">
        <f t="shared" si="86"/>
        <v/>
      </c>
      <c r="DD245" s="82" t="str">
        <f t="shared" si="86"/>
        <v/>
      </c>
      <c r="DE245" s="82" t="str">
        <f t="shared" si="86"/>
        <v/>
      </c>
      <c r="DF245" s="82" t="str">
        <f t="shared" si="86"/>
        <v/>
      </c>
      <c r="DG245" s="82" t="str">
        <f t="shared" si="87"/>
        <v/>
      </c>
      <c r="DH245" s="82" t="str">
        <f t="shared" si="87"/>
        <v/>
      </c>
      <c r="DI245" s="82" t="str">
        <f t="shared" si="87"/>
        <v/>
      </c>
      <c r="DJ245" s="82" t="str">
        <f t="shared" si="87"/>
        <v/>
      </c>
      <c r="DK245" s="82" t="str">
        <f t="shared" si="87"/>
        <v/>
      </c>
      <c r="DL245" s="82" t="str">
        <f t="shared" si="87"/>
        <v/>
      </c>
      <c r="DM245" s="82" t="str">
        <f t="shared" si="88"/>
        <v/>
      </c>
      <c r="DN245" s="82" t="str">
        <f t="shared" si="88"/>
        <v/>
      </c>
      <c r="DO245" s="82" t="str">
        <f t="shared" si="88"/>
        <v/>
      </c>
      <c r="DP245" s="82" t="str">
        <f t="shared" si="88"/>
        <v/>
      </c>
      <c r="DQ245" s="82" t="str">
        <f t="shared" si="88"/>
        <v/>
      </c>
      <c r="DR245" s="82" t="str">
        <f t="shared" si="88"/>
        <v/>
      </c>
      <c r="DS245" s="82" t="str">
        <f t="shared" si="89"/>
        <v/>
      </c>
      <c r="DT245" s="82" t="str">
        <f t="shared" si="89"/>
        <v/>
      </c>
      <c r="DU245" s="82" t="str">
        <f t="shared" si="89"/>
        <v/>
      </c>
      <c r="DV245" s="82" t="str">
        <f t="shared" si="89"/>
        <v/>
      </c>
      <c r="DW245" s="82" t="str">
        <f t="shared" si="89"/>
        <v/>
      </c>
      <c r="DX245" s="82" t="str">
        <f t="shared" si="89"/>
        <v/>
      </c>
      <c r="DY245" s="82" t="str">
        <f t="shared" si="90"/>
        <v/>
      </c>
      <c r="DZ245" s="82" t="str">
        <f t="shared" si="90"/>
        <v/>
      </c>
      <c r="EA245" s="82" t="str">
        <f t="shared" si="90"/>
        <v/>
      </c>
      <c r="EB245" s="82" t="str">
        <f t="shared" si="90"/>
        <v/>
      </c>
      <c r="EC245" s="82" t="str">
        <f t="shared" si="90"/>
        <v/>
      </c>
      <c r="ED245" s="82" t="str">
        <f t="shared" si="90"/>
        <v/>
      </c>
      <c r="EE245" s="82" t="str">
        <f t="shared" si="91"/>
        <v/>
      </c>
      <c r="EF245" s="82" t="str">
        <f t="shared" si="91"/>
        <v/>
      </c>
      <c r="EG245" s="82" t="str">
        <f t="shared" si="91"/>
        <v/>
      </c>
      <c r="EH245" s="82" t="str">
        <f t="shared" si="91"/>
        <v/>
      </c>
      <c r="EI245" s="82" t="str">
        <f t="shared" si="91"/>
        <v/>
      </c>
      <c r="EJ245" s="82" t="str">
        <f t="shared" si="91"/>
        <v/>
      </c>
      <c r="EK245" s="82" t="str">
        <f t="shared" si="92"/>
        <v/>
      </c>
      <c r="EL245" s="82" t="str">
        <f t="shared" si="92"/>
        <v/>
      </c>
      <c r="EM245" s="82" t="str">
        <f t="shared" si="92"/>
        <v/>
      </c>
      <c r="EN245" s="82" t="str">
        <f t="shared" si="92"/>
        <v/>
      </c>
      <c r="EO245" s="82" t="str">
        <f t="shared" si="92"/>
        <v/>
      </c>
      <c r="EP245" s="82" t="str">
        <f t="shared" si="92"/>
        <v/>
      </c>
      <c r="EQ245" s="82" t="str">
        <f t="shared" si="93"/>
        <v/>
      </c>
      <c r="ER245" s="82" t="str">
        <f t="shared" si="93"/>
        <v/>
      </c>
      <c r="ES245" s="82" t="str">
        <f t="shared" si="93"/>
        <v/>
      </c>
      <c r="ET245" s="82" t="str">
        <f t="shared" si="93"/>
        <v/>
      </c>
      <c r="EU245" s="82" t="str">
        <f t="shared" si="93"/>
        <v/>
      </c>
      <c r="EV245" s="82" t="str">
        <f t="shared" si="93"/>
        <v/>
      </c>
      <c r="EW245" s="82" t="str">
        <f t="shared" si="94"/>
        <v/>
      </c>
      <c r="EX245" s="82" t="str">
        <f t="shared" si="94"/>
        <v/>
      </c>
      <c r="EY245" s="82" t="str">
        <f t="shared" si="94"/>
        <v/>
      </c>
      <c r="EZ245" s="82" t="str">
        <f t="shared" si="94"/>
        <v/>
      </c>
      <c r="FA245" s="82" t="str">
        <f t="shared" si="94"/>
        <v/>
      </c>
      <c r="FB245" s="82" t="str">
        <f t="shared" si="94"/>
        <v/>
      </c>
      <c r="FC245" s="82" t="str">
        <f t="shared" si="95"/>
        <v/>
      </c>
      <c r="FD245" s="82" t="str">
        <f t="shared" si="95"/>
        <v/>
      </c>
      <c r="FE245" s="82" t="str">
        <f t="shared" si="95"/>
        <v/>
      </c>
      <c r="FF245" s="82" t="str">
        <f t="shared" si="95"/>
        <v/>
      </c>
      <c r="FG245" s="82" t="str">
        <f t="shared" si="95"/>
        <v/>
      </c>
      <c r="FH245" s="82" t="str">
        <f t="shared" si="95"/>
        <v/>
      </c>
      <c r="FI245" s="82" t="str">
        <f t="shared" si="96"/>
        <v/>
      </c>
      <c r="FJ245" s="82" t="str">
        <f t="shared" si="96"/>
        <v/>
      </c>
      <c r="FK245" s="82" t="str">
        <f t="shared" si="96"/>
        <v/>
      </c>
      <c r="FL245" s="82" t="str">
        <f t="shared" si="96"/>
        <v/>
      </c>
      <c r="FM245" s="82" t="str">
        <f t="shared" si="96"/>
        <v/>
      </c>
      <c r="FN245" s="82" t="str">
        <f t="shared" si="96"/>
        <v/>
      </c>
      <c r="FO245" s="82" t="str">
        <f t="shared" si="97"/>
        <v/>
      </c>
      <c r="FP245" s="82" t="str">
        <f t="shared" si="97"/>
        <v/>
      </c>
      <c r="FQ245" s="82" t="str">
        <f t="shared" si="97"/>
        <v/>
      </c>
      <c r="FR245" s="82" t="str">
        <f t="shared" si="97"/>
        <v/>
      </c>
      <c r="FS245" s="82" t="str">
        <f t="shared" si="97"/>
        <v/>
      </c>
      <c r="FT245" s="82" t="str">
        <f t="shared" si="97"/>
        <v/>
      </c>
      <c r="FU245" s="82" t="str">
        <f t="shared" si="98"/>
        <v/>
      </c>
      <c r="FV245" s="82" t="str">
        <f t="shared" si="98"/>
        <v/>
      </c>
      <c r="FW245" s="82" t="str">
        <f t="shared" si="98"/>
        <v/>
      </c>
      <c r="FX245" s="82" t="str">
        <f t="shared" si="98"/>
        <v/>
      </c>
      <c r="FY245" s="82" t="str">
        <f t="shared" si="98"/>
        <v/>
      </c>
      <c r="FZ245" s="82" t="str">
        <f t="shared" si="98"/>
        <v/>
      </c>
      <c r="GA245" s="82" t="str">
        <f t="shared" si="99"/>
        <v/>
      </c>
      <c r="GB245" s="82" t="str">
        <f t="shared" si="99"/>
        <v/>
      </c>
      <c r="GC245" s="82" t="str">
        <f t="shared" si="99"/>
        <v/>
      </c>
      <c r="GD245" s="82" t="str">
        <f t="shared" si="99"/>
        <v/>
      </c>
      <c r="GE245" s="82" t="str">
        <f t="shared" si="99"/>
        <v/>
      </c>
      <c r="GF245" s="82" t="str">
        <f t="shared" si="99"/>
        <v/>
      </c>
      <c r="GG245" s="126"/>
      <c r="GH245" s="126"/>
      <c r="GI245" s="126"/>
      <c r="GJ245" s="126"/>
      <c r="GK245" s="126"/>
      <c r="GL245" s="126"/>
      <c r="GM245" s="126"/>
      <c r="GN245" s="126"/>
      <c r="GO245" s="126"/>
      <c r="GP245" s="126"/>
      <c r="GQ245" s="126"/>
      <c r="GR245" s="126"/>
      <c r="GS245" s="126"/>
      <c r="GT245" s="126"/>
      <c r="GU245" s="126"/>
      <c r="GV245" s="126"/>
      <c r="GW245" s="126"/>
      <c r="GX245" s="126"/>
      <c r="GY245" s="126"/>
      <c r="GZ245" s="126"/>
      <c r="HA245" s="126"/>
      <c r="HB245" s="126"/>
      <c r="HC245" s="126"/>
      <c r="HD245" s="126"/>
      <c r="HE245" s="129"/>
      <c r="HF245" s="129"/>
      <c r="HG245" s="129"/>
      <c r="HH245" s="129"/>
      <c r="HI245" s="129"/>
      <c r="HJ245" s="129"/>
      <c r="HK245" s="129"/>
      <c r="HL245" s="129"/>
      <c r="HM245" s="129"/>
      <c r="HN245" s="129"/>
      <c r="HO245" s="129"/>
      <c r="HP245" s="129"/>
      <c r="HQ245" s="129"/>
      <c r="HR245" s="129"/>
      <c r="HS245" s="129"/>
      <c r="HT245" s="129"/>
      <c r="HU245" s="129"/>
      <c r="HV245" s="129"/>
      <c r="HW245" s="129"/>
      <c r="HX245" s="129"/>
      <c r="HY245" s="129"/>
      <c r="HZ245" s="129"/>
      <c r="IA245" s="129"/>
      <c r="IB245" s="129"/>
    </row>
    <row r="246" spans="2:236" ht="25.5" customHeight="1">
      <c r="B246" s="2">
        <f>COUNTIF($H$4:H246,H246)</f>
        <v>0</v>
      </c>
      <c r="C246" s="2">
        <f>COUNTIF($J$4:J246,J246)</f>
        <v>0</v>
      </c>
      <c r="D246" s="2">
        <f>COUNTIF($K$4:K246,K246)</f>
        <v>0</v>
      </c>
      <c r="E246" s="89">
        <f t="shared" si="75"/>
        <v>243</v>
      </c>
      <c r="F246" s="89"/>
      <c r="G246" s="79"/>
      <c r="H246" s="97"/>
      <c r="I246" s="79"/>
      <c r="J246" s="79"/>
      <c r="K246" s="89"/>
      <c r="L246" s="89"/>
      <c r="M246" s="108"/>
      <c r="N246" s="108"/>
      <c r="O246" s="108"/>
      <c r="P246" s="108"/>
      <c r="Q246" s="108"/>
      <c r="R246" s="108"/>
      <c r="S246" s="89"/>
      <c r="T246" s="89"/>
      <c r="U246" s="89"/>
      <c r="V246" s="89"/>
      <c r="W246" s="89"/>
      <c r="X246" s="89"/>
      <c r="Y246" s="89"/>
      <c r="Z246" s="89"/>
      <c r="AA246" s="89"/>
      <c r="AB246" s="89"/>
      <c r="AC246" s="89"/>
      <c r="AD246" s="89"/>
      <c r="AE246" s="89"/>
      <c r="AF246" s="89"/>
      <c r="AG246" s="89"/>
      <c r="AH246" s="89"/>
      <c r="AI246" s="89"/>
      <c r="AJ246" s="89"/>
      <c r="AK246" s="89"/>
      <c r="AL246" s="89"/>
      <c r="AM246" s="89"/>
      <c r="AN246" s="89"/>
      <c r="AO246" s="89"/>
      <c r="AP246" s="89"/>
      <c r="AQ246" s="111"/>
      <c r="AR246" s="118"/>
      <c r="AS246" s="121" t="str">
        <f t="shared" si="76"/>
        <v/>
      </c>
      <c r="AT246" s="121" t="str">
        <f t="shared" si="76"/>
        <v/>
      </c>
      <c r="AU246" s="121" t="str">
        <f t="shared" si="76"/>
        <v/>
      </c>
      <c r="AV246" s="121" t="str">
        <f t="shared" si="76"/>
        <v/>
      </c>
      <c r="AW246" s="121" t="str">
        <f t="shared" si="76"/>
        <v/>
      </c>
      <c r="AX246" s="121" t="str">
        <f t="shared" si="76"/>
        <v/>
      </c>
      <c r="AY246" s="121" t="str">
        <f t="shared" si="77"/>
        <v/>
      </c>
      <c r="AZ246" s="121" t="str">
        <f t="shared" si="77"/>
        <v/>
      </c>
      <c r="BA246" s="121" t="str">
        <f t="shared" si="77"/>
        <v/>
      </c>
      <c r="BB246" s="121" t="str">
        <f t="shared" si="77"/>
        <v/>
      </c>
      <c r="BC246" s="121" t="str">
        <f t="shared" si="77"/>
        <v/>
      </c>
      <c r="BD246" s="121" t="str">
        <f t="shared" si="77"/>
        <v/>
      </c>
      <c r="BE246" s="82" t="str">
        <f t="shared" si="78"/>
        <v/>
      </c>
      <c r="BF246" s="82" t="str">
        <f t="shared" si="78"/>
        <v/>
      </c>
      <c r="BG246" s="82" t="str">
        <f t="shared" si="78"/>
        <v/>
      </c>
      <c r="BH246" s="82" t="str">
        <f t="shared" si="78"/>
        <v/>
      </c>
      <c r="BI246" s="82" t="str">
        <f t="shared" si="78"/>
        <v/>
      </c>
      <c r="BJ246" s="82" t="str">
        <f t="shared" si="78"/>
        <v/>
      </c>
      <c r="BK246" s="82" t="str">
        <f t="shared" si="79"/>
        <v/>
      </c>
      <c r="BL246" s="82" t="str">
        <f t="shared" si="79"/>
        <v/>
      </c>
      <c r="BM246" s="82" t="str">
        <f t="shared" si="79"/>
        <v/>
      </c>
      <c r="BN246" s="82" t="str">
        <f t="shared" si="79"/>
        <v/>
      </c>
      <c r="BO246" s="82" t="str">
        <f t="shared" si="79"/>
        <v/>
      </c>
      <c r="BP246" s="82" t="str">
        <f t="shared" si="79"/>
        <v/>
      </c>
      <c r="BQ246" s="82" t="str">
        <f t="shared" si="80"/>
        <v/>
      </c>
      <c r="BR246" s="82" t="str">
        <f t="shared" si="80"/>
        <v/>
      </c>
      <c r="BS246" s="82" t="str">
        <f t="shared" si="80"/>
        <v/>
      </c>
      <c r="BT246" s="82" t="str">
        <f t="shared" si="80"/>
        <v/>
      </c>
      <c r="BU246" s="82" t="str">
        <f t="shared" si="80"/>
        <v/>
      </c>
      <c r="BV246" s="82" t="str">
        <f t="shared" si="80"/>
        <v/>
      </c>
      <c r="BW246" s="82" t="str">
        <f t="shared" si="81"/>
        <v/>
      </c>
      <c r="BX246" s="82" t="str">
        <f t="shared" si="81"/>
        <v/>
      </c>
      <c r="BY246" s="82" t="str">
        <f t="shared" si="81"/>
        <v/>
      </c>
      <c r="BZ246" s="82" t="str">
        <f t="shared" si="81"/>
        <v/>
      </c>
      <c r="CA246" s="82" t="str">
        <f t="shared" si="81"/>
        <v/>
      </c>
      <c r="CB246" s="82" t="str">
        <f t="shared" si="81"/>
        <v/>
      </c>
      <c r="CC246" s="82" t="str">
        <f t="shared" si="82"/>
        <v/>
      </c>
      <c r="CD246" s="82" t="str">
        <f t="shared" si="82"/>
        <v/>
      </c>
      <c r="CE246" s="82" t="str">
        <f t="shared" si="82"/>
        <v/>
      </c>
      <c r="CF246" s="82" t="str">
        <f t="shared" si="82"/>
        <v/>
      </c>
      <c r="CG246" s="82" t="str">
        <f t="shared" si="82"/>
        <v/>
      </c>
      <c r="CH246" s="82" t="str">
        <f t="shared" si="82"/>
        <v/>
      </c>
      <c r="CI246" s="82" t="str">
        <f t="shared" si="83"/>
        <v/>
      </c>
      <c r="CJ246" s="82" t="str">
        <f t="shared" si="83"/>
        <v/>
      </c>
      <c r="CK246" s="82" t="str">
        <f t="shared" si="83"/>
        <v/>
      </c>
      <c r="CL246" s="82" t="str">
        <f t="shared" si="83"/>
        <v/>
      </c>
      <c r="CM246" s="82" t="str">
        <f t="shared" si="83"/>
        <v/>
      </c>
      <c r="CN246" s="82" t="str">
        <f t="shared" si="83"/>
        <v/>
      </c>
      <c r="CO246" s="82" t="str">
        <f t="shared" si="84"/>
        <v/>
      </c>
      <c r="CP246" s="82" t="str">
        <f t="shared" si="84"/>
        <v/>
      </c>
      <c r="CQ246" s="82" t="str">
        <f t="shared" si="84"/>
        <v/>
      </c>
      <c r="CR246" s="82" t="str">
        <f t="shared" si="84"/>
        <v/>
      </c>
      <c r="CS246" s="82" t="str">
        <f t="shared" si="84"/>
        <v/>
      </c>
      <c r="CT246" s="82" t="str">
        <f t="shared" si="84"/>
        <v/>
      </c>
      <c r="CU246" s="82" t="str">
        <f t="shared" si="85"/>
        <v/>
      </c>
      <c r="CV246" s="82" t="str">
        <f t="shared" si="85"/>
        <v/>
      </c>
      <c r="CW246" s="82" t="str">
        <f t="shared" si="85"/>
        <v/>
      </c>
      <c r="CX246" s="82" t="str">
        <f t="shared" si="85"/>
        <v/>
      </c>
      <c r="CY246" s="82" t="str">
        <f t="shared" si="85"/>
        <v/>
      </c>
      <c r="CZ246" s="82" t="str">
        <f t="shared" si="85"/>
        <v/>
      </c>
      <c r="DA246" s="82" t="str">
        <f t="shared" si="86"/>
        <v/>
      </c>
      <c r="DB246" s="82" t="str">
        <f t="shared" si="86"/>
        <v/>
      </c>
      <c r="DC246" s="82" t="str">
        <f t="shared" si="86"/>
        <v/>
      </c>
      <c r="DD246" s="82" t="str">
        <f t="shared" si="86"/>
        <v/>
      </c>
      <c r="DE246" s="82" t="str">
        <f t="shared" si="86"/>
        <v/>
      </c>
      <c r="DF246" s="82" t="str">
        <f t="shared" si="86"/>
        <v/>
      </c>
      <c r="DG246" s="82" t="str">
        <f t="shared" si="87"/>
        <v/>
      </c>
      <c r="DH246" s="82" t="str">
        <f t="shared" si="87"/>
        <v/>
      </c>
      <c r="DI246" s="82" t="str">
        <f t="shared" si="87"/>
        <v/>
      </c>
      <c r="DJ246" s="82" t="str">
        <f t="shared" si="87"/>
        <v/>
      </c>
      <c r="DK246" s="82" t="str">
        <f t="shared" si="87"/>
        <v/>
      </c>
      <c r="DL246" s="82" t="str">
        <f t="shared" si="87"/>
        <v/>
      </c>
      <c r="DM246" s="82" t="str">
        <f t="shared" si="88"/>
        <v/>
      </c>
      <c r="DN246" s="82" t="str">
        <f t="shared" si="88"/>
        <v/>
      </c>
      <c r="DO246" s="82" t="str">
        <f t="shared" si="88"/>
        <v/>
      </c>
      <c r="DP246" s="82" t="str">
        <f t="shared" si="88"/>
        <v/>
      </c>
      <c r="DQ246" s="82" t="str">
        <f t="shared" si="88"/>
        <v/>
      </c>
      <c r="DR246" s="82" t="str">
        <f t="shared" si="88"/>
        <v/>
      </c>
      <c r="DS246" s="82" t="str">
        <f t="shared" si="89"/>
        <v/>
      </c>
      <c r="DT246" s="82" t="str">
        <f t="shared" si="89"/>
        <v/>
      </c>
      <c r="DU246" s="82" t="str">
        <f t="shared" si="89"/>
        <v/>
      </c>
      <c r="DV246" s="82" t="str">
        <f t="shared" si="89"/>
        <v/>
      </c>
      <c r="DW246" s="82" t="str">
        <f t="shared" si="89"/>
        <v/>
      </c>
      <c r="DX246" s="82" t="str">
        <f t="shared" si="89"/>
        <v/>
      </c>
      <c r="DY246" s="82" t="str">
        <f t="shared" si="90"/>
        <v/>
      </c>
      <c r="DZ246" s="82" t="str">
        <f t="shared" si="90"/>
        <v/>
      </c>
      <c r="EA246" s="82" t="str">
        <f t="shared" si="90"/>
        <v/>
      </c>
      <c r="EB246" s="82" t="str">
        <f t="shared" si="90"/>
        <v/>
      </c>
      <c r="EC246" s="82" t="str">
        <f t="shared" si="90"/>
        <v/>
      </c>
      <c r="ED246" s="82" t="str">
        <f t="shared" si="90"/>
        <v/>
      </c>
      <c r="EE246" s="82" t="str">
        <f t="shared" si="91"/>
        <v/>
      </c>
      <c r="EF246" s="82" t="str">
        <f t="shared" si="91"/>
        <v/>
      </c>
      <c r="EG246" s="82" t="str">
        <f t="shared" si="91"/>
        <v/>
      </c>
      <c r="EH246" s="82" t="str">
        <f t="shared" si="91"/>
        <v/>
      </c>
      <c r="EI246" s="82" t="str">
        <f t="shared" si="91"/>
        <v/>
      </c>
      <c r="EJ246" s="82" t="str">
        <f t="shared" si="91"/>
        <v/>
      </c>
      <c r="EK246" s="82" t="str">
        <f t="shared" si="92"/>
        <v/>
      </c>
      <c r="EL246" s="82" t="str">
        <f t="shared" si="92"/>
        <v/>
      </c>
      <c r="EM246" s="82" t="str">
        <f t="shared" si="92"/>
        <v/>
      </c>
      <c r="EN246" s="82" t="str">
        <f t="shared" si="92"/>
        <v/>
      </c>
      <c r="EO246" s="82" t="str">
        <f t="shared" si="92"/>
        <v/>
      </c>
      <c r="EP246" s="82" t="str">
        <f t="shared" si="92"/>
        <v/>
      </c>
      <c r="EQ246" s="82" t="str">
        <f t="shared" si="93"/>
        <v/>
      </c>
      <c r="ER246" s="82" t="str">
        <f t="shared" si="93"/>
        <v/>
      </c>
      <c r="ES246" s="82" t="str">
        <f t="shared" si="93"/>
        <v/>
      </c>
      <c r="ET246" s="82" t="str">
        <f t="shared" si="93"/>
        <v/>
      </c>
      <c r="EU246" s="82" t="str">
        <f t="shared" si="93"/>
        <v/>
      </c>
      <c r="EV246" s="82" t="str">
        <f t="shared" si="93"/>
        <v/>
      </c>
      <c r="EW246" s="82" t="str">
        <f t="shared" si="94"/>
        <v/>
      </c>
      <c r="EX246" s="82" t="str">
        <f t="shared" si="94"/>
        <v/>
      </c>
      <c r="EY246" s="82" t="str">
        <f t="shared" si="94"/>
        <v/>
      </c>
      <c r="EZ246" s="82" t="str">
        <f t="shared" si="94"/>
        <v/>
      </c>
      <c r="FA246" s="82" t="str">
        <f t="shared" si="94"/>
        <v/>
      </c>
      <c r="FB246" s="82" t="str">
        <f t="shared" si="94"/>
        <v/>
      </c>
      <c r="FC246" s="82" t="str">
        <f t="shared" si="95"/>
        <v/>
      </c>
      <c r="FD246" s="82" t="str">
        <f t="shared" si="95"/>
        <v/>
      </c>
      <c r="FE246" s="82" t="str">
        <f t="shared" si="95"/>
        <v/>
      </c>
      <c r="FF246" s="82" t="str">
        <f t="shared" si="95"/>
        <v/>
      </c>
      <c r="FG246" s="82" t="str">
        <f t="shared" si="95"/>
        <v/>
      </c>
      <c r="FH246" s="82" t="str">
        <f t="shared" si="95"/>
        <v/>
      </c>
      <c r="FI246" s="82" t="str">
        <f t="shared" si="96"/>
        <v/>
      </c>
      <c r="FJ246" s="82" t="str">
        <f t="shared" si="96"/>
        <v/>
      </c>
      <c r="FK246" s="82" t="str">
        <f t="shared" si="96"/>
        <v/>
      </c>
      <c r="FL246" s="82" t="str">
        <f t="shared" si="96"/>
        <v/>
      </c>
      <c r="FM246" s="82" t="str">
        <f t="shared" si="96"/>
        <v/>
      </c>
      <c r="FN246" s="82" t="str">
        <f t="shared" si="96"/>
        <v/>
      </c>
      <c r="FO246" s="82" t="str">
        <f t="shared" si="97"/>
        <v/>
      </c>
      <c r="FP246" s="82" t="str">
        <f t="shared" si="97"/>
        <v/>
      </c>
      <c r="FQ246" s="82" t="str">
        <f t="shared" si="97"/>
        <v/>
      </c>
      <c r="FR246" s="82" t="str">
        <f t="shared" si="97"/>
        <v/>
      </c>
      <c r="FS246" s="82" t="str">
        <f t="shared" si="97"/>
        <v/>
      </c>
      <c r="FT246" s="82" t="str">
        <f t="shared" si="97"/>
        <v/>
      </c>
      <c r="FU246" s="82" t="str">
        <f t="shared" si="98"/>
        <v/>
      </c>
      <c r="FV246" s="82" t="str">
        <f t="shared" si="98"/>
        <v/>
      </c>
      <c r="FW246" s="82" t="str">
        <f t="shared" si="98"/>
        <v/>
      </c>
      <c r="FX246" s="82" t="str">
        <f t="shared" si="98"/>
        <v/>
      </c>
      <c r="FY246" s="82" t="str">
        <f t="shared" si="98"/>
        <v/>
      </c>
      <c r="FZ246" s="82" t="str">
        <f t="shared" si="98"/>
        <v/>
      </c>
      <c r="GA246" s="82" t="str">
        <f t="shared" si="99"/>
        <v/>
      </c>
      <c r="GB246" s="82" t="str">
        <f t="shared" si="99"/>
        <v/>
      </c>
      <c r="GC246" s="82" t="str">
        <f t="shared" si="99"/>
        <v/>
      </c>
      <c r="GD246" s="82" t="str">
        <f t="shared" si="99"/>
        <v/>
      </c>
      <c r="GE246" s="82" t="str">
        <f t="shared" si="99"/>
        <v/>
      </c>
      <c r="GF246" s="82" t="str">
        <f t="shared" si="99"/>
        <v/>
      </c>
      <c r="GG246" s="126"/>
      <c r="GH246" s="126"/>
      <c r="GI246" s="126"/>
      <c r="GJ246" s="126"/>
      <c r="GK246" s="126"/>
      <c r="GL246" s="126"/>
      <c r="GM246" s="126"/>
      <c r="GN246" s="126"/>
      <c r="GO246" s="126"/>
      <c r="GP246" s="126"/>
      <c r="GQ246" s="126"/>
      <c r="GR246" s="126"/>
      <c r="GS246" s="126"/>
      <c r="GT246" s="126"/>
      <c r="GU246" s="126"/>
      <c r="GV246" s="126"/>
      <c r="GW246" s="126"/>
      <c r="GX246" s="126"/>
      <c r="GY246" s="126"/>
      <c r="GZ246" s="126"/>
      <c r="HA246" s="126"/>
      <c r="HB246" s="126"/>
      <c r="HC246" s="126"/>
      <c r="HD246" s="126"/>
      <c r="HE246" s="129"/>
      <c r="HF246" s="129"/>
      <c r="HG246" s="129"/>
      <c r="HH246" s="129"/>
      <c r="HI246" s="129"/>
      <c r="HJ246" s="129"/>
      <c r="HK246" s="129"/>
      <c r="HL246" s="129"/>
      <c r="HM246" s="129"/>
      <c r="HN246" s="129"/>
      <c r="HO246" s="129"/>
      <c r="HP246" s="129"/>
      <c r="HQ246" s="129"/>
      <c r="HR246" s="129"/>
      <c r="HS246" s="129"/>
      <c r="HT246" s="129"/>
      <c r="HU246" s="129"/>
      <c r="HV246" s="129"/>
      <c r="HW246" s="129"/>
      <c r="HX246" s="129"/>
      <c r="HY246" s="129"/>
      <c r="HZ246" s="129"/>
      <c r="IA246" s="129"/>
      <c r="IB246" s="129"/>
    </row>
    <row r="247" spans="2:236" ht="25.5" customHeight="1">
      <c r="B247" s="2">
        <f>COUNTIF($H$4:H247,H247)</f>
        <v>0</v>
      </c>
      <c r="C247" s="2">
        <f>COUNTIF($J$4:J247,J247)</f>
        <v>0</v>
      </c>
      <c r="D247" s="2">
        <f>COUNTIF($K$4:K247,K247)</f>
        <v>0</v>
      </c>
      <c r="E247" s="89">
        <f t="shared" si="75"/>
        <v>244</v>
      </c>
      <c r="F247" s="89"/>
      <c r="G247" s="79"/>
      <c r="H247" s="97"/>
      <c r="I247" s="79"/>
      <c r="J247" s="79"/>
      <c r="K247" s="89"/>
      <c r="L247" s="89"/>
      <c r="M247" s="108"/>
      <c r="N247" s="108"/>
      <c r="O247" s="108"/>
      <c r="P247" s="108"/>
      <c r="Q247" s="108"/>
      <c r="R247" s="108"/>
      <c r="S247" s="89"/>
      <c r="T247" s="89"/>
      <c r="U247" s="89"/>
      <c r="V247" s="89"/>
      <c r="W247" s="89"/>
      <c r="X247" s="89"/>
      <c r="Y247" s="89"/>
      <c r="Z247" s="89"/>
      <c r="AA247" s="89"/>
      <c r="AB247" s="89"/>
      <c r="AC247" s="89"/>
      <c r="AD247" s="89"/>
      <c r="AE247" s="89"/>
      <c r="AF247" s="89"/>
      <c r="AG247" s="89"/>
      <c r="AH247" s="89"/>
      <c r="AI247" s="89"/>
      <c r="AJ247" s="89"/>
      <c r="AK247" s="89"/>
      <c r="AL247" s="89"/>
      <c r="AM247" s="89"/>
      <c r="AN247" s="89"/>
      <c r="AO247" s="89"/>
      <c r="AP247" s="89"/>
      <c r="AQ247" s="111"/>
      <c r="AR247" s="118"/>
      <c r="AS247" s="121" t="str">
        <f t="shared" si="76"/>
        <v/>
      </c>
      <c r="AT247" s="121" t="str">
        <f t="shared" si="76"/>
        <v/>
      </c>
      <c r="AU247" s="121" t="str">
        <f t="shared" si="76"/>
        <v/>
      </c>
      <c r="AV247" s="121" t="str">
        <f t="shared" si="76"/>
        <v/>
      </c>
      <c r="AW247" s="121" t="str">
        <f t="shared" si="76"/>
        <v/>
      </c>
      <c r="AX247" s="121" t="str">
        <f t="shared" si="76"/>
        <v/>
      </c>
      <c r="AY247" s="121" t="str">
        <f t="shared" si="77"/>
        <v/>
      </c>
      <c r="AZ247" s="121" t="str">
        <f t="shared" si="77"/>
        <v/>
      </c>
      <c r="BA247" s="121" t="str">
        <f t="shared" si="77"/>
        <v/>
      </c>
      <c r="BB247" s="121" t="str">
        <f t="shared" si="77"/>
        <v/>
      </c>
      <c r="BC247" s="121" t="str">
        <f t="shared" si="77"/>
        <v/>
      </c>
      <c r="BD247" s="121" t="str">
        <f t="shared" si="77"/>
        <v/>
      </c>
      <c r="BE247" s="82" t="str">
        <f t="shared" si="78"/>
        <v/>
      </c>
      <c r="BF247" s="82" t="str">
        <f t="shared" si="78"/>
        <v/>
      </c>
      <c r="BG247" s="82" t="str">
        <f t="shared" si="78"/>
        <v/>
      </c>
      <c r="BH247" s="82" t="str">
        <f t="shared" si="78"/>
        <v/>
      </c>
      <c r="BI247" s="82" t="str">
        <f t="shared" si="78"/>
        <v/>
      </c>
      <c r="BJ247" s="82" t="str">
        <f t="shared" si="78"/>
        <v/>
      </c>
      <c r="BK247" s="82" t="str">
        <f t="shared" si="79"/>
        <v/>
      </c>
      <c r="BL247" s="82" t="str">
        <f t="shared" si="79"/>
        <v/>
      </c>
      <c r="BM247" s="82" t="str">
        <f t="shared" si="79"/>
        <v/>
      </c>
      <c r="BN247" s="82" t="str">
        <f t="shared" si="79"/>
        <v/>
      </c>
      <c r="BO247" s="82" t="str">
        <f t="shared" si="79"/>
        <v/>
      </c>
      <c r="BP247" s="82" t="str">
        <f t="shared" si="79"/>
        <v/>
      </c>
      <c r="BQ247" s="82" t="str">
        <f t="shared" si="80"/>
        <v/>
      </c>
      <c r="BR247" s="82" t="str">
        <f t="shared" si="80"/>
        <v/>
      </c>
      <c r="BS247" s="82" t="str">
        <f t="shared" si="80"/>
        <v/>
      </c>
      <c r="BT247" s="82" t="str">
        <f t="shared" si="80"/>
        <v/>
      </c>
      <c r="BU247" s="82" t="str">
        <f t="shared" si="80"/>
        <v/>
      </c>
      <c r="BV247" s="82" t="str">
        <f t="shared" si="80"/>
        <v/>
      </c>
      <c r="BW247" s="82" t="str">
        <f t="shared" si="81"/>
        <v/>
      </c>
      <c r="BX247" s="82" t="str">
        <f t="shared" si="81"/>
        <v/>
      </c>
      <c r="BY247" s="82" t="str">
        <f t="shared" si="81"/>
        <v/>
      </c>
      <c r="BZ247" s="82" t="str">
        <f t="shared" si="81"/>
        <v/>
      </c>
      <c r="CA247" s="82" t="str">
        <f t="shared" si="81"/>
        <v/>
      </c>
      <c r="CB247" s="82" t="str">
        <f t="shared" si="81"/>
        <v/>
      </c>
      <c r="CC247" s="82" t="str">
        <f t="shared" si="82"/>
        <v/>
      </c>
      <c r="CD247" s="82" t="str">
        <f t="shared" si="82"/>
        <v/>
      </c>
      <c r="CE247" s="82" t="str">
        <f t="shared" si="82"/>
        <v/>
      </c>
      <c r="CF247" s="82" t="str">
        <f t="shared" si="82"/>
        <v/>
      </c>
      <c r="CG247" s="82" t="str">
        <f t="shared" si="82"/>
        <v/>
      </c>
      <c r="CH247" s="82" t="str">
        <f t="shared" si="82"/>
        <v/>
      </c>
      <c r="CI247" s="82" t="str">
        <f t="shared" si="83"/>
        <v/>
      </c>
      <c r="CJ247" s="82" t="str">
        <f t="shared" si="83"/>
        <v/>
      </c>
      <c r="CK247" s="82" t="str">
        <f t="shared" si="83"/>
        <v/>
      </c>
      <c r="CL247" s="82" t="str">
        <f t="shared" si="83"/>
        <v/>
      </c>
      <c r="CM247" s="82" t="str">
        <f t="shared" si="83"/>
        <v/>
      </c>
      <c r="CN247" s="82" t="str">
        <f t="shared" si="83"/>
        <v/>
      </c>
      <c r="CO247" s="82" t="str">
        <f t="shared" si="84"/>
        <v/>
      </c>
      <c r="CP247" s="82" t="str">
        <f t="shared" si="84"/>
        <v/>
      </c>
      <c r="CQ247" s="82" t="str">
        <f t="shared" si="84"/>
        <v/>
      </c>
      <c r="CR247" s="82" t="str">
        <f t="shared" si="84"/>
        <v/>
      </c>
      <c r="CS247" s="82" t="str">
        <f t="shared" si="84"/>
        <v/>
      </c>
      <c r="CT247" s="82" t="str">
        <f t="shared" si="84"/>
        <v/>
      </c>
      <c r="CU247" s="82" t="str">
        <f t="shared" si="85"/>
        <v/>
      </c>
      <c r="CV247" s="82" t="str">
        <f t="shared" si="85"/>
        <v/>
      </c>
      <c r="CW247" s="82" t="str">
        <f t="shared" si="85"/>
        <v/>
      </c>
      <c r="CX247" s="82" t="str">
        <f t="shared" si="85"/>
        <v/>
      </c>
      <c r="CY247" s="82" t="str">
        <f t="shared" si="85"/>
        <v/>
      </c>
      <c r="CZ247" s="82" t="str">
        <f t="shared" si="85"/>
        <v/>
      </c>
      <c r="DA247" s="82" t="str">
        <f t="shared" si="86"/>
        <v/>
      </c>
      <c r="DB247" s="82" t="str">
        <f t="shared" si="86"/>
        <v/>
      </c>
      <c r="DC247" s="82" t="str">
        <f t="shared" si="86"/>
        <v/>
      </c>
      <c r="DD247" s="82" t="str">
        <f t="shared" si="86"/>
        <v/>
      </c>
      <c r="DE247" s="82" t="str">
        <f t="shared" si="86"/>
        <v/>
      </c>
      <c r="DF247" s="82" t="str">
        <f t="shared" si="86"/>
        <v/>
      </c>
      <c r="DG247" s="82" t="str">
        <f t="shared" si="87"/>
        <v/>
      </c>
      <c r="DH247" s="82" t="str">
        <f t="shared" si="87"/>
        <v/>
      </c>
      <c r="DI247" s="82" t="str">
        <f t="shared" si="87"/>
        <v/>
      </c>
      <c r="DJ247" s="82" t="str">
        <f t="shared" si="87"/>
        <v/>
      </c>
      <c r="DK247" s="82" t="str">
        <f t="shared" si="87"/>
        <v/>
      </c>
      <c r="DL247" s="82" t="str">
        <f t="shared" si="87"/>
        <v/>
      </c>
      <c r="DM247" s="82" t="str">
        <f t="shared" si="88"/>
        <v/>
      </c>
      <c r="DN247" s="82" t="str">
        <f t="shared" si="88"/>
        <v/>
      </c>
      <c r="DO247" s="82" t="str">
        <f t="shared" si="88"/>
        <v/>
      </c>
      <c r="DP247" s="82" t="str">
        <f t="shared" si="88"/>
        <v/>
      </c>
      <c r="DQ247" s="82" t="str">
        <f t="shared" si="88"/>
        <v/>
      </c>
      <c r="DR247" s="82" t="str">
        <f t="shared" si="88"/>
        <v/>
      </c>
      <c r="DS247" s="82" t="str">
        <f t="shared" si="89"/>
        <v/>
      </c>
      <c r="DT247" s="82" t="str">
        <f t="shared" si="89"/>
        <v/>
      </c>
      <c r="DU247" s="82" t="str">
        <f t="shared" si="89"/>
        <v/>
      </c>
      <c r="DV247" s="82" t="str">
        <f t="shared" si="89"/>
        <v/>
      </c>
      <c r="DW247" s="82" t="str">
        <f t="shared" si="89"/>
        <v/>
      </c>
      <c r="DX247" s="82" t="str">
        <f t="shared" si="89"/>
        <v/>
      </c>
      <c r="DY247" s="82" t="str">
        <f t="shared" si="90"/>
        <v/>
      </c>
      <c r="DZ247" s="82" t="str">
        <f t="shared" si="90"/>
        <v/>
      </c>
      <c r="EA247" s="82" t="str">
        <f t="shared" si="90"/>
        <v/>
      </c>
      <c r="EB247" s="82" t="str">
        <f t="shared" si="90"/>
        <v/>
      </c>
      <c r="EC247" s="82" t="str">
        <f t="shared" si="90"/>
        <v/>
      </c>
      <c r="ED247" s="82" t="str">
        <f t="shared" si="90"/>
        <v/>
      </c>
      <c r="EE247" s="82" t="str">
        <f t="shared" si="91"/>
        <v/>
      </c>
      <c r="EF247" s="82" t="str">
        <f t="shared" si="91"/>
        <v/>
      </c>
      <c r="EG247" s="82" t="str">
        <f t="shared" si="91"/>
        <v/>
      </c>
      <c r="EH247" s="82" t="str">
        <f t="shared" si="91"/>
        <v/>
      </c>
      <c r="EI247" s="82" t="str">
        <f t="shared" si="91"/>
        <v/>
      </c>
      <c r="EJ247" s="82" t="str">
        <f t="shared" si="91"/>
        <v/>
      </c>
      <c r="EK247" s="82" t="str">
        <f t="shared" si="92"/>
        <v/>
      </c>
      <c r="EL247" s="82" t="str">
        <f t="shared" si="92"/>
        <v/>
      </c>
      <c r="EM247" s="82" t="str">
        <f t="shared" si="92"/>
        <v/>
      </c>
      <c r="EN247" s="82" t="str">
        <f t="shared" si="92"/>
        <v/>
      </c>
      <c r="EO247" s="82" t="str">
        <f t="shared" si="92"/>
        <v/>
      </c>
      <c r="EP247" s="82" t="str">
        <f t="shared" si="92"/>
        <v/>
      </c>
      <c r="EQ247" s="82" t="str">
        <f t="shared" si="93"/>
        <v/>
      </c>
      <c r="ER247" s="82" t="str">
        <f t="shared" si="93"/>
        <v/>
      </c>
      <c r="ES247" s="82" t="str">
        <f t="shared" si="93"/>
        <v/>
      </c>
      <c r="ET247" s="82" t="str">
        <f t="shared" si="93"/>
        <v/>
      </c>
      <c r="EU247" s="82" t="str">
        <f t="shared" si="93"/>
        <v/>
      </c>
      <c r="EV247" s="82" t="str">
        <f t="shared" si="93"/>
        <v/>
      </c>
      <c r="EW247" s="82" t="str">
        <f t="shared" si="94"/>
        <v/>
      </c>
      <c r="EX247" s="82" t="str">
        <f t="shared" si="94"/>
        <v/>
      </c>
      <c r="EY247" s="82" t="str">
        <f t="shared" si="94"/>
        <v/>
      </c>
      <c r="EZ247" s="82" t="str">
        <f t="shared" si="94"/>
        <v/>
      </c>
      <c r="FA247" s="82" t="str">
        <f t="shared" si="94"/>
        <v/>
      </c>
      <c r="FB247" s="82" t="str">
        <f t="shared" si="94"/>
        <v/>
      </c>
      <c r="FC247" s="82" t="str">
        <f t="shared" si="95"/>
        <v/>
      </c>
      <c r="FD247" s="82" t="str">
        <f t="shared" si="95"/>
        <v/>
      </c>
      <c r="FE247" s="82" t="str">
        <f t="shared" si="95"/>
        <v/>
      </c>
      <c r="FF247" s="82" t="str">
        <f t="shared" si="95"/>
        <v/>
      </c>
      <c r="FG247" s="82" t="str">
        <f t="shared" si="95"/>
        <v/>
      </c>
      <c r="FH247" s="82" t="str">
        <f t="shared" si="95"/>
        <v/>
      </c>
      <c r="FI247" s="82" t="str">
        <f t="shared" si="96"/>
        <v/>
      </c>
      <c r="FJ247" s="82" t="str">
        <f t="shared" si="96"/>
        <v/>
      </c>
      <c r="FK247" s="82" t="str">
        <f t="shared" si="96"/>
        <v/>
      </c>
      <c r="FL247" s="82" t="str">
        <f t="shared" si="96"/>
        <v/>
      </c>
      <c r="FM247" s="82" t="str">
        <f t="shared" si="96"/>
        <v/>
      </c>
      <c r="FN247" s="82" t="str">
        <f t="shared" si="96"/>
        <v/>
      </c>
      <c r="FO247" s="82" t="str">
        <f t="shared" si="97"/>
        <v/>
      </c>
      <c r="FP247" s="82" t="str">
        <f t="shared" si="97"/>
        <v/>
      </c>
      <c r="FQ247" s="82" t="str">
        <f t="shared" si="97"/>
        <v/>
      </c>
      <c r="FR247" s="82" t="str">
        <f t="shared" si="97"/>
        <v/>
      </c>
      <c r="FS247" s="82" t="str">
        <f t="shared" si="97"/>
        <v/>
      </c>
      <c r="FT247" s="82" t="str">
        <f t="shared" si="97"/>
        <v/>
      </c>
      <c r="FU247" s="82" t="str">
        <f t="shared" si="98"/>
        <v/>
      </c>
      <c r="FV247" s="82" t="str">
        <f t="shared" si="98"/>
        <v/>
      </c>
      <c r="FW247" s="82" t="str">
        <f t="shared" si="98"/>
        <v/>
      </c>
      <c r="FX247" s="82" t="str">
        <f t="shared" si="98"/>
        <v/>
      </c>
      <c r="FY247" s="82" t="str">
        <f t="shared" si="98"/>
        <v/>
      </c>
      <c r="FZ247" s="82" t="str">
        <f t="shared" si="98"/>
        <v/>
      </c>
      <c r="GA247" s="82" t="str">
        <f t="shared" si="99"/>
        <v/>
      </c>
      <c r="GB247" s="82" t="str">
        <f t="shared" si="99"/>
        <v/>
      </c>
      <c r="GC247" s="82" t="str">
        <f t="shared" si="99"/>
        <v/>
      </c>
      <c r="GD247" s="82" t="str">
        <f t="shared" si="99"/>
        <v/>
      </c>
      <c r="GE247" s="82" t="str">
        <f t="shared" si="99"/>
        <v/>
      </c>
      <c r="GF247" s="82" t="str">
        <f t="shared" si="99"/>
        <v/>
      </c>
      <c r="GG247" s="126"/>
      <c r="GH247" s="126"/>
      <c r="GI247" s="126"/>
      <c r="GJ247" s="126"/>
      <c r="GK247" s="126"/>
      <c r="GL247" s="126"/>
      <c r="GM247" s="126"/>
      <c r="GN247" s="126"/>
      <c r="GO247" s="126"/>
      <c r="GP247" s="126"/>
      <c r="GQ247" s="126"/>
      <c r="GR247" s="126"/>
      <c r="GS247" s="126"/>
      <c r="GT247" s="126"/>
      <c r="GU247" s="126"/>
      <c r="GV247" s="126"/>
      <c r="GW247" s="126"/>
      <c r="GX247" s="126"/>
      <c r="GY247" s="126"/>
      <c r="GZ247" s="126"/>
      <c r="HA247" s="126"/>
      <c r="HB247" s="126"/>
      <c r="HC247" s="126"/>
      <c r="HD247" s="126"/>
      <c r="HE247" s="129"/>
      <c r="HF247" s="129"/>
      <c r="HG247" s="129"/>
      <c r="HH247" s="129"/>
      <c r="HI247" s="129"/>
      <c r="HJ247" s="129"/>
      <c r="HK247" s="129"/>
      <c r="HL247" s="129"/>
      <c r="HM247" s="129"/>
      <c r="HN247" s="129"/>
      <c r="HO247" s="129"/>
      <c r="HP247" s="129"/>
      <c r="HQ247" s="129"/>
      <c r="HR247" s="129"/>
      <c r="HS247" s="129"/>
      <c r="HT247" s="129"/>
      <c r="HU247" s="129"/>
      <c r="HV247" s="129"/>
      <c r="HW247" s="129"/>
      <c r="HX247" s="129"/>
      <c r="HY247" s="129"/>
      <c r="HZ247" s="129"/>
      <c r="IA247" s="129"/>
      <c r="IB247" s="129"/>
    </row>
    <row r="248" spans="2:236" ht="25.5" customHeight="1">
      <c r="B248" s="2">
        <f>COUNTIF($H$4:H248,H248)</f>
        <v>0</v>
      </c>
      <c r="C248" s="2">
        <f>COUNTIF($J$4:J248,J248)</f>
        <v>0</v>
      </c>
      <c r="D248" s="2">
        <f>COUNTIF($K$4:K248,K248)</f>
        <v>0</v>
      </c>
      <c r="E248" s="89">
        <f t="shared" si="75"/>
        <v>245</v>
      </c>
      <c r="F248" s="89"/>
      <c r="G248" s="79"/>
      <c r="H248" s="97"/>
      <c r="I248" s="79"/>
      <c r="J248" s="79"/>
      <c r="K248" s="89"/>
      <c r="L248" s="89"/>
      <c r="M248" s="108"/>
      <c r="N248" s="108"/>
      <c r="O248" s="108"/>
      <c r="P248" s="108"/>
      <c r="Q248" s="108"/>
      <c r="R248" s="108"/>
      <c r="S248" s="89"/>
      <c r="T248" s="89"/>
      <c r="U248" s="89"/>
      <c r="V248" s="89"/>
      <c r="W248" s="89"/>
      <c r="X248" s="89"/>
      <c r="Y248" s="89"/>
      <c r="Z248" s="89"/>
      <c r="AA248" s="89"/>
      <c r="AB248" s="89"/>
      <c r="AC248" s="89"/>
      <c r="AD248" s="89"/>
      <c r="AE248" s="89"/>
      <c r="AF248" s="89"/>
      <c r="AG248" s="89"/>
      <c r="AH248" s="89"/>
      <c r="AI248" s="89"/>
      <c r="AJ248" s="89"/>
      <c r="AK248" s="89"/>
      <c r="AL248" s="89"/>
      <c r="AM248" s="89"/>
      <c r="AN248" s="89"/>
      <c r="AO248" s="89"/>
      <c r="AP248" s="89"/>
      <c r="AQ248" s="111"/>
      <c r="AR248" s="118"/>
      <c r="AS248" s="121" t="str">
        <f t="shared" si="76"/>
        <v/>
      </c>
      <c r="AT248" s="121" t="str">
        <f t="shared" si="76"/>
        <v/>
      </c>
      <c r="AU248" s="121" t="str">
        <f t="shared" si="76"/>
        <v/>
      </c>
      <c r="AV248" s="121" t="str">
        <f t="shared" si="76"/>
        <v/>
      </c>
      <c r="AW248" s="121" t="str">
        <f t="shared" si="76"/>
        <v/>
      </c>
      <c r="AX248" s="121" t="str">
        <f t="shared" si="76"/>
        <v/>
      </c>
      <c r="AY248" s="121" t="str">
        <f t="shared" si="77"/>
        <v/>
      </c>
      <c r="AZ248" s="121" t="str">
        <f t="shared" si="77"/>
        <v/>
      </c>
      <c r="BA248" s="121" t="str">
        <f t="shared" si="77"/>
        <v/>
      </c>
      <c r="BB248" s="121" t="str">
        <f t="shared" si="77"/>
        <v/>
      </c>
      <c r="BC248" s="121" t="str">
        <f t="shared" si="77"/>
        <v/>
      </c>
      <c r="BD248" s="121" t="str">
        <f t="shared" si="77"/>
        <v/>
      </c>
      <c r="BE248" s="82" t="str">
        <f t="shared" si="78"/>
        <v/>
      </c>
      <c r="BF248" s="82" t="str">
        <f t="shared" si="78"/>
        <v/>
      </c>
      <c r="BG248" s="82" t="str">
        <f t="shared" si="78"/>
        <v/>
      </c>
      <c r="BH248" s="82" t="str">
        <f t="shared" si="78"/>
        <v/>
      </c>
      <c r="BI248" s="82" t="str">
        <f t="shared" si="78"/>
        <v/>
      </c>
      <c r="BJ248" s="82" t="str">
        <f t="shared" si="78"/>
        <v/>
      </c>
      <c r="BK248" s="82" t="str">
        <f t="shared" si="79"/>
        <v/>
      </c>
      <c r="BL248" s="82" t="str">
        <f t="shared" si="79"/>
        <v/>
      </c>
      <c r="BM248" s="82" t="str">
        <f t="shared" si="79"/>
        <v/>
      </c>
      <c r="BN248" s="82" t="str">
        <f t="shared" si="79"/>
        <v/>
      </c>
      <c r="BO248" s="82" t="str">
        <f t="shared" si="79"/>
        <v/>
      </c>
      <c r="BP248" s="82" t="str">
        <f t="shared" si="79"/>
        <v/>
      </c>
      <c r="BQ248" s="82" t="str">
        <f t="shared" si="80"/>
        <v/>
      </c>
      <c r="BR248" s="82" t="str">
        <f t="shared" si="80"/>
        <v/>
      </c>
      <c r="BS248" s="82" t="str">
        <f t="shared" si="80"/>
        <v/>
      </c>
      <c r="BT248" s="82" t="str">
        <f t="shared" si="80"/>
        <v/>
      </c>
      <c r="BU248" s="82" t="str">
        <f t="shared" si="80"/>
        <v/>
      </c>
      <c r="BV248" s="82" t="str">
        <f t="shared" si="80"/>
        <v/>
      </c>
      <c r="BW248" s="82" t="str">
        <f t="shared" si="81"/>
        <v/>
      </c>
      <c r="BX248" s="82" t="str">
        <f t="shared" si="81"/>
        <v/>
      </c>
      <c r="BY248" s="82" t="str">
        <f t="shared" si="81"/>
        <v/>
      </c>
      <c r="BZ248" s="82" t="str">
        <f t="shared" si="81"/>
        <v/>
      </c>
      <c r="CA248" s="82" t="str">
        <f t="shared" si="81"/>
        <v/>
      </c>
      <c r="CB248" s="82" t="str">
        <f t="shared" si="81"/>
        <v/>
      </c>
      <c r="CC248" s="82" t="str">
        <f t="shared" si="82"/>
        <v/>
      </c>
      <c r="CD248" s="82" t="str">
        <f t="shared" si="82"/>
        <v/>
      </c>
      <c r="CE248" s="82" t="str">
        <f t="shared" si="82"/>
        <v/>
      </c>
      <c r="CF248" s="82" t="str">
        <f t="shared" si="82"/>
        <v/>
      </c>
      <c r="CG248" s="82" t="str">
        <f t="shared" si="82"/>
        <v/>
      </c>
      <c r="CH248" s="82" t="str">
        <f t="shared" si="82"/>
        <v/>
      </c>
      <c r="CI248" s="82" t="str">
        <f t="shared" si="83"/>
        <v/>
      </c>
      <c r="CJ248" s="82" t="str">
        <f t="shared" si="83"/>
        <v/>
      </c>
      <c r="CK248" s="82" t="str">
        <f t="shared" si="83"/>
        <v/>
      </c>
      <c r="CL248" s="82" t="str">
        <f t="shared" si="83"/>
        <v/>
      </c>
      <c r="CM248" s="82" t="str">
        <f t="shared" si="83"/>
        <v/>
      </c>
      <c r="CN248" s="82" t="str">
        <f t="shared" si="83"/>
        <v/>
      </c>
      <c r="CO248" s="82" t="str">
        <f t="shared" si="84"/>
        <v/>
      </c>
      <c r="CP248" s="82" t="str">
        <f t="shared" si="84"/>
        <v/>
      </c>
      <c r="CQ248" s="82" t="str">
        <f t="shared" si="84"/>
        <v/>
      </c>
      <c r="CR248" s="82" t="str">
        <f t="shared" si="84"/>
        <v/>
      </c>
      <c r="CS248" s="82" t="str">
        <f t="shared" si="84"/>
        <v/>
      </c>
      <c r="CT248" s="82" t="str">
        <f t="shared" si="84"/>
        <v/>
      </c>
      <c r="CU248" s="82" t="str">
        <f t="shared" si="85"/>
        <v/>
      </c>
      <c r="CV248" s="82" t="str">
        <f t="shared" si="85"/>
        <v/>
      </c>
      <c r="CW248" s="82" t="str">
        <f t="shared" si="85"/>
        <v/>
      </c>
      <c r="CX248" s="82" t="str">
        <f t="shared" si="85"/>
        <v/>
      </c>
      <c r="CY248" s="82" t="str">
        <f t="shared" si="85"/>
        <v/>
      </c>
      <c r="CZ248" s="82" t="str">
        <f t="shared" si="85"/>
        <v/>
      </c>
      <c r="DA248" s="82" t="str">
        <f t="shared" si="86"/>
        <v/>
      </c>
      <c r="DB248" s="82" t="str">
        <f t="shared" si="86"/>
        <v/>
      </c>
      <c r="DC248" s="82" t="str">
        <f t="shared" si="86"/>
        <v/>
      </c>
      <c r="DD248" s="82" t="str">
        <f t="shared" si="86"/>
        <v/>
      </c>
      <c r="DE248" s="82" t="str">
        <f t="shared" si="86"/>
        <v/>
      </c>
      <c r="DF248" s="82" t="str">
        <f t="shared" si="86"/>
        <v/>
      </c>
      <c r="DG248" s="82" t="str">
        <f t="shared" si="87"/>
        <v/>
      </c>
      <c r="DH248" s="82" t="str">
        <f t="shared" si="87"/>
        <v/>
      </c>
      <c r="DI248" s="82" t="str">
        <f t="shared" si="87"/>
        <v/>
      </c>
      <c r="DJ248" s="82" t="str">
        <f t="shared" si="87"/>
        <v/>
      </c>
      <c r="DK248" s="82" t="str">
        <f t="shared" si="87"/>
        <v/>
      </c>
      <c r="DL248" s="82" t="str">
        <f t="shared" si="87"/>
        <v/>
      </c>
      <c r="DM248" s="82" t="str">
        <f t="shared" si="88"/>
        <v/>
      </c>
      <c r="DN248" s="82" t="str">
        <f t="shared" si="88"/>
        <v/>
      </c>
      <c r="DO248" s="82" t="str">
        <f t="shared" si="88"/>
        <v/>
      </c>
      <c r="DP248" s="82" t="str">
        <f t="shared" si="88"/>
        <v/>
      </c>
      <c r="DQ248" s="82" t="str">
        <f t="shared" si="88"/>
        <v/>
      </c>
      <c r="DR248" s="82" t="str">
        <f t="shared" si="88"/>
        <v/>
      </c>
      <c r="DS248" s="82" t="str">
        <f t="shared" si="89"/>
        <v/>
      </c>
      <c r="DT248" s="82" t="str">
        <f t="shared" si="89"/>
        <v/>
      </c>
      <c r="DU248" s="82" t="str">
        <f t="shared" si="89"/>
        <v/>
      </c>
      <c r="DV248" s="82" t="str">
        <f t="shared" si="89"/>
        <v/>
      </c>
      <c r="DW248" s="82" t="str">
        <f t="shared" si="89"/>
        <v/>
      </c>
      <c r="DX248" s="82" t="str">
        <f t="shared" si="89"/>
        <v/>
      </c>
      <c r="DY248" s="82" t="str">
        <f t="shared" si="90"/>
        <v/>
      </c>
      <c r="DZ248" s="82" t="str">
        <f t="shared" si="90"/>
        <v/>
      </c>
      <c r="EA248" s="82" t="str">
        <f t="shared" si="90"/>
        <v/>
      </c>
      <c r="EB248" s="82" t="str">
        <f t="shared" si="90"/>
        <v/>
      </c>
      <c r="EC248" s="82" t="str">
        <f t="shared" si="90"/>
        <v/>
      </c>
      <c r="ED248" s="82" t="str">
        <f t="shared" si="90"/>
        <v/>
      </c>
      <c r="EE248" s="82" t="str">
        <f t="shared" si="91"/>
        <v/>
      </c>
      <c r="EF248" s="82" t="str">
        <f t="shared" si="91"/>
        <v/>
      </c>
      <c r="EG248" s="82" t="str">
        <f t="shared" si="91"/>
        <v/>
      </c>
      <c r="EH248" s="82" t="str">
        <f t="shared" si="91"/>
        <v/>
      </c>
      <c r="EI248" s="82" t="str">
        <f t="shared" si="91"/>
        <v/>
      </c>
      <c r="EJ248" s="82" t="str">
        <f t="shared" si="91"/>
        <v/>
      </c>
      <c r="EK248" s="82" t="str">
        <f t="shared" si="92"/>
        <v/>
      </c>
      <c r="EL248" s="82" t="str">
        <f t="shared" si="92"/>
        <v/>
      </c>
      <c r="EM248" s="82" t="str">
        <f t="shared" si="92"/>
        <v/>
      </c>
      <c r="EN248" s="82" t="str">
        <f t="shared" si="92"/>
        <v/>
      </c>
      <c r="EO248" s="82" t="str">
        <f t="shared" si="92"/>
        <v/>
      </c>
      <c r="EP248" s="82" t="str">
        <f t="shared" si="92"/>
        <v/>
      </c>
      <c r="EQ248" s="82" t="str">
        <f t="shared" si="93"/>
        <v/>
      </c>
      <c r="ER248" s="82" t="str">
        <f t="shared" si="93"/>
        <v/>
      </c>
      <c r="ES248" s="82" t="str">
        <f t="shared" si="93"/>
        <v/>
      </c>
      <c r="ET248" s="82" t="str">
        <f t="shared" si="93"/>
        <v/>
      </c>
      <c r="EU248" s="82" t="str">
        <f t="shared" si="93"/>
        <v/>
      </c>
      <c r="EV248" s="82" t="str">
        <f t="shared" si="93"/>
        <v/>
      </c>
      <c r="EW248" s="82" t="str">
        <f t="shared" si="94"/>
        <v/>
      </c>
      <c r="EX248" s="82" t="str">
        <f t="shared" si="94"/>
        <v/>
      </c>
      <c r="EY248" s="82" t="str">
        <f t="shared" si="94"/>
        <v/>
      </c>
      <c r="EZ248" s="82" t="str">
        <f t="shared" si="94"/>
        <v/>
      </c>
      <c r="FA248" s="82" t="str">
        <f t="shared" si="94"/>
        <v/>
      </c>
      <c r="FB248" s="82" t="str">
        <f t="shared" si="94"/>
        <v/>
      </c>
      <c r="FC248" s="82" t="str">
        <f t="shared" si="95"/>
        <v/>
      </c>
      <c r="FD248" s="82" t="str">
        <f t="shared" si="95"/>
        <v/>
      </c>
      <c r="FE248" s="82" t="str">
        <f t="shared" si="95"/>
        <v/>
      </c>
      <c r="FF248" s="82" t="str">
        <f t="shared" si="95"/>
        <v/>
      </c>
      <c r="FG248" s="82" t="str">
        <f t="shared" si="95"/>
        <v/>
      </c>
      <c r="FH248" s="82" t="str">
        <f t="shared" si="95"/>
        <v/>
      </c>
      <c r="FI248" s="82" t="str">
        <f t="shared" si="96"/>
        <v/>
      </c>
      <c r="FJ248" s="82" t="str">
        <f t="shared" si="96"/>
        <v/>
      </c>
      <c r="FK248" s="82" t="str">
        <f t="shared" si="96"/>
        <v/>
      </c>
      <c r="FL248" s="82" t="str">
        <f t="shared" si="96"/>
        <v/>
      </c>
      <c r="FM248" s="82" t="str">
        <f t="shared" si="96"/>
        <v/>
      </c>
      <c r="FN248" s="82" t="str">
        <f t="shared" si="96"/>
        <v/>
      </c>
      <c r="FO248" s="82" t="str">
        <f t="shared" si="97"/>
        <v/>
      </c>
      <c r="FP248" s="82" t="str">
        <f t="shared" si="97"/>
        <v/>
      </c>
      <c r="FQ248" s="82" t="str">
        <f t="shared" si="97"/>
        <v/>
      </c>
      <c r="FR248" s="82" t="str">
        <f t="shared" si="97"/>
        <v/>
      </c>
      <c r="FS248" s="82" t="str">
        <f t="shared" si="97"/>
        <v/>
      </c>
      <c r="FT248" s="82" t="str">
        <f t="shared" si="97"/>
        <v/>
      </c>
      <c r="FU248" s="82" t="str">
        <f t="shared" si="98"/>
        <v/>
      </c>
      <c r="FV248" s="82" t="str">
        <f t="shared" si="98"/>
        <v/>
      </c>
      <c r="FW248" s="82" t="str">
        <f t="shared" si="98"/>
        <v/>
      </c>
      <c r="FX248" s="82" t="str">
        <f t="shared" si="98"/>
        <v/>
      </c>
      <c r="FY248" s="82" t="str">
        <f t="shared" si="98"/>
        <v/>
      </c>
      <c r="FZ248" s="82" t="str">
        <f t="shared" si="98"/>
        <v/>
      </c>
      <c r="GA248" s="82" t="str">
        <f t="shared" si="99"/>
        <v/>
      </c>
      <c r="GB248" s="82" t="str">
        <f t="shared" si="99"/>
        <v/>
      </c>
      <c r="GC248" s="82" t="str">
        <f t="shared" si="99"/>
        <v/>
      </c>
      <c r="GD248" s="82" t="str">
        <f t="shared" si="99"/>
        <v/>
      </c>
      <c r="GE248" s="82" t="str">
        <f t="shared" si="99"/>
        <v/>
      </c>
      <c r="GF248" s="82" t="str">
        <f t="shared" si="99"/>
        <v/>
      </c>
      <c r="GG248" s="126"/>
      <c r="GH248" s="126"/>
      <c r="GI248" s="126"/>
      <c r="GJ248" s="126"/>
      <c r="GK248" s="126"/>
      <c r="GL248" s="126"/>
      <c r="GM248" s="126"/>
      <c r="GN248" s="126"/>
      <c r="GO248" s="126"/>
      <c r="GP248" s="126"/>
      <c r="GQ248" s="126"/>
      <c r="GR248" s="126"/>
      <c r="GS248" s="126"/>
      <c r="GT248" s="126"/>
      <c r="GU248" s="126"/>
      <c r="GV248" s="126"/>
      <c r="GW248" s="126"/>
      <c r="GX248" s="126"/>
      <c r="GY248" s="126"/>
      <c r="GZ248" s="126"/>
      <c r="HA248" s="126"/>
      <c r="HB248" s="126"/>
      <c r="HC248" s="126"/>
      <c r="HD248" s="126"/>
      <c r="HE248" s="129"/>
      <c r="HF248" s="129"/>
      <c r="HG248" s="129"/>
      <c r="HH248" s="129"/>
      <c r="HI248" s="129"/>
      <c r="HJ248" s="129"/>
      <c r="HK248" s="129"/>
      <c r="HL248" s="129"/>
      <c r="HM248" s="129"/>
      <c r="HN248" s="129"/>
      <c r="HO248" s="129"/>
      <c r="HP248" s="129"/>
      <c r="HQ248" s="129"/>
      <c r="HR248" s="129"/>
      <c r="HS248" s="129"/>
      <c r="HT248" s="129"/>
      <c r="HU248" s="129"/>
      <c r="HV248" s="129"/>
      <c r="HW248" s="129"/>
      <c r="HX248" s="129"/>
      <c r="HY248" s="129"/>
      <c r="HZ248" s="129"/>
      <c r="IA248" s="129"/>
      <c r="IB248" s="129"/>
    </row>
    <row r="249" spans="2:236" ht="25.5" customHeight="1">
      <c r="B249" s="2">
        <f>COUNTIF($H$4:H249,H249)</f>
        <v>0</v>
      </c>
      <c r="C249" s="2">
        <f>COUNTIF($J$4:J249,J249)</f>
        <v>0</v>
      </c>
      <c r="D249" s="2">
        <f>COUNTIF($K$4:K249,K249)</f>
        <v>0</v>
      </c>
      <c r="E249" s="89">
        <f t="shared" si="75"/>
        <v>246</v>
      </c>
      <c r="F249" s="89"/>
      <c r="G249" s="79"/>
      <c r="H249" s="97"/>
      <c r="I249" s="79"/>
      <c r="J249" s="79"/>
      <c r="K249" s="89"/>
      <c r="L249" s="89"/>
      <c r="M249" s="108"/>
      <c r="N249" s="108"/>
      <c r="O249" s="108"/>
      <c r="P249" s="108"/>
      <c r="Q249" s="108"/>
      <c r="R249" s="108"/>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111"/>
      <c r="AR249" s="118"/>
      <c r="AS249" s="121" t="str">
        <f t="shared" si="76"/>
        <v/>
      </c>
      <c r="AT249" s="121" t="str">
        <f t="shared" si="76"/>
        <v/>
      </c>
      <c r="AU249" s="121" t="str">
        <f t="shared" si="76"/>
        <v/>
      </c>
      <c r="AV249" s="121" t="str">
        <f t="shared" si="76"/>
        <v/>
      </c>
      <c r="AW249" s="121" t="str">
        <f t="shared" si="76"/>
        <v/>
      </c>
      <c r="AX249" s="121" t="str">
        <f t="shared" si="76"/>
        <v/>
      </c>
      <c r="AY249" s="121" t="str">
        <f t="shared" si="77"/>
        <v/>
      </c>
      <c r="AZ249" s="121" t="str">
        <f t="shared" si="77"/>
        <v/>
      </c>
      <c r="BA249" s="121" t="str">
        <f t="shared" si="77"/>
        <v/>
      </c>
      <c r="BB249" s="121" t="str">
        <f t="shared" si="77"/>
        <v/>
      </c>
      <c r="BC249" s="121" t="str">
        <f t="shared" si="77"/>
        <v/>
      </c>
      <c r="BD249" s="121" t="str">
        <f t="shared" si="77"/>
        <v/>
      </c>
      <c r="BE249" s="82" t="str">
        <f t="shared" si="78"/>
        <v/>
      </c>
      <c r="BF249" s="82" t="str">
        <f t="shared" si="78"/>
        <v/>
      </c>
      <c r="BG249" s="82" t="str">
        <f t="shared" si="78"/>
        <v/>
      </c>
      <c r="BH249" s="82" t="str">
        <f t="shared" si="78"/>
        <v/>
      </c>
      <c r="BI249" s="82" t="str">
        <f t="shared" si="78"/>
        <v/>
      </c>
      <c r="BJ249" s="82" t="str">
        <f t="shared" si="78"/>
        <v/>
      </c>
      <c r="BK249" s="82" t="str">
        <f t="shared" si="79"/>
        <v/>
      </c>
      <c r="BL249" s="82" t="str">
        <f t="shared" si="79"/>
        <v/>
      </c>
      <c r="BM249" s="82" t="str">
        <f t="shared" si="79"/>
        <v/>
      </c>
      <c r="BN249" s="82" t="str">
        <f t="shared" si="79"/>
        <v/>
      </c>
      <c r="BO249" s="82" t="str">
        <f t="shared" si="79"/>
        <v/>
      </c>
      <c r="BP249" s="82" t="str">
        <f t="shared" si="79"/>
        <v/>
      </c>
      <c r="BQ249" s="82" t="str">
        <f t="shared" si="80"/>
        <v/>
      </c>
      <c r="BR249" s="82" t="str">
        <f t="shared" si="80"/>
        <v/>
      </c>
      <c r="BS249" s="82" t="str">
        <f t="shared" si="80"/>
        <v/>
      </c>
      <c r="BT249" s="82" t="str">
        <f t="shared" si="80"/>
        <v/>
      </c>
      <c r="BU249" s="82" t="str">
        <f t="shared" si="80"/>
        <v/>
      </c>
      <c r="BV249" s="82" t="str">
        <f t="shared" si="80"/>
        <v/>
      </c>
      <c r="BW249" s="82" t="str">
        <f t="shared" si="81"/>
        <v/>
      </c>
      <c r="BX249" s="82" t="str">
        <f t="shared" si="81"/>
        <v/>
      </c>
      <c r="BY249" s="82" t="str">
        <f t="shared" si="81"/>
        <v/>
      </c>
      <c r="BZ249" s="82" t="str">
        <f t="shared" si="81"/>
        <v/>
      </c>
      <c r="CA249" s="82" t="str">
        <f t="shared" si="81"/>
        <v/>
      </c>
      <c r="CB249" s="82" t="str">
        <f t="shared" si="81"/>
        <v/>
      </c>
      <c r="CC249" s="82" t="str">
        <f t="shared" si="82"/>
        <v/>
      </c>
      <c r="CD249" s="82" t="str">
        <f t="shared" si="82"/>
        <v/>
      </c>
      <c r="CE249" s="82" t="str">
        <f t="shared" si="82"/>
        <v/>
      </c>
      <c r="CF249" s="82" t="str">
        <f t="shared" si="82"/>
        <v/>
      </c>
      <c r="CG249" s="82" t="str">
        <f t="shared" si="82"/>
        <v/>
      </c>
      <c r="CH249" s="82" t="str">
        <f t="shared" si="82"/>
        <v/>
      </c>
      <c r="CI249" s="82" t="str">
        <f t="shared" si="83"/>
        <v/>
      </c>
      <c r="CJ249" s="82" t="str">
        <f t="shared" si="83"/>
        <v/>
      </c>
      <c r="CK249" s="82" t="str">
        <f t="shared" si="83"/>
        <v/>
      </c>
      <c r="CL249" s="82" t="str">
        <f t="shared" si="83"/>
        <v/>
      </c>
      <c r="CM249" s="82" t="str">
        <f t="shared" si="83"/>
        <v/>
      </c>
      <c r="CN249" s="82" t="str">
        <f t="shared" si="83"/>
        <v/>
      </c>
      <c r="CO249" s="82" t="str">
        <f t="shared" si="84"/>
        <v/>
      </c>
      <c r="CP249" s="82" t="str">
        <f t="shared" si="84"/>
        <v/>
      </c>
      <c r="CQ249" s="82" t="str">
        <f t="shared" si="84"/>
        <v/>
      </c>
      <c r="CR249" s="82" t="str">
        <f t="shared" si="84"/>
        <v/>
      </c>
      <c r="CS249" s="82" t="str">
        <f t="shared" si="84"/>
        <v/>
      </c>
      <c r="CT249" s="82" t="str">
        <f t="shared" si="84"/>
        <v/>
      </c>
      <c r="CU249" s="82" t="str">
        <f t="shared" si="85"/>
        <v/>
      </c>
      <c r="CV249" s="82" t="str">
        <f t="shared" si="85"/>
        <v/>
      </c>
      <c r="CW249" s="82" t="str">
        <f t="shared" si="85"/>
        <v/>
      </c>
      <c r="CX249" s="82" t="str">
        <f t="shared" si="85"/>
        <v/>
      </c>
      <c r="CY249" s="82" t="str">
        <f t="shared" si="85"/>
        <v/>
      </c>
      <c r="CZ249" s="82" t="str">
        <f t="shared" si="85"/>
        <v/>
      </c>
      <c r="DA249" s="82" t="str">
        <f t="shared" si="86"/>
        <v/>
      </c>
      <c r="DB249" s="82" t="str">
        <f t="shared" si="86"/>
        <v/>
      </c>
      <c r="DC249" s="82" t="str">
        <f t="shared" si="86"/>
        <v/>
      </c>
      <c r="DD249" s="82" t="str">
        <f t="shared" si="86"/>
        <v/>
      </c>
      <c r="DE249" s="82" t="str">
        <f t="shared" si="86"/>
        <v/>
      </c>
      <c r="DF249" s="82" t="str">
        <f t="shared" si="86"/>
        <v/>
      </c>
      <c r="DG249" s="82" t="str">
        <f t="shared" si="87"/>
        <v/>
      </c>
      <c r="DH249" s="82" t="str">
        <f t="shared" si="87"/>
        <v/>
      </c>
      <c r="DI249" s="82" t="str">
        <f t="shared" si="87"/>
        <v/>
      </c>
      <c r="DJ249" s="82" t="str">
        <f t="shared" si="87"/>
        <v/>
      </c>
      <c r="DK249" s="82" t="str">
        <f t="shared" si="87"/>
        <v/>
      </c>
      <c r="DL249" s="82" t="str">
        <f t="shared" si="87"/>
        <v/>
      </c>
      <c r="DM249" s="82" t="str">
        <f t="shared" si="88"/>
        <v/>
      </c>
      <c r="DN249" s="82" t="str">
        <f t="shared" si="88"/>
        <v/>
      </c>
      <c r="DO249" s="82" t="str">
        <f t="shared" si="88"/>
        <v/>
      </c>
      <c r="DP249" s="82" t="str">
        <f t="shared" si="88"/>
        <v/>
      </c>
      <c r="DQ249" s="82" t="str">
        <f t="shared" si="88"/>
        <v/>
      </c>
      <c r="DR249" s="82" t="str">
        <f t="shared" si="88"/>
        <v/>
      </c>
      <c r="DS249" s="82" t="str">
        <f t="shared" si="89"/>
        <v/>
      </c>
      <c r="DT249" s="82" t="str">
        <f t="shared" si="89"/>
        <v/>
      </c>
      <c r="DU249" s="82" t="str">
        <f t="shared" si="89"/>
        <v/>
      </c>
      <c r="DV249" s="82" t="str">
        <f t="shared" si="89"/>
        <v/>
      </c>
      <c r="DW249" s="82" t="str">
        <f t="shared" si="89"/>
        <v/>
      </c>
      <c r="DX249" s="82" t="str">
        <f t="shared" si="89"/>
        <v/>
      </c>
      <c r="DY249" s="82" t="str">
        <f t="shared" si="90"/>
        <v/>
      </c>
      <c r="DZ249" s="82" t="str">
        <f t="shared" si="90"/>
        <v/>
      </c>
      <c r="EA249" s="82" t="str">
        <f t="shared" si="90"/>
        <v/>
      </c>
      <c r="EB249" s="82" t="str">
        <f t="shared" si="90"/>
        <v/>
      </c>
      <c r="EC249" s="82" t="str">
        <f t="shared" si="90"/>
        <v/>
      </c>
      <c r="ED249" s="82" t="str">
        <f t="shared" si="90"/>
        <v/>
      </c>
      <c r="EE249" s="82" t="str">
        <f t="shared" si="91"/>
        <v/>
      </c>
      <c r="EF249" s="82" t="str">
        <f t="shared" si="91"/>
        <v/>
      </c>
      <c r="EG249" s="82" t="str">
        <f t="shared" si="91"/>
        <v/>
      </c>
      <c r="EH249" s="82" t="str">
        <f t="shared" si="91"/>
        <v/>
      </c>
      <c r="EI249" s="82" t="str">
        <f t="shared" si="91"/>
        <v/>
      </c>
      <c r="EJ249" s="82" t="str">
        <f t="shared" si="91"/>
        <v/>
      </c>
      <c r="EK249" s="82" t="str">
        <f t="shared" si="92"/>
        <v/>
      </c>
      <c r="EL249" s="82" t="str">
        <f t="shared" si="92"/>
        <v/>
      </c>
      <c r="EM249" s="82" t="str">
        <f t="shared" si="92"/>
        <v/>
      </c>
      <c r="EN249" s="82" t="str">
        <f t="shared" si="92"/>
        <v/>
      </c>
      <c r="EO249" s="82" t="str">
        <f t="shared" si="92"/>
        <v/>
      </c>
      <c r="EP249" s="82" t="str">
        <f t="shared" si="92"/>
        <v/>
      </c>
      <c r="EQ249" s="82" t="str">
        <f t="shared" si="93"/>
        <v/>
      </c>
      <c r="ER249" s="82" t="str">
        <f t="shared" si="93"/>
        <v/>
      </c>
      <c r="ES249" s="82" t="str">
        <f t="shared" si="93"/>
        <v/>
      </c>
      <c r="ET249" s="82" t="str">
        <f t="shared" si="93"/>
        <v/>
      </c>
      <c r="EU249" s="82" t="str">
        <f t="shared" si="93"/>
        <v/>
      </c>
      <c r="EV249" s="82" t="str">
        <f t="shared" si="93"/>
        <v/>
      </c>
      <c r="EW249" s="82" t="str">
        <f t="shared" si="94"/>
        <v/>
      </c>
      <c r="EX249" s="82" t="str">
        <f t="shared" si="94"/>
        <v/>
      </c>
      <c r="EY249" s="82" t="str">
        <f t="shared" si="94"/>
        <v/>
      </c>
      <c r="EZ249" s="82" t="str">
        <f t="shared" si="94"/>
        <v/>
      </c>
      <c r="FA249" s="82" t="str">
        <f t="shared" si="94"/>
        <v/>
      </c>
      <c r="FB249" s="82" t="str">
        <f t="shared" si="94"/>
        <v/>
      </c>
      <c r="FC249" s="82" t="str">
        <f t="shared" si="95"/>
        <v/>
      </c>
      <c r="FD249" s="82" t="str">
        <f t="shared" si="95"/>
        <v/>
      </c>
      <c r="FE249" s="82" t="str">
        <f t="shared" si="95"/>
        <v/>
      </c>
      <c r="FF249" s="82" t="str">
        <f t="shared" si="95"/>
        <v/>
      </c>
      <c r="FG249" s="82" t="str">
        <f t="shared" si="95"/>
        <v/>
      </c>
      <c r="FH249" s="82" t="str">
        <f t="shared" si="95"/>
        <v/>
      </c>
      <c r="FI249" s="82" t="str">
        <f t="shared" si="96"/>
        <v/>
      </c>
      <c r="FJ249" s="82" t="str">
        <f t="shared" si="96"/>
        <v/>
      </c>
      <c r="FK249" s="82" t="str">
        <f t="shared" si="96"/>
        <v/>
      </c>
      <c r="FL249" s="82" t="str">
        <f t="shared" si="96"/>
        <v/>
      </c>
      <c r="FM249" s="82" t="str">
        <f t="shared" si="96"/>
        <v/>
      </c>
      <c r="FN249" s="82" t="str">
        <f t="shared" si="96"/>
        <v/>
      </c>
      <c r="FO249" s="82" t="str">
        <f t="shared" si="97"/>
        <v/>
      </c>
      <c r="FP249" s="82" t="str">
        <f t="shared" si="97"/>
        <v/>
      </c>
      <c r="FQ249" s="82" t="str">
        <f t="shared" si="97"/>
        <v/>
      </c>
      <c r="FR249" s="82" t="str">
        <f t="shared" si="97"/>
        <v/>
      </c>
      <c r="FS249" s="82" t="str">
        <f t="shared" si="97"/>
        <v/>
      </c>
      <c r="FT249" s="82" t="str">
        <f t="shared" si="97"/>
        <v/>
      </c>
      <c r="FU249" s="82" t="str">
        <f t="shared" si="98"/>
        <v/>
      </c>
      <c r="FV249" s="82" t="str">
        <f t="shared" si="98"/>
        <v/>
      </c>
      <c r="FW249" s="82" t="str">
        <f t="shared" si="98"/>
        <v/>
      </c>
      <c r="FX249" s="82" t="str">
        <f t="shared" si="98"/>
        <v/>
      </c>
      <c r="FY249" s="82" t="str">
        <f t="shared" si="98"/>
        <v/>
      </c>
      <c r="FZ249" s="82" t="str">
        <f t="shared" si="98"/>
        <v/>
      </c>
      <c r="GA249" s="82" t="str">
        <f t="shared" si="99"/>
        <v/>
      </c>
      <c r="GB249" s="82" t="str">
        <f t="shared" si="99"/>
        <v/>
      </c>
      <c r="GC249" s="82" t="str">
        <f t="shared" si="99"/>
        <v/>
      </c>
      <c r="GD249" s="82" t="str">
        <f t="shared" si="99"/>
        <v/>
      </c>
      <c r="GE249" s="82" t="str">
        <f t="shared" si="99"/>
        <v/>
      </c>
      <c r="GF249" s="82" t="str">
        <f t="shared" si="99"/>
        <v/>
      </c>
      <c r="GG249" s="126"/>
      <c r="GH249" s="126"/>
      <c r="GI249" s="126"/>
      <c r="GJ249" s="126"/>
      <c r="GK249" s="126"/>
      <c r="GL249" s="126"/>
      <c r="GM249" s="126"/>
      <c r="GN249" s="126"/>
      <c r="GO249" s="126"/>
      <c r="GP249" s="126"/>
      <c r="GQ249" s="126"/>
      <c r="GR249" s="126"/>
      <c r="GS249" s="126"/>
      <c r="GT249" s="126"/>
      <c r="GU249" s="126"/>
      <c r="GV249" s="126"/>
      <c r="GW249" s="126"/>
      <c r="GX249" s="126"/>
      <c r="GY249" s="126"/>
      <c r="GZ249" s="126"/>
      <c r="HA249" s="126"/>
      <c r="HB249" s="126"/>
      <c r="HC249" s="126"/>
      <c r="HD249" s="126"/>
      <c r="HE249" s="129"/>
      <c r="HF249" s="129"/>
      <c r="HG249" s="129"/>
      <c r="HH249" s="129"/>
      <c r="HI249" s="129"/>
      <c r="HJ249" s="129"/>
      <c r="HK249" s="129"/>
      <c r="HL249" s="129"/>
      <c r="HM249" s="129"/>
      <c r="HN249" s="129"/>
      <c r="HO249" s="129"/>
      <c r="HP249" s="129"/>
      <c r="HQ249" s="129"/>
      <c r="HR249" s="129"/>
      <c r="HS249" s="129"/>
      <c r="HT249" s="129"/>
      <c r="HU249" s="129"/>
      <c r="HV249" s="129"/>
      <c r="HW249" s="129"/>
      <c r="HX249" s="129"/>
      <c r="HY249" s="129"/>
      <c r="HZ249" s="129"/>
      <c r="IA249" s="129"/>
      <c r="IB249" s="129"/>
    </row>
    <row r="250" spans="2:236" ht="25.5" customHeight="1">
      <c r="B250" s="2">
        <f>COUNTIF($H$4:H250,H250)</f>
        <v>0</v>
      </c>
      <c r="C250" s="2">
        <f>COUNTIF($J$4:J250,J250)</f>
        <v>0</v>
      </c>
      <c r="D250" s="2">
        <f>COUNTIF($K$4:K250,K250)</f>
        <v>0</v>
      </c>
      <c r="E250" s="89">
        <f t="shared" si="75"/>
        <v>247</v>
      </c>
      <c r="F250" s="89"/>
      <c r="G250" s="79"/>
      <c r="H250" s="97"/>
      <c r="I250" s="79"/>
      <c r="J250" s="79"/>
      <c r="K250" s="89"/>
      <c r="L250" s="89"/>
      <c r="M250" s="108"/>
      <c r="N250" s="108"/>
      <c r="O250" s="108"/>
      <c r="P250" s="108"/>
      <c r="Q250" s="108"/>
      <c r="R250" s="108"/>
      <c r="S250" s="89"/>
      <c r="T250" s="89"/>
      <c r="U250" s="89"/>
      <c r="V250" s="89"/>
      <c r="W250" s="89"/>
      <c r="X250" s="89"/>
      <c r="Y250" s="89"/>
      <c r="Z250" s="89"/>
      <c r="AA250" s="89"/>
      <c r="AB250" s="89"/>
      <c r="AC250" s="89"/>
      <c r="AD250" s="89"/>
      <c r="AE250" s="89"/>
      <c r="AF250" s="89"/>
      <c r="AG250" s="89"/>
      <c r="AH250" s="89"/>
      <c r="AI250" s="89"/>
      <c r="AJ250" s="89"/>
      <c r="AK250" s="89"/>
      <c r="AL250" s="89"/>
      <c r="AM250" s="89"/>
      <c r="AN250" s="89"/>
      <c r="AO250" s="89"/>
      <c r="AP250" s="89"/>
      <c r="AQ250" s="111"/>
      <c r="AR250" s="118"/>
      <c r="AS250" s="121" t="str">
        <f t="shared" si="76"/>
        <v/>
      </c>
      <c r="AT250" s="121" t="str">
        <f t="shared" si="76"/>
        <v/>
      </c>
      <c r="AU250" s="121" t="str">
        <f t="shared" si="76"/>
        <v/>
      </c>
      <c r="AV250" s="121" t="str">
        <f t="shared" si="76"/>
        <v/>
      </c>
      <c r="AW250" s="121" t="str">
        <f t="shared" si="76"/>
        <v/>
      </c>
      <c r="AX250" s="121" t="str">
        <f t="shared" si="76"/>
        <v/>
      </c>
      <c r="AY250" s="121" t="str">
        <f t="shared" si="77"/>
        <v/>
      </c>
      <c r="AZ250" s="121" t="str">
        <f t="shared" si="77"/>
        <v/>
      </c>
      <c r="BA250" s="121" t="str">
        <f t="shared" si="77"/>
        <v/>
      </c>
      <c r="BB250" s="121" t="str">
        <f t="shared" si="77"/>
        <v/>
      </c>
      <c r="BC250" s="121" t="str">
        <f t="shared" si="77"/>
        <v/>
      </c>
      <c r="BD250" s="121" t="str">
        <f t="shared" si="77"/>
        <v/>
      </c>
      <c r="BE250" s="82" t="str">
        <f t="shared" si="78"/>
        <v/>
      </c>
      <c r="BF250" s="82" t="str">
        <f t="shared" si="78"/>
        <v/>
      </c>
      <c r="BG250" s="82" t="str">
        <f t="shared" si="78"/>
        <v/>
      </c>
      <c r="BH250" s="82" t="str">
        <f t="shared" si="78"/>
        <v/>
      </c>
      <c r="BI250" s="82" t="str">
        <f t="shared" si="78"/>
        <v/>
      </c>
      <c r="BJ250" s="82" t="str">
        <f t="shared" si="78"/>
        <v/>
      </c>
      <c r="BK250" s="82" t="str">
        <f t="shared" si="79"/>
        <v/>
      </c>
      <c r="BL250" s="82" t="str">
        <f t="shared" si="79"/>
        <v/>
      </c>
      <c r="BM250" s="82" t="str">
        <f t="shared" si="79"/>
        <v/>
      </c>
      <c r="BN250" s="82" t="str">
        <f t="shared" si="79"/>
        <v/>
      </c>
      <c r="BO250" s="82" t="str">
        <f t="shared" si="79"/>
        <v/>
      </c>
      <c r="BP250" s="82" t="str">
        <f t="shared" si="79"/>
        <v/>
      </c>
      <c r="BQ250" s="82" t="str">
        <f t="shared" si="80"/>
        <v/>
      </c>
      <c r="BR250" s="82" t="str">
        <f t="shared" si="80"/>
        <v/>
      </c>
      <c r="BS250" s="82" t="str">
        <f t="shared" si="80"/>
        <v/>
      </c>
      <c r="BT250" s="82" t="str">
        <f t="shared" si="80"/>
        <v/>
      </c>
      <c r="BU250" s="82" t="str">
        <f t="shared" si="80"/>
        <v/>
      </c>
      <c r="BV250" s="82" t="str">
        <f t="shared" si="80"/>
        <v/>
      </c>
      <c r="BW250" s="82" t="str">
        <f t="shared" si="81"/>
        <v/>
      </c>
      <c r="BX250" s="82" t="str">
        <f t="shared" si="81"/>
        <v/>
      </c>
      <c r="BY250" s="82" t="str">
        <f t="shared" si="81"/>
        <v/>
      </c>
      <c r="BZ250" s="82" t="str">
        <f t="shared" si="81"/>
        <v/>
      </c>
      <c r="CA250" s="82" t="str">
        <f t="shared" si="81"/>
        <v/>
      </c>
      <c r="CB250" s="82" t="str">
        <f t="shared" si="81"/>
        <v/>
      </c>
      <c r="CC250" s="82" t="str">
        <f t="shared" si="82"/>
        <v/>
      </c>
      <c r="CD250" s="82" t="str">
        <f t="shared" si="82"/>
        <v/>
      </c>
      <c r="CE250" s="82" t="str">
        <f t="shared" si="82"/>
        <v/>
      </c>
      <c r="CF250" s="82" t="str">
        <f t="shared" si="82"/>
        <v/>
      </c>
      <c r="CG250" s="82" t="str">
        <f t="shared" si="82"/>
        <v/>
      </c>
      <c r="CH250" s="82" t="str">
        <f t="shared" si="82"/>
        <v/>
      </c>
      <c r="CI250" s="82" t="str">
        <f t="shared" si="83"/>
        <v/>
      </c>
      <c r="CJ250" s="82" t="str">
        <f t="shared" si="83"/>
        <v/>
      </c>
      <c r="CK250" s="82" t="str">
        <f t="shared" si="83"/>
        <v/>
      </c>
      <c r="CL250" s="82" t="str">
        <f t="shared" si="83"/>
        <v/>
      </c>
      <c r="CM250" s="82" t="str">
        <f t="shared" si="83"/>
        <v/>
      </c>
      <c r="CN250" s="82" t="str">
        <f t="shared" si="83"/>
        <v/>
      </c>
      <c r="CO250" s="82" t="str">
        <f t="shared" si="84"/>
        <v/>
      </c>
      <c r="CP250" s="82" t="str">
        <f t="shared" si="84"/>
        <v/>
      </c>
      <c r="CQ250" s="82" t="str">
        <f t="shared" si="84"/>
        <v/>
      </c>
      <c r="CR250" s="82" t="str">
        <f t="shared" si="84"/>
        <v/>
      </c>
      <c r="CS250" s="82" t="str">
        <f t="shared" si="84"/>
        <v/>
      </c>
      <c r="CT250" s="82" t="str">
        <f t="shared" si="84"/>
        <v/>
      </c>
      <c r="CU250" s="82" t="str">
        <f t="shared" si="85"/>
        <v/>
      </c>
      <c r="CV250" s="82" t="str">
        <f t="shared" si="85"/>
        <v/>
      </c>
      <c r="CW250" s="82" t="str">
        <f t="shared" si="85"/>
        <v/>
      </c>
      <c r="CX250" s="82" t="str">
        <f t="shared" si="85"/>
        <v/>
      </c>
      <c r="CY250" s="82" t="str">
        <f t="shared" si="85"/>
        <v/>
      </c>
      <c r="CZ250" s="82" t="str">
        <f t="shared" si="85"/>
        <v/>
      </c>
      <c r="DA250" s="82" t="str">
        <f t="shared" si="86"/>
        <v/>
      </c>
      <c r="DB250" s="82" t="str">
        <f t="shared" si="86"/>
        <v/>
      </c>
      <c r="DC250" s="82" t="str">
        <f t="shared" si="86"/>
        <v/>
      </c>
      <c r="DD250" s="82" t="str">
        <f t="shared" si="86"/>
        <v/>
      </c>
      <c r="DE250" s="82" t="str">
        <f t="shared" si="86"/>
        <v/>
      </c>
      <c r="DF250" s="82" t="str">
        <f t="shared" si="86"/>
        <v/>
      </c>
      <c r="DG250" s="82" t="str">
        <f t="shared" si="87"/>
        <v/>
      </c>
      <c r="DH250" s="82" t="str">
        <f t="shared" si="87"/>
        <v/>
      </c>
      <c r="DI250" s="82" t="str">
        <f t="shared" si="87"/>
        <v/>
      </c>
      <c r="DJ250" s="82" t="str">
        <f t="shared" si="87"/>
        <v/>
      </c>
      <c r="DK250" s="82" t="str">
        <f t="shared" si="87"/>
        <v/>
      </c>
      <c r="DL250" s="82" t="str">
        <f t="shared" si="87"/>
        <v/>
      </c>
      <c r="DM250" s="82" t="str">
        <f t="shared" si="88"/>
        <v/>
      </c>
      <c r="DN250" s="82" t="str">
        <f t="shared" si="88"/>
        <v/>
      </c>
      <c r="DO250" s="82" t="str">
        <f t="shared" si="88"/>
        <v/>
      </c>
      <c r="DP250" s="82" t="str">
        <f t="shared" si="88"/>
        <v/>
      </c>
      <c r="DQ250" s="82" t="str">
        <f t="shared" si="88"/>
        <v/>
      </c>
      <c r="DR250" s="82" t="str">
        <f t="shared" si="88"/>
        <v/>
      </c>
      <c r="DS250" s="82" t="str">
        <f t="shared" si="89"/>
        <v/>
      </c>
      <c r="DT250" s="82" t="str">
        <f t="shared" si="89"/>
        <v/>
      </c>
      <c r="DU250" s="82" t="str">
        <f t="shared" si="89"/>
        <v/>
      </c>
      <c r="DV250" s="82" t="str">
        <f t="shared" si="89"/>
        <v/>
      </c>
      <c r="DW250" s="82" t="str">
        <f t="shared" si="89"/>
        <v/>
      </c>
      <c r="DX250" s="82" t="str">
        <f t="shared" si="89"/>
        <v/>
      </c>
      <c r="DY250" s="82" t="str">
        <f t="shared" si="90"/>
        <v/>
      </c>
      <c r="DZ250" s="82" t="str">
        <f t="shared" si="90"/>
        <v/>
      </c>
      <c r="EA250" s="82" t="str">
        <f t="shared" si="90"/>
        <v/>
      </c>
      <c r="EB250" s="82" t="str">
        <f t="shared" si="90"/>
        <v/>
      </c>
      <c r="EC250" s="82" t="str">
        <f t="shared" si="90"/>
        <v/>
      </c>
      <c r="ED250" s="82" t="str">
        <f t="shared" si="90"/>
        <v/>
      </c>
      <c r="EE250" s="82" t="str">
        <f t="shared" si="91"/>
        <v/>
      </c>
      <c r="EF250" s="82" t="str">
        <f t="shared" si="91"/>
        <v/>
      </c>
      <c r="EG250" s="82" t="str">
        <f t="shared" si="91"/>
        <v/>
      </c>
      <c r="EH250" s="82" t="str">
        <f t="shared" si="91"/>
        <v/>
      </c>
      <c r="EI250" s="82" t="str">
        <f t="shared" si="91"/>
        <v/>
      </c>
      <c r="EJ250" s="82" t="str">
        <f t="shared" si="91"/>
        <v/>
      </c>
      <c r="EK250" s="82" t="str">
        <f t="shared" si="92"/>
        <v/>
      </c>
      <c r="EL250" s="82" t="str">
        <f t="shared" si="92"/>
        <v/>
      </c>
      <c r="EM250" s="82" t="str">
        <f t="shared" si="92"/>
        <v/>
      </c>
      <c r="EN250" s="82" t="str">
        <f t="shared" si="92"/>
        <v/>
      </c>
      <c r="EO250" s="82" t="str">
        <f t="shared" si="92"/>
        <v/>
      </c>
      <c r="EP250" s="82" t="str">
        <f t="shared" si="92"/>
        <v/>
      </c>
      <c r="EQ250" s="82" t="str">
        <f t="shared" si="93"/>
        <v/>
      </c>
      <c r="ER250" s="82" t="str">
        <f t="shared" si="93"/>
        <v/>
      </c>
      <c r="ES250" s="82" t="str">
        <f t="shared" si="93"/>
        <v/>
      </c>
      <c r="ET250" s="82" t="str">
        <f t="shared" si="93"/>
        <v/>
      </c>
      <c r="EU250" s="82" t="str">
        <f t="shared" si="93"/>
        <v/>
      </c>
      <c r="EV250" s="82" t="str">
        <f t="shared" si="93"/>
        <v/>
      </c>
      <c r="EW250" s="82" t="str">
        <f t="shared" si="94"/>
        <v/>
      </c>
      <c r="EX250" s="82" t="str">
        <f t="shared" si="94"/>
        <v/>
      </c>
      <c r="EY250" s="82" t="str">
        <f t="shared" si="94"/>
        <v/>
      </c>
      <c r="EZ250" s="82" t="str">
        <f t="shared" si="94"/>
        <v/>
      </c>
      <c r="FA250" s="82" t="str">
        <f t="shared" si="94"/>
        <v/>
      </c>
      <c r="FB250" s="82" t="str">
        <f t="shared" si="94"/>
        <v/>
      </c>
      <c r="FC250" s="82" t="str">
        <f t="shared" si="95"/>
        <v/>
      </c>
      <c r="FD250" s="82" t="str">
        <f t="shared" si="95"/>
        <v/>
      </c>
      <c r="FE250" s="82" t="str">
        <f t="shared" si="95"/>
        <v/>
      </c>
      <c r="FF250" s="82" t="str">
        <f t="shared" si="95"/>
        <v/>
      </c>
      <c r="FG250" s="82" t="str">
        <f t="shared" si="95"/>
        <v/>
      </c>
      <c r="FH250" s="82" t="str">
        <f t="shared" si="95"/>
        <v/>
      </c>
      <c r="FI250" s="82" t="str">
        <f t="shared" si="96"/>
        <v/>
      </c>
      <c r="FJ250" s="82" t="str">
        <f t="shared" si="96"/>
        <v/>
      </c>
      <c r="FK250" s="82" t="str">
        <f t="shared" si="96"/>
        <v/>
      </c>
      <c r="FL250" s="82" t="str">
        <f t="shared" si="96"/>
        <v/>
      </c>
      <c r="FM250" s="82" t="str">
        <f t="shared" si="96"/>
        <v/>
      </c>
      <c r="FN250" s="82" t="str">
        <f t="shared" si="96"/>
        <v/>
      </c>
      <c r="FO250" s="82" t="str">
        <f t="shared" si="97"/>
        <v/>
      </c>
      <c r="FP250" s="82" t="str">
        <f t="shared" si="97"/>
        <v/>
      </c>
      <c r="FQ250" s="82" t="str">
        <f t="shared" si="97"/>
        <v/>
      </c>
      <c r="FR250" s="82" t="str">
        <f t="shared" si="97"/>
        <v/>
      </c>
      <c r="FS250" s="82" t="str">
        <f t="shared" si="97"/>
        <v/>
      </c>
      <c r="FT250" s="82" t="str">
        <f t="shared" si="97"/>
        <v/>
      </c>
      <c r="FU250" s="82" t="str">
        <f t="shared" si="98"/>
        <v/>
      </c>
      <c r="FV250" s="82" t="str">
        <f t="shared" si="98"/>
        <v/>
      </c>
      <c r="FW250" s="82" t="str">
        <f t="shared" si="98"/>
        <v/>
      </c>
      <c r="FX250" s="82" t="str">
        <f t="shared" si="98"/>
        <v/>
      </c>
      <c r="FY250" s="82" t="str">
        <f t="shared" si="98"/>
        <v/>
      </c>
      <c r="FZ250" s="82" t="str">
        <f t="shared" si="98"/>
        <v/>
      </c>
      <c r="GA250" s="82" t="str">
        <f t="shared" si="99"/>
        <v/>
      </c>
      <c r="GB250" s="82" t="str">
        <f t="shared" si="99"/>
        <v/>
      </c>
      <c r="GC250" s="82" t="str">
        <f t="shared" si="99"/>
        <v/>
      </c>
      <c r="GD250" s="82" t="str">
        <f t="shared" si="99"/>
        <v/>
      </c>
      <c r="GE250" s="82" t="str">
        <f t="shared" si="99"/>
        <v/>
      </c>
      <c r="GF250" s="82" t="str">
        <f t="shared" si="99"/>
        <v/>
      </c>
      <c r="GG250" s="126"/>
      <c r="GH250" s="126"/>
      <c r="GI250" s="126"/>
      <c r="GJ250" s="126"/>
      <c r="GK250" s="126"/>
      <c r="GL250" s="126"/>
      <c r="GM250" s="126"/>
      <c r="GN250" s="126"/>
      <c r="GO250" s="126"/>
      <c r="GP250" s="126"/>
      <c r="GQ250" s="126"/>
      <c r="GR250" s="126"/>
      <c r="GS250" s="126"/>
      <c r="GT250" s="126"/>
      <c r="GU250" s="126"/>
      <c r="GV250" s="126"/>
      <c r="GW250" s="126"/>
      <c r="GX250" s="126"/>
      <c r="GY250" s="126"/>
      <c r="GZ250" s="126"/>
      <c r="HA250" s="126"/>
      <c r="HB250" s="126"/>
      <c r="HC250" s="126"/>
      <c r="HD250" s="126"/>
      <c r="HE250" s="129"/>
      <c r="HF250" s="129"/>
      <c r="HG250" s="129"/>
      <c r="HH250" s="129"/>
      <c r="HI250" s="129"/>
      <c r="HJ250" s="129"/>
      <c r="HK250" s="129"/>
      <c r="HL250" s="129"/>
      <c r="HM250" s="129"/>
      <c r="HN250" s="129"/>
      <c r="HO250" s="129"/>
      <c r="HP250" s="129"/>
      <c r="HQ250" s="129"/>
      <c r="HR250" s="129"/>
      <c r="HS250" s="129"/>
      <c r="HT250" s="129"/>
      <c r="HU250" s="129"/>
      <c r="HV250" s="129"/>
      <c r="HW250" s="129"/>
      <c r="HX250" s="129"/>
      <c r="HY250" s="129"/>
      <c r="HZ250" s="129"/>
      <c r="IA250" s="129"/>
      <c r="IB250" s="129"/>
    </row>
    <row r="251" spans="2:236" ht="25.5" customHeight="1">
      <c r="B251" s="2">
        <f>COUNTIF($H$4:H251,H251)</f>
        <v>0</v>
      </c>
      <c r="C251" s="2">
        <f>COUNTIF($J$4:J251,J251)</f>
        <v>0</v>
      </c>
      <c r="D251" s="2">
        <f>COUNTIF($K$4:K251,K251)</f>
        <v>0</v>
      </c>
      <c r="E251" s="89">
        <f t="shared" si="75"/>
        <v>248</v>
      </c>
      <c r="F251" s="89"/>
      <c r="G251" s="79"/>
      <c r="H251" s="97"/>
      <c r="I251" s="79"/>
      <c r="J251" s="79"/>
      <c r="K251" s="89"/>
      <c r="L251" s="89"/>
      <c r="M251" s="108"/>
      <c r="N251" s="108"/>
      <c r="O251" s="108"/>
      <c r="P251" s="108"/>
      <c r="Q251" s="108"/>
      <c r="R251" s="108"/>
      <c r="S251" s="89"/>
      <c r="T251" s="89"/>
      <c r="U251" s="89"/>
      <c r="V251" s="89"/>
      <c r="W251" s="89"/>
      <c r="X251" s="89"/>
      <c r="Y251" s="89"/>
      <c r="Z251" s="89"/>
      <c r="AA251" s="89"/>
      <c r="AB251" s="89"/>
      <c r="AC251" s="89"/>
      <c r="AD251" s="89"/>
      <c r="AE251" s="89"/>
      <c r="AF251" s="89"/>
      <c r="AG251" s="89"/>
      <c r="AH251" s="89"/>
      <c r="AI251" s="89"/>
      <c r="AJ251" s="89"/>
      <c r="AK251" s="89"/>
      <c r="AL251" s="89"/>
      <c r="AM251" s="89"/>
      <c r="AN251" s="89"/>
      <c r="AO251" s="89"/>
      <c r="AP251" s="89"/>
      <c r="AQ251" s="111"/>
      <c r="AR251" s="118"/>
      <c r="AS251" s="121" t="str">
        <f t="shared" si="76"/>
        <v/>
      </c>
      <c r="AT251" s="121" t="str">
        <f t="shared" si="76"/>
        <v/>
      </c>
      <c r="AU251" s="121" t="str">
        <f t="shared" si="76"/>
        <v/>
      </c>
      <c r="AV251" s="121" t="str">
        <f t="shared" si="76"/>
        <v/>
      </c>
      <c r="AW251" s="121" t="str">
        <f t="shared" si="76"/>
        <v/>
      </c>
      <c r="AX251" s="121" t="str">
        <f t="shared" si="76"/>
        <v/>
      </c>
      <c r="AY251" s="121" t="str">
        <f t="shared" si="77"/>
        <v/>
      </c>
      <c r="AZ251" s="121" t="str">
        <f t="shared" si="77"/>
        <v/>
      </c>
      <c r="BA251" s="121" t="str">
        <f t="shared" si="77"/>
        <v/>
      </c>
      <c r="BB251" s="121" t="str">
        <f t="shared" si="77"/>
        <v/>
      </c>
      <c r="BC251" s="121" t="str">
        <f t="shared" si="77"/>
        <v/>
      </c>
      <c r="BD251" s="121" t="str">
        <f t="shared" si="77"/>
        <v/>
      </c>
      <c r="BE251" s="82" t="str">
        <f t="shared" si="78"/>
        <v/>
      </c>
      <c r="BF251" s="82" t="str">
        <f t="shared" si="78"/>
        <v/>
      </c>
      <c r="BG251" s="82" t="str">
        <f t="shared" si="78"/>
        <v/>
      </c>
      <c r="BH251" s="82" t="str">
        <f t="shared" si="78"/>
        <v/>
      </c>
      <c r="BI251" s="82" t="str">
        <f t="shared" si="78"/>
        <v/>
      </c>
      <c r="BJ251" s="82" t="str">
        <f t="shared" si="78"/>
        <v/>
      </c>
      <c r="BK251" s="82" t="str">
        <f t="shared" si="79"/>
        <v/>
      </c>
      <c r="BL251" s="82" t="str">
        <f t="shared" si="79"/>
        <v/>
      </c>
      <c r="BM251" s="82" t="str">
        <f t="shared" si="79"/>
        <v/>
      </c>
      <c r="BN251" s="82" t="str">
        <f t="shared" si="79"/>
        <v/>
      </c>
      <c r="BO251" s="82" t="str">
        <f t="shared" si="79"/>
        <v/>
      </c>
      <c r="BP251" s="82" t="str">
        <f t="shared" si="79"/>
        <v/>
      </c>
      <c r="BQ251" s="82" t="str">
        <f t="shared" si="80"/>
        <v/>
      </c>
      <c r="BR251" s="82" t="str">
        <f t="shared" si="80"/>
        <v/>
      </c>
      <c r="BS251" s="82" t="str">
        <f t="shared" si="80"/>
        <v/>
      </c>
      <c r="BT251" s="82" t="str">
        <f t="shared" si="80"/>
        <v/>
      </c>
      <c r="BU251" s="82" t="str">
        <f t="shared" si="80"/>
        <v/>
      </c>
      <c r="BV251" s="82" t="str">
        <f t="shared" si="80"/>
        <v/>
      </c>
      <c r="BW251" s="82" t="str">
        <f t="shared" si="81"/>
        <v/>
      </c>
      <c r="BX251" s="82" t="str">
        <f t="shared" si="81"/>
        <v/>
      </c>
      <c r="BY251" s="82" t="str">
        <f t="shared" si="81"/>
        <v/>
      </c>
      <c r="BZ251" s="82" t="str">
        <f t="shared" si="81"/>
        <v/>
      </c>
      <c r="CA251" s="82" t="str">
        <f t="shared" si="81"/>
        <v/>
      </c>
      <c r="CB251" s="82" t="str">
        <f t="shared" si="81"/>
        <v/>
      </c>
      <c r="CC251" s="82" t="str">
        <f t="shared" si="82"/>
        <v/>
      </c>
      <c r="CD251" s="82" t="str">
        <f t="shared" si="82"/>
        <v/>
      </c>
      <c r="CE251" s="82" t="str">
        <f t="shared" si="82"/>
        <v/>
      </c>
      <c r="CF251" s="82" t="str">
        <f t="shared" si="82"/>
        <v/>
      </c>
      <c r="CG251" s="82" t="str">
        <f t="shared" si="82"/>
        <v/>
      </c>
      <c r="CH251" s="82" t="str">
        <f t="shared" si="82"/>
        <v/>
      </c>
      <c r="CI251" s="82" t="str">
        <f t="shared" si="83"/>
        <v/>
      </c>
      <c r="CJ251" s="82" t="str">
        <f t="shared" si="83"/>
        <v/>
      </c>
      <c r="CK251" s="82" t="str">
        <f t="shared" si="83"/>
        <v/>
      </c>
      <c r="CL251" s="82" t="str">
        <f t="shared" si="83"/>
        <v/>
      </c>
      <c r="CM251" s="82" t="str">
        <f t="shared" si="83"/>
        <v/>
      </c>
      <c r="CN251" s="82" t="str">
        <f t="shared" si="83"/>
        <v/>
      </c>
      <c r="CO251" s="82" t="str">
        <f t="shared" si="84"/>
        <v/>
      </c>
      <c r="CP251" s="82" t="str">
        <f t="shared" si="84"/>
        <v/>
      </c>
      <c r="CQ251" s="82" t="str">
        <f t="shared" si="84"/>
        <v/>
      </c>
      <c r="CR251" s="82" t="str">
        <f t="shared" si="84"/>
        <v/>
      </c>
      <c r="CS251" s="82" t="str">
        <f t="shared" si="84"/>
        <v/>
      </c>
      <c r="CT251" s="82" t="str">
        <f t="shared" si="84"/>
        <v/>
      </c>
      <c r="CU251" s="82" t="str">
        <f t="shared" si="85"/>
        <v/>
      </c>
      <c r="CV251" s="82" t="str">
        <f t="shared" si="85"/>
        <v/>
      </c>
      <c r="CW251" s="82" t="str">
        <f t="shared" si="85"/>
        <v/>
      </c>
      <c r="CX251" s="82" t="str">
        <f t="shared" si="85"/>
        <v/>
      </c>
      <c r="CY251" s="82" t="str">
        <f t="shared" si="85"/>
        <v/>
      </c>
      <c r="CZ251" s="82" t="str">
        <f t="shared" si="85"/>
        <v/>
      </c>
      <c r="DA251" s="82" t="str">
        <f t="shared" si="86"/>
        <v/>
      </c>
      <c r="DB251" s="82" t="str">
        <f t="shared" si="86"/>
        <v/>
      </c>
      <c r="DC251" s="82" t="str">
        <f t="shared" si="86"/>
        <v/>
      </c>
      <c r="DD251" s="82" t="str">
        <f t="shared" si="86"/>
        <v/>
      </c>
      <c r="DE251" s="82" t="str">
        <f t="shared" si="86"/>
        <v/>
      </c>
      <c r="DF251" s="82" t="str">
        <f t="shared" si="86"/>
        <v/>
      </c>
      <c r="DG251" s="82" t="str">
        <f t="shared" si="87"/>
        <v/>
      </c>
      <c r="DH251" s="82" t="str">
        <f t="shared" si="87"/>
        <v/>
      </c>
      <c r="DI251" s="82" t="str">
        <f t="shared" si="87"/>
        <v/>
      </c>
      <c r="DJ251" s="82" t="str">
        <f t="shared" si="87"/>
        <v/>
      </c>
      <c r="DK251" s="82" t="str">
        <f t="shared" si="87"/>
        <v/>
      </c>
      <c r="DL251" s="82" t="str">
        <f t="shared" si="87"/>
        <v/>
      </c>
      <c r="DM251" s="82" t="str">
        <f t="shared" si="88"/>
        <v/>
      </c>
      <c r="DN251" s="82" t="str">
        <f t="shared" si="88"/>
        <v/>
      </c>
      <c r="DO251" s="82" t="str">
        <f t="shared" si="88"/>
        <v/>
      </c>
      <c r="DP251" s="82" t="str">
        <f t="shared" si="88"/>
        <v/>
      </c>
      <c r="DQ251" s="82" t="str">
        <f t="shared" si="88"/>
        <v/>
      </c>
      <c r="DR251" s="82" t="str">
        <f t="shared" si="88"/>
        <v/>
      </c>
      <c r="DS251" s="82" t="str">
        <f t="shared" si="89"/>
        <v/>
      </c>
      <c r="DT251" s="82" t="str">
        <f t="shared" si="89"/>
        <v/>
      </c>
      <c r="DU251" s="82" t="str">
        <f t="shared" si="89"/>
        <v/>
      </c>
      <c r="DV251" s="82" t="str">
        <f t="shared" si="89"/>
        <v/>
      </c>
      <c r="DW251" s="82" t="str">
        <f t="shared" si="89"/>
        <v/>
      </c>
      <c r="DX251" s="82" t="str">
        <f t="shared" si="89"/>
        <v/>
      </c>
      <c r="DY251" s="82" t="str">
        <f t="shared" si="90"/>
        <v/>
      </c>
      <c r="DZ251" s="82" t="str">
        <f t="shared" si="90"/>
        <v/>
      </c>
      <c r="EA251" s="82" t="str">
        <f t="shared" si="90"/>
        <v/>
      </c>
      <c r="EB251" s="82" t="str">
        <f t="shared" si="90"/>
        <v/>
      </c>
      <c r="EC251" s="82" t="str">
        <f t="shared" si="90"/>
        <v/>
      </c>
      <c r="ED251" s="82" t="str">
        <f t="shared" si="90"/>
        <v/>
      </c>
      <c r="EE251" s="82" t="str">
        <f t="shared" si="91"/>
        <v/>
      </c>
      <c r="EF251" s="82" t="str">
        <f t="shared" si="91"/>
        <v/>
      </c>
      <c r="EG251" s="82" t="str">
        <f t="shared" si="91"/>
        <v/>
      </c>
      <c r="EH251" s="82" t="str">
        <f t="shared" si="91"/>
        <v/>
      </c>
      <c r="EI251" s="82" t="str">
        <f t="shared" si="91"/>
        <v/>
      </c>
      <c r="EJ251" s="82" t="str">
        <f t="shared" si="91"/>
        <v/>
      </c>
      <c r="EK251" s="82" t="str">
        <f t="shared" si="92"/>
        <v/>
      </c>
      <c r="EL251" s="82" t="str">
        <f t="shared" si="92"/>
        <v/>
      </c>
      <c r="EM251" s="82" t="str">
        <f t="shared" si="92"/>
        <v/>
      </c>
      <c r="EN251" s="82" t="str">
        <f t="shared" si="92"/>
        <v/>
      </c>
      <c r="EO251" s="82" t="str">
        <f t="shared" si="92"/>
        <v/>
      </c>
      <c r="EP251" s="82" t="str">
        <f t="shared" si="92"/>
        <v/>
      </c>
      <c r="EQ251" s="82" t="str">
        <f t="shared" si="93"/>
        <v/>
      </c>
      <c r="ER251" s="82" t="str">
        <f t="shared" si="93"/>
        <v/>
      </c>
      <c r="ES251" s="82" t="str">
        <f t="shared" si="93"/>
        <v/>
      </c>
      <c r="ET251" s="82" t="str">
        <f t="shared" si="93"/>
        <v/>
      </c>
      <c r="EU251" s="82" t="str">
        <f t="shared" si="93"/>
        <v/>
      </c>
      <c r="EV251" s="82" t="str">
        <f t="shared" si="93"/>
        <v/>
      </c>
      <c r="EW251" s="82" t="str">
        <f t="shared" si="94"/>
        <v/>
      </c>
      <c r="EX251" s="82" t="str">
        <f t="shared" si="94"/>
        <v/>
      </c>
      <c r="EY251" s="82" t="str">
        <f t="shared" si="94"/>
        <v/>
      </c>
      <c r="EZ251" s="82" t="str">
        <f t="shared" si="94"/>
        <v/>
      </c>
      <c r="FA251" s="82" t="str">
        <f t="shared" si="94"/>
        <v/>
      </c>
      <c r="FB251" s="82" t="str">
        <f t="shared" si="94"/>
        <v/>
      </c>
      <c r="FC251" s="82" t="str">
        <f t="shared" si="95"/>
        <v/>
      </c>
      <c r="FD251" s="82" t="str">
        <f t="shared" si="95"/>
        <v/>
      </c>
      <c r="FE251" s="82" t="str">
        <f t="shared" si="95"/>
        <v/>
      </c>
      <c r="FF251" s="82" t="str">
        <f t="shared" si="95"/>
        <v/>
      </c>
      <c r="FG251" s="82" t="str">
        <f t="shared" si="95"/>
        <v/>
      </c>
      <c r="FH251" s="82" t="str">
        <f t="shared" si="95"/>
        <v/>
      </c>
      <c r="FI251" s="82" t="str">
        <f t="shared" si="96"/>
        <v/>
      </c>
      <c r="FJ251" s="82" t="str">
        <f t="shared" si="96"/>
        <v/>
      </c>
      <c r="FK251" s="82" t="str">
        <f t="shared" si="96"/>
        <v/>
      </c>
      <c r="FL251" s="82" t="str">
        <f t="shared" si="96"/>
        <v/>
      </c>
      <c r="FM251" s="82" t="str">
        <f t="shared" si="96"/>
        <v/>
      </c>
      <c r="FN251" s="82" t="str">
        <f t="shared" si="96"/>
        <v/>
      </c>
      <c r="FO251" s="82" t="str">
        <f t="shared" si="97"/>
        <v/>
      </c>
      <c r="FP251" s="82" t="str">
        <f t="shared" si="97"/>
        <v/>
      </c>
      <c r="FQ251" s="82" t="str">
        <f t="shared" si="97"/>
        <v/>
      </c>
      <c r="FR251" s="82" t="str">
        <f t="shared" si="97"/>
        <v/>
      </c>
      <c r="FS251" s="82" t="str">
        <f t="shared" si="97"/>
        <v/>
      </c>
      <c r="FT251" s="82" t="str">
        <f t="shared" si="97"/>
        <v/>
      </c>
      <c r="FU251" s="82" t="str">
        <f t="shared" si="98"/>
        <v/>
      </c>
      <c r="FV251" s="82" t="str">
        <f t="shared" si="98"/>
        <v/>
      </c>
      <c r="FW251" s="82" t="str">
        <f t="shared" si="98"/>
        <v/>
      </c>
      <c r="FX251" s="82" t="str">
        <f t="shared" si="98"/>
        <v/>
      </c>
      <c r="FY251" s="82" t="str">
        <f t="shared" si="98"/>
        <v/>
      </c>
      <c r="FZ251" s="82" t="str">
        <f t="shared" si="98"/>
        <v/>
      </c>
      <c r="GA251" s="82" t="str">
        <f t="shared" si="99"/>
        <v/>
      </c>
      <c r="GB251" s="82" t="str">
        <f t="shared" si="99"/>
        <v/>
      </c>
      <c r="GC251" s="82" t="str">
        <f t="shared" si="99"/>
        <v/>
      </c>
      <c r="GD251" s="82" t="str">
        <f t="shared" si="99"/>
        <v/>
      </c>
      <c r="GE251" s="82" t="str">
        <f t="shared" si="99"/>
        <v/>
      </c>
      <c r="GF251" s="82" t="str">
        <f t="shared" si="99"/>
        <v/>
      </c>
      <c r="GG251" s="126"/>
      <c r="GH251" s="126"/>
      <c r="GI251" s="126"/>
      <c r="GJ251" s="126"/>
      <c r="GK251" s="126"/>
      <c r="GL251" s="126"/>
      <c r="GM251" s="126"/>
      <c r="GN251" s="126"/>
      <c r="GO251" s="126"/>
      <c r="GP251" s="126"/>
      <c r="GQ251" s="126"/>
      <c r="GR251" s="126"/>
      <c r="GS251" s="126"/>
      <c r="GT251" s="126"/>
      <c r="GU251" s="126"/>
      <c r="GV251" s="126"/>
      <c r="GW251" s="126"/>
      <c r="GX251" s="126"/>
      <c r="GY251" s="126"/>
      <c r="GZ251" s="126"/>
      <c r="HA251" s="126"/>
      <c r="HB251" s="126"/>
      <c r="HC251" s="126"/>
      <c r="HD251" s="126"/>
      <c r="HE251" s="129"/>
      <c r="HF251" s="129"/>
      <c r="HG251" s="129"/>
      <c r="HH251" s="129"/>
      <c r="HI251" s="129"/>
      <c r="HJ251" s="129"/>
      <c r="HK251" s="129"/>
      <c r="HL251" s="129"/>
      <c r="HM251" s="129"/>
      <c r="HN251" s="129"/>
      <c r="HO251" s="129"/>
      <c r="HP251" s="129"/>
      <c r="HQ251" s="129"/>
      <c r="HR251" s="129"/>
      <c r="HS251" s="129"/>
      <c r="HT251" s="129"/>
      <c r="HU251" s="129"/>
      <c r="HV251" s="129"/>
      <c r="HW251" s="129"/>
      <c r="HX251" s="129"/>
      <c r="HY251" s="129"/>
      <c r="HZ251" s="129"/>
      <c r="IA251" s="129"/>
      <c r="IB251" s="129"/>
    </row>
  </sheetData>
  <autoFilter ref="A4:IB251"/>
  <mergeCells count="1">
    <mergeCell ref="S3:AP3"/>
  </mergeCells>
  <phoneticPr fontId="21"/>
  <conditionalFormatting sqref="F5:F7">
    <cfRule type="containsText" dxfId="31" priority="31" text="廃止">
      <formula>NOT(ISERROR(SEARCH("廃止",F5)))</formula>
    </cfRule>
    <cfRule type="colorScale" priority="32">
      <colorScale>
        <cfvo type="min"/>
        <cfvo type="percentile" val="50"/>
        <cfvo type="max"/>
        <color rgb="FFF8696B"/>
        <color rgb="FFFFEB84"/>
        <color rgb="FF63BE7B"/>
      </colorScale>
    </cfRule>
  </conditionalFormatting>
  <conditionalFormatting sqref="F6:F7">
    <cfRule type="containsText" dxfId="29" priority="29" text="廃止">
      <formula>NOT(ISERROR(SEARCH("廃止",F6)))</formula>
    </cfRule>
    <cfRule type="colorScale" priority="30">
      <colorScale>
        <cfvo type="min"/>
        <cfvo type="percentile" val="50"/>
        <cfvo type="max"/>
        <color rgb="FFF8696B"/>
        <color rgb="FFFFEB84"/>
        <color rgb="FF63BE7B"/>
      </colorScale>
    </cfRule>
  </conditionalFormatting>
  <conditionalFormatting sqref="F9:F181">
    <cfRule type="containsText" dxfId="27" priority="27" text="廃止">
      <formula>NOT(ISERROR(SEARCH("廃止",F9)))</formula>
    </cfRule>
    <cfRule type="colorScale" priority="28">
      <colorScale>
        <cfvo type="min"/>
        <cfvo type="percentile" val="50"/>
        <cfvo type="max"/>
        <color rgb="FFF8696B"/>
        <color rgb="FFFFEB84"/>
        <color rgb="FF63BE7B"/>
      </colorScale>
    </cfRule>
  </conditionalFormatting>
  <conditionalFormatting sqref="F8">
    <cfRule type="containsText" dxfId="25" priority="25" text="廃止">
      <formula>NOT(ISERROR(SEARCH("廃止",F8)))</formula>
    </cfRule>
    <cfRule type="colorScale" priority="26">
      <colorScale>
        <cfvo type="min"/>
        <cfvo type="percentile" val="50"/>
        <cfvo type="max"/>
        <color rgb="FFF8696B"/>
        <color rgb="FFFFEB84"/>
        <color rgb="FF63BE7B"/>
      </colorScale>
    </cfRule>
  </conditionalFormatting>
  <conditionalFormatting sqref="F182:F195 F197:F198 F200">
    <cfRule type="containsText" dxfId="23" priority="23" text="廃止">
      <formula>NOT(ISERROR(SEARCH("廃止",F182)))</formula>
    </cfRule>
    <cfRule type="colorScale" priority="24">
      <colorScale>
        <cfvo type="min"/>
        <cfvo type="percentile" val="50"/>
        <cfvo type="max"/>
        <color rgb="FFF8696B"/>
        <color rgb="FFFFEB84"/>
        <color rgb="FF63BE7B"/>
      </colorScale>
    </cfRule>
  </conditionalFormatting>
  <conditionalFormatting sqref="F196">
    <cfRule type="containsText" dxfId="21" priority="21" text="廃止">
      <formula>NOT(ISERROR(SEARCH("廃止",F196)))</formula>
    </cfRule>
    <cfRule type="colorScale" priority="22">
      <colorScale>
        <cfvo type="min"/>
        <cfvo type="percentile" val="50"/>
        <cfvo type="max"/>
        <color rgb="FFF8696B"/>
        <color rgb="FFFFEB84"/>
        <color rgb="FF63BE7B"/>
      </colorScale>
    </cfRule>
  </conditionalFormatting>
  <conditionalFormatting sqref="F210:F251 F208">
    <cfRule type="containsText" dxfId="19" priority="19" text="廃止">
      <formula>NOT(ISERROR(SEARCH("廃止",F208)))</formula>
    </cfRule>
    <cfRule type="colorScale" priority="20">
      <colorScale>
        <cfvo type="min"/>
        <cfvo type="percentile" val="50"/>
        <cfvo type="max"/>
        <color rgb="FFF8696B"/>
        <color rgb="FFFFEB84"/>
        <color rgb="FF63BE7B"/>
      </colorScale>
    </cfRule>
  </conditionalFormatting>
  <conditionalFormatting sqref="F199">
    <cfRule type="containsText" dxfId="17" priority="17" text="廃止">
      <formula>NOT(ISERROR(SEARCH("廃止",F199)))</formula>
    </cfRule>
    <cfRule type="colorScale" priority="18">
      <colorScale>
        <cfvo type="min"/>
        <cfvo type="percentile" val="50"/>
        <cfvo type="max"/>
        <color rgb="FFF8696B"/>
        <color rgb="FFFFEB84"/>
        <color rgb="FF63BE7B"/>
      </colorScale>
    </cfRule>
  </conditionalFormatting>
  <conditionalFormatting sqref="F201">
    <cfRule type="containsText" dxfId="15" priority="15" text="廃止">
      <formula>NOT(ISERROR(SEARCH("廃止",F201)))</formula>
    </cfRule>
    <cfRule type="colorScale" priority="16">
      <colorScale>
        <cfvo type="min"/>
        <cfvo type="percentile" val="50"/>
        <cfvo type="max"/>
        <color rgb="FFF8696B"/>
        <color rgb="FFFFEB84"/>
        <color rgb="FF63BE7B"/>
      </colorScale>
    </cfRule>
  </conditionalFormatting>
  <conditionalFormatting sqref="F202">
    <cfRule type="containsText" dxfId="13" priority="13" text="廃止">
      <formula>NOT(ISERROR(SEARCH("廃止",F202)))</formula>
    </cfRule>
    <cfRule type="colorScale" priority="14">
      <colorScale>
        <cfvo type="min"/>
        <cfvo type="percentile" val="50"/>
        <cfvo type="max"/>
        <color rgb="FFF8696B"/>
        <color rgb="FFFFEB84"/>
        <color rgb="FF63BE7B"/>
      </colorScale>
    </cfRule>
  </conditionalFormatting>
  <conditionalFormatting sqref="F203">
    <cfRule type="containsText" dxfId="11" priority="11" text="廃止">
      <formula>NOT(ISERROR(SEARCH("廃止",F203)))</formula>
    </cfRule>
    <cfRule type="colorScale" priority="12">
      <colorScale>
        <cfvo type="min"/>
        <cfvo type="percentile" val="50"/>
        <cfvo type="max"/>
        <color rgb="FFF8696B"/>
        <color rgb="FFFFEB84"/>
        <color rgb="FF63BE7B"/>
      </colorScale>
    </cfRule>
  </conditionalFormatting>
  <conditionalFormatting sqref="F204">
    <cfRule type="containsText" dxfId="9" priority="9" text="廃止">
      <formula>NOT(ISERROR(SEARCH("廃止",F204)))</formula>
    </cfRule>
    <cfRule type="colorScale" priority="10">
      <colorScale>
        <cfvo type="min"/>
        <cfvo type="percentile" val="50"/>
        <cfvo type="max"/>
        <color rgb="FFF8696B"/>
        <color rgb="FFFFEB84"/>
        <color rgb="FF63BE7B"/>
      </colorScale>
    </cfRule>
  </conditionalFormatting>
  <conditionalFormatting sqref="F205">
    <cfRule type="containsText" dxfId="7" priority="7" text="廃止">
      <formula>NOT(ISERROR(SEARCH("廃止",F205)))</formula>
    </cfRule>
    <cfRule type="colorScale" priority="8">
      <colorScale>
        <cfvo type="min"/>
        <cfvo type="percentile" val="50"/>
        <cfvo type="max"/>
        <color rgb="FFF8696B"/>
        <color rgb="FFFFEB84"/>
        <color rgb="FF63BE7B"/>
      </colorScale>
    </cfRule>
  </conditionalFormatting>
  <conditionalFormatting sqref="F206">
    <cfRule type="containsText" dxfId="5" priority="5" text="廃止">
      <formula>NOT(ISERROR(SEARCH("廃止",F206)))</formula>
    </cfRule>
    <cfRule type="colorScale" priority="6">
      <colorScale>
        <cfvo type="min"/>
        <cfvo type="percentile" val="50"/>
        <cfvo type="max"/>
        <color rgb="FFF8696B"/>
        <color rgb="FFFFEB84"/>
        <color rgb="FF63BE7B"/>
      </colorScale>
    </cfRule>
  </conditionalFormatting>
  <conditionalFormatting sqref="F207">
    <cfRule type="containsText" dxfId="3" priority="3" text="廃止">
      <formula>NOT(ISERROR(SEARCH("廃止",F207)))</formula>
    </cfRule>
    <cfRule type="colorScale" priority="4">
      <colorScale>
        <cfvo type="min"/>
        <cfvo type="percentile" val="50"/>
        <cfvo type="max"/>
        <color rgb="FFF8696B"/>
        <color rgb="FFFFEB84"/>
        <color rgb="FF63BE7B"/>
      </colorScale>
    </cfRule>
  </conditionalFormatting>
  <conditionalFormatting sqref="F209">
    <cfRule type="containsText" dxfId="1" priority="1" text="廃止">
      <formula>NOT(ISERROR(SEARCH("廃止",F209)))</formula>
    </cfRule>
    <cfRule type="colorScale" priority="2">
      <colorScale>
        <cfvo type="min"/>
        <cfvo type="percentile" val="50"/>
        <cfvo type="max"/>
        <color rgb="FFF8696B"/>
        <color rgb="FFFFEB84"/>
        <color rgb="FF63BE7B"/>
      </colorScale>
    </cfRule>
  </conditionalFormatting>
  <hyperlinks>
    <hyperlink ref="M74" r:id="rId1"/>
    <hyperlink ref="M96" r:id="rId2"/>
    <hyperlink ref="M48" r:id="rId3"/>
    <hyperlink ref="M87" r:id="rId4"/>
    <hyperlink ref="M49" r:id="rId5"/>
    <hyperlink ref="M95" r:id="rId6"/>
    <hyperlink ref="M58" r:id="rId7"/>
    <hyperlink ref="M47" r:id="rId8"/>
    <hyperlink ref="M67" r:id="rId9"/>
    <hyperlink ref="M64" r:id="rId10"/>
    <hyperlink ref="M24" r:id="rId11"/>
    <hyperlink ref="M65" r:id="rId12"/>
    <hyperlink ref="M50" r:id="rId13"/>
    <hyperlink ref="M60" r:id="rId14"/>
    <hyperlink ref="M22" r:id="rId15"/>
    <hyperlink ref="M57" r:id="rId16"/>
    <hyperlink ref="M66" r:id="rId17"/>
    <hyperlink ref="M69" r:id="rId18"/>
    <hyperlink ref="M70" r:id="rId19"/>
    <hyperlink ref="M21" r:id="rId20"/>
    <hyperlink ref="M71" r:id="rId21"/>
    <hyperlink ref="M68" r:id="rId22"/>
    <hyperlink ref="M59" r:id="rId23"/>
    <hyperlink ref="M61" r:id="rId24"/>
    <hyperlink ref="M83" r:id="rId25"/>
    <hyperlink ref="M73" r:id="rId26"/>
    <hyperlink ref="M84" r:id="rId27"/>
    <hyperlink ref="M28" r:id="rId28"/>
    <hyperlink ref="M72" r:id="rId29"/>
    <hyperlink ref="M29" r:id="rId30"/>
    <hyperlink ref="M86" r:id="rId31"/>
    <hyperlink ref="M75" r:id="rId32"/>
    <hyperlink ref="M76" r:id="rId33"/>
    <hyperlink ref="M79" r:id="rId34"/>
    <hyperlink ref="M77" r:id="rId35"/>
    <hyperlink ref="M78" r:id="rId36"/>
    <hyperlink ref="M80" r:id="rId37"/>
    <hyperlink ref="M81" r:id="rId38"/>
    <hyperlink ref="M82" r:id="rId39"/>
    <hyperlink ref="M38" r:id="rId40"/>
    <hyperlink ref="M37" r:id="rId41"/>
    <hyperlink ref="M40" r:id="rId42"/>
    <hyperlink ref="M36" r:id="rId43"/>
    <hyperlink ref="M35" r:id="rId44"/>
    <hyperlink ref="M39" r:id="rId45"/>
    <hyperlink ref="M42" r:id="rId46"/>
    <hyperlink ref="M55" r:id="rId47"/>
    <hyperlink ref="M12" r:id="rId48"/>
    <hyperlink ref="M11" r:id="rId49"/>
    <hyperlink ref="M45" r:id="rId50"/>
    <hyperlink ref="M93" r:id="rId51"/>
    <hyperlink ref="M46" r:id="rId52"/>
    <hyperlink ref="M97" r:id="rId53"/>
    <hyperlink ref="M18" r:id="rId54"/>
    <hyperlink ref="M43" r:id="rId55"/>
    <hyperlink ref="M53" r:id="rId56"/>
    <hyperlink ref="M54" r:id="rId57"/>
    <hyperlink ref="M92" r:id="rId58"/>
    <hyperlink ref="M33" r:id="rId59"/>
    <hyperlink ref="M52" r:id="rId60"/>
    <hyperlink ref="M34" r:id="rId61"/>
    <hyperlink ref="M44" r:id="rId62"/>
    <hyperlink ref="M89" r:id="rId63"/>
    <hyperlink ref="M90" r:id="rId64"/>
    <hyperlink ref="M56" r:id="rId65"/>
    <hyperlink ref="M23" r:id="rId66"/>
    <hyperlink ref="M15" r:id="rId67"/>
    <hyperlink ref="M10" r:id="rId68"/>
    <hyperlink ref="M26" r:id="rId69"/>
    <hyperlink ref="M30" r:id="rId70"/>
    <hyperlink ref="M17" r:id="rId71"/>
    <hyperlink ref="M16" r:id="rId72"/>
    <hyperlink ref="M32" r:id="rId73"/>
    <hyperlink ref="M9" r:id="rId74"/>
    <hyperlink ref="M7" r:id="rId75"/>
    <hyperlink ref="M19" r:id="rId76"/>
    <hyperlink ref="M25" r:id="rId77"/>
    <hyperlink ref="M27" r:id="rId78"/>
    <hyperlink ref="M91" r:id="rId79"/>
    <hyperlink ref="M98" r:id="rId80"/>
    <hyperlink ref="M99" r:id="rId81"/>
    <hyperlink ref="M100" r:id="rId82"/>
    <hyperlink ref="M94" r:id="rId83"/>
    <hyperlink ref="M101" r:id="rId84"/>
    <hyperlink ref="M102" r:id="rId85"/>
    <hyperlink ref="M31" r:id="rId86"/>
    <hyperlink ref="M105" r:id="rId87"/>
    <hyperlink ref="M106" r:id="rId88"/>
    <hyperlink ref="M107" r:id="rId89"/>
    <hyperlink ref="M108" r:id="rId90"/>
    <hyperlink ref="M110" r:id="rId91"/>
    <hyperlink ref="M13" r:id="rId92"/>
    <hyperlink ref="M111" r:id="rId93"/>
    <hyperlink ref="M112" r:id="rId94"/>
    <hyperlink ref="M104" r:id="rId95"/>
    <hyperlink ref="M113" r:id="rId96"/>
    <hyperlink ref="M62" r:id="rId97"/>
    <hyperlink ref="M114" r:id="rId98"/>
    <hyperlink ref="M118" r:id="rId99"/>
    <hyperlink ref="M119" r:id="rId100"/>
    <hyperlink ref="M88" r:id="rId101"/>
    <hyperlink ref="M120" r:id="rId102"/>
    <hyperlink ref="M121" r:id="rId103"/>
    <hyperlink ref="M122" r:id="rId104"/>
    <hyperlink ref="M123" r:id="rId105"/>
    <hyperlink ref="M124" r:id="rId106"/>
    <hyperlink ref="M125" r:id="rId107"/>
    <hyperlink ref="M126" r:id="rId108"/>
    <hyperlink ref="M127" r:id="rId109"/>
    <hyperlink ref="M128" r:id="rId110"/>
    <hyperlink ref="M130" r:id="rId111"/>
    <hyperlink ref="M129" r:id="rId112"/>
    <hyperlink ref="M131" r:id="rId113"/>
    <hyperlink ref="M133" r:id="rId114"/>
    <hyperlink ref="M134" r:id="rId115"/>
    <hyperlink ref="M137" r:id="rId116"/>
    <hyperlink ref="M136" r:id="rId117"/>
    <hyperlink ref="M138" r:id="rId118"/>
    <hyperlink ref="M141" r:id="rId119"/>
    <hyperlink ref="M142" r:id="rId120"/>
    <hyperlink ref="M145" r:id="rId121"/>
    <hyperlink ref="M146" r:id="rId122"/>
    <hyperlink ref="M147" r:id="rId123"/>
    <hyperlink ref="M148" r:id="rId124"/>
    <hyperlink ref="M41" r:id="rId125"/>
    <hyperlink ref="M149" r:id="rId126"/>
    <hyperlink ref="M144" r:id="rId127"/>
    <hyperlink ref="M150" r:id="rId128"/>
    <hyperlink ref="M151" r:id="rId129"/>
    <hyperlink ref="M152" r:id="rId130"/>
    <hyperlink ref="M153" r:id="rId131"/>
    <hyperlink ref="M154" r:id="rId132"/>
    <hyperlink ref="M155" r:id="rId133"/>
    <hyperlink ref="M156" r:id="rId134"/>
    <hyperlink ref="M140" r:id="rId135"/>
    <hyperlink ref="M157" r:id="rId136"/>
    <hyperlink ref="M158" r:id="rId137"/>
    <hyperlink ref="M159" r:id="rId138"/>
    <hyperlink ref="M160" r:id="rId139"/>
    <hyperlink ref="M161" r:id="rId140"/>
    <hyperlink ref="M132" r:id="rId141"/>
    <hyperlink ref="M139" r:id="rId142"/>
    <hyperlink ref="M162" r:id="rId143"/>
    <hyperlink ref="M163" r:id="rId144"/>
    <hyperlink ref="M164" r:id="rId145"/>
    <hyperlink ref="M165" r:id="rId146"/>
    <hyperlink ref="M166" r:id="rId147"/>
    <hyperlink ref="M167" r:id="rId148"/>
    <hyperlink ref="M168" r:id="rId149"/>
    <hyperlink ref="M169" r:id="rId150"/>
    <hyperlink ref="M170" r:id="rId151"/>
    <hyperlink ref="M20" r:id="rId152"/>
    <hyperlink ref="M63" r:id="rId153"/>
    <hyperlink ref="M171" r:id="rId154"/>
    <hyperlink ref="M172" r:id="rId155"/>
    <hyperlink ref="M174" r:id="rId156"/>
    <hyperlink ref="N9" r:id="rId157"/>
    <hyperlink ref="N17" r:id="rId158"/>
    <hyperlink ref="N34" r:id="rId159"/>
    <hyperlink ref="O34" r:id="rId160"/>
    <hyperlink ref="P34" r:id="rId161"/>
    <hyperlink ref="Q34" r:id="rId162"/>
    <hyperlink ref="R34" r:id="rId163"/>
    <hyperlink ref="N35" r:id="rId164"/>
    <hyperlink ref="N79" r:id="rId165"/>
    <hyperlink ref="N81" r:id="rId166"/>
    <hyperlink ref="N91" r:id="rId167"/>
    <hyperlink ref="N111" r:id="rId168"/>
    <hyperlink ref="N113" r:id="rId169"/>
    <hyperlink ref="O113" r:id="rId170"/>
    <hyperlink ref="N150" r:id="rId171"/>
    <hyperlink ref="N158" r:id="rId172"/>
    <hyperlink ref="N171" r:id="rId173"/>
    <hyperlink ref="N140" r:id="rId174"/>
    <hyperlink ref="N139" r:id="rId175"/>
    <hyperlink ref="N41" r:id="rId176"/>
    <hyperlink ref="N64" r:id="rId177"/>
    <hyperlink ref="N128" r:id="rId178"/>
    <hyperlink ref="M177" r:id="rId179"/>
    <hyperlink ref="N7" r:id="rId180"/>
    <hyperlink ref="N146" r:id="rId181"/>
    <hyperlink ref="N21" r:id="rId182"/>
    <hyperlink ref="O21" r:id="rId183"/>
    <hyperlink ref="N15" r:id="rId184"/>
    <hyperlink ref="M176" r:id="rId185"/>
    <hyperlink ref="M180" r:id="rId186"/>
    <hyperlink ref="N63" r:id="rId187"/>
    <hyperlink ref="M6" r:id="rId188"/>
    <hyperlink ref="M5" r:id="rId189"/>
    <hyperlink ref="M51" r:id="rId190"/>
    <hyperlink ref="N141" r:id="rId191"/>
    <hyperlink ref="M182" r:id="rId192"/>
    <hyperlink ref="M184" r:id="rId193"/>
    <hyperlink ref="N184" r:id="rId194"/>
    <hyperlink ref="M185" r:id="rId195"/>
    <hyperlink ref="M186" r:id="rId196"/>
    <hyperlink ref="M187" r:id="rId197"/>
    <hyperlink ref="N68" r:id="rId198"/>
    <hyperlink ref="M188" r:id="rId199"/>
    <hyperlink ref="N188" r:id="rId200"/>
    <hyperlink ref="M109" r:id="rId201"/>
    <hyperlink ref="N152" r:id="rId202"/>
    <hyperlink ref="M189" r:id="rId203"/>
    <hyperlink ref="N189" r:id="rId204"/>
    <hyperlink ref="M190" r:id="rId205"/>
    <hyperlink ref="M191" r:id="rId206"/>
    <hyperlink ref="M192" r:id="rId207"/>
    <hyperlink ref="N71" r:id="rId208"/>
    <hyperlink ref="M194" r:id="rId209"/>
    <hyperlink ref="M195" r:id="rId210"/>
    <hyperlink ref="M196" r:id="rId211"/>
    <hyperlink ref="M178" r:id="rId212"/>
    <hyperlink ref="O71" r:id="rId213"/>
    <hyperlink ref="M197" r:id="rId214"/>
    <hyperlink ref="M198" r:id="rId215"/>
    <hyperlink ref="M199" r:id="rId216"/>
    <hyperlink ref="M135" r:id="rId217"/>
    <hyperlink ref="O141" r:id="rId218"/>
    <hyperlink ref="O158" r:id="rId219"/>
    <hyperlink ref="M200" r:id="rId220"/>
    <hyperlink ref="M201" r:id="rId221"/>
    <hyperlink ref="M202" r:id="rId222"/>
    <hyperlink ref="M203" r:id="rId223"/>
    <hyperlink ref="M204" r:id="rId224"/>
    <hyperlink ref="M205" r:id="rId225"/>
    <hyperlink ref="N200" r:id="rId226"/>
    <hyperlink ref="M206" r:id="rId227"/>
    <hyperlink ref="N206" r:id="rId228"/>
    <hyperlink ref="M207" r:id="rId229"/>
    <hyperlink ref="M143" r:id="rId230"/>
    <hyperlink ref="O184" r:id="rId231"/>
    <hyperlink ref="P184" r:id="rId232"/>
    <hyperlink ref="M208" r:id="rId233"/>
    <hyperlink ref="N208" r:id="rId234"/>
    <hyperlink ref="M209" r:id="rId235"/>
    <hyperlink ref="Q184" r:id="rId236"/>
  </hyperlinks>
  <pageMargins left="0.70866141732283472" right="0.70866141732283472" top="0.74803149606299213" bottom="0.74803149606299213" header="0.31496062992125984" footer="0.31496062992125984"/>
  <pageSetup paperSize="9" scale="30" fitToWidth="1" fitToHeight="0" orientation="landscape" usePrinterDefaults="1" r:id="rId237"/>
  <legacyDrawing r:id="rId238"/>
</worksheet>
</file>

<file path=xl/worksheets/sheet7.xml><?xml version="1.0" encoding="utf-8"?>
<worksheet xmlns="http://schemas.openxmlformats.org/spreadsheetml/2006/main" xmlns:r="http://schemas.openxmlformats.org/officeDocument/2006/relationships" xmlns:mc="http://schemas.openxmlformats.org/markup-compatibility/2006">
  <dimension ref="A1:K2099"/>
  <sheetViews>
    <sheetView workbookViewId="0">
      <pane xSplit="5" ySplit="1" topLeftCell="F941" activePane="bottomRight" state="frozen"/>
      <selection pane="topRight"/>
      <selection pane="bottomLeft"/>
      <selection pane="bottomRight" activeCell="C86" sqref="C86"/>
    </sheetView>
  </sheetViews>
  <sheetFormatPr defaultColWidth="9" defaultRowHeight="12.75"/>
  <cols>
    <col min="1" max="1" width="13.5" style="131" customWidth="1"/>
    <col min="2" max="5" width="14.875" style="131" customWidth="1"/>
    <col min="6" max="6" width="13.5" style="131" customWidth="1"/>
    <col min="7" max="7" width="15.875" style="131" customWidth="1"/>
    <col min="8" max="16384" width="9" style="131"/>
  </cols>
  <sheetData>
    <row r="1" spans="1:7" ht="28.5" customHeight="1">
      <c r="A1" s="132" t="s">
        <v>7938</v>
      </c>
      <c r="B1" s="132" t="s">
        <v>5005</v>
      </c>
      <c r="C1" s="132" t="s">
        <v>5879</v>
      </c>
      <c r="D1" s="132" t="s">
        <v>3579</v>
      </c>
      <c r="E1" s="132" t="s">
        <v>7937</v>
      </c>
      <c r="F1" s="132" t="s">
        <v>7938</v>
      </c>
      <c r="G1" s="138" t="s">
        <v>7946</v>
      </c>
    </row>
    <row r="2" spans="1:7" ht="21.75" customHeight="1">
      <c r="A2" s="132" t="s">
        <v>7619</v>
      </c>
      <c r="B2" s="133" t="s">
        <v>4697</v>
      </c>
      <c r="C2" s="132" t="s" ph="1">
        <v>7936</v>
      </c>
      <c r="D2" s="133" t="s">
        <v>143</v>
      </c>
      <c r="E2" s="132" t="s" ph="1">
        <v>7936</v>
      </c>
      <c r="F2" s="132" t="s">
        <v>4928</v>
      </c>
      <c r="G2" s="132" t="s">
        <v>5635</v>
      </c>
    </row>
    <row r="3" spans="1:7" ht="21.75" customHeight="1">
      <c r="A3" s="132" t="s">
        <v>7619</v>
      </c>
      <c r="B3" s="133" t="s">
        <v>2084</v>
      </c>
      <c r="C3" s="132" t="s" ph="1">
        <v>5220</v>
      </c>
      <c r="D3" s="133" t="s">
        <v>7935</v>
      </c>
      <c r="E3" s="132" t="s" ph="1">
        <v>5220</v>
      </c>
      <c r="F3" s="132" t="s">
        <v>4928</v>
      </c>
      <c r="G3" s="132" t="s">
        <v>5635</v>
      </c>
    </row>
    <row r="4" spans="1:7" ht="21.75" customHeight="1">
      <c r="A4" s="132" t="s">
        <v>7619</v>
      </c>
      <c r="B4" s="133" t="s">
        <v>7934</v>
      </c>
      <c r="C4" s="132" t="s" ph="1">
        <v>5326</v>
      </c>
      <c r="D4" s="133" t="s">
        <v>6027</v>
      </c>
      <c r="E4" s="132" t="s" ph="1">
        <v>5326</v>
      </c>
      <c r="F4" s="132" t="s">
        <v>4928</v>
      </c>
      <c r="G4" s="132" t="s">
        <v>5635</v>
      </c>
    </row>
    <row r="5" spans="1:7" ht="21.75" customHeight="1">
      <c r="A5" s="132" t="s">
        <v>7619</v>
      </c>
      <c r="B5" s="133" t="s">
        <v>5300</v>
      </c>
      <c r="C5" s="132" t="s" ph="1">
        <v>7933</v>
      </c>
      <c r="D5" s="133" t="s">
        <v>5270</v>
      </c>
      <c r="E5" s="132" t="s" ph="1">
        <v>2873</v>
      </c>
      <c r="F5" s="132" t="s">
        <v>4928</v>
      </c>
      <c r="G5" s="132" t="s">
        <v>5635</v>
      </c>
    </row>
    <row r="6" spans="1:7" ht="21.75" customHeight="1">
      <c r="A6" s="132" t="s">
        <v>7619</v>
      </c>
      <c r="B6" s="133" t="s">
        <v>149</v>
      </c>
      <c r="C6" s="132" t="s" ph="1">
        <v>456</v>
      </c>
      <c r="D6" s="133" t="s">
        <v>7932</v>
      </c>
      <c r="E6" s="132" t="s" ph="1">
        <v>456</v>
      </c>
      <c r="F6" s="132" t="s">
        <v>4928</v>
      </c>
      <c r="G6" s="132" t="s">
        <v>5635</v>
      </c>
    </row>
    <row r="7" spans="1:7" ht="21.75" customHeight="1">
      <c r="A7" s="132" t="s">
        <v>7619</v>
      </c>
      <c r="B7" s="133" t="s">
        <v>7931</v>
      </c>
      <c r="C7" s="132" t="s" ph="1">
        <v>6700</v>
      </c>
      <c r="D7" s="133" t="s">
        <v>7930</v>
      </c>
      <c r="E7" s="132" t="s" ph="1">
        <v>6700</v>
      </c>
      <c r="F7" s="132" t="s">
        <v>4928</v>
      </c>
      <c r="G7" s="132" t="s">
        <v>5635</v>
      </c>
    </row>
    <row r="8" spans="1:7" ht="21.75" customHeight="1">
      <c r="A8" s="132" t="s">
        <v>7619</v>
      </c>
      <c r="B8" s="133" t="s">
        <v>7929</v>
      </c>
      <c r="C8" s="132" t="s" ph="1">
        <v>7247</v>
      </c>
      <c r="D8" s="133" t="s">
        <v>2312</v>
      </c>
      <c r="E8" s="132" t="s" ph="1">
        <v>7247</v>
      </c>
      <c r="F8" s="132" t="s">
        <v>4928</v>
      </c>
      <c r="G8" s="132" t="s">
        <v>5635</v>
      </c>
    </row>
    <row r="9" spans="1:7" ht="21.75" customHeight="1">
      <c r="A9" s="132" t="s">
        <v>7619</v>
      </c>
      <c r="B9" s="133" t="s">
        <v>4282</v>
      </c>
      <c r="C9" s="132" t="s" ph="1">
        <v>5072</v>
      </c>
      <c r="D9" s="133" t="s">
        <v>12</v>
      </c>
      <c r="E9" s="132" t="s" ph="1">
        <v>5072</v>
      </c>
      <c r="F9" s="132" t="s">
        <v>4928</v>
      </c>
      <c r="G9" s="132" t="s">
        <v>5635</v>
      </c>
    </row>
    <row r="10" spans="1:7" ht="21.75" customHeight="1">
      <c r="A10" s="132" t="s">
        <v>7619</v>
      </c>
      <c r="B10" s="133" t="s">
        <v>4994</v>
      </c>
      <c r="C10" s="132" t="s" ph="1">
        <v>5239</v>
      </c>
      <c r="D10" s="133" t="s">
        <v>7928</v>
      </c>
      <c r="E10" s="132" t="s" ph="1">
        <v>5239</v>
      </c>
      <c r="F10" s="132" t="s">
        <v>4928</v>
      </c>
      <c r="G10" s="132" t="s">
        <v>5635</v>
      </c>
    </row>
    <row r="11" spans="1:7" ht="21.75" customHeight="1">
      <c r="A11" s="132" t="s">
        <v>7619</v>
      </c>
      <c r="B11" s="133" t="s">
        <v>7927</v>
      </c>
      <c r="C11" s="132" t="s" ph="1">
        <v>6852</v>
      </c>
      <c r="D11" s="133" t="s">
        <v>1021</v>
      </c>
      <c r="E11" s="132" t="s" ph="1">
        <v>6852</v>
      </c>
      <c r="F11" s="132" t="s">
        <v>4928</v>
      </c>
      <c r="G11" s="132" t="s">
        <v>5635</v>
      </c>
    </row>
    <row r="12" spans="1:7" ht="21.75" customHeight="1">
      <c r="A12" s="132" t="s">
        <v>7619</v>
      </c>
      <c r="B12" s="133" t="s">
        <v>1913</v>
      </c>
      <c r="C12" s="132" t="s" ph="1">
        <v>5354</v>
      </c>
      <c r="D12" s="133" t="s">
        <v>7356</v>
      </c>
      <c r="E12" s="132" t="s" ph="1">
        <v>5354</v>
      </c>
      <c r="F12" s="132" t="s">
        <v>4928</v>
      </c>
      <c r="G12" s="132" t="s">
        <v>5635</v>
      </c>
    </row>
    <row r="13" spans="1:7" ht="21.75" customHeight="1">
      <c r="A13" s="132" t="s">
        <v>7619</v>
      </c>
      <c r="B13" s="133" t="s">
        <v>104</v>
      </c>
      <c r="C13" s="132" t="s" ph="1">
        <v>1261</v>
      </c>
      <c r="D13" s="133" t="s">
        <v>6138</v>
      </c>
      <c r="E13" s="132" t="s" ph="1">
        <v>1261</v>
      </c>
      <c r="F13" s="132" t="s">
        <v>4928</v>
      </c>
      <c r="G13" s="132" t="s">
        <v>5635</v>
      </c>
    </row>
    <row r="14" spans="1:7" ht="21.75" customHeight="1">
      <c r="A14" s="132" t="s">
        <v>7619</v>
      </c>
      <c r="B14" s="133" t="s">
        <v>7925</v>
      </c>
      <c r="C14" s="132" t="s" ph="1">
        <v>7924</v>
      </c>
      <c r="D14" s="133" t="s">
        <v>6843</v>
      </c>
      <c r="E14" s="132" t="s" ph="1">
        <v>7924</v>
      </c>
      <c r="F14" s="132" t="s">
        <v>4928</v>
      </c>
      <c r="G14" s="132" t="s">
        <v>5635</v>
      </c>
    </row>
    <row r="15" spans="1:7" ht="21.75" customHeight="1">
      <c r="A15" s="132" t="s">
        <v>7619</v>
      </c>
      <c r="B15" s="133" t="s">
        <v>7865</v>
      </c>
      <c r="C15" s="132" t="s" ph="1">
        <v>7867</v>
      </c>
      <c r="D15" s="133" t="s">
        <v>7923</v>
      </c>
      <c r="E15" s="132" t="s" ph="1">
        <v>7867</v>
      </c>
      <c r="F15" s="132" t="s">
        <v>4928</v>
      </c>
      <c r="G15" s="132" t="s">
        <v>5635</v>
      </c>
    </row>
    <row r="16" spans="1:7" ht="21.75" customHeight="1">
      <c r="A16" s="132" t="s">
        <v>7619</v>
      </c>
      <c r="B16" s="133" t="s">
        <v>513</v>
      </c>
      <c r="C16" s="132" t="s" ph="1">
        <v>7165</v>
      </c>
      <c r="D16" s="133" t="s">
        <v>7922</v>
      </c>
      <c r="E16" s="132" t="s" ph="1">
        <v>7165</v>
      </c>
      <c r="F16" s="132" t="s">
        <v>4928</v>
      </c>
      <c r="G16" s="132" t="s">
        <v>5635</v>
      </c>
    </row>
    <row r="17" spans="1:7" ht="21.75" customHeight="1">
      <c r="A17" s="132" t="s">
        <v>7619</v>
      </c>
      <c r="B17" s="133" t="s">
        <v>7921</v>
      </c>
      <c r="C17" s="132" t="s" ph="1">
        <v>6557</v>
      </c>
      <c r="D17" s="133" t="s">
        <v>6998</v>
      </c>
      <c r="E17" s="132" t="s" ph="1">
        <v>6557</v>
      </c>
      <c r="F17" s="132" t="s">
        <v>4928</v>
      </c>
      <c r="G17" s="132" t="s">
        <v>5635</v>
      </c>
    </row>
    <row r="18" spans="1:7" ht="21.75" customHeight="1">
      <c r="A18" s="132" t="s">
        <v>7619</v>
      </c>
      <c r="B18" s="133" t="s">
        <v>7920</v>
      </c>
      <c r="C18" s="132" t="s" ph="1">
        <v>7919</v>
      </c>
      <c r="D18" s="133" t="s">
        <v>2538</v>
      </c>
      <c r="E18" s="132" t="s" ph="1">
        <v>7919</v>
      </c>
      <c r="F18" s="132" t="s">
        <v>4928</v>
      </c>
      <c r="G18" s="132" t="s">
        <v>5635</v>
      </c>
    </row>
    <row r="19" spans="1:7" ht="21.75" customHeight="1">
      <c r="A19" s="132" t="s">
        <v>5688</v>
      </c>
      <c r="B19" s="133" t="s">
        <v>4993</v>
      </c>
      <c r="C19" s="132" t="s" ph="1">
        <v>7918</v>
      </c>
      <c r="D19" s="133" t="s">
        <v>5768</v>
      </c>
      <c r="E19" s="132" t="s" ph="1">
        <v>7918</v>
      </c>
      <c r="F19" s="132" t="s">
        <v>4545</v>
      </c>
      <c r="G19" s="132" t="s">
        <v>5635</v>
      </c>
    </row>
    <row r="20" spans="1:7" ht="21.75" customHeight="1">
      <c r="A20" s="132" t="s">
        <v>5688</v>
      </c>
      <c r="B20" s="133" t="s">
        <v>437</v>
      </c>
      <c r="C20" s="132" t="s" ph="1">
        <v>7917</v>
      </c>
      <c r="D20" s="133" t="s">
        <v>5615</v>
      </c>
      <c r="E20" s="132" t="s" ph="1">
        <v>7917</v>
      </c>
      <c r="F20" s="132" t="s">
        <v>4545</v>
      </c>
      <c r="G20" s="132" t="s">
        <v>5635</v>
      </c>
    </row>
    <row r="21" spans="1:7" ht="21.75" customHeight="1">
      <c r="A21" s="132" t="s">
        <v>5688</v>
      </c>
      <c r="B21" s="133" t="s">
        <v>4021</v>
      </c>
      <c r="C21" s="132" t="s" ph="1">
        <v>74</v>
      </c>
      <c r="D21" s="133" t="s">
        <v>1938</v>
      </c>
      <c r="E21" s="132" t="s" ph="1">
        <v>74</v>
      </c>
      <c r="F21" s="132" t="s">
        <v>4545</v>
      </c>
      <c r="G21" s="132" t="s">
        <v>5635</v>
      </c>
    </row>
    <row r="22" spans="1:7" ht="21.75" customHeight="1">
      <c r="A22" s="132" t="s">
        <v>5688</v>
      </c>
      <c r="B22" s="133" t="s">
        <v>1707</v>
      </c>
      <c r="C22" s="132" t="s" ph="1">
        <v>3987</v>
      </c>
      <c r="D22" s="133" t="s">
        <v>6391</v>
      </c>
      <c r="E22" s="132" t="s" ph="1">
        <v>3987</v>
      </c>
      <c r="F22" s="132" t="s">
        <v>4545</v>
      </c>
      <c r="G22" s="132" t="s">
        <v>5635</v>
      </c>
    </row>
    <row r="23" spans="1:7" ht="21.75" customHeight="1">
      <c r="A23" s="132" t="s">
        <v>5688</v>
      </c>
      <c r="B23" s="133" t="s">
        <v>7916</v>
      </c>
      <c r="C23" s="132" t="s" ph="1">
        <v>7915</v>
      </c>
      <c r="D23" s="133" t="s">
        <v>5749</v>
      </c>
      <c r="E23" s="132" t="s" ph="1">
        <v>7915</v>
      </c>
      <c r="F23" s="132" t="s">
        <v>4545</v>
      </c>
      <c r="G23" s="132" t="s">
        <v>5635</v>
      </c>
    </row>
    <row r="24" spans="1:7" ht="21.75" customHeight="1">
      <c r="A24" s="132" t="s">
        <v>5688</v>
      </c>
      <c r="B24" s="133" t="s">
        <v>7914</v>
      </c>
      <c r="C24" s="132" t="s" ph="1">
        <v>7777</v>
      </c>
      <c r="D24" s="133" t="s">
        <v>4734</v>
      </c>
      <c r="E24" s="132" t="s" ph="1">
        <v>7777</v>
      </c>
      <c r="F24" s="132" t="s">
        <v>4545</v>
      </c>
      <c r="G24" s="132" t="s">
        <v>5635</v>
      </c>
    </row>
    <row r="25" spans="1:7" ht="21.75" customHeight="1">
      <c r="A25" s="132" t="s">
        <v>5688</v>
      </c>
      <c r="B25" s="133" t="s">
        <v>6861</v>
      </c>
      <c r="C25" s="132" t="s" ph="1">
        <v>7177</v>
      </c>
      <c r="D25" s="133" t="s">
        <v>7721</v>
      </c>
      <c r="E25" s="132" t="s" ph="1">
        <v>7177</v>
      </c>
      <c r="F25" s="132" t="s">
        <v>4545</v>
      </c>
      <c r="G25" s="132" t="s">
        <v>5635</v>
      </c>
    </row>
    <row r="26" spans="1:7" ht="21.75" customHeight="1">
      <c r="A26" s="132" t="s">
        <v>5688</v>
      </c>
      <c r="B26" s="133" t="s">
        <v>7913</v>
      </c>
      <c r="C26" s="132" t="s" ph="1">
        <v>7911</v>
      </c>
      <c r="D26" s="133" t="s">
        <v>7912</v>
      </c>
      <c r="E26" s="132" t="s" ph="1">
        <v>7911</v>
      </c>
      <c r="F26" s="132" t="s">
        <v>4545</v>
      </c>
      <c r="G26" s="132" t="s">
        <v>5635</v>
      </c>
    </row>
    <row r="27" spans="1:7" ht="21.75" customHeight="1">
      <c r="A27" s="132" t="s">
        <v>5688</v>
      </c>
      <c r="B27" s="133" t="s">
        <v>7910</v>
      </c>
      <c r="C27" s="132" t="s" ph="1">
        <v>5260</v>
      </c>
      <c r="D27" s="133" t="s">
        <v>6312</v>
      </c>
      <c r="E27" s="132" t="s" ph="1">
        <v>5260</v>
      </c>
      <c r="F27" s="132" t="s">
        <v>4545</v>
      </c>
      <c r="G27" s="132" t="s">
        <v>5635</v>
      </c>
    </row>
    <row r="28" spans="1:7" ht="21.75" customHeight="1">
      <c r="A28" s="132" t="s">
        <v>5688</v>
      </c>
      <c r="B28" s="133" t="s">
        <v>1650</v>
      </c>
      <c r="C28" s="132" t="s" ph="1">
        <v>7909</v>
      </c>
      <c r="D28" s="133" t="s">
        <v>538</v>
      </c>
      <c r="E28" s="132" t="s" ph="1">
        <v>7909</v>
      </c>
      <c r="F28" s="132" t="s">
        <v>4545</v>
      </c>
      <c r="G28" s="132" t="s">
        <v>5635</v>
      </c>
    </row>
    <row r="29" spans="1:7" ht="21.75" customHeight="1">
      <c r="A29" s="132" t="s">
        <v>5688</v>
      </c>
      <c r="B29" s="133" t="s">
        <v>7908</v>
      </c>
      <c r="C29" s="132" t="s" ph="1">
        <v>3305</v>
      </c>
      <c r="D29" s="133" t="s">
        <v>5167</v>
      </c>
      <c r="E29" s="132" t="s" ph="1">
        <v>3305</v>
      </c>
      <c r="F29" s="132" t="s">
        <v>4545</v>
      </c>
      <c r="G29" s="132" t="s">
        <v>5635</v>
      </c>
    </row>
    <row r="30" spans="1:7" ht="21.75" customHeight="1">
      <c r="A30" s="132" t="s">
        <v>5688</v>
      </c>
      <c r="B30" s="133" t="s">
        <v>7259</v>
      </c>
      <c r="C30" s="132" t="s" ph="1">
        <v>6965</v>
      </c>
      <c r="D30" s="133" t="s">
        <v>2952</v>
      </c>
      <c r="E30" s="132" t="s" ph="1">
        <v>6965</v>
      </c>
      <c r="F30" s="132" t="s">
        <v>4545</v>
      </c>
      <c r="G30" s="132" t="s">
        <v>5635</v>
      </c>
    </row>
    <row r="31" spans="1:7" ht="21.75" customHeight="1">
      <c r="A31" s="132" t="s">
        <v>5688</v>
      </c>
      <c r="B31" s="133" t="s">
        <v>7907</v>
      </c>
      <c r="C31" s="132" t="s" ph="1">
        <v>1527</v>
      </c>
      <c r="D31" s="133" t="s">
        <v>4308</v>
      </c>
      <c r="E31" s="132" t="s" ph="1">
        <v>1527</v>
      </c>
      <c r="F31" s="132" t="s">
        <v>4545</v>
      </c>
      <c r="G31" s="132" t="s">
        <v>5635</v>
      </c>
    </row>
    <row r="32" spans="1:7" ht="21.75" customHeight="1">
      <c r="A32" s="132" t="s">
        <v>5688</v>
      </c>
      <c r="B32" s="133" t="s">
        <v>6945</v>
      </c>
      <c r="C32" s="132" t="s" ph="1">
        <v>7906</v>
      </c>
      <c r="D32" s="133" t="s">
        <v>6956</v>
      </c>
      <c r="E32" s="132" t="s" ph="1">
        <v>7906</v>
      </c>
      <c r="F32" s="132" t="s">
        <v>4545</v>
      </c>
      <c r="G32" s="132" t="s">
        <v>5635</v>
      </c>
    </row>
    <row r="33" spans="1:7" ht="21.75" customHeight="1">
      <c r="A33" s="132" t="s">
        <v>5688</v>
      </c>
      <c r="B33" s="133" t="s">
        <v>7905</v>
      </c>
      <c r="C33" s="132" t="s" ph="1">
        <v>7903</v>
      </c>
      <c r="D33" s="133" t="s">
        <v>7904</v>
      </c>
      <c r="E33" s="132" t="s" ph="1">
        <v>7903</v>
      </c>
      <c r="F33" s="132" t="s">
        <v>4545</v>
      </c>
      <c r="G33" s="132" t="s">
        <v>5635</v>
      </c>
    </row>
    <row r="34" spans="1:7" ht="21.75" customHeight="1">
      <c r="A34" s="132" t="s">
        <v>5688</v>
      </c>
      <c r="B34" s="133" t="s">
        <v>7902</v>
      </c>
      <c r="C34" s="132" t="s" ph="1">
        <v>6851</v>
      </c>
      <c r="D34" s="133" t="s">
        <v>3291</v>
      </c>
      <c r="E34" s="132" t="s" ph="1">
        <v>6851</v>
      </c>
      <c r="F34" s="132" t="s">
        <v>4545</v>
      </c>
      <c r="G34" s="132" t="s">
        <v>5635</v>
      </c>
    </row>
    <row r="35" spans="1:7" ht="21.75" customHeight="1">
      <c r="A35" s="132" t="s">
        <v>5688</v>
      </c>
      <c r="B35" s="133" t="s">
        <v>7901</v>
      </c>
      <c r="C35" s="132" t="s" ph="1">
        <v>6903</v>
      </c>
      <c r="D35" s="133" t="s">
        <v>5227</v>
      </c>
      <c r="E35" s="132" t="s" ph="1">
        <v>6903</v>
      </c>
      <c r="F35" s="132" t="s">
        <v>4545</v>
      </c>
      <c r="G35" s="132" t="s">
        <v>5635</v>
      </c>
    </row>
    <row r="36" spans="1:7" ht="21.75" customHeight="1">
      <c r="A36" s="132" t="s">
        <v>5688</v>
      </c>
      <c r="B36" s="133" t="s">
        <v>3105</v>
      </c>
      <c r="C36" s="132" t="s" ph="1">
        <v>458</v>
      </c>
      <c r="D36" s="133" t="s">
        <v>7186</v>
      </c>
      <c r="E36" s="132" t="s" ph="1">
        <v>458</v>
      </c>
      <c r="F36" s="132" t="s">
        <v>4545</v>
      </c>
      <c r="G36" s="132" t="s">
        <v>5635</v>
      </c>
    </row>
    <row r="37" spans="1:7" ht="21.75" customHeight="1">
      <c r="A37" s="132" t="s">
        <v>5688</v>
      </c>
      <c r="B37" s="133" t="s">
        <v>7479</v>
      </c>
      <c r="C37" s="132" t="s" ph="1">
        <v>6840</v>
      </c>
      <c r="D37" s="133" t="s">
        <v>7504</v>
      </c>
      <c r="E37" s="132" t="s" ph="1">
        <v>6840</v>
      </c>
      <c r="F37" s="132" t="s">
        <v>4545</v>
      </c>
      <c r="G37" s="132" t="s">
        <v>5635</v>
      </c>
    </row>
    <row r="38" spans="1:7" ht="21.75" customHeight="1">
      <c r="A38" s="132" t="s">
        <v>7665</v>
      </c>
      <c r="B38" s="133" t="s">
        <v>7900</v>
      </c>
      <c r="C38" s="132" t="s" ph="1">
        <v>3455</v>
      </c>
      <c r="D38" s="133" t="s">
        <v>3103</v>
      </c>
      <c r="E38" s="132" t="s" ph="1">
        <v>3455</v>
      </c>
      <c r="F38" s="132" t="s">
        <v>7950</v>
      </c>
      <c r="G38" s="132" t="s">
        <v>5635</v>
      </c>
    </row>
    <row r="39" spans="1:7" ht="21.75" customHeight="1">
      <c r="A39" s="132" t="s">
        <v>7665</v>
      </c>
      <c r="B39" s="133" t="s">
        <v>2218</v>
      </c>
      <c r="C39" s="132" t="s" ph="1">
        <v>7899</v>
      </c>
      <c r="D39" s="133" t="s">
        <v>2393</v>
      </c>
      <c r="E39" s="132" t="s" ph="1">
        <v>7899</v>
      </c>
      <c r="F39" s="132" t="s">
        <v>7950</v>
      </c>
      <c r="G39" s="132" t="s">
        <v>5635</v>
      </c>
    </row>
    <row r="40" spans="1:7" ht="21.75" customHeight="1">
      <c r="A40" s="132" t="s">
        <v>7665</v>
      </c>
      <c r="B40" s="133" t="s">
        <v>7898</v>
      </c>
      <c r="C40" s="132" t="s" ph="1">
        <v>7896</v>
      </c>
      <c r="D40" s="133" t="s">
        <v>7897</v>
      </c>
      <c r="E40" s="132" t="s" ph="1">
        <v>7896</v>
      </c>
      <c r="F40" s="132" t="s">
        <v>7950</v>
      </c>
      <c r="G40" s="132" t="s">
        <v>5635</v>
      </c>
    </row>
    <row r="41" spans="1:7" ht="21.75" customHeight="1">
      <c r="A41" s="132" t="s">
        <v>7665</v>
      </c>
      <c r="B41" s="133" t="s">
        <v>7576</v>
      </c>
      <c r="C41" s="132" t="s" ph="1">
        <v>7766</v>
      </c>
      <c r="D41" s="133" t="s">
        <v>3643</v>
      </c>
      <c r="E41" s="132" t="s" ph="1">
        <v>7766</v>
      </c>
      <c r="F41" s="132" t="s">
        <v>7950</v>
      </c>
      <c r="G41" s="132" t="s">
        <v>5635</v>
      </c>
    </row>
    <row r="42" spans="1:7" ht="21.75" customHeight="1">
      <c r="A42" s="132" t="s">
        <v>7665</v>
      </c>
      <c r="B42" s="133" t="s">
        <v>6802</v>
      </c>
      <c r="C42" s="132" t="s" ph="1">
        <v>7895</v>
      </c>
      <c r="D42" s="133" t="s">
        <v>5591</v>
      </c>
      <c r="E42" s="132" t="s" ph="1">
        <v>7895</v>
      </c>
      <c r="F42" s="132" t="s">
        <v>7950</v>
      </c>
      <c r="G42" s="132" t="s">
        <v>5635</v>
      </c>
    </row>
    <row r="43" spans="1:7" ht="21.75" customHeight="1">
      <c r="A43" s="132" t="s">
        <v>7665</v>
      </c>
      <c r="B43" s="133" t="s">
        <v>3864</v>
      </c>
      <c r="C43" s="132" t="s" ph="1">
        <v>1637</v>
      </c>
      <c r="D43" s="133" t="s">
        <v>7894</v>
      </c>
      <c r="E43" s="132" t="s" ph="1">
        <v>1637</v>
      </c>
      <c r="F43" s="132" t="s">
        <v>7950</v>
      </c>
      <c r="G43" s="132" t="s">
        <v>5635</v>
      </c>
    </row>
    <row r="44" spans="1:7" ht="21.75" customHeight="1">
      <c r="A44" s="132" t="s">
        <v>7665</v>
      </c>
      <c r="B44" s="133" t="s">
        <v>4331</v>
      </c>
      <c r="C44" s="132" t="s" ph="1">
        <v>3268</v>
      </c>
      <c r="D44" s="133" t="s">
        <v>5028</v>
      </c>
      <c r="E44" s="132" t="s" ph="1">
        <v>3268</v>
      </c>
      <c r="F44" s="132" t="s">
        <v>7950</v>
      </c>
      <c r="G44" s="132" t="s">
        <v>5635</v>
      </c>
    </row>
    <row r="45" spans="1:7" ht="21.75" customHeight="1">
      <c r="A45" s="132" t="s">
        <v>7665</v>
      </c>
      <c r="B45" s="133" t="s">
        <v>6436</v>
      </c>
      <c r="C45" s="132" t="s" ph="1">
        <v>5862</v>
      </c>
      <c r="D45" s="133" t="s">
        <v>7893</v>
      </c>
      <c r="E45" s="132" t="s" ph="1">
        <v>5862</v>
      </c>
      <c r="F45" s="132" t="s">
        <v>7950</v>
      </c>
      <c r="G45" s="132" t="s">
        <v>5635</v>
      </c>
    </row>
    <row r="46" spans="1:7" ht="21.75" customHeight="1">
      <c r="A46" s="132" t="s">
        <v>7665</v>
      </c>
      <c r="B46" s="133" t="s">
        <v>7728</v>
      </c>
      <c r="C46" s="132" t="s" ph="1">
        <v>5908</v>
      </c>
      <c r="D46" s="133" t="s">
        <v>288</v>
      </c>
      <c r="E46" s="132" t="s" ph="1">
        <v>5908</v>
      </c>
      <c r="F46" s="132" t="s">
        <v>7950</v>
      </c>
      <c r="G46" s="132" t="s">
        <v>5635</v>
      </c>
    </row>
    <row r="47" spans="1:7" ht="21.75" customHeight="1">
      <c r="A47" s="132" t="s">
        <v>7665</v>
      </c>
      <c r="B47" s="133" t="s">
        <v>2844</v>
      </c>
      <c r="C47" s="132" t="s" ph="1">
        <v>2715</v>
      </c>
      <c r="D47" s="133" t="s">
        <v>7892</v>
      </c>
      <c r="E47" s="132" t="s" ph="1">
        <v>2715</v>
      </c>
      <c r="F47" s="132" t="s">
        <v>7950</v>
      </c>
      <c r="G47" s="132" t="s">
        <v>5635</v>
      </c>
    </row>
    <row r="48" spans="1:7" ht="21.75" customHeight="1">
      <c r="A48" s="132" t="s">
        <v>7665</v>
      </c>
      <c r="B48" s="133" t="s">
        <v>3210</v>
      </c>
      <c r="C48" s="132" t="s" ph="1">
        <v>7625</v>
      </c>
      <c r="D48" s="133" t="s">
        <v>7891</v>
      </c>
      <c r="E48" s="132" t="s" ph="1">
        <v>7625</v>
      </c>
      <c r="F48" s="132" t="s">
        <v>7950</v>
      </c>
      <c r="G48" s="132" t="s">
        <v>5635</v>
      </c>
    </row>
    <row r="49" spans="1:7" ht="21.75" customHeight="1">
      <c r="A49" s="132" t="s">
        <v>7665</v>
      </c>
      <c r="B49" s="133" t="s">
        <v>7890</v>
      </c>
      <c r="C49" s="132" t="s" ph="1">
        <v>7888</v>
      </c>
      <c r="D49" s="133" t="s">
        <v>7889</v>
      </c>
      <c r="E49" s="132" t="s" ph="1">
        <v>7888</v>
      </c>
      <c r="F49" s="132" t="s">
        <v>7950</v>
      </c>
      <c r="G49" s="132" t="s">
        <v>5635</v>
      </c>
    </row>
    <row r="50" spans="1:7" ht="21.75" customHeight="1">
      <c r="A50" s="132" t="s">
        <v>7665</v>
      </c>
      <c r="B50" s="133" t="s">
        <v>4861</v>
      </c>
      <c r="C50" s="132" t="s" ph="1">
        <v>7886</v>
      </c>
      <c r="D50" s="133" t="s">
        <v>7887</v>
      </c>
      <c r="E50" s="132" t="s" ph="1">
        <v>7886</v>
      </c>
      <c r="F50" s="132" t="s">
        <v>7950</v>
      </c>
      <c r="G50" s="132" t="s">
        <v>5635</v>
      </c>
    </row>
    <row r="51" spans="1:7" ht="21.75" customHeight="1">
      <c r="A51" s="132" t="s">
        <v>7665</v>
      </c>
      <c r="B51" s="133" t="s">
        <v>7885</v>
      </c>
      <c r="C51" s="132" t="s" ph="1">
        <v>3177</v>
      </c>
      <c r="D51" s="133" t="s">
        <v>7884</v>
      </c>
      <c r="E51" s="132" t="s" ph="1">
        <v>3177</v>
      </c>
      <c r="F51" s="132" t="s">
        <v>7950</v>
      </c>
      <c r="G51" s="132" t="s">
        <v>5635</v>
      </c>
    </row>
    <row r="52" spans="1:7" ht="21.75" customHeight="1">
      <c r="A52" s="132" t="s">
        <v>7665</v>
      </c>
      <c r="B52" s="133" t="s">
        <v>7515</v>
      </c>
      <c r="C52" s="132" t="s" ph="1">
        <v>6711</v>
      </c>
      <c r="D52" s="133" t="s">
        <v>2378</v>
      </c>
      <c r="E52" s="132" t="s" ph="1">
        <v>6711</v>
      </c>
      <c r="F52" s="132" t="s">
        <v>7950</v>
      </c>
      <c r="G52" s="132" t="s">
        <v>5635</v>
      </c>
    </row>
    <row r="53" spans="1:7" ht="21.75" customHeight="1">
      <c r="A53" s="132" t="s">
        <v>7665</v>
      </c>
      <c r="B53" s="134"/>
      <c r="C53" s="135"/>
      <c r="D53" s="133" t="s">
        <v>4801</v>
      </c>
      <c r="E53" s="132" t="s" ph="1">
        <v>3086</v>
      </c>
      <c r="F53" s="132" t="s">
        <v>7950</v>
      </c>
      <c r="G53" s="132" t="s">
        <v>5635</v>
      </c>
    </row>
    <row r="54" spans="1:7" ht="21.75" customHeight="1">
      <c r="A54" s="132" t="s">
        <v>7665</v>
      </c>
      <c r="B54" s="133" t="s">
        <v>1335</v>
      </c>
      <c r="C54" s="132" t="s" ph="1">
        <v>6545</v>
      </c>
      <c r="D54" s="133" t="s">
        <v>7883</v>
      </c>
      <c r="E54" s="132" t="s" ph="1">
        <v>6545</v>
      </c>
      <c r="F54" s="132" t="s">
        <v>7950</v>
      </c>
      <c r="G54" s="132" t="s">
        <v>5635</v>
      </c>
    </row>
    <row r="55" spans="1:7" ht="21.75" customHeight="1">
      <c r="A55" s="132" t="s">
        <v>6722</v>
      </c>
      <c r="B55" s="133" t="s">
        <v>6190</v>
      </c>
      <c r="C55" s="132" t="s" ph="1">
        <v>6182</v>
      </c>
      <c r="D55" s="133" t="s">
        <v>3128</v>
      </c>
      <c r="E55" s="132" t="s" ph="1">
        <v>6182</v>
      </c>
      <c r="F55" s="132" t="s">
        <v>7951</v>
      </c>
      <c r="G55" s="132" t="s">
        <v>5635</v>
      </c>
    </row>
    <row r="56" spans="1:7" ht="21.75" customHeight="1">
      <c r="A56" s="132" t="s">
        <v>6722</v>
      </c>
      <c r="B56" s="133" t="s">
        <v>6610</v>
      </c>
      <c r="C56" s="132" t="s" ph="1">
        <v>6269</v>
      </c>
      <c r="D56" s="133" t="s">
        <v>6102</v>
      </c>
      <c r="E56" s="132" t="s" ph="1">
        <v>6269</v>
      </c>
      <c r="F56" s="132" t="s">
        <v>7951</v>
      </c>
      <c r="G56" s="132" t="s">
        <v>5635</v>
      </c>
    </row>
    <row r="57" spans="1:7" ht="21.75" customHeight="1">
      <c r="A57" s="132" t="s">
        <v>6722</v>
      </c>
      <c r="B57" s="133" t="s">
        <v>7882</v>
      </c>
      <c r="C57" s="132" t="s" ph="1">
        <v>7881</v>
      </c>
      <c r="D57" s="133" t="s">
        <v>5663</v>
      </c>
      <c r="E57" s="132" t="s" ph="1">
        <v>7881</v>
      </c>
      <c r="F57" s="132" t="s">
        <v>7951</v>
      </c>
      <c r="G57" s="132" t="s">
        <v>5635</v>
      </c>
    </row>
    <row r="58" spans="1:7" ht="21.75" customHeight="1">
      <c r="A58" s="132" t="s">
        <v>6722</v>
      </c>
      <c r="B58" s="133" t="s">
        <v>860</v>
      </c>
      <c r="C58" s="132" t="s" ph="1">
        <v>2981</v>
      </c>
      <c r="D58" s="133" t="s">
        <v>7709</v>
      </c>
      <c r="E58" s="132" t="s" ph="1">
        <v>2981</v>
      </c>
      <c r="F58" s="132" t="s">
        <v>7951</v>
      </c>
      <c r="G58" s="132" t="s">
        <v>5635</v>
      </c>
    </row>
    <row r="59" spans="1:7" ht="21.75" customHeight="1">
      <c r="A59" s="132" t="s">
        <v>6722</v>
      </c>
      <c r="B59" s="133" t="s">
        <v>3148</v>
      </c>
      <c r="C59" s="132" t="s" ph="1">
        <v>7879</v>
      </c>
      <c r="D59" s="133" t="s">
        <v>7880</v>
      </c>
      <c r="E59" s="132" t="s" ph="1">
        <v>7879</v>
      </c>
      <c r="F59" s="132" t="s">
        <v>7951</v>
      </c>
      <c r="G59" s="132" t="s">
        <v>5635</v>
      </c>
    </row>
    <row r="60" spans="1:7" ht="21.75" customHeight="1">
      <c r="A60" s="132" t="s">
        <v>6722</v>
      </c>
      <c r="B60" s="133" t="s">
        <v>5697</v>
      </c>
      <c r="C60" s="132" t="s" ph="1">
        <v>3619</v>
      </c>
      <c r="D60" s="133" t="s">
        <v>7878</v>
      </c>
      <c r="E60" s="132" t="s" ph="1">
        <v>3619</v>
      </c>
      <c r="F60" s="132" t="s">
        <v>7951</v>
      </c>
      <c r="G60" s="132" t="s">
        <v>5635</v>
      </c>
    </row>
    <row r="61" spans="1:7" ht="21.75" customHeight="1">
      <c r="A61" s="132" t="s">
        <v>6722</v>
      </c>
      <c r="B61" s="133" t="s">
        <v>7877</v>
      </c>
      <c r="C61" s="132" t="s" ph="1">
        <v>1418</v>
      </c>
      <c r="D61" s="133" t="s">
        <v>3179</v>
      </c>
      <c r="E61" s="132" t="s" ph="1">
        <v>1418</v>
      </c>
      <c r="F61" s="132" t="s">
        <v>7951</v>
      </c>
      <c r="G61" s="132" t="s">
        <v>5635</v>
      </c>
    </row>
    <row r="62" spans="1:7" ht="21.75" customHeight="1">
      <c r="A62" s="132" t="s">
        <v>6722</v>
      </c>
      <c r="B62" s="133" t="s">
        <v>2547</v>
      </c>
      <c r="C62" s="132" t="s" ph="1">
        <v>7280</v>
      </c>
      <c r="D62" s="133" t="s">
        <v>7876</v>
      </c>
      <c r="E62" s="132" t="s" ph="1">
        <v>7280</v>
      </c>
      <c r="F62" s="132" t="s">
        <v>7951</v>
      </c>
      <c r="G62" s="132" t="s">
        <v>5635</v>
      </c>
    </row>
    <row r="63" spans="1:7" ht="21.75" customHeight="1">
      <c r="A63" s="132" t="s">
        <v>6722</v>
      </c>
      <c r="B63" s="133" t="s">
        <v>5926</v>
      </c>
      <c r="C63" s="132" t="s" ph="1">
        <v>7874</v>
      </c>
      <c r="D63" s="133" t="s">
        <v>6360</v>
      </c>
      <c r="E63" s="132" t="s" ph="1">
        <v>7874</v>
      </c>
      <c r="F63" s="132" t="s">
        <v>7951</v>
      </c>
      <c r="G63" s="132" t="s">
        <v>5635</v>
      </c>
    </row>
    <row r="64" spans="1:7" ht="21.75" customHeight="1">
      <c r="A64" s="132" t="s">
        <v>6722</v>
      </c>
      <c r="B64" s="133" t="s">
        <v>927</v>
      </c>
      <c r="C64" s="132" t="s" ph="1">
        <v>7872</v>
      </c>
      <c r="D64" s="133" t="s">
        <v>7873</v>
      </c>
      <c r="E64" s="132" t="s" ph="1">
        <v>7872</v>
      </c>
      <c r="F64" s="132" t="s">
        <v>7951</v>
      </c>
      <c r="G64" s="132" t="s">
        <v>5635</v>
      </c>
    </row>
    <row r="65" spans="1:7" ht="21.75" customHeight="1">
      <c r="A65" s="132" t="s">
        <v>6722</v>
      </c>
      <c r="B65" s="133" t="s">
        <v>3412</v>
      </c>
      <c r="C65" s="132" t="s" ph="1">
        <v>7870</v>
      </c>
      <c r="D65" s="133" t="s">
        <v>7871</v>
      </c>
      <c r="E65" s="132" t="s" ph="1">
        <v>7870</v>
      </c>
      <c r="F65" s="132" t="s">
        <v>7951</v>
      </c>
      <c r="G65" s="132" t="s">
        <v>5635</v>
      </c>
    </row>
    <row r="66" spans="1:7" ht="21.75" customHeight="1">
      <c r="A66" s="132" t="s">
        <v>6722</v>
      </c>
      <c r="B66" s="133" t="s">
        <v>348</v>
      </c>
      <c r="C66" s="132" t="s" ph="1">
        <v>7868</v>
      </c>
      <c r="D66" s="133" t="s">
        <v>7869</v>
      </c>
      <c r="E66" s="132" t="s" ph="1">
        <v>7868</v>
      </c>
      <c r="F66" s="132" t="s">
        <v>7951</v>
      </c>
      <c r="G66" s="132" t="s">
        <v>5635</v>
      </c>
    </row>
    <row r="67" spans="1:7" ht="21.75" customHeight="1">
      <c r="A67" s="132" t="s">
        <v>6722</v>
      </c>
      <c r="B67" s="133" t="s">
        <v>7866</v>
      </c>
      <c r="C67" s="132" t="s" ph="1">
        <v>3252</v>
      </c>
      <c r="D67" s="133" t="s">
        <v>7864</v>
      </c>
      <c r="E67" s="132" t="s" ph="1">
        <v>3252</v>
      </c>
      <c r="F67" s="132" t="s">
        <v>7951</v>
      </c>
      <c r="G67" s="132" t="s">
        <v>5635</v>
      </c>
    </row>
    <row r="68" spans="1:7" ht="21.75" customHeight="1">
      <c r="A68" s="132" t="s">
        <v>6722</v>
      </c>
      <c r="B68" s="133" t="s">
        <v>2798</v>
      </c>
      <c r="C68" s="132" t="s" ph="1">
        <v>7863</v>
      </c>
      <c r="D68" s="133" t="s">
        <v>1162</v>
      </c>
      <c r="E68" s="132" t="s" ph="1">
        <v>7863</v>
      </c>
      <c r="F68" s="132" t="s">
        <v>7951</v>
      </c>
      <c r="G68" s="132" t="s">
        <v>5635</v>
      </c>
    </row>
    <row r="69" spans="1:7" ht="21.75" customHeight="1">
      <c r="A69" s="132" t="s">
        <v>6722</v>
      </c>
      <c r="B69" s="133" t="s">
        <v>7861</v>
      </c>
      <c r="C69" s="132" t="s" ph="1">
        <v>7860</v>
      </c>
      <c r="D69" s="133" t="s">
        <v>2244</v>
      </c>
      <c r="E69" s="132" t="s" ph="1">
        <v>7860</v>
      </c>
      <c r="F69" s="132" t="s">
        <v>7951</v>
      </c>
      <c r="G69" s="132" t="s">
        <v>5635</v>
      </c>
    </row>
    <row r="70" spans="1:7" ht="21.75" customHeight="1">
      <c r="A70" s="132" t="s">
        <v>6722</v>
      </c>
      <c r="B70" s="133" t="s">
        <v>7859</v>
      </c>
      <c r="C70" s="132" t="s" ph="1">
        <v>6693</v>
      </c>
      <c r="D70" s="133" t="s">
        <v>3310</v>
      </c>
      <c r="E70" s="132" t="s" ph="1">
        <v>6693</v>
      </c>
      <c r="F70" s="132" t="s">
        <v>7951</v>
      </c>
      <c r="G70" s="132" t="s">
        <v>5635</v>
      </c>
    </row>
    <row r="71" spans="1:7" ht="21.75" customHeight="1">
      <c r="A71" s="132" t="s">
        <v>7833</v>
      </c>
      <c r="B71" s="133" t="s">
        <v>7858</v>
      </c>
      <c r="C71" s="132" t="s" ph="1">
        <v>3297</v>
      </c>
      <c r="D71" s="133" t="s">
        <v>7669</v>
      </c>
      <c r="E71" s="132" t="s" ph="1">
        <v>3297</v>
      </c>
      <c r="F71" s="132" t="s">
        <v>7952</v>
      </c>
      <c r="G71" s="132" t="s">
        <v>5635</v>
      </c>
    </row>
    <row r="72" spans="1:7" ht="21.75" customHeight="1">
      <c r="A72" s="132" t="s">
        <v>7833</v>
      </c>
      <c r="B72" s="133" t="s">
        <v>5351</v>
      </c>
      <c r="C72" s="132" t="s" ph="1">
        <v>5001</v>
      </c>
      <c r="D72" s="133" t="s">
        <v>7856</v>
      </c>
      <c r="E72" s="132" t="s" ph="1">
        <v>5001</v>
      </c>
      <c r="F72" s="132" t="s">
        <v>7952</v>
      </c>
      <c r="G72" s="132" t="s">
        <v>5635</v>
      </c>
    </row>
    <row r="73" spans="1:7" ht="21.75" customHeight="1">
      <c r="A73" s="132" t="s">
        <v>7833</v>
      </c>
      <c r="B73" s="133" t="s">
        <v>7855</v>
      </c>
      <c r="C73" s="132" t="s" ph="1">
        <v>2055</v>
      </c>
      <c r="D73" s="133" t="s">
        <v>7854</v>
      </c>
      <c r="E73" s="132" t="s" ph="1">
        <v>2055</v>
      </c>
      <c r="F73" s="132" t="s">
        <v>7952</v>
      </c>
      <c r="G73" s="132" t="s">
        <v>5635</v>
      </c>
    </row>
    <row r="74" spans="1:7" ht="21.75" customHeight="1">
      <c r="A74" s="132" t="s">
        <v>7833</v>
      </c>
      <c r="B74" s="133" t="s">
        <v>3269</v>
      </c>
      <c r="C74" s="132" t="s" ph="1">
        <v>6085</v>
      </c>
      <c r="D74" s="133" t="s">
        <v>7853</v>
      </c>
      <c r="E74" s="132" t="s" ph="1">
        <v>6085</v>
      </c>
      <c r="F74" s="132" t="s">
        <v>7952</v>
      </c>
      <c r="G74" s="132" t="s">
        <v>5635</v>
      </c>
    </row>
    <row r="75" spans="1:7" ht="21.75" customHeight="1">
      <c r="A75" s="132" t="s">
        <v>7833</v>
      </c>
      <c r="B75" s="133" t="s">
        <v>1096</v>
      </c>
      <c r="C75" s="132" t="s" ph="1">
        <v>4133</v>
      </c>
      <c r="D75" s="133" t="s">
        <v>2394</v>
      </c>
      <c r="E75" s="132" t="s" ph="1">
        <v>4133</v>
      </c>
      <c r="F75" s="132" t="s">
        <v>7952</v>
      </c>
      <c r="G75" s="132" t="s">
        <v>5635</v>
      </c>
    </row>
    <row r="76" spans="1:7" ht="21.75" customHeight="1">
      <c r="A76" s="132" t="s">
        <v>7833</v>
      </c>
      <c r="B76" s="133" t="s">
        <v>7852</v>
      </c>
      <c r="C76" s="132" t="s" ph="1">
        <v>7850</v>
      </c>
      <c r="D76" s="133" t="s">
        <v>7851</v>
      </c>
      <c r="E76" s="132" t="s" ph="1">
        <v>7850</v>
      </c>
      <c r="F76" s="132" t="s">
        <v>7952</v>
      </c>
      <c r="G76" s="132" t="s">
        <v>5635</v>
      </c>
    </row>
    <row r="77" spans="1:7" ht="21.75" customHeight="1">
      <c r="A77" s="132" t="s">
        <v>7833</v>
      </c>
      <c r="B77" s="133" t="s">
        <v>7849</v>
      </c>
      <c r="C77" s="132" t="s" ph="1">
        <v>7847</v>
      </c>
      <c r="D77" s="133" t="s">
        <v>7848</v>
      </c>
      <c r="E77" s="132" t="s" ph="1">
        <v>7847</v>
      </c>
      <c r="F77" s="132" t="s">
        <v>7952</v>
      </c>
      <c r="G77" s="132" t="s">
        <v>5635</v>
      </c>
    </row>
    <row r="78" spans="1:7" ht="21.75" customHeight="1">
      <c r="A78" s="132" t="s">
        <v>7833</v>
      </c>
      <c r="B78" s="133" t="s">
        <v>7846</v>
      </c>
      <c r="C78" s="132" t="s" ph="1">
        <v>3921</v>
      </c>
      <c r="D78" s="133" t="s">
        <v>7845</v>
      </c>
      <c r="E78" s="132" t="s" ph="1">
        <v>3921</v>
      </c>
      <c r="F78" s="132" t="s">
        <v>7952</v>
      </c>
      <c r="G78" s="132" t="s">
        <v>5635</v>
      </c>
    </row>
    <row r="79" spans="1:7" ht="21.75" customHeight="1">
      <c r="A79" s="132" t="s">
        <v>7833</v>
      </c>
      <c r="B79" s="133" t="s">
        <v>5089</v>
      </c>
      <c r="C79" s="132" t="s" ph="1">
        <v>7844</v>
      </c>
      <c r="D79" s="133" t="s">
        <v>1016</v>
      </c>
      <c r="E79" s="132" t="s" ph="1">
        <v>7844</v>
      </c>
      <c r="F79" s="132" t="s">
        <v>7952</v>
      </c>
      <c r="G79" s="132" t="s">
        <v>5635</v>
      </c>
    </row>
    <row r="80" spans="1:7" ht="21.75" customHeight="1">
      <c r="A80" s="132" t="s">
        <v>7833</v>
      </c>
      <c r="B80" s="133" t="s">
        <v>7843</v>
      </c>
      <c r="C80" s="132" t="s" ph="1">
        <v>4454</v>
      </c>
      <c r="D80" s="133" t="s">
        <v>4403</v>
      </c>
      <c r="E80" s="132" t="s" ph="1">
        <v>4454</v>
      </c>
      <c r="F80" s="132" t="s">
        <v>7952</v>
      </c>
      <c r="G80" s="132" t="s">
        <v>5635</v>
      </c>
    </row>
    <row r="81" spans="1:7" ht="21.75" customHeight="1">
      <c r="A81" s="132" t="s">
        <v>7833</v>
      </c>
      <c r="B81" s="133" t="s">
        <v>6080</v>
      </c>
      <c r="C81" s="132" t="s" ph="1">
        <v>7842</v>
      </c>
      <c r="D81" s="133" t="s">
        <v>4422</v>
      </c>
      <c r="E81" s="132" t="s" ph="1">
        <v>7842</v>
      </c>
      <c r="F81" s="132" t="s">
        <v>7952</v>
      </c>
      <c r="G81" s="132" t="s">
        <v>5635</v>
      </c>
    </row>
    <row r="82" spans="1:7" ht="21.75" customHeight="1">
      <c r="A82" s="132" t="s">
        <v>7833</v>
      </c>
      <c r="B82" s="133" t="s">
        <v>3053</v>
      </c>
      <c r="C82" s="132" t="s" ph="1">
        <v>1393</v>
      </c>
      <c r="D82" s="133" t="s">
        <v>7035</v>
      </c>
      <c r="E82" s="132" t="s" ph="1">
        <v>1393</v>
      </c>
      <c r="F82" s="132" t="s">
        <v>7952</v>
      </c>
      <c r="G82" s="132" t="s">
        <v>5635</v>
      </c>
    </row>
    <row r="83" spans="1:7" ht="21.75" customHeight="1">
      <c r="A83" s="132" t="s">
        <v>7833</v>
      </c>
      <c r="B83" s="133" t="s">
        <v>6017</v>
      </c>
      <c r="C83" s="132" t="s" ph="1">
        <v>7840</v>
      </c>
      <c r="D83" s="133" t="s">
        <v>7841</v>
      </c>
      <c r="E83" s="132" t="s" ph="1">
        <v>7840</v>
      </c>
      <c r="F83" s="132" t="s">
        <v>7952</v>
      </c>
      <c r="G83" s="132" t="s">
        <v>5635</v>
      </c>
    </row>
    <row r="84" spans="1:7" ht="21.75" customHeight="1">
      <c r="A84" s="132" t="s">
        <v>7833</v>
      </c>
      <c r="B84" s="133" t="s">
        <v>2171</v>
      </c>
      <c r="C84" s="132" t="s" ph="1">
        <v>7839</v>
      </c>
      <c r="D84" s="133" t="s">
        <v>134</v>
      </c>
      <c r="E84" s="132" t="s" ph="1">
        <v>7839</v>
      </c>
      <c r="F84" s="132" t="s">
        <v>7952</v>
      </c>
      <c r="G84" s="132" t="s">
        <v>5635</v>
      </c>
    </row>
    <row r="85" spans="1:7" ht="21.75" customHeight="1">
      <c r="A85" s="132" t="s">
        <v>7833</v>
      </c>
      <c r="B85" s="133" t="s">
        <v>849</v>
      </c>
      <c r="C85" s="132" t="s" ph="1">
        <v>6783</v>
      </c>
      <c r="D85" s="133" t="s">
        <v>3949</v>
      </c>
      <c r="E85" s="132" t="s" ph="1">
        <v>6783</v>
      </c>
      <c r="F85" s="132" t="s">
        <v>7952</v>
      </c>
      <c r="G85" s="132" t="s">
        <v>5635</v>
      </c>
    </row>
    <row r="86" spans="1:7" ht="21.75" customHeight="1">
      <c r="A86" s="132" t="s">
        <v>7833</v>
      </c>
      <c r="B86" s="133" t="s">
        <v>7550</v>
      </c>
      <c r="C86" s="132" t="s" ph="1">
        <v>223</v>
      </c>
      <c r="D86" s="133" t="s">
        <v>7838</v>
      </c>
      <c r="E86" s="132" t="s" ph="1">
        <v>223</v>
      </c>
      <c r="F86" s="132" t="s">
        <v>7952</v>
      </c>
      <c r="G86" s="132" t="s">
        <v>5635</v>
      </c>
    </row>
    <row r="87" spans="1:7" ht="21.75" customHeight="1">
      <c r="A87" s="132" t="s">
        <v>7833</v>
      </c>
      <c r="B87" s="133" t="s">
        <v>7401</v>
      </c>
      <c r="C87" s="132" t="s" ph="1">
        <v>7837</v>
      </c>
      <c r="D87" s="133" t="s">
        <v>7836</v>
      </c>
      <c r="E87" s="132" t="s" ph="1">
        <v>3135</v>
      </c>
      <c r="F87" s="132" t="s">
        <v>7952</v>
      </c>
      <c r="G87" s="132" t="s">
        <v>5635</v>
      </c>
    </row>
    <row r="88" spans="1:7" ht="21.75" customHeight="1">
      <c r="A88" s="132" t="s">
        <v>7833</v>
      </c>
      <c r="B88" s="133" t="s">
        <v>4687</v>
      </c>
      <c r="C88" s="132" t="s" ph="1">
        <v>6638</v>
      </c>
      <c r="D88" s="133" t="s">
        <v>7188</v>
      </c>
      <c r="E88" s="132" t="s" ph="1">
        <v>6638</v>
      </c>
      <c r="F88" s="132" t="s">
        <v>7952</v>
      </c>
      <c r="G88" s="132" t="s">
        <v>5635</v>
      </c>
    </row>
    <row r="89" spans="1:7" ht="21.75" customHeight="1">
      <c r="A89" s="132" t="s">
        <v>7833</v>
      </c>
      <c r="B89" s="133" t="s">
        <v>3584</v>
      </c>
      <c r="C89" s="132" t="s" ph="1">
        <v>7834</v>
      </c>
      <c r="D89" s="133" t="s">
        <v>7835</v>
      </c>
      <c r="E89" s="132" t="s" ph="1">
        <v>7834</v>
      </c>
      <c r="F89" s="132" t="s">
        <v>7952</v>
      </c>
      <c r="G89" s="132" t="s">
        <v>5635</v>
      </c>
    </row>
    <row r="90" spans="1:7" ht="21.75" customHeight="1">
      <c r="A90" s="132" t="s">
        <v>7833</v>
      </c>
      <c r="B90" s="133" t="s">
        <v>5201</v>
      </c>
      <c r="C90" s="132" t="s" ph="1">
        <v>3009</v>
      </c>
      <c r="D90" s="133" t="s">
        <v>7832</v>
      </c>
      <c r="E90" s="132" t="s" ph="1">
        <v>3009</v>
      </c>
      <c r="F90" s="132" t="s">
        <v>7952</v>
      </c>
      <c r="G90" s="132" t="s">
        <v>5635</v>
      </c>
    </row>
    <row r="91" spans="1:7" ht="21.75" customHeight="1">
      <c r="A91" s="133" t="s">
        <v>3494</v>
      </c>
      <c r="B91" s="133" t="s">
        <v>7831</v>
      </c>
      <c r="C91" s="136" t="s" ph="1">
        <v>7830</v>
      </c>
      <c r="D91" s="133" t="s">
        <v>5440</v>
      </c>
      <c r="E91" s="136" t="s" ph="1">
        <v>7830</v>
      </c>
      <c r="F91" s="133" t="s">
        <v>7953</v>
      </c>
      <c r="G91" s="132" t="s">
        <v>5635</v>
      </c>
    </row>
    <row r="92" spans="1:7" ht="21.75" customHeight="1">
      <c r="A92" s="133" t="s">
        <v>3494</v>
      </c>
      <c r="B92" s="133" t="s">
        <v>6152</v>
      </c>
      <c r="C92" s="136" t="s" ph="1">
        <v>7829</v>
      </c>
      <c r="D92" s="133" t="s">
        <v>2963</v>
      </c>
      <c r="E92" s="136" t="s" ph="1">
        <v>7829</v>
      </c>
      <c r="F92" s="133" t="s">
        <v>7953</v>
      </c>
      <c r="G92" s="132" t="s">
        <v>5635</v>
      </c>
    </row>
    <row r="93" spans="1:7" ht="21.75" customHeight="1">
      <c r="A93" s="133" t="s">
        <v>3494</v>
      </c>
      <c r="B93" s="133" t="s">
        <v>7828</v>
      </c>
      <c r="C93" s="132" t="s" ph="1">
        <v>7827</v>
      </c>
      <c r="D93" s="133" t="s">
        <v>1896</v>
      </c>
      <c r="E93" s="132" t="s" ph="1">
        <v>7827</v>
      </c>
      <c r="F93" s="133" t="s">
        <v>7953</v>
      </c>
      <c r="G93" s="132" t="s">
        <v>5635</v>
      </c>
    </row>
    <row r="94" spans="1:7" ht="21.75" customHeight="1">
      <c r="A94" s="133" t="s">
        <v>3494</v>
      </c>
      <c r="B94" s="133" t="s">
        <v>6502</v>
      </c>
      <c r="C94" s="132" t="s" ph="1">
        <v>820</v>
      </c>
      <c r="D94" s="133" t="s">
        <v>158</v>
      </c>
      <c r="E94" s="132" t="s" ph="1">
        <v>820</v>
      </c>
      <c r="F94" s="133" t="s">
        <v>7953</v>
      </c>
      <c r="G94" s="132" t="s">
        <v>5635</v>
      </c>
    </row>
    <row r="95" spans="1:7" ht="21.75" customHeight="1">
      <c r="A95" s="133" t="s">
        <v>3494</v>
      </c>
      <c r="B95" s="133" t="s">
        <v>3380</v>
      </c>
      <c r="C95" s="132" t="s" ph="1">
        <v>5598</v>
      </c>
      <c r="D95" s="133" t="s">
        <v>7826</v>
      </c>
      <c r="E95" s="132" t="s" ph="1">
        <v>5598</v>
      </c>
      <c r="F95" s="133" t="s">
        <v>7953</v>
      </c>
      <c r="G95" s="132" t="s">
        <v>5635</v>
      </c>
    </row>
    <row r="96" spans="1:7" ht="21.75" customHeight="1">
      <c r="A96" s="133" t="s">
        <v>3494</v>
      </c>
      <c r="B96" s="133" t="s">
        <v>7825</v>
      </c>
      <c r="C96" s="132" t="s" ph="1">
        <v>7220</v>
      </c>
      <c r="D96" s="133" t="s">
        <v>2655</v>
      </c>
      <c r="E96" s="132" t="s" ph="1">
        <v>7220</v>
      </c>
      <c r="F96" s="133" t="s">
        <v>7953</v>
      </c>
      <c r="G96" s="132" t="s">
        <v>5635</v>
      </c>
    </row>
    <row r="97" spans="1:7" ht="21.75" customHeight="1">
      <c r="A97" s="133" t="s">
        <v>3494</v>
      </c>
      <c r="B97" s="133" t="s">
        <v>5907</v>
      </c>
      <c r="C97" s="132" t="s" ph="1">
        <v>7823</v>
      </c>
      <c r="D97" s="133" t="s">
        <v>7824</v>
      </c>
      <c r="E97" s="132" t="s" ph="1">
        <v>7823</v>
      </c>
      <c r="F97" s="133" t="s">
        <v>7953</v>
      </c>
      <c r="G97" s="132" t="s">
        <v>5635</v>
      </c>
    </row>
    <row r="98" spans="1:7" ht="21.75" customHeight="1">
      <c r="A98" s="133" t="s">
        <v>3494</v>
      </c>
      <c r="B98" s="133" t="s">
        <v>2998</v>
      </c>
      <c r="C98" s="132" t="s" ph="1">
        <v>7822</v>
      </c>
      <c r="D98" s="133" t="s">
        <v>7533</v>
      </c>
      <c r="E98" s="132" t="s" ph="1">
        <v>7822</v>
      </c>
      <c r="F98" s="133" t="s">
        <v>7953</v>
      </c>
      <c r="G98" s="132" t="s">
        <v>5635</v>
      </c>
    </row>
    <row r="99" spans="1:7" ht="21.75" customHeight="1">
      <c r="A99" s="133" t="s">
        <v>3494</v>
      </c>
      <c r="B99" s="133" t="s">
        <v>7821</v>
      </c>
      <c r="C99" s="132" t="s" ph="1">
        <v>2743</v>
      </c>
      <c r="D99" s="133" t="s">
        <v>2298</v>
      </c>
      <c r="E99" s="132" t="s" ph="1">
        <v>2743</v>
      </c>
      <c r="F99" s="133" t="s">
        <v>7953</v>
      </c>
      <c r="G99" s="132" t="s">
        <v>5635</v>
      </c>
    </row>
    <row r="100" spans="1:7" ht="21.75" customHeight="1">
      <c r="A100" s="133" t="s">
        <v>3494</v>
      </c>
      <c r="B100" s="133" t="s">
        <v>7819</v>
      </c>
      <c r="C100" s="132" t="s" ph="1">
        <v>4411</v>
      </c>
      <c r="D100" s="133" t="s">
        <v>7818</v>
      </c>
      <c r="E100" s="132" t="s" ph="1">
        <v>4411</v>
      </c>
      <c r="F100" s="133" t="s">
        <v>7953</v>
      </c>
      <c r="G100" s="132" t="s">
        <v>5635</v>
      </c>
    </row>
    <row r="101" spans="1:7" ht="21.75" customHeight="1">
      <c r="A101" s="133" t="s">
        <v>3494</v>
      </c>
      <c r="B101" s="133" t="s">
        <v>142</v>
      </c>
      <c r="C101" s="132" t="s" ph="1">
        <v>7817</v>
      </c>
      <c r="D101" s="133" t="s">
        <v>3699</v>
      </c>
      <c r="E101" s="132" t="s" ph="1">
        <v>7817</v>
      </c>
      <c r="F101" s="133" t="s">
        <v>7953</v>
      </c>
      <c r="G101" s="132" t="s">
        <v>5635</v>
      </c>
    </row>
    <row r="102" spans="1:7" ht="21.75" customHeight="1">
      <c r="A102" s="133" t="s">
        <v>3494</v>
      </c>
      <c r="B102" s="133" t="s">
        <v>3544</v>
      </c>
      <c r="C102" s="132" t="s" ph="1">
        <v>2294</v>
      </c>
      <c r="D102" s="133" t="s">
        <v>7816</v>
      </c>
      <c r="E102" s="132" t="s" ph="1">
        <v>2294</v>
      </c>
      <c r="F102" s="133" t="s">
        <v>7953</v>
      </c>
      <c r="G102" s="132" t="s">
        <v>5635</v>
      </c>
    </row>
    <row r="103" spans="1:7" ht="21.75" customHeight="1">
      <c r="A103" s="133" t="s">
        <v>3494</v>
      </c>
      <c r="B103" s="133" t="s">
        <v>6509</v>
      </c>
      <c r="C103" s="132" t="s" ph="1">
        <v>2740</v>
      </c>
      <c r="D103" s="133" t="s">
        <v>6250</v>
      </c>
      <c r="E103" s="132" t="s" ph="1">
        <v>2740</v>
      </c>
      <c r="F103" s="133" t="s">
        <v>7953</v>
      </c>
      <c r="G103" s="132" t="s">
        <v>5635</v>
      </c>
    </row>
    <row r="104" spans="1:7" ht="21.75" customHeight="1">
      <c r="A104" s="133" t="s">
        <v>3494</v>
      </c>
      <c r="B104" s="133" t="s">
        <v>7815</v>
      </c>
      <c r="C104" s="132" t="s" ph="1">
        <v>591</v>
      </c>
      <c r="D104" s="133" t="s">
        <v>7814</v>
      </c>
      <c r="E104" s="132" t="s" ph="1">
        <v>591</v>
      </c>
      <c r="F104" s="133" t="s">
        <v>7953</v>
      </c>
      <c r="G104" s="132" t="s">
        <v>5635</v>
      </c>
    </row>
    <row r="105" spans="1:7" ht="21.75" customHeight="1">
      <c r="A105" s="133" t="s">
        <v>3494</v>
      </c>
      <c r="B105" s="133" t="s">
        <v>4140</v>
      </c>
      <c r="C105" s="132" t="s" ph="1">
        <v>7812</v>
      </c>
      <c r="D105" s="133" t="s">
        <v>7813</v>
      </c>
      <c r="E105" s="132" t="s" ph="1">
        <v>7812</v>
      </c>
      <c r="F105" s="133" t="s">
        <v>7953</v>
      </c>
      <c r="G105" s="132" t="s">
        <v>5635</v>
      </c>
    </row>
    <row r="106" spans="1:7" ht="21.75" customHeight="1">
      <c r="A106" s="133" t="s">
        <v>3494</v>
      </c>
      <c r="B106" s="133" t="s">
        <v>6093</v>
      </c>
      <c r="C106" s="132" t="s" ph="1">
        <v>3903</v>
      </c>
      <c r="D106" s="133" t="s">
        <v>5758</v>
      </c>
      <c r="E106" s="132" t="s" ph="1">
        <v>3903</v>
      </c>
      <c r="F106" s="133" t="s">
        <v>7953</v>
      </c>
      <c r="G106" s="132" t="s">
        <v>5635</v>
      </c>
    </row>
    <row r="107" spans="1:7" ht="21.75" customHeight="1">
      <c r="A107" s="133" t="s">
        <v>3494</v>
      </c>
      <c r="B107" s="133" t="s">
        <v>5478</v>
      </c>
      <c r="C107" s="132" t="s" ph="1">
        <v>7811</v>
      </c>
      <c r="D107" s="133" t="s">
        <v>1430</v>
      </c>
      <c r="E107" s="132" t="s" ph="1">
        <v>7811</v>
      </c>
      <c r="F107" s="133" t="s">
        <v>7953</v>
      </c>
      <c r="G107" s="132" t="s">
        <v>5635</v>
      </c>
    </row>
    <row r="108" spans="1:7" ht="21.75" customHeight="1">
      <c r="A108" s="133" t="s">
        <v>3494</v>
      </c>
      <c r="B108" s="133" t="s">
        <v>5858</v>
      </c>
      <c r="C108" s="132" t="s" ph="1">
        <v>6121</v>
      </c>
      <c r="D108" s="133" t="s">
        <v>7810</v>
      </c>
      <c r="E108" s="132" t="s" ph="1">
        <v>6121</v>
      </c>
      <c r="F108" s="133" t="s">
        <v>7953</v>
      </c>
      <c r="G108" s="132" t="s">
        <v>5635</v>
      </c>
    </row>
    <row r="109" spans="1:7" ht="21.75" customHeight="1">
      <c r="A109" s="133" t="s">
        <v>3494</v>
      </c>
      <c r="B109" s="133" t="s">
        <v>7263</v>
      </c>
      <c r="C109" s="132" t="s" ph="1">
        <v>1489</v>
      </c>
      <c r="D109" s="133" t="s">
        <v>7809</v>
      </c>
      <c r="E109" s="132" t="s" ph="1">
        <v>1489</v>
      </c>
      <c r="F109" s="133" t="s">
        <v>7953</v>
      </c>
      <c r="G109" s="132" t="s">
        <v>5635</v>
      </c>
    </row>
    <row r="110" spans="1:7" ht="21.75" customHeight="1">
      <c r="A110" s="133" t="s">
        <v>3494</v>
      </c>
      <c r="B110" s="133" t="s">
        <v>3359</v>
      </c>
      <c r="C110" s="132" t="s" ph="1">
        <v>3617</v>
      </c>
      <c r="D110" s="133" t="s">
        <v>2032</v>
      </c>
      <c r="E110" s="132" t="s" ph="1">
        <v>3617</v>
      </c>
      <c r="F110" s="133" t="s">
        <v>7953</v>
      </c>
      <c r="G110" s="132" t="s">
        <v>5635</v>
      </c>
    </row>
    <row r="111" spans="1:7" ht="21.75" customHeight="1">
      <c r="A111" s="133" t="s">
        <v>3494</v>
      </c>
      <c r="B111" s="133" t="s">
        <v>7257</v>
      </c>
      <c r="C111" s="132" t="s" ph="1">
        <v>7808</v>
      </c>
      <c r="D111" s="133" t="s">
        <v>6232</v>
      </c>
      <c r="E111" s="132" t="s" ph="1">
        <v>7808</v>
      </c>
      <c r="F111" s="133" t="s">
        <v>7953</v>
      </c>
      <c r="G111" s="132" t="s">
        <v>5635</v>
      </c>
    </row>
    <row r="112" spans="1:7" ht="21.75" customHeight="1">
      <c r="A112" s="133" t="s">
        <v>3494</v>
      </c>
      <c r="B112" s="133" t="s">
        <v>4427</v>
      </c>
      <c r="C112" s="132" t="s" ph="1">
        <v>7806</v>
      </c>
      <c r="D112" s="133" t="s">
        <v>7807</v>
      </c>
      <c r="E112" s="132" t="s" ph="1">
        <v>7806</v>
      </c>
      <c r="F112" s="133" t="s">
        <v>7953</v>
      </c>
      <c r="G112" s="132" t="s">
        <v>5635</v>
      </c>
    </row>
    <row r="113" spans="1:7" ht="21.75" customHeight="1">
      <c r="A113" s="133" t="s">
        <v>3494</v>
      </c>
      <c r="B113" s="133" t="s">
        <v>7712</v>
      </c>
      <c r="C113" s="132" t="s" ph="1">
        <v>4468</v>
      </c>
      <c r="D113" s="133" t="s">
        <v>6516</v>
      </c>
      <c r="E113" s="132" t="s" ph="1">
        <v>4468</v>
      </c>
      <c r="F113" s="133" t="s">
        <v>7953</v>
      </c>
      <c r="G113" s="132" t="s">
        <v>5635</v>
      </c>
    </row>
    <row r="114" spans="1:7" ht="21.75" customHeight="1">
      <c r="A114" s="133" t="s">
        <v>3494</v>
      </c>
      <c r="B114" s="133" t="s">
        <v>7091</v>
      </c>
      <c r="C114" s="132" t="s" ph="1">
        <v>3244</v>
      </c>
      <c r="D114" s="133" t="s">
        <v>1429</v>
      </c>
      <c r="E114" s="132" t="s" ph="1">
        <v>3244</v>
      </c>
      <c r="F114" s="133" t="s">
        <v>7953</v>
      </c>
      <c r="G114" s="132" t="s">
        <v>5635</v>
      </c>
    </row>
    <row r="115" spans="1:7" ht="21.75" customHeight="1">
      <c r="A115" s="133" t="s">
        <v>3494</v>
      </c>
      <c r="B115" s="133" t="s">
        <v>3215</v>
      </c>
      <c r="C115" s="132" t="s" ph="1">
        <v>7803</v>
      </c>
      <c r="D115" s="133" t="s">
        <v>7805</v>
      </c>
      <c r="E115" s="132" t="s" ph="1">
        <v>7803</v>
      </c>
      <c r="F115" s="133" t="s">
        <v>7953</v>
      </c>
      <c r="G115" s="132" t="s">
        <v>5635</v>
      </c>
    </row>
    <row r="116" spans="1:7" ht="21.75" customHeight="1">
      <c r="A116" s="133" t="s">
        <v>3494</v>
      </c>
      <c r="B116" s="133" t="s">
        <v>7802</v>
      </c>
      <c r="C116" s="132" t="s" ph="1">
        <v>7799</v>
      </c>
      <c r="D116" s="133" t="s">
        <v>7801</v>
      </c>
      <c r="E116" s="132" t="s" ph="1">
        <v>7799</v>
      </c>
      <c r="F116" s="133" t="s">
        <v>7953</v>
      </c>
      <c r="G116" s="132" t="s">
        <v>5635</v>
      </c>
    </row>
    <row r="117" spans="1:7" ht="21.75" customHeight="1">
      <c r="A117" s="133" t="s">
        <v>3494</v>
      </c>
      <c r="B117" s="133" t="s">
        <v>7798</v>
      </c>
      <c r="C117" s="132" t="s" ph="1">
        <v>3285</v>
      </c>
      <c r="D117" s="133" t="s">
        <v>522</v>
      </c>
      <c r="E117" s="132" t="s" ph="1">
        <v>3285</v>
      </c>
      <c r="F117" s="133" t="s">
        <v>7953</v>
      </c>
      <c r="G117" s="132" t="s">
        <v>5635</v>
      </c>
    </row>
    <row r="118" spans="1:7" ht="21.75" customHeight="1">
      <c r="A118" s="133" t="s">
        <v>3494</v>
      </c>
      <c r="B118" s="133" t="s">
        <v>6367</v>
      </c>
      <c r="C118" s="132" t="s" ph="1">
        <v>2525</v>
      </c>
      <c r="D118" s="133" t="s">
        <v>3612</v>
      </c>
      <c r="E118" s="132" t="s" ph="1">
        <v>2525</v>
      </c>
      <c r="F118" s="133" t="s">
        <v>7953</v>
      </c>
      <c r="G118" s="132" t="s">
        <v>5635</v>
      </c>
    </row>
    <row r="119" spans="1:7" ht="21.75" customHeight="1">
      <c r="A119" s="133" t="s">
        <v>3494</v>
      </c>
      <c r="B119" s="133" t="s">
        <v>7797</v>
      </c>
      <c r="C119" s="132" t="s" ph="1">
        <v>5424</v>
      </c>
      <c r="D119" s="133" t="s">
        <v>7796</v>
      </c>
      <c r="E119" s="132" t="s" ph="1">
        <v>5424</v>
      </c>
      <c r="F119" s="133" t="s">
        <v>7953</v>
      </c>
      <c r="G119" s="132" t="s">
        <v>5635</v>
      </c>
    </row>
    <row r="120" spans="1:7" ht="21.75" customHeight="1">
      <c r="A120" s="133" t="s">
        <v>3494</v>
      </c>
      <c r="B120" s="133" t="s">
        <v>7795</v>
      </c>
      <c r="C120" s="132" t="s" ph="1">
        <v>2417</v>
      </c>
      <c r="D120" s="133" t="s">
        <v>1250</v>
      </c>
      <c r="E120" s="132" t="s" ph="1">
        <v>2417</v>
      </c>
      <c r="F120" s="133" t="s">
        <v>7953</v>
      </c>
      <c r="G120" s="132" t="s">
        <v>5635</v>
      </c>
    </row>
    <row r="121" spans="1:7" ht="21.75" customHeight="1">
      <c r="A121" s="132" t="s">
        <v>5752</v>
      </c>
      <c r="B121" s="133" t="s">
        <v>886</v>
      </c>
      <c r="C121" s="132" t="s" ph="1">
        <v>7793</v>
      </c>
      <c r="D121" s="133" t="s">
        <v>7794</v>
      </c>
      <c r="E121" s="132" t="s" ph="1">
        <v>7793</v>
      </c>
      <c r="F121" s="132" t="s">
        <v>7954</v>
      </c>
      <c r="G121" s="132" t="s">
        <v>5635</v>
      </c>
    </row>
    <row r="122" spans="1:7" ht="21.75" customHeight="1">
      <c r="A122" s="132" t="s">
        <v>5752</v>
      </c>
      <c r="B122" s="133" t="s">
        <v>6664</v>
      </c>
      <c r="C122" s="132" t="s" ph="1">
        <v>396</v>
      </c>
      <c r="D122" s="133" t="s">
        <v>7792</v>
      </c>
      <c r="E122" s="132" t="s" ph="1">
        <v>396</v>
      </c>
      <c r="F122" s="132" t="s">
        <v>7954</v>
      </c>
      <c r="G122" s="132" t="s">
        <v>5635</v>
      </c>
    </row>
    <row r="123" spans="1:7" ht="21.75" customHeight="1">
      <c r="A123" s="132" t="s">
        <v>5752</v>
      </c>
      <c r="B123" s="133" t="s">
        <v>7791</v>
      </c>
      <c r="C123" s="132" t="s" ph="1">
        <v>7788</v>
      </c>
      <c r="D123" s="133" t="s">
        <v>7789</v>
      </c>
      <c r="E123" s="132" t="s" ph="1">
        <v>7788</v>
      </c>
      <c r="F123" s="132" t="s">
        <v>7954</v>
      </c>
      <c r="G123" s="132" t="s">
        <v>5635</v>
      </c>
    </row>
    <row r="124" spans="1:7" ht="21.75" customHeight="1">
      <c r="A124" s="132" t="s">
        <v>5752</v>
      </c>
      <c r="B124" s="133" t="s">
        <v>2756</v>
      </c>
      <c r="C124" s="132" t="s" ph="1">
        <v>7787</v>
      </c>
      <c r="D124" s="133" t="s">
        <v>6425</v>
      </c>
      <c r="E124" s="132" t="s" ph="1">
        <v>7787</v>
      </c>
      <c r="F124" s="132" t="s">
        <v>7954</v>
      </c>
      <c r="G124" s="132" t="s">
        <v>5635</v>
      </c>
    </row>
    <row r="125" spans="1:7" ht="21.75" customHeight="1">
      <c r="A125" s="132" t="s">
        <v>5752</v>
      </c>
      <c r="B125" s="133" t="s">
        <v>7786</v>
      </c>
      <c r="C125" s="132" t="s" ph="1">
        <v>6499</v>
      </c>
      <c r="D125" s="133" t="s">
        <v>7785</v>
      </c>
      <c r="E125" s="132" t="s" ph="1">
        <v>6499</v>
      </c>
      <c r="F125" s="132" t="s">
        <v>7954</v>
      </c>
      <c r="G125" s="132" t="s">
        <v>5635</v>
      </c>
    </row>
    <row r="126" spans="1:7" ht="21.75" customHeight="1">
      <c r="A126" s="132" t="s">
        <v>5752</v>
      </c>
      <c r="B126" s="133" t="s">
        <v>6543</v>
      </c>
      <c r="C126" s="132" t="s" ph="1">
        <v>7783</v>
      </c>
      <c r="D126" s="133" t="s">
        <v>7784</v>
      </c>
      <c r="E126" s="132" t="s" ph="1">
        <v>7783</v>
      </c>
      <c r="F126" s="132" t="s">
        <v>7954</v>
      </c>
      <c r="G126" s="132" t="s">
        <v>5635</v>
      </c>
    </row>
    <row r="127" spans="1:7" ht="21.75" customHeight="1">
      <c r="A127" s="132" t="s">
        <v>5752</v>
      </c>
      <c r="B127" s="133" t="s">
        <v>2635</v>
      </c>
      <c r="C127" s="132" t="s" ph="1">
        <v>7781</v>
      </c>
      <c r="D127" s="133" t="s">
        <v>7782</v>
      </c>
      <c r="E127" s="132" t="s" ph="1">
        <v>7781</v>
      </c>
      <c r="F127" s="132" t="s">
        <v>7954</v>
      </c>
      <c r="G127" s="132" t="s">
        <v>5635</v>
      </c>
    </row>
    <row r="128" spans="1:7" ht="21.75" customHeight="1">
      <c r="A128" s="132" t="s">
        <v>5752</v>
      </c>
      <c r="B128" s="133" t="s">
        <v>4317</v>
      </c>
      <c r="C128" s="132" t="s" ph="1">
        <v>4429</v>
      </c>
      <c r="D128" s="133" t="s">
        <v>3952</v>
      </c>
      <c r="E128" s="132" t="s" ph="1">
        <v>4429</v>
      </c>
      <c r="F128" s="132" t="s">
        <v>7954</v>
      </c>
      <c r="G128" s="132" t="s">
        <v>5635</v>
      </c>
    </row>
    <row r="129" spans="1:7" ht="21.75" customHeight="1">
      <c r="A129" s="132" t="s">
        <v>5752</v>
      </c>
      <c r="B129" s="133" t="s">
        <v>7780</v>
      </c>
      <c r="C129" s="132" t="s" ph="1">
        <v>7778</v>
      </c>
      <c r="D129" s="133" t="s">
        <v>7779</v>
      </c>
      <c r="E129" s="132" t="s" ph="1">
        <v>7778</v>
      </c>
      <c r="F129" s="132" t="s">
        <v>7954</v>
      </c>
      <c r="G129" s="132" t="s">
        <v>5635</v>
      </c>
    </row>
    <row r="130" spans="1:7" ht="21.75" customHeight="1">
      <c r="A130" s="132" t="s">
        <v>5752</v>
      </c>
      <c r="B130" s="133" t="s">
        <v>7776</v>
      </c>
      <c r="C130" s="132" t="s" ph="1">
        <v>6351</v>
      </c>
      <c r="D130" s="133" t="s">
        <v>6943</v>
      </c>
      <c r="E130" s="132" t="s" ph="1">
        <v>6351</v>
      </c>
      <c r="F130" s="132" t="s">
        <v>7954</v>
      </c>
      <c r="G130" s="132" t="s">
        <v>5635</v>
      </c>
    </row>
    <row r="131" spans="1:7" ht="21.75" customHeight="1">
      <c r="A131" s="132" t="s">
        <v>5752</v>
      </c>
      <c r="B131" s="133" t="s">
        <v>7775</v>
      </c>
      <c r="C131" s="132" t="s" ph="1">
        <v>7226</v>
      </c>
      <c r="D131" s="133" t="s">
        <v>7774</v>
      </c>
      <c r="E131" s="132" t="s" ph="1">
        <v>7226</v>
      </c>
      <c r="F131" s="132" t="s">
        <v>7954</v>
      </c>
      <c r="G131" s="132" t="s">
        <v>5635</v>
      </c>
    </row>
    <row r="132" spans="1:7" ht="21.75" customHeight="1">
      <c r="A132" s="132" t="s">
        <v>5752</v>
      </c>
      <c r="B132" s="133" t="s">
        <v>7773</v>
      </c>
      <c r="C132" s="132" t="s" ph="1">
        <v>7772</v>
      </c>
      <c r="D132" s="133" t="s">
        <v>3750</v>
      </c>
      <c r="E132" s="132" t="s" ph="1">
        <v>7772</v>
      </c>
      <c r="F132" s="132" t="s">
        <v>7954</v>
      </c>
      <c r="G132" s="132" t="s">
        <v>5635</v>
      </c>
    </row>
    <row r="133" spans="1:7" ht="21.75" customHeight="1">
      <c r="A133" s="132" t="s">
        <v>5752</v>
      </c>
      <c r="B133" s="133" t="s">
        <v>7771</v>
      </c>
      <c r="C133" s="132" t="s" ph="1">
        <v>7770</v>
      </c>
      <c r="D133" s="133" t="s">
        <v>2360</v>
      </c>
      <c r="E133" s="132" t="s" ph="1">
        <v>7770</v>
      </c>
      <c r="F133" s="132" t="s">
        <v>7954</v>
      </c>
      <c r="G133" s="132" t="s">
        <v>5635</v>
      </c>
    </row>
    <row r="134" spans="1:7" ht="21.75" customHeight="1">
      <c r="A134" s="132" t="s">
        <v>5752</v>
      </c>
      <c r="B134" s="133" t="s">
        <v>7769</v>
      </c>
      <c r="C134" s="132" t="s" ph="1">
        <v>7767</v>
      </c>
      <c r="D134" s="133" t="s">
        <v>7768</v>
      </c>
      <c r="E134" s="132" t="s" ph="1">
        <v>7767</v>
      </c>
      <c r="F134" s="132" t="s">
        <v>7954</v>
      </c>
      <c r="G134" s="132" t="s">
        <v>5635</v>
      </c>
    </row>
    <row r="135" spans="1:7" ht="21.75" customHeight="1">
      <c r="A135" s="132" t="s">
        <v>5752</v>
      </c>
      <c r="B135" s="133" t="s">
        <v>7765</v>
      </c>
      <c r="C135" s="132" t="s" ph="1">
        <v>7763</v>
      </c>
      <c r="D135" s="133" t="s">
        <v>7764</v>
      </c>
      <c r="E135" s="132" t="s" ph="1">
        <v>7763</v>
      </c>
      <c r="F135" s="132" t="s">
        <v>7954</v>
      </c>
      <c r="G135" s="132" t="s">
        <v>5635</v>
      </c>
    </row>
    <row r="136" spans="1:7" ht="21.75" customHeight="1">
      <c r="A136" s="132" t="s">
        <v>5752</v>
      </c>
      <c r="B136" s="133" t="s">
        <v>7762</v>
      </c>
      <c r="C136" s="132" t="s" ph="1">
        <v>6614</v>
      </c>
      <c r="D136" s="133" t="s">
        <v>2097</v>
      </c>
      <c r="E136" s="132" t="s" ph="1">
        <v>6614</v>
      </c>
      <c r="F136" s="132" t="s">
        <v>7954</v>
      </c>
      <c r="G136" s="132" t="s">
        <v>5635</v>
      </c>
    </row>
    <row r="137" spans="1:7" ht="21.75" customHeight="1">
      <c r="A137" s="132" t="s">
        <v>5752</v>
      </c>
      <c r="B137" s="133" t="s">
        <v>7414</v>
      </c>
      <c r="C137" s="132" t="s" ph="1">
        <v>7760</v>
      </c>
      <c r="D137" s="133" t="s">
        <v>7761</v>
      </c>
      <c r="E137" s="132" t="s" ph="1">
        <v>7760</v>
      </c>
      <c r="F137" s="132" t="s">
        <v>7954</v>
      </c>
      <c r="G137" s="132" t="s">
        <v>5635</v>
      </c>
    </row>
    <row r="138" spans="1:7" ht="21.75" customHeight="1">
      <c r="A138" s="132" t="s">
        <v>5752</v>
      </c>
      <c r="B138" s="133" t="s">
        <v>6395</v>
      </c>
      <c r="C138" s="132" t="s" ph="1">
        <v>7758</v>
      </c>
      <c r="D138" s="133" t="s">
        <v>7759</v>
      </c>
      <c r="E138" s="132" t="s" ph="1">
        <v>7758</v>
      </c>
      <c r="F138" s="132" t="s">
        <v>7954</v>
      </c>
      <c r="G138" s="132" t="s">
        <v>5635</v>
      </c>
    </row>
    <row r="139" spans="1:7" ht="21.75" customHeight="1">
      <c r="A139" s="132" t="s">
        <v>5752</v>
      </c>
      <c r="B139" s="133" t="s">
        <v>7353</v>
      </c>
      <c r="C139" s="132" t="s" ph="1">
        <v>3276</v>
      </c>
      <c r="D139" s="133" t="s">
        <v>1907</v>
      </c>
      <c r="E139" s="132" t="s" ph="1">
        <v>3276</v>
      </c>
      <c r="F139" s="132" t="s">
        <v>7954</v>
      </c>
      <c r="G139" s="132" t="s">
        <v>5635</v>
      </c>
    </row>
    <row r="140" spans="1:7" ht="21.75" customHeight="1">
      <c r="A140" s="132" t="s">
        <v>3798</v>
      </c>
      <c r="B140" s="133" t="s">
        <v>7757</v>
      </c>
      <c r="C140" s="132" t="s" ph="1">
        <v>3795</v>
      </c>
      <c r="D140" s="133" t="s">
        <v>4521</v>
      </c>
      <c r="E140" s="132" t="s" ph="1">
        <v>3795</v>
      </c>
      <c r="F140" s="132" t="s">
        <v>3671</v>
      </c>
      <c r="G140" s="132" t="s">
        <v>5635</v>
      </c>
    </row>
    <row r="141" spans="1:7" ht="21.75" customHeight="1">
      <c r="A141" s="132" t="s">
        <v>3798</v>
      </c>
      <c r="B141" s="133" t="s">
        <v>4268</v>
      </c>
      <c r="C141" s="132" t="s" ph="1">
        <v>3694</v>
      </c>
      <c r="D141" s="133" t="s">
        <v>4923</v>
      </c>
      <c r="E141" s="132" t="s" ph="1">
        <v>3694</v>
      </c>
      <c r="F141" s="132" t="s">
        <v>3671</v>
      </c>
      <c r="G141" s="132" t="s">
        <v>5635</v>
      </c>
    </row>
    <row r="142" spans="1:7" ht="21.75" customHeight="1">
      <c r="A142" s="132" t="s">
        <v>3798</v>
      </c>
      <c r="B142" s="133" t="s">
        <v>6677</v>
      </c>
      <c r="C142" s="132" t="s" ph="1">
        <v>5181</v>
      </c>
      <c r="D142" s="133" t="s">
        <v>7756</v>
      </c>
      <c r="E142" s="132" t="s" ph="1">
        <v>5181</v>
      </c>
      <c r="F142" s="132" t="s">
        <v>3671</v>
      </c>
      <c r="G142" s="132" t="s">
        <v>5635</v>
      </c>
    </row>
    <row r="143" spans="1:7" ht="21.75" customHeight="1">
      <c r="A143" s="132" t="s">
        <v>3798</v>
      </c>
      <c r="B143" s="133" t="s">
        <v>7755</v>
      </c>
      <c r="C143" s="132" t="s" ph="1">
        <v>2956</v>
      </c>
      <c r="D143" s="133" t="s">
        <v>689</v>
      </c>
      <c r="E143" s="132" t="s" ph="1">
        <v>2956</v>
      </c>
      <c r="F143" s="132" t="s">
        <v>3671</v>
      </c>
      <c r="G143" s="132" t="s">
        <v>5635</v>
      </c>
    </row>
    <row r="144" spans="1:7" ht="21.75" customHeight="1">
      <c r="A144" s="132" t="s">
        <v>3798</v>
      </c>
      <c r="B144" s="133" t="s">
        <v>7754</v>
      </c>
      <c r="C144" s="136" t="s" ph="1">
        <v>7753</v>
      </c>
      <c r="D144" s="133" t="s">
        <v>6968</v>
      </c>
      <c r="E144" s="136" t="s" ph="1">
        <v>7753</v>
      </c>
      <c r="F144" s="132" t="s">
        <v>3671</v>
      </c>
      <c r="G144" s="132" t="s">
        <v>5635</v>
      </c>
    </row>
    <row r="145" spans="1:7" ht="21.75" customHeight="1">
      <c r="A145" s="132" t="s">
        <v>3798</v>
      </c>
      <c r="B145" s="133" t="s">
        <v>7752</v>
      </c>
      <c r="C145" s="136" t="s" ph="1">
        <v>3230</v>
      </c>
      <c r="D145" s="133" t="s" ph="1">
        <v>6718</v>
      </c>
      <c r="E145" s="136" t="s" ph="1">
        <v>3230</v>
      </c>
      <c r="F145" s="132" t="s">
        <v>3671</v>
      </c>
      <c r="G145" s="132" t="s">
        <v>5635</v>
      </c>
    </row>
    <row r="146" spans="1:7" ht="21.75" customHeight="1">
      <c r="A146" s="132" t="s">
        <v>3798</v>
      </c>
      <c r="B146" s="133" t="s">
        <v>7613</v>
      </c>
      <c r="C146" s="136" t="s" ph="1">
        <v>326</v>
      </c>
      <c r="D146" s="133" t="s" ph="1">
        <v>7751</v>
      </c>
      <c r="E146" s="136" t="s" ph="1">
        <v>326</v>
      </c>
      <c r="F146" s="132" t="s">
        <v>3671</v>
      </c>
      <c r="G146" s="132" t="s">
        <v>5635</v>
      </c>
    </row>
    <row r="147" spans="1:7" ht="21.75" customHeight="1">
      <c r="A147" s="132" t="s">
        <v>3798</v>
      </c>
      <c r="B147" s="133" t="s">
        <v>6455</v>
      </c>
      <c r="C147" s="132" t="s" ph="1">
        <v>7324</v>
      </c>
      <c r="D147" s="133" t="s" ph="1">
        <v>7750</v>
      </c>
      <c r="E147" s="132" t="s" ph="1">
        <v>7324</v>
      </c>
      <c r="F147" s="132" t="s">
        <v>3671</v>
      </c>
      <c r="G147" s="132" t="s">
        <v>5635</v>
      </c>
    </row>
    <row r="148" spans="1:7" ht="21.75" customHeight="1">
      <c r="A148" s="132" t="s">
        <v>3798</v>
      </c>
      <c r="B148" s="133" t="s">
        <v>7749</v>
      </c>
      <c r="C148" s="132" t="s" ph="1">
        <v>2722</v>
      </c>
      <c r="D148" s="133" t="s" ph="1">
        <v>7748</v>
      </c>
      <c r="E148" s="132" t="s" ph="1">
        <v>2722</v>
      </c>
      <c r="F148" s="132" t="s">
        <v>3671</v>
      </c>
      <c r="G148" s="132" t="s">
        <v>5635</v>
      </c>
    </row>
    <row r="149" spans="1:7" ht="21.75" customHeight="1">
      <c r="A149" s="132" t="s">
        <v>3798</v>
      </c>
      <c r="B149" s="133" t="s">
        <v>7747</v>
      </c>
      <c r="C149" s="132" t="s" ph="1">
        <v>7081</v>
      </c>
      <c r="D149" s="133" t="s" ph="1">
        <v>7659</v>
      </c>
      <c r="E149" s="132" t="s" ph="1">
        <v>7081</v>
      </c>
      <c r="F149" s="132" t="s">
        <v>3671</v>
      </c>
      <c r="G149" s="132" t="s">
        <v>5635</v>
      </c>
    </row>
    <row r="150" spans="1:7" ht="21.75" customHeight="1">
      <c r="A150" s="132" t="s">
        <v>3798</v>
      </c>
      <c r="B150" s="133" t="s">
        <v>7746</v>
      </c>
      <c r="C150" s="132" t="s" ph="1">
        <v>7745</v>
      </c>
      <c r="D150" s="133" t="s" ph="1">
        <v>5930</v>
      </c>
      <c r="E150" s="132" t="s" ph="1">
        <v>7745</v>
      </c>
      <c r="F150" s="132" t="s">
        <v>3671</v>
      </c>
      <c r="G150" s="132" t="s">
        <v>5635</v>
      </c>
    </row>
    <row r="151" spans="1:7" ht="21.75" customHeight="1">
      <c r="A151" s="132" t="s">
        <v>3798</v>
      </c>
      <c r="B151" s="133" t="s">
        <v>4613</v>
      </c>
      <c r="C151" s="132" t="s" ph="1">
        <v>3783</v>
      </c>
      <c r="D151" s="133" t="s" ph="1">
        <v>7691</v>
      </c>
      <c r="E151" s="132" t="s" ph="1">
        <v>7742</v>
      </c>
      <c r="F151" s="132" t="s">
        <v>3671</v>
      </c>
      <c r="G151" s="132" t="s">
        <v>5635</v>
      </c>
    </row>
    <row r="152" spans="1:7" ht="21.75" customHeight="1">
      <c r="A152" s="132" t="s">
        <v>3798</v>
      </c>
      <c r="B152" s="134"/>
      <c r="C152" s="135"/>
      <c r="D152" s="133" t="s" ph="1">
        <v>6688</v>
      </c>
      <c r="E152" s="132" t="s" ph="1">
        <v>7668</v>
      </c>
      <c r="F152" s="132" t="s">
        <v>3671</v>
      </c>
      <c r="G152" s="132" t="s">
        <v>5635</v>
      </c>
    </row>
    <row r="153" spans="1:7" ht="21.75" customHeight="1">
      <c r="A153" s="132" t="s">
        <v>3798</v>
      </c>
      <c r="B153" s="133" t="s">
        <v>7744</v>
      </c>
      <c r="C153" s="132" t="s" ph="1">
        <v>7743</v>
      </c>
      <c r="D153" s="133" t="s" ph="1">
        <v>7691</v>
      </c>
      <c r="E153" s="132" t="s" ph="1">
        <v>7742</v>
      </c>
      <c r="F153" s="132" t="s">
        <v>3671</v>
      </c>
      <c r="G153" s="132" t="s">
        <v>5635</v>
      </c>
    </row>
    <row r="154" spans="1:7" ht="21.75" customHeight="1">
      <c r="A154" s="132" t="s">
        <v>3798</v>
      </c>
      <c r="B154" s="134"/>
      <c r="C154" s="135"/>
      <c r="D154" s="133" t="s" ph="1">
        <v>6688</v>
      </c>
      <c r="E154" s="132" t="s" ph="1">
        <v>7668</v>
      </c>
      <c r="F154" s="132" t="s">
        <v>3671</v>
      </c>
      <c r="G154" s="132" t="s">
        <v>5635</v>
      </c>
    </row>
    <row r="155" spans="1:7" ht="21.75" customHeight="1">
      <c r="A155" s="132" t="s">
        <v>3798</v>
      </c>
      <c r="B155" s="133" t="s">
        <v>4965</v>
      </c>
      <c r="C155" s="132" t="s" ph="1">
        <v>7658</v>
      </c>
      <c r="D155" s="133" t="s" ph="1">
        <v>5748</v>
      </c>
      <c r="E155" s="132" t="s" ph="1">
        <v>7658</v>
      </c>
      <c r="F155" s="132" t="s">
        <v>3671</v>
      </c>
      <c r="G155" s="132" t="s">
        <v>5635</v>
      </c>
    </row>
    <row r="156" spans="1:7" ht="21.75" customHeight="1">
      <c r="A156" s="133" t="s">
        <v>7698</v>
      </c>
      <c r="B156" s="133" t="s">
        <v>7741</v>
      </c>
      <c r="C156" s="132" t="s" ph="1">
        <v>3862</v>
      </c>
      <c r="D156" s="133" t="s">
        <v>3234</v>
      </c>
      <c r="E156" s="132" t="s" ph="1">
        <v>3862</v>
      </c>
      <c r="F156" s="133" t="s">
        <v>6749</v>
      </c>
      <c r="G156" s="132" t="s">
        <v>5635</v>
      </c>
    </row>
    <row r="157" spans="1:7" ht="21.75" customHeight="1">
      <c r="A157" s="133" t="s">
        <v>7698</v>
      </c>
      <c r="B157" s="133" t="s">
        <v>7740</v>
      </c>
      <c r="C157" s="132" t="s" ph="1">
        <v>1993</v>
      </c>
      <c r="D157" s="133" t="s">
        <v>6684</v>
      </c>
      <c r="E157" s="132" t="s" ph="1">
        <v>1993</v>
      </c>
      <c r="F157" s="133" t="s">
        <v>6749</v>
      </c>
      <c r="G157" s="132" t="s">
        <v>5635</v>
      </c>
    </row>
    <row r="158" spans="1:7" ht="21.75" customHeight="1">
      <c r="A158" s="133" t="s">
        <v>7698</v>
      </c>
      <c r="B158" s="133" t="s">
        <v>6798</v>
      </c>
      <c r="C158" s="132" t="s" ph="1">
        <v>5178</v>
      </c>
      <c r="D158" s="133" t="s">
        <v>738</v>
      </c>
      <c r="E158" s="132" t="s" ph="1">
        <v>5178</v>
      </c>
      <c r="F158" s="133" t="s">
        <v>6749</v>
      </c>
      <c r="G158" s="132" t="s">
        <v>5635</v>
      </c>
    </row>
    <row r="159" spans="1:7" ht="21.75" customHeight="1">
      <c r="A159" s="133" t="s">
        <v>7698</v>
      </c>
      <c r="B159" s="133" t="s">
        <v>2120</v>
      </c>
      <c r="C159" s="132" t="s" ph="1">
        <v>3086</v>
      </c>
      <c r="D159" s="133" t="s">
        <v>4801</v>
      </c>
      <c r="E159" s="132" t="s" ph="1">
        <v>3086</v>
      </c>
      <c r="F159" s="133" t="s">
        <v>6749</v>
      </c>
      <c r="G159" s="132" t="s">
        <v>5635</v>
      </c>
    </row>
    <row r="160" spans="1:7" ht="21.75" customHeight="1">
      <c r="A160" s="133" t="s">
        <v>7698</v>
      </c>
      <c r="B160" s="133" t="s">
        <v>4135</v>
      </c>
      <c r="C160" s="132" t="s" ph="1">
        <v>7159</v>
      </c>
      <c r="D160" s="133" t="s">
        <v>5328</v>
      </c>
      <c r="E160" s="132" t="s" ph="1">
        <v>7159</v>
      </c>
      <c r="F160" s="133" t="s">
        <v>6749</v>
      </c>
      <c r="G160" s="132" t="s">
        <v>5635</v>
      </c>
    </row>
    <row r="161" spans="1:7" ht="21.75" customHeight="1">
      <c r="A161" s="133" t="s">
        <v>7698</v>
      </c>
      <c r="B161" s="133" t="s">
        <v>3120</v>
      </c>
      <c r="C161" s="132" t="s" ph="1">
        <v>7738</v>
      </c>
      <c r="D161" s="133" t="s">
        <v>7739</v>
      </c>
      <c r="E161" s="132" t="s" ph="1">
        <v>7738</v>
      </c>
      <c r="F161" s="133" t="s">
        <v>6749</v>
      </c>
      <c r="G161" s="132" t="s">
        <v>5635</v>
      </c>
    </row>
    <row r="162" spans="1:7" ht="21.75" customHeight="1">
      <c r="A162" s="133" t="s">
        <v>7698</v>
      </c>
      <c r="B162" s="133" t="s">
        <v>7737</v>
      </c>
      <c r="C162" s="132" t="s" ph="1">
        <v>3964</v>
      </c>
      <c r="D162" s="133" t="s">
        <v>1845</v>
      </c>
      <c r="E162" s="132" t="s" ph="1">
        <v>3964</v>
      </c>
      <c r="F162" s="133" t="s">
        <v>6749</v>
      </c>
      <c r="G162" s="132" t="s">
        <v>5635</v>
      </c>
    </row>
    <row r="163" spans="1:7" ht="21.75" customHeight="1">
      <c r="A163" s="133" t="s">
        <v>7698</v>
      </c>
      <c r="B163" s="133" t="s">
        <v>5789</v>
      </c>
      <c r="C163" s="132" t="s" ph="1">
        <v>5118</v>
      </c>
      <c r="D163" s="133" t="s">
        <v>7736</v>
      </c>
      <c r="E163" s="132" t="s" ph="1">
        <v>5118</v>
      </c>
      <c r="F163" s="133" t="s">
        <v>6749</v>
      </c>
      <c r="G163" s="132" t="s">
        <v>5635</v>
      </c>
    </row>
    <row r="164" spans="1:7" ht="21.75" customHeight="1">
      <c r="A164" s="133" t="s">
        <v>7698</v>
      </c>
      <c r="B164" s="133" t="s">
        <v>7735</v>
      </c>
      <c r="C164" s="132" t="s" ph="1">
        <v>3580</v>
      </c>
      <c r="D164" s="133" t="s">
        <v>1927</v>
      </c>
      <c r="E164" s="132" t="s" ph="1">
        <v>3580</v>
      </c>
      <c r="F164" s="133" t="s">
        <v>6749</v>
      </c>
      <c r="G164" s="132" t="s">
        <v>5635</v>
      </c>
    </row>
    <row r="165" spans="1:7" ht="21.75" customHeight="1">
      <c r="A165" s="133" t="s">
        <v>7698</v>
      </c>
      <c r="B165" s="133" t="s">
        <v>6198</v>
      </c>
      <c r="C165" s="132" t="s" ph="1">
        <v>7733</v>
      </c>
      <c r="D165" s="133" t="s">
        <v>7734</v>
      </c>
      <c r="E165" s="132" t="s" ph="1">
        <v>7733</v>
      </c>
      <c r="F165" s="133" t="s">
        <v>6749</v>
      </c>
      <c r="G165" s="132" t="s">
        <v>5635</v>
      </c>
    </row>
    <row r="166" spans="1:7" ht="21.75" customHeight="1">
      <c r="A166" s="133" t="s">
        <v>7698</v>
      </c>
      <c r="B166" s="133" t="s">
        <v>1219</v>
      </c>
      <c r="C166" s="132" t="s" ph="1">
        <v>7732</v>
      </c>
      <c r="D166" s="133" t="s">
        <v>3589</v>
      </c>
      <c r="E166" s="132" t="s" ph="1">
        <v>7732</v>
      </c>
      <c r="F166" s="133" t="s">
        <v>6749</v>
      </c>
      <c r="G166" s="132" t="s">
        <v>5635</v>
      </c>
    </row>
    <row r="167" spans="1:7" ht="21.75" customHeight="1">
      <c r="A167" s="133" t="s">
        <v>7698</v>
      </c>
      <c r="B167" s="133" t="s">
        <v>5365</v>
      </c>
      <c r="C167" s="132" t="s" ph="1">
        <v>7731</v>
      </c>
      <c r="D167" s="133" t="s">
        <v>7204</v>
      </c>
      <c r="E167" s="132" t="s" ph="1">
        <v>7731</v>
      </c>
      <c r="F167" s="133" t="s">
        <v>6749</v>
      </c>
      <c r="G167" s="132" t="s">
        <v>5635</v>
      </c>
    </row>
    <row r="168" spans="1:7" ht="21.75" customHeight="1">
      <c r="A168" s="133" t="s">
        <v>7698</v>
      </c>
      <c r="B168" s="133" t="s">
        <v>7730</v>
      </c>
      <c r="C168" s="132" t="s" ph="1">
        <v>7509</v>
      </c>
      <c r="D168" s="133" t="s">
        <v>5804</v>
      </c>
      <c r="E168" s="132" t="s" ph="1">
        <v>7509</v>
      </c>
      <c r="F168" s="133" t="s">
        <v>6749</v>
      </c>
      <c r="G168" s="132" t="s">
        <v>5635</v>
      </c>
    </row>
    <row r="169" spans="1:7" ht="21.75" customHeight="1">
      <c r="A169" s="133" t="s">
        <v>7698</v>
      </c>
      <c r="B169" s="133" t="s">
        <v>1891</v>
      </c>
      <c r="C169" s="132" t="s" ph="1">
        <v>3734</v>
      </c>
      <c r="D169" s="133" t="s">
        <v>7729</v>
      </c>
      <c r="E169" s="132" t="s" ph="1">
        <v>3734</v>
      </c>
      <c r="F169" s="133" t="s">
        <v>6749</v>
      </c>
      <c r="G169" s="132" t="s">
        <v>5635</v>
      </c>
    </row>
    <row r="170" spans="1:7" ht="21.75" customHeight="1">
      <c r="A170" s="133" t="s">
        <v>7698</v>
      </c>
      <c r="B170" s="133" t="s">
        <v>2633</v>
      </c>
      <c r="C170" s="136" t="s" ph="1">
        <v>6100</v>
      </c>
      <c r="D170" s="133" t="s">
        <v>4020</v>
      </c>
      <c r="E170" s="136" t="s" ph="1">
        <v>6100</v>
      </c>
      <c r="F170" s="133" t="s">
        <v>6749</v>
      </c>
      <c r="G170" s="132" t="s">
        <v>5635</v>
      </c>
    </row>
    <row r="171" spans="1:7" ht="21.75" customHeight="1">
      <c r="A171" s="133" t="s">
        <v>7698</v>
      </c>
      <c r="B171" s="133" t="s">
        <v>7727</v>
      </c>
      <c r="C171" s="136" t="s" ph="1">
        <v>7726</v>
      </c>
      <c r="D171" s="133" t="s">
        <v>7342</v>
      </c>
      <c r="E171" s="136" t="s" ph="1">
        <v>7726</v>
      </c>
      <c r="F171" s="133" t="s">
        <v>6749</v>
      </c>
      <c r="G171" s="132" t="s">
        <v>5635</v>
      </c>
    </row>
    <row r="172" spans="1:7" ht="21.75" customHeight="1">
      <c r="A172" s="133" t="s">
        <v>7698</v>
      </c>
      <c r="B172" s="133" t="s">
        <v>7725</v>
      </c>
      <c r="C172" s="132" t="s" ph="1">
        <v>2451</v>
      </c>
      <c r="D172" s="133" t="s">
        <v>7724</v>
      </c>
      <c r="E172" s="132" t="s" ph="1">
        <v>2451</v>
      </c>
      <c r="F172" s="133" t="s">
        <v>6749</v>
      </c>
      <c r="G172" s="132" t="s">
        <v>5635</v>
      </c>
    </row>
    <row r="173" spans="1:7" ht="21.75" customHeight="1">
      <c r="A173" s="133" t="s">
        <v>7698</v>
      </c>
      <c r="B173" s="133" t="s">
        <v>5505</v>
      </c>
      <c r="C173" s="132" t="s" ph="1">
        <v>7723</v>
      </c>
      <c r="D173" s="133" t="s">
        <v>5995</v>
      </c>
      <c r="E173" s="132" t="s" ph="1">
        <v>7723</v>
      </c>
      <c r="F173" s="133" t="s">
        <v>6749</v>
      </c>
      <c r="G173" s="132" t="s">
        <v>5635</v>
      </c>
    </row>
    <row r="174" spans="1:7" ht="21.75" customHeight="1">
      <c r="A174" s="133" t="s">
        <v>7698</v>
      </c>
      <c r="B174" s="133" t="s">
        <v>7722</v>
      </c>
      <c r="C174" s="132" t="s" ph="1">
        <v>1374</v>
      </c>
      <c r="D174" s="133" t="s">
        <v>3410</v>
      </c>
      <c r="E174" s="132" t="s" ph="1">
        <v>1374</v>
      </c>
      <c r="F174" s="133" t="s">
        <v>6749</v>
      </c>
      <c r="G174" s="132" t="s">
        <v>5635</v>
      </c>
    </row>
    <row r="175" spans="1:7" ht="21.75" customHeight="1">
      <c r="A175" s="133" t="s">
        <v>7698</v>
      </c>
      <c r="B175" s="133" t="s">
        <v>7720</v>
      </c>
      <c r="C175" s="132" t="s" ph="1">
        <v>7718</v>
      </c>
      <c r="D175" s="133" t="s">
        <v>7719</v>
      </c>
      <c r="E175" s="132" t="s" ph="1">
        <v>7718</v>
      </c>
      <c r="F175" s="133" t="s">
        <v>6749</v>
      </c>
      <c r="G175" s="132" t="s">
        <v>5635</v>
      </c>
    </row>
    <row r="176" spans="1:7" ht="21.75" customHeight="1">
      <c r="A176" s="133" t="s">
        <v>7698</v>
      </c>
      <c r="B176" s="133" t="s">
        <v>1740</v>
      </c>
      <c r="C176" s="132" t="s" ph="1">
        <v>7716</v>
      </c>
      <c r="D176" s="133" t="s">
        <v>7717</v>
      </c>
      <c r="E176" s="132" t="s" ph="1">
        <v>7716</v>
      </c>
      <c r="F176" s="133" t="s">
        <v>6749</v>
      </c>
      <c r="G176" s="132" t="s">
        <v>5635</v>
      </c>
    </row>
    <row r="177" spans="1:7" ht="21.75" customHeight="1">
      <c r="A177" s="133" t="s">
        <v>7698</v>
      </c>
      <c r="B177" s="133" t="s">
        <v>7715</v>
      </c>
      <c r="C177" s="132" t="s" ph="1">
        <v>1280</v>
      </c>
      <c r="D177" s="133" t="s">
        <v>7714</v>
      </c>
      <c r="E177" s="132" t="s" ph="1">
        <v>1280</v>
      </c>
      <c r="F177" s="133" t="s">
        <v>6749</v>
      </c>
      <c r="G177" s="132" t="s">
        <v>5635</v>
      </c>
    </row>
    <row r="178" spans="1:7" ht="21.75" customHeight="1">
      <c r="A178" s="133" t="s">
        <v>7698</v>
      </c>
      <c r="B178" s="133" t="s">
        <v>6209</v>
      </c>
      <c r="C178" s="132" t="s" ph="1">
        <v>7713</v>
      </c>
      <c r="D178" s="133" t="s">
        <v>2909</v>
      </c>
      <c r="E178" s="132" t="s" ph="1">
        <v>7713</v>
      </c>
      <c r="F178" s="133" t="s">
        <v>6749</v>
      </c>
      <c r="G178" s="132" t="s">
        <v>5635</v>
      </c>
    </row>
    <row r="179" spans="1:7" ht="21.75" customHeight="1">
      <c r="A179" s="133" t="s">
        <v>7698</v>
      </c>
      <c r="B179" s="133" t="s">
        <v>7711</v>
      </c>
      <c r="C179" s="132" t="s" ph="1">
        <v>7646</v>
      </c>
      <c r="D179" s="133" t="s">
        <v>7031</v>
      </c>
      <c r="E179" s="132" t="s" ph="1">
        <v>7646</v>
      </c>
      <c r="F179" s="133" t="s">
        <v>6749</v>
      </c>
      <c r="G179" s="132" t="s">
        <v>5635</v>
      </c>
    </row>
    <row r="180" spans="1:7" ht="21.75" customHeight="1">
      <c r="A180" s="133" t="s">
        <v>7698</v>
      </c>
      <c r="B180" s="133" t="s">
        <v>6765</v>
      </c>
      <c r="C180" s="132" t="s" ph="1">
        <v>7708</v>
      </c>
      <c r="D180" s="133" t="s">
        <v>7710</v>
      </c>
      <c r="E180" s="132" t="s" ph="1">
        <v>7708</v>
      </c>
      <c r="F180" s="133" t="s">
        <v>6749</v>
      </c>
      <c r="G180" s="132" t="s">
        <v>5635</v>
      </c>
    </row>
    <row r="181" spans="1:7" ht="21.75" customHeight="1">
      <c r="A181" s="133" t="s">
        <v>7698</v>
      </c>
      <c r="B181" s="133" t="s">
        <v>7707</v>
      </c>
      <c r="C181" s="132" t="s" ph="1">
        <v>7705</v>
      </c>
      <c r="D181" s="133" t="s">
        <v>7706</v>
      </c>
      <c r="E181" s="132" t="s" ph="1">
        <v>7705</v>
      </c>
      <c r="F181" s="133" t="s">
        <v>6749</v>
      </c>
      <c r="G181" s="132" t="s">
        <v>5635</v>
      </c>
    </row>
    <row r="182" spans="1:7" ht="21.75" customHeight="1">
      <c r="A182" s="133" t="s">
        <v>7698</v>
      </c>
      <c r="B182" s="133" t="s">
        <v>7703</v>
      </c>
      <c r="C182" s="136" t="s" ph="1">
        <v>7163</v>
      </c>
      <c r="D182" s="133" t="s">
        <v>1448</v>
      </c>
      <c r="E182" s="136" t="s" ph="1">
        <v>7163</v>
      </c>
      <c r="F182" s="133" t="s">
        <v>6749</v>
      </c>
      <c r="G182" s="132" t="s">
        <v>5635</v>
      </c>
    </row>
    <row r="183" spans="1:7" ht="21.75" customHeight="1">
      <c r="A183" s="133" t="s">
        <v>7698</v>
      </c>
      <c r="B183" s="133" t="s">
        <v>7702</v>
      </c>
      <c r="C183" s="132" t="s" ph="1">
        <v>3000</v>
      </c>
      <c r="D183" s="133" t="s">
        <v>6743</v>
      </c>
      <c r="E183" s="132" t="s" ph="1">
        <v>3000</v>
      </c>
      <c r="F183" s="133" t="s">
        <v>6749</v>
      </c>
      <c r="G183" s="132" t="s">
        <v>5635</v>
      </c>
    </row>
    <row r="184" spans="1:7" ht="21.75" customHeight="1">
      <c r="A184" s="133" t="s">
        <v>7698</v>
      </c>
      <c r="B184" s="133" t="s">
        <v>6225</v>
      </c>
      <c r="C184" s="132" t="s" ph="1">
        <v>7699</v>
      </c>
      <c r="D184" s="133" t="s">
        <v>7700</v>
      </c>
      <c r="E184" s="132" t="s" ph="1">
        <v>7699</v>
      </c>
      <c r="F184" s="133" t="s">
        <v>6749</v>
      </c>
      <c r="G184" s="132" t="s">
        <v>5635</v>
      </c>
    </row>
    <row r="185" spans="1:7" ht="21.75" customHeight="1">
      <c r="A185" s="133" t="s">
        <v>7698</v>
      </c>
      <c r="B185" s="133" t="s">
        <v>7697</v>
      </c>
      <c r="C185" s="132" t="s" ph="1">
        <v>6288</v>
      </c>
      <c r="D185" s="133" t="s">
        <v>6290</v>
      </c>
      <c r="E185" s="132" t="s" ph="1">
        <v>6288</v>
      </c>
      <c r="F185" s="133" t="s">
        <v>6749</v>
      </c>
      <c r="G185" s="132" t="s">
        <v>5635</v>
      </c>
    </row>
    <row r="186" spans="1:7" ht="21.75" customHeight="1">
      <c r="A186" s="133" t="s">
        <v>7651</v>
      </c>
      <c r="B186" s="133" t="s">
        <v>80</v>
      </c>
      <c r="C186" s="132" t="s" ph="1">
        <v>3930</v>
      </c>
      <c r="D186" s="133" t="s">
        <v>7642</v>
      </c>
      <c r="E186" s="132" t="s" ph="1">
        <v>6938</v>
      </c>
      <c r="F186" s="133" t="s">
        <v>7955</v>
      </c>
      <c r="G186" s="132" t="s">
        <v>5635</v>
      </c>
    </row>
    <row r="187" spans="1:7" ht="21.75" customHeight="1">
      <c r="A187" s="133" t="s">
        <v>7651</v>
      </c>
      <c r="B187" s="133" t="s">
        <v>685</v>
      </c>
      <c r="C187" s="132" t="s" ph="1">
        <v>5732</v>
      </c>
      <c r="D187" s="133" t="s">
        <v>7642</v>
      </c>
      <c r="E187" s="132" t="s" ph="1">
        <v>6938</v>
      </c>
      <c r="F187" s="133" t="s">
        <v>7955</v>
      </c>
      <c r="G187" s="132" t="s">
        <v>5635</v>
      </c>
    </row>
    <row r="188" spans="1:7" ht="21.75" customHeight="1">
      <c r="A188" s="133" t="s">
        <v>7651</v>
      </c>
      <c r="B188" s="133" t="s">
        <v>7696</v>
      </c>
      <c r="C188" s="132" t="s" ph="1">
        <v>7695</v>
      </c>
      <c r="D188" s="133" t="s">
        <v>7642</v>
      </c>
      <c r="E188" s="132" t="s" ph="1">
        <v>6938</v>
      </c>
      <c r="F188" s="133" t="s">
        <v>7955</v>
      </c>
      <c r="G188" s="132" t="s">
        <v>5635</v>
      </c>
    </row>
    <row r="189" spans="1:7" ht="21.75" customHeight="1">
      <c r="A189" s="133" t="s">
        <v>7651</v>
      </c>
      <c r="B189" s="134"/>
      <c r="C189" s="135"/>
      <c r="D189" s="133" t="s">
        <v>6688</v>
      </c>
      <c r="E189" s="132" t="s" ph="1">
        <v>7668</v>
      </c>
      <c r="F189" s="133" t="s">
        <v>7955</v>
      </c>
      <c r="G189" s="132" t="s">
        <v>5635</v>
      </c>
    </row>
    <row r="190" spans="1:7" ht="21.75" customHeight="1">
      <c r="A190" s="133" t="s">
        <v>7651</v>
      </c>
      <c r="B190" s="133" t="s">
        <v>7445</v>
      </c>
      <c r="C190" s="132" t="s" ph="1">
        <v>7694</v>
      </c>
      <c r="D190" s="133" t="s">
        <v>6688</v>
      </c>
      <c r="E190" s="132" t="s" ph="1">
        <v>7668</v>
      </c>
      <c r="F190" s="133" t="s">
        <v>7955</v>
      </c>
      <c r="G190" s="132" t="s">
        <v>5635</v>
      </c>
    </row>
    <row r="191" spans="1:7" ht="21.75" customHeight="1">
      <c r="A191" s="133" t="s">
        <v>7651</v>
      </c>
      <c r="B191" s="134"/>
      <c r="C191" s="135"/>
      <c r="D191" s="133" t="s">
        <v>6977</v>
      </c>
      <c r="E191" s="132" t="s" ph="1">
        <v>7693</v>
      </c>
      <c r="F191" s="133" t="s">
        <v>7955</v>
      </c>
      <c r="G191" s="132" t="s">
        <v>5635</v>
      </c>
    </row>
    <row r="192" spans="1:7" ht="21.75" customHeight="1">
      <c r="A192" s="133" t="s">
        <v>7651</v>
      </c>
      <c r="B192" s="133" t="s">
        <v>2890</v>
      </c>
      <c r="C192" s="132" t="s" ph="1">
        <v>7460</v>
      </c>
      <c r="D192" s="133" t="s">
        <v>6688</v>
      </c>
      <c r="E192" s="132" t="s" ph="1">
        <v>7668</v>
      </c>
      <c r="F192" s="133" t="s">
        <v>7955</v>
      </c>
      <c r="G192" s="132" t="s">
        <v>5635</v>
      </c>
    </row>
    <row r="193" spans="1:8" ht="21.75" customHeight="1">
      <c r="A193" s="133" t="s">
        <v>7651</v>
      </c>
      <c r="B193" s="133" t="s">
        <v>4243</v>
      </c>
      <c r="C193" s="132" t="s" ph="1">
        <v>2522</v>
      </c>
      <c r="D193" s="133" t="s">
        <v>7691</v>
      </c>
      <c r="E193" s="132" t="s" ph="1">
        <v>5828</v>
      </c>
      <c r="F193" s="133" t="s">
        <v>7955</v>
      </c>
      <c r="G193" s="132" t="s">
        <v>5635</v>
      </c>
    </row>
    <row r="194" spans="1:8" ht="21.75" customHeight="1">
      <c r="A194" s="133" t="s">
        <v>7651</v>
      </c>
      <c r="B194" s="133" t="s">
        <v>7692</v>
      </c>
      <c r="C194" s="132" t="s" ph="1">
        <v>6597</v>
      </c>
      <c r="D194" s="133" t="s">
        <v>7691</v>
      </c>
      <c r="E194" s="132" t="s" ph="1">
        <v>5828</v>
      </c>
      <c r="F194" s="133" t="s">
        <v>7955</v>
      </c>
      <c r="G194" s="132" t="s">
        <v>5635</v>
      </c>
    </row>
    <row r="195" spans="1:8" ht="21.75" customHeight="1">
      <c r="A195" s="133" t="s">
        <v>7651</v>
      </c>
      <c r="B195" s="134"/>
      <c r="C195" s="135"/>
      <c r="D195" s="133" t="s">
        <v>6688</v>
      </c>
      <c r="E195" s="132" t="s" ph="1">
        <v>7668</v>
      </c>
      <c r="F195" s="133" t="s">
        <v>7955</v>
      </c>
      <c r="G195" s="132" t="s">
        <v>5635</v>
      </c>
    </row>
    <row r="196" spans="1:8" ht="21.75" customHeight="1">
      <c r="A196" s="133" t="s">
        <v>7651</v>
      </c>
      <c r="B196" s="133" t="s">
        <v>7690</v>
      </c>
      <c r="C196" s="132" t="s" ph="1">
        <v>7688</v>
      </c>
      <c r="D196" s="133" t="s">
        <v>7689</v>
      </c>
      <c r="E196" s="132" t="s" ph="1">
        <v>7688</v>
      </c>
      <c r="F196" s="133" t="s">
        <v>7955</v>
      </c>
      <c r="G196" s="132" t="s">
        <v>5635</v>
      </c>
    </row>
    <row r="197" spans="1:8" ht="21.75" customHeight="1">
      <c r="A197" s="133" t="s">
        <v>7651</v>
      </c>
      <c r="B197" s="133" t="s">
        <v>7142</v>
      </c>
      <c r="C197" s="132" t="s" ph="1">
        <v>6203</v>
      </c>
      <c r="D197" s="133" t="s">
        <v>2637</v>
      </c>
      <c r="E197" s="132" t="s" ph="1">
        <v>6203</v>
      </c>
      <c r="F197" s="133" t="s">
        <v>7955</v>
      </c>
      <c r="G197" s="132" t="s">
        <v>5635</v>
      </c>
    </row>
    <row r="198" spans="1:8" ht="21.75" customHeight="1">
      <c r="A198" s="133" t="s">
        <v>7651</v>
      </c>
      <c r="B198" s="133" t="s">
        <v>5694</v>
      </c>
      <c r="C198" s="132" t="s" ph="1">
        <v>7685</v>
      </c>
      <c r="D198" s="133" t="s">
        <v>7686</v>
      </c>
      <c r="E198" s="132" t="s" ph="1">
        <v>7685</v>
      </c>
      <c r="F198" s="133" t="s">
        <v>7955</v>
      </c>
      <c r="G198" s="132" t="s">
        <v>5635</v>
      </c>
    </row>
    <row r="199" spans="1:8" ht="21.75" customHeight="1">
      <c r="A199" s="133" t="s">
        <v>7651</v>
      </c>
      <c r="B199" s="133" t="s">
        <v>7684</v>
      </c>
      <c r="C199" s="132" t="s" ph="1">
        <v>7683</v>
      </c>
      <c r="D199" s="133" t="s">
        <v>5678</v>
      </c>
      <c r="E199" s="132" t="s" ph="1">
        <v>7683</v>
      </c>
      <c r="F199" s="133" t="s">
        <v>7955</v>
      </c>
      <c r="G199" s="132" t="s">
        <v>5635</v>
      </c>
    </row>
    <row r="200" spans="1:8" ht="21.75" customHeight="1">
      <c r="A200" s="133" t="s">
        <v>7651</v>
      </c>
      <c r="B200" s="133" t="s">
        <v>7682</v>
      </c>
      <c r="C200" s="132" t="s" ph="1">
        <v>7492</v>
      </c>
      <c r="D200" s="133" t="s">
        <v>7681</v>
      </c>
      <c r="E200" s="132" t="s" ph="1">
        <v>7492</v>
      </c>
      <c r="F200" s="133" t="s">
        <v>7955</v>
      </c>
      <c r="G200" s="132" t="s">
        <v>5635</v>
      </c>
    </row>
    <row r="201" spans="1:8" ht="21.75" customHeight="1">
      <c r="A201" s="133" t="s">
        <v>7651</v>
      </c>
      <c r="B201" s="133" t="s">
        <v>6042</v>
      </c>
      <c r="C201" s="132" t="s" ph="1">
        <v>1184</v>
      </c>
      <c r="D201" s="133" t="s">
        <v>7656</v>
      </c>
      <c r="E201" s="132" t="s" ph="1">
        <v>6223</v>
      </c>
      <c r="F201" s="133" t="s">
        <v>7955</v>
      </c>
      <c r="G201" s="132" t="s">
        <v>5635</v>
      </c>
    </row>
    <row r="202" spans="1:8" ht="21.75" customHeight="1">
      <c r="A202" s="133" t="s">
        <v>7651</v>
      </c>
      <c r="B202" s="135"/>
      <c r="C202" s="135"/>
      <c r="D202" s="133" t="s">
        <v>977</v>
      </c>
      <c r="E202" s="132" t="s" ph="1">
        <v>3942</v>
      </c>
      <c r="F202" s="133" t="s">
        <v>7955</v>
      </c>
      <c r="G202" s="132" t="s">
        <v>5635</v>
      </c>
    </row>
    <row r="203" spans="1:8" ht="21.75" customHeight="1">
      <c r="A203" s="133" t="s">
        <v>7651</v>
      </c>
      <c r="B203" s="133" t="s">
        <v>7680</v>
      </c>
      <c r="C203" s="132" t="s" ph="1">
        <v>7679</v>
      </c>
      <c r="D203" s="133" t="s">
        <v>7656</v>
      </c>
      <c r="E203" s="132" t="s" ph="1">
        <v>6223</v>
      </c>
      <c r="F203" s="133" t="s">
        <v>7955</v>
      </c>
      <c r="G203" s="132" t="s">
        <v>5635</v>
      </c>
    </row>
    <row r="204" spans="1:8" ht="21.75" customHeight="1">
      <c r="A204" s="133" t="s">
        <v>7651</v>
      </c>
      <c r="B204" s="135"/>
      <c r="C204" s="135"/>
      <c r="D204" s="133" t="s">
        <v>7099</v>
      </c>
      <c r="E204" s="132" t="s" ph="1">
        <v>7098</v>
      </c>
      <c r="F204" s="133" t="s">
        <v>7955</v>
      </c>
      <c r="G204" s="132" t="s">
        <v>5635</v>
      </c>
    </row>
    <row r="205" spans="1:8" ht="21.75" customHeight="1">
      <c r="A205" s="133" t="s">
        <v>7651</v>
      </c>
      <c r="B205" s="133" t="s">
        <v>1696</v>
      </c>
      <c r="C205" s="132" t="s" ph="1">
        <v>7678</v>
      </c>
      <c r="D205" s="133" t="s">
        <v>7674</v>
      </c>
      <c r="E205" s="132" t="s" ph="1">
        <v>7673</v>
      </c>
      <c r="F205" s="133" t="s">
        <v>7955</v>
      </c>
      <c r="G205" s="132" t="s">
        <v>5635</v>
      </c>
    </row>
    <row r="206" spans="1:8" ht="21.75" customHeight="1">
      <c r="A206" s="133" t="s">
        <v>7651</v>
      </c>
      <c r="B206" s="133" t="s">
        <v>7677</v>
      </c>
      <c r="C206" s="132" t="s" ph="1">
        <v>7671</v>
      </c>
      <c r="D206" s="133" t="s">
        <v>7674</v>
      </c>
      <c r="E206" s="132" t="s" ph="1">
        <v>7673</v>
      </c>
      <c r="F206" s="133" t="s">
        <v>7955</v>
      </c>
      <c r="G206" s="132" t="s">
        <v>5635</v>
      </c>
    </row>
    <row r="207" spans="1:8" ht="21.75" customHeight="1">
      <c r="A207" s="133" t="s">
        <v>7651</v>
      </c>
      <c r="B207" s="133" t="s">
        <v>7676</v>
      </c>
      <c r="C207" s="132" t="s" ph="1">
        <v>6293</v>
      </c>
      <c r="D207" s="133" t="s">
        <v>6292</v>
      </c>
      <c r="E207" s="132" t="s" ph="1">
        <v>6291</v>
      </c>
      <c r="F207" s="133" t="s">
        <v>7955</v>
      </c>
      <c r="G207" s="132" t="s">
        <v>5635</v>
      </c>
    </row>
    <row r="208" spans="1:8" ht="21.75" customHeight="1">
      <c r="A208" s="133" t="s">
        <v>7651</v>
      </c>
      <c r="B208" s="134"/>
      <c r="C208" s="135"/>
      <c r="D208" s="133" t="s">
        <v>6977</v>
      </c>
      <c r="E208" s="132" t="s" ph="1">
        <v>6976</v>
      </c>
      <c r="F208" s="133" t="s">
        <v>7955</v>
      </c>
      <c r="G208" s="132" t="s">
        <v>5635</v>
      </c>
      <c r="H208" s="131" ph="1"/>
    </row>
    <row r="209" spans="1:8" ht="21.75" customHeight="1">
      <c r="A209" s="133" t="s">
        <v>7651</v>
      </c>
      <c r="B209" s="133" t="s">
        <v>7675</v>
      </c>
      <c r="C209" s="132" t="s" ph="1">
        <v>1150</v>
      </c>
      <c r="D209" s="133" t="s">
        <v>1958</v>
      </c>
      <c r="E209" s="132" t="s" ph="1">
        <v>1150</v>
      </c>
      <c r="F209" s="133" t="s">
        <v>7955</v>
      </c>
      <c r="G209" s="132" t="s">
        <v>5635</v>
      </c>
      <c r="H209" s="131" ph="1"/>
    </row>
    <row r="210" spans="1:8" ht="21.75" customHeight="1">
      <c r="A210" s="133" t="s">
        <v>7651</v>
      </c>
      <c r="B210" s="134"/>
      <c r="C210" s="135"/>
      <c r="D210" s="133" t="s">
        <v>7642</v>
      </c>
      <c r="E210" s="132" t="s" ph="1">
        <v>6938</v>
      </c>
      <c r="F210" s="133" t="s">
        <v>7955</v>
      </c>
      <c r="G210" s="132" t="s">
        <v>5635</v>
      </c>
      <c r="H210" s="131" ph="1"/>
    </row>
    <row r="211" spans="1:8" ht="21.75" customHeight="1">
      <c r="A211" s="133" t="s">
        <v>7651</v>
      </c>
      <c r="B211" s="134"/>
      <c r="C211" s="135"/>
      <c r="D211" s="133" t="s">
        <v>7674</v>
      </c>
      <c r="E211" s="132" t="s" ph="1">
        <v>7673</v>
      </c>
      <c r="F211" s="133" t="s">
        <v>7955</v>
      </c>
      <c r="G211" s="132" t="s">
        <v>5635</v>
      </c>
      <c r="H211" s="131" ph="1"/>
    </row>
    <row r="212" spans="1:8" ht="21.75" customHeight="1">
      <c r="A212" s="133" t="s">
        <v>7651</v>
      </c>
      <c r="B212" s="133" t="s">
        <v>1153</v>
      </c>
      <c r="C212" s="132" t="s" ph="1">
        <v>7670</v>
      </c>
      <c r="D212" s="133" t="s">
        <v>7672</v>
      </c>
      <c r="E212" s="132" t="s" ph="1">
        <v>7670</v>
      </c>
      <c r="F212" s="133" t="s">
        <v>7955</v>
      </c>
      <c r="G212" s="132" t="s">
        <v>5635</v>
      </c>
      <c r="H212" s="131" ph="1"/>
    </row>
    <row r="213" spans="1:8" ht="21.75" customHeight="1">
      <c r="A213" s="133" t="s">
        <v>7651</v>
      </c>
      <c r="B213" s="133" t="s">
        <v>5120</v>
      </c>
      <c r="C213" s="132" t="s" ph="1">
        <v>3937</v>
      </c>
      <c r="D213" s="133" t="s">
        <v>5573</v>
      </c>
      <c r="E213" s="132" t="s" ph="1">
        <v>3937</v>
      </c>
      <c r="F213" s="133" t="s">
        <v>7955</v>
      </c>
      <c r="G213" s="132" t="s">
        <v>5635</v>
      </c>
      <c r="H213" s="131" ph="1"/>
    </row>
    <row r="214" spans="1:8" ht="21.75" customHeight="1">
      <c r="A214" s="133" t="s">
        <v>7651</v>
      </c>
      <c r="B214" s="133" t="s">
        <v>5715</v>
      </c>
      <c r="C214" s="136" t="s" ph="1">
        <v>7664</v>
      </c>
      <c r="D214" s="133" t="s">
        <v>6688</v>
      </c>
      <c r="E214" s="132" t="s" ph="1">
        <v>7668</v>
      </c>
      <c r="F214" s="133" t="s">
        <v>7955</v>
      </c>
      <c r="G214" s="132" t="s">
        <v>5635</v>
      </c>
      <c r="H214" s="131" ph="1"/>
    </row>
    <row r="215" spans="1:8" ht="21.75" customHeight="1">
      <c r="A215" s="133" t="s">
        <v>7651</v>
      </c>
      <c r="B215" s="134"/>
      <c r="C215" s="137"/>
      <c r="D215" s="133" t="s">
        <v>7667</v>
      </c>
      <c r="E215" s="136" t="s" ph="1">
        <v>7664</v>
      </c>
      <c r="F215" s="133" t="s">
        <v>7955</v>
      </c>
      <c r="G215" s="132" t="s">
        <v>5635</v>
      </c>
      <c r="H215" s="131" ph="1"/>
    </row>
    <row r="216" spans="1:8" ht="21.75" customHeight="1">
      <c r="A216" s="133" t="s">
        <v>7651</v>
      </c>
      <c r="B216" s="133" t="s">
        <v>1501</v>
      </c>
      <c r="C216" s="136" t="s" ph="1">
        <v>5430</v>
      </c>
      <c r="D216" s="133" t="s">
        <v>7663</v>
      </c>
      <c r="E216" s="136" t="s" ph="1">
        <v>5430</v>
      </c>
      <c r="F216" s="133" t="s">
        <v>7955</v>
      </c>
      <c r="G216" s="132" t="s">
        <v>5635</v>
      </c>
      <c r="H216" s="131" ph="1"/>
    </row>
    <row r="217" spans="1:8" ht="21.75" customHeight="1">
      <c r="A217" s="133" t="s">
        <v>7651</v>
      </c>
      <c r="B217" s="133" t="s">
        <v>4452</v>
      </c>
      <c r="C217" s="132" t="s" ph="1">
        <v>5147</v>
      </c>
      <c r="D217" s="133" t="s">
        <v>7662</v>
      </c>
      <c r="E217" s="132" t="s" ph="1">
        <v>5147</v>
      </c>
      <c r="F217" s="133" t="s">
        <v>7955</v>
      </c>
      <c r="G217" s="132" t="s">
        <v>5635</v>
      </c>
      <c r="H217" s="131" ph="1"/>
    </row>
    <row r="218" spans="1:8" ht="21.75" customHeight="1">
      <c r="A218" s="133" t="s">
        <v>7651</v>
      </c>
      <c r="B218" s="133" t="s">
        <v>5782</v>
      </c>
      <c r="C218" s="132" t="s" ph="1">
        <v>3822</v>
      </c>
      <c r="D218" s="133" t="s">
        <v>7661</v>
      </c>
      <c r="E218" s="132" t="s" ph="1">
        <v>3822</v>
      </c>
      <c r="F218" s="133" t="s">
        <v>7955</v>
      </c>
      <c r="G218" s="132" t="s">
        <v>5635</v>
      </c>
      <c r="H218" s="131" ph="1"/>
    </row>
    <row r="219" spans="1:8" ht="21.75" customHeight="1">
      <c r="A219" s="133" t="s">
        <v>7651</v>
      </c>
      <c r="B219" s="133" t="s">
        <v>55</v>
      </c>
      <c r="C219" s="132" t="s" ph="1">
        <v>7660</v>
      </c>
      <c r="D219" s="133" t="s">
        <v>3574</v>
      </c>
      <c r="E219" s="132" t="s" ph="1">
        <v>7660</v>
      </c>
      <c r="F219" s="133" t="s">
        <v>7955</v>
      </c>
      <c r="G219" s="132" t="s">
        <v>5635</v>
      </c>
      <c r="H219" s="131" ph="1"/>
    </row>
    <row r="220" spans="1:8" ht="21.75" customHeight="1">
      <c r="A220" s="133" t="s">
        <v>7651</v>
      </c>
      <c r="B220" s="133" t="s">
        <v>4254</v>
      </c>
      <c r="C220" s="132" t="s" ph="1">
        <v>4807</v>
      </c>
      <c r="D220" s="133" t="s">
        <v>7642</v>
      </c>
      <c r="E220" s="132" t="s" ph="1">
        <v>6938</v>
      </c>
      <c r="F220" s="133" t="s">
        <v>7955</v>
      </c>
      <c r="G220" s="132" t="s">
        <v>5635</v>
      </c>
      <c r="H220" s="131" ph="1"/>
    </row>
    <row r="221" spans="1:8" ht="21.75" customHeight="1">
      <c r="A221" s="133" t="s">
        <v>7651</v>
      </c>
      <c r="B221" s="133" t="s">
        <v>1266</v>
      </c>
      <c r="C221" s="132" t="s" ph="1">
        <v>7081</v>
      </c>
      <c r="D221" s="133" t="s">
        <v>7659</v>
      </c>
      <c r="E221" s="132" t="s" ph="1">
        <v>7081</v>
      </c>
      <c r="F221" s="133" t="s">
        <v>7955</v>
      </c>
      <c r="G221" s="132" t="s">
        <v>5635</v>
      </c>
      <c r="H221" s="131" ph="1"/>
    </row>
    <row r="222" spans="1:8" ht="21.75" customHeight="1">
      <c r="A222" s="133" t="s">
        <v>7651</v>
      </c>
      <c r="B222" s="133" t="s">
        <v>5044</v>
      </c>
      <c r="C222" s="132" t="s" ph="1">
        <v>7658</v>
      </c>
      <c r="D222" s="133" t="s">
        <v>5748</v>
      </c>
      <c r="E222" s="132" t="s" ph="1">
        <v>7658</v>
      </c>
      <c r="F222" s="133" t="s">
        <v>7955</v>
      </c>
      <c r="G222" s="132" t="s">
        <v>5635</v>
      </c>
      <c r="H222" s="131" ph="1"/>
    </row>
    <row r="223" spans="1:8" ht="21.75" customHeight="1">
      <c r="A223" s="133" t="s">
        <v>7651</v>
      </c>
      <c r="B223" s="133" t="s">
        <v>2030</v>
      </c>
      <c r="C223" s="132" t="s" ph="1">
        <v>7657</v>
      </c>
      <c r="D223" s="133" t="s">
        <v>7656</v>
      </c>
      <c r="E223" s="132" t="s" ph="1">
        <v>6223</v>
      </c>
      <c r="F223" s="133" t="s">
        <v>7955</v>
      </c>
      <c r="G223" s="132" t="s">
        <v>5635</v>
      </c>
      <c r="H223" s="131" ph="1"/>
    </row>
    <row r="224" spans="1:8" ht="21.75" customHeight="1">
      <c r="A224" s="133" t="s">
        <v>7651</v>
      </c>
      <c r="B224" s="134"/>
      <c r="C224" s="135"/>
      <c r="D224" s="133" t="s" ph="1">
        <v>977</v>
      </c>
      <c r="E224" s="132" t="s" ph="1">
        <v>361</v>
      </c>
      <c r="F224" s="133" t="s">
        <v>7955</v>
      </c>
      <c r="G224" s="132" t="s">
        <v>5635</v>
      </c>
      <c r="H224" s="131" ph="1"/>
    </row>
    <row r="225" spans="1:8" ht="21.75" customHeight="1">
      <c r="A225" s="133" t="s">
        <v>7651</v>
      </c>
      <c r="B225" s="133" t="s">
        <v>7655</v>
      </c>
      <c r="C225" s="136" t="s" ph="1">
        <v>6752</v>
      </c>
      <c r="D225" s="133" t="s">
        <v>3338</v>
      </c>
      <c r="E225" s="136" t="s" ph="1">
        <v>6752</v>
      </c>
      <c r="F225" s="133" t="s">
        <v>7955</v>
      </c>
      <c r="G225" s="132" t="s">
        <v>5635</v>
      </c>
      <c r="H225" s="131" ph="1"/>
    </row>
    <row r="226" spans="1:8" ht="21.75" customHeight="1">
      <c r="A226" s="133" t="s">
        <v>7651</v>
      </c>
      <c r="B226" s="133" t="s">
        <v>1306</v>
      </c>
      <c r="C226" s="136" t="s" ph="1">
        <v>6439</v>
      </c>
      <c r="D226" s="133" t="s">
        <v>3001</v>
      </c>
      <c r="E226" s="136" t="s" ph="1">
        <v>6439</v>
      </c>
      <c r="F226" s="133" t="s">
        <v>7955</v>
      </c>
      <c r="G226" s="132" t="s">
        <v>5635</v>
      </c>
      <c r="H226" s="131" ph="1"/>
    </row>
    <row r="227" spans="1:8" ht="21.75" customHeight="1">
      <c r="A227" s="133" t="s">
        <v>7651</v>
      </c>
      <c r="B227" s="133" t="s">
        <v>7654</v>
      </c>
      <c r="C227" s="136" t="s" ph="1">
        <v>3369</v>
      </c>
      <c r="D227" s="133" t="s">
        <v>554</v>
      </c>
      <c r="E227" s="136" t="s" ph="1">
        <v>3369</v>
      </c>
      <c r="F227" s="133" t="s">
        <v>7955</v>
      </c>
      <c r="G227" s="132" t="s">
        <v>5635</v>
      </c>
      <c r="H227" s="131" ph="1"/>
    </row>
    <row r="228" spans="1:8" ht="21.75" customHeight="1">
      <c r="A228" s="133" t="s">
        <v>7651</v>
      </c>
      <c r="B228" s="133" t="s">
        <v>3201</v>
      </c>
      <c r="C228" s="136" t="s" ph="1">
        <v>7653</v>
      </c>
      <c r="D228" s="133" t="s">
        <v>4272</v>
      </c>
      <c r="E228" s="136" t="s" ph="1">
        <v>7653</v>
      </c>
      <c r="F228" s="133" t="s">
        <v>7955</v>
      </c>
      <c r="G228" s="132" t="s">
        <v>5635</v>
      </c>
      <c r="H228" s="131" ph="1"/>
    </row>
    <row r="229" spans="1:8" ht="21.75" customHeight="1">
      <c r="A229" s="133" t="s">
        <v>7651</v>
      </c>
      <c r="B229" s="133" t="s">
        <v>7054</v>
      </c>
      <c r="C229" s="132" t="s" ph="1">
        <v>6260</v>
      </c>
      <c r="D229" s="133" t="s">
        <v>7652</v>
      </c>
      <c r="E229" s="132" t="s" ph="1">
        <v>6260</v>
      </c>
      <c r="F229" s="133" t="s">
        <v>7955</v>
      </c>
      <c r="G229" s="132" t="s">
        <v>5635</v>
      </c>
      <c r="H229" s="131" ph="1"/>
    </row>
    <row r="230" spans="1:8" ht="21.75" customHeight="1">
      <c r="A230" s="133" t="s">
        <v>7651</v>
      </c>
      <c r="B230" s="133" t="s">
        <v>7650</v>
      </c>
      <c r="C230" s="132" t="s" ph="1">
        <v>5899</v>
      </c>
      <c r="D230" s="133" t="s">
        <v>6294</v>
      </c>
      <c r="E230" s="132" t="s" ph="1">
        <v>5899</v>
      </c>
      <c r="F230" s="133" t="s">
        <v>7955</v>
      </c>
      <c r="G230" s="132" t="s">
        <v>5635</v>
      </c>
      <c r="H230" s="131" ph="1"/>
    </row>
    <row r="231" spans="1:8" ht="21.75" customHeight="1">
      <c r="A231" s="132" t="s">
        <v>1035</v>
      </c>
      <c r="B231" s="133" t="s">
        <v>1292</v>
      </c>
      <c r="C231" s="132" t="s" ph="1">
        <v>4607</v>
      </c>
      <c r="D231" s="133" t="s">
        <v>7039</v>
      </c>
      <c r="E231" s="132" t="s" ph="1">
        <v>4940</v>
      </c>
      <c r="F231" s="132" t="s">
        <v>2833</v>
      </c>
      <c r="G231" s="132" t="s">
        <v>5635</v>
      </c>
    </row>
    <row r="232" spans="1:8" ht="21.75" customHeight="1">
      <c r="A232" s="132" t="s">
        <v>1035</v>
      </c>
      <c r="B232" s="133" t="s">
        <v>7649</v>
      </c>
      <c r="C232" s="132" t="s" ph="1">
        <v>7648</v>
      </c>
      <c r="D232" s="133" t="s">
        <v>7039</v>
      </c>
      <c r="E232" s="132" t="s" ph="1">
        <v>4940</v>
      </c>
      <c r="F232" s="132" t="s">
        <v>2833</v>
      </c>
      <c r="G232" s="132" t="s">
        <v>5635</v>
      </c>
    </row>
    <row r="233" spans="1:8" ht="21.75" customHeight="1">
      <c r="A233" s="132" t="s">
        <v>1035</v>
      </c>
      <c r="B233" s="133" t="s">
        <v>3039</v>
      </c>
      <c r="C233" s="132" t="s" ph="1">
        <v>2730</v>
      </c>
      <c r="D233" s="133" t="s">
        <v>7039</v>
      </c>
      <c r="E233" s="132" t="s" ph="1">
        <v>4940</v>
      </c>
      <c r="F233" s="132" t="s">
        <v>2833</v>
      </c>
      <c r="G233" s="132" t="s">
        <v>5635</v>
      </c>
    </row>
    <row r="234" spans="1:8" ht="21.75" customHeight="1">
      <c r="A234" s="132" t="s">
        <v>1035</v>
      </c>
      <c r="B234" s="133" t="s">
        <v>4948</v>
      </c>
      <c r="C234" s="132" t="s" ph="1">
        <v>7647</v>
      </c>
      <c r="D234" s="133" t="s">
        <v>7039</v>
      </c>
      <c r="E234" s="132" t="s" ph="1">
        <v>4940</v>
      </c>
      <c r="F234" s="132" t="s">
        <v>2833</v>
      </c>
      <c r="G234" s="132" t="s">
        <v>5635</v>
      </c>
    </row>
    <row r="235" spans="1:8" ht="21.75" customHeight="1">
      <c r="A235" s="132" t="s">
        <v>1035</v>
      </c>
      <c r="B235" s="134"/>
      <c r="C235" s="135"/>
      <c r="D235" s="133" t="s">
        <v>5085</v>
      </c>
      <c r="E235" s="132" t="s" ph="1">
        <v>7022</v>
      </c>
      <c r="F235" s="132" t="s">
        <v>2833</v>
      </c>
      <c r="G235" s="132" t="s">
        <v>5635</v>
      </c>
    </row>
    <row r="236" spans="1:8" ht="21.75" customHeight="1">
      <c r="A236" s="132" t="s">
        <v>1035</v>
      </c>
      <c r="B236" s="133" t="s">
        <v>7645</v>
      </c>
      <c r="C236" s="132" t="s" ph="1">
        <v>5638</v>
      </c>
      <c r="D236" s="133" t="s">
        <v>7039</v>
      </c>
      <c r="E236" s="132" t="s" ph="1">
        <v>4940</v>
      </c>
      <c r="F236" s="132" t="s">
        <v>2833</v>
      </c>
      <c r="G236" s="132" t="s">
        <v>5635</v>
      </c>
    </row>
    <row r="237" spans="1:8" ht="21.75" customHeight="1">
      <c r="A237" s="132" t="s">
        <v>1035</v>
      </c>
      <c r="B237" s="133" t="s">
        <v>7644</v>
      </c>
      <c r="C237" s="132" t="s" ph="1">
        <v>361</v>
      </c>
      <c r="D237" s="133" t="s">
        <v>977</v>
      </c>
      <c r="E237" s="132" t="s" ph="1">
        <v>361</v>
      </c>
      <c r="F237" s="132" t="s">
        <v>2833</v>
      </c>
      <c r="G237" s="132" t="s">
        <v>5635</v>
      </c>
    </row>
    <row r="238" spans="1:8" ht="21.75" customHeight="1">
      <c r="A238" s="132" t="s">
        <v>1035</v>
      </c>
      <c r="B238" s="134"/>
      <c r="C238" s="135"/>
      <c r="D238" s="133" t="s">
        <v>7039</v>
      </c>
      <c r="E238" s="132" t="s" ph="1">
        <v>4940</v>
      </c>
      <c r="F238" s="132" t="s">
        <v>2833</v>
      </c>
      <c r="G238" s="132" t="s">
        <v>5635</v>
      </c>
    </row>
    <row r="239" spans="1:8" ht="21.75" customHeight="1">
      <c r="A239" s="132" t="s">
        <v>1035</v>
      </c>
      <c r="B239" s="133" t="s">
        <v>7643</v>
      </c>
      <c r="C239" s="132" t="s" ph="1">
        <v>6025</v>
      </c>
      <c r="D239" s="133" t="s">
        <v>7642</v>
      </c>
      <c r="E239" s="132" t="s" ph="1">
        <v>6938</v>
      </c>
      <c r="F239" s="132" t="s">
        <v>2833</v>
      </c>
      <c r="G239" s="132" t="s">
        <v>5635</v>
      </c>
    </row>
    <row r="240" spans="1:8" ht="21.75" customHeight="1">
      <c r="A240" s="132" t="s">
        <v>1035</v>
      </c>
      <c r="B240" s="134"/>
      <c r="C240" s="135"/>
      <c r="D240" s="133" t="s">
        <v>7039</v>
      </c>
      <c r="E240" s="132" t="s" ph="1">
        <v>4940</v>
      </c>
      <c r="F240" s="132" t="s">
        <v>2833</v>
      </c>
      <c r="G240" s="132" t="s">
        <v>5635</v>
      </c>
    </row>
    <row r="241" spans="1:7" ht="21.75" customHeight="1">
      <c r="A241" s="132" t="s">
        <v>1035</v>
      </c>
      <c r="B241" s="133" t="s">
        <v>2717</v>
      </c>
      <c r="C241" s="132" t="s" ph="1">
        <v>2343</v>
      </c>
      <c r="D241" s="133" t="s">
        <v>1958</v>
      </c>
      <c r="E241" s="132" t="s" ph="1">
        <v>1150</v>
      </c>
      <c r="F241" s="132" t="s">
        <v>2833</v>
      </c>
      <c r="G241" s="132" t="s">
        <v>5635</v>
      </c>
    </row>
    <row r="242" spans="1:7" ht="21.75" customHeight="1">
      <c r="A242" s="132" t="s">
        <v>1035</v>
      </c>
      <c r="B242" s="134"/>
      <c r="C242" s="135"/>
      <c r="D242" s="133" t="s">
        <v>7642</v>
      </c>
      <c r="E242" s="132" t="s" ph="1">
        <v>6938</v>
      </c>
      <c r="F242" s="132" t="s">
        <v>2833</v>
      </c>
      <c r="G242" s="132" t="s">
        <v>5635</v>
      </c>
    </row>
    <row r="243" spans="1:7" ht="21.75" customHeight="1">
      <c r="A243" s="132" t="s">
        <v>1035</v>
      </c>
      <c r="B243" s="134"/>
      <c r="C243" s="135"/>
      <c r="D243" s="133" t="s">
        <v>6977</v>
      </c>
      <c r="E243" s="132" t="s" ph="1">
        <v>6976</v>
      </c>
      <c r="F243" s="132" t="s">
        <v>2833</v>
      </c>
      <c r="G243" s="132" t="s">
        <v>5635</v>
      </c>
    </row>
    <row r="244" spans="1:7" ht="21.75" customHeight="1">
      <c r="A244" s="132" t="s">
        <v>1035</v>
      </c>
      <c r="B244" s="133" t="s">
        <v>1195</v>
      </c>
      <c r="C244" s="132" t="s" ph="1">
        <v>7641</v>
      </c>
      <c r="D244" s="133" t="s">
        <v>7039</v>
      </c>
      <c r="E244" s="132" t="s" ph="1">
        <v>4940</v>
      </c>
      <c r="F244" s="132" t="s">
        <v>2833</v>
      </c>
      <c r="G244" s="132" t="s">
        <v>5635</v>
      </c>
    </row>
    <row r="245" spans="1:7" ht="21.75" customHeight="1">
      <c r="A245" s="132" t="s">
        <v>1035</v>
      </c>
      <c r="B245" s="133" t="s">
        <v>2544</v>
      </c>
      <c r="C245" s="132" t="s" ph="1">
        <v>7640</v>
      </c>
      <c r="D245" s="133" t="s">
        <v>977</v>
      </c>
      <c r="E245" s="132" t="s" ph="1">
        <v>361</v>
      </c>
      <c r="F245" s="132" t="s">
        <v>2833</v>
      </c>
      <c r="G245" s="132" t="s">
        <v>5635</v>
      </c>
    </row>
    <row r="246" spans="1:7" ht="21.75" customHeight="1">
      <c r="A246" s="132" t="s">
        <v>1035</v>
      </c>
      <c r="B246" s="134"/>
      <c r="C246" s="135"/>
      <c r="D246" s="133" t="s">
        <v>7039</v>
      </c>
      <c r="E246" s="132" t="s" ph="1">
        <v>4940</v>
      </c>
      <c r="F246" s="132" t="s">
        <v>2833</v>
      </c>
      <c r="G246" s="132" t="s">
        <v>5635</v>
      </c>
    </row>
    <row r="247" spans="1:7" ht="21.75" customHeight="1">
      <c r="A247" s="132" t="s">
        <v>1035</v>
      </c>
      <c r="B247" s="134"/>
      <c r="C247" s="135" ph="1"/>
      <c r="D247" s="133" t="s">
        <v>4934</v>
      </c>
      <c r="E247" s="132" t="s" ph="1">
        <v>5371</v>
      </c>
      <c r="F247" s="132" t="s">
        <v>2833</v>
      </c>
      <c r="G247" s="132" t="s">
        <v>5635</v>
      </c>
    </row>
    <row r="248" spans="1:7" ht="21.75" customHeight="1">
      <c r="A248" s="132" t="s">
        <v>1035</v>
      </c>
      <c r="B248" s="133" t="s">
        <v>4594</v>
      </c>
      <c r="C248" s="132" t="s" ph="1">
        <v>6976</v>
      </c>
      <c r="D248" s="133" t="s">
        <v>6977</v>
      </c>
      <c r="E248" s="132" t="s" ph="1">
        <v>6976</v>
      </c>
      <c r="F248" s="132" t="s">
        <v>2833</v>
      </c>
      <c r="G248" s="132" t="s">
        <v>5635</v>
      </c>
    </row>
    <row r="249" spans="1:7" ht="21.75" customHeight="1">
      <c r="A249" s="132" t="s">
        <v>1035</v>
      </c>
      <c r="B249" s="133" t="s">
        <v>7639</v>
      </c>
      <c r="C249" s="132" t="s" ph="1">
        <v>5371</v>
      </c>
      <c r="D249" s="133" t="s">
        <v>4934</v>
      </c>
      <c r="E249" s="132" t="s" ph="1">
        <v>5371</v>
      </c>
      <c r="F249" s="132" t="s">
        <v>2833</v>
      </c>
      <c r="G249" s="132" t="s">
        <v>5635</v>
      </c>
    </row>
    <row r="250" spans="1:7" ht="21.75" customHeight="1">
      <c r="A250" s="132" t="s">
        <v>1035</v>
      </c>
      <c r="B250" s="134"/>
      <c r="C250" s="135"/>
      <c r="D250" s="133" t="s">
        <v>2063</v>
      </c>
      <c r="E250" s="132" t="s" ph="1">
        <v>6971</v>
      </c>
      <c r="F250" s="132" t="s">
        <v>2833</v>
      </c>
      <c r="G250" s="132" t="s">
        <v>5635</v>
      </c>
    </row>
    <row r="251" spans="1:7" ht="21.75" customHeight="1">
      <c r="A251" s="132" t="s">
        <v>1035</v>
      </c>
      <c r="B251" s="134"/>
      <c r="C251" s="135"/>
      <c r="D251" s="133" t="s">
        <v>6977</v>
      </c>
      <c r="E251" s="132" t="s" ph="1">
        <v>6976</v>
      </c>
      <c r="F251" s="132" t="s">
        <v>2833</v>
      </c>
      <c r="G251" s="132" t="s">
        <v>5635</v>
      </c>
    </row>
    <row r="252" spans="1:7" ht="21.75" customHeight="1">
      <c r="A252" s="132" t="s">
        <v>1035</v>
      </c>
      <c r="B252" s="133" t="s">
        <v>7638</v>
      </c>
      <c r="C252" s="132" t="s" ph="1">
        <v>7637</v>
      </c>
      <c r="D252" s="133" t="s">
        <v>4934</v>
      </c>
      <c r="E252" s="132" t="s" ph="1">
        <v>5371</v>
      </c>
      <c r="F252" s="132" t="s">
        <v>2833</v>
      </c>
      <c r="G252" s="132" t="s">
        <v>5635</v>
      </c>
    </row>
    <row r="253" spans="1:7" ht="21.75" customHeight="1">
      <c r="A253" s="132" t="s">
        <v>1035</v>
      </c>
      <c r="B253" s="134"/>
      <c r="C253" s="135"/>
      <c r="D253" s="133" t="s">
        <v>2063</v>
      </c>
      <c r="E253" s="132" t="s" ph="1">
        <v>6971</v>
      </c>
      <c r="F253" s="132" t="s">
        <v>2833</v>
      </c>
      <c r="G253" s="132" t="s">
        <v>5635</v>
      </c>
    </row>
    <row r="254" spans="1:7" ht="21.75" customHeight="1">
      <c r="A254" s="132" t="s">
        <v>1035</v>
      </c>
      <c r="B254" s="133" t="s">
        <v>7636</v>
      </c>
      <c r="C254" s="132" t="s" ph="1">
        <v>6578</v>
      </c>
      <c r="D254" s="133" t="s">
        <v>7633</v>
      </c>
      <c r="E254" s="132" t="s" ph="1">
        <v>6578</v>
      </c>
      <c r="F254" s="132" t="s">
        <v>2833</v>
      </c>
      <c r="G254" s="132" t="s">
        <v>5635</v>
      </c>
    </row>
    <row r="255" spans="1:7" ht="21.75" customHeight="1">
      <c r="A255" s="132" t="s">
        <v>1035</v>
      </c>
      <c r="B255" s="134"/>
      <c r="C255" s="135" ph="1"/>
      <c r="D255" s="133" t="s">
        <v>7633</v>
      </c>
      <c r="E255" s="132" t="s" ph="1">
        <v>6578</v>
      </c>
      <c r="F255" s="132" t="s">
        <v>2833</v>
      </c>
      <c r="G255" s="132" t="s">
        <v>5635</v>
      </c>
    </row>
    <row r="256" spans="1:7" ht="21.75" customHeight="1">
      <c r="A256" s="132" t="s">
        <v>1035</v>
      </c>
      <c r="B256" s="133" t="s">
        <v>5429</v>
      </c>
      <c r="C256" s="132" t="s" ph="1">
        <v>6961</v>
      </c>
      <c r="D256" s="133" t="s">
        <v>7635</v>
      </c>
      <c r="E256" s="132" t="s" ph="1">
        <v>6961</v>
      </c>
      <c r="F256" s="132" t="s">
        <v>2833</v>
      </c>
      <c r="G256" s="132" t="s">
        <v>5635</v>
      </c>
    </row>
    <row r="257" spans="1:7" ht="21.75" customHeight="1">
      <c r="A257" s="132" t="s">
        <v>1035</v>
      </c>
      <c r="B257" s="133" t="s">
        <v>7634</v>
      </c>
      <c r="C257" s="132" t="s" ph="1">
        <v>7631</v>
      </c>
      <c r="D257" s="133" t="s">
        <v>7633</v>
      </c>
      <c r="E257" s="132" t="s" ph="1">
        <v>6578</v>
      </c>
      <c r="F257" s="132" t="s">
        <v>2833</v>
      </c>
      <c r="G257" s="132" t="s">
        <v>5635</v>
      </c>
    </row>
    <row r="258" spans="1:7" ht="21.75" customHeight="1">
      <c r="A258" s="132" t="s">
        <v>1035</v>
      </c>
      <c r="B258" s="134"/>
      <c r="C258" s="135"/>
      <c r="D258" s="133" t="s">
        <v>2063</v>
      </c>
      <c r="E258" s="132" t="s" ph="1">
        <v>6971</v>
      </c>
      <c r="F258" s="132" t="s">
        <v>2833</v>
      </c>
      <c r="G258" s="132" t="s">
        <v>5635</v>
      </c>
    </row>
    <row r="259" spans="1:7" ht="21.75" customHeight="1">
      <c r="A259" s="132" t="s">
        <v>1035</v>
      </c>
      <c r="B259" s="134"/>
      <c r="C259" s="135"/>
      <c r="D259" s="133" t="s">
        <v>7039</v>
      </c>
      <c r="E259" s="132" t="s" ph="1">
        <v>4940</v>
      </c>
      <c r="F259" s="132" t="s">
        <v>2833</v>
      </c>
      <c r="G259" s="132" t="s">
        <v>5635</v>
      </c>
    </row>
    <row r="260" spans="1:7" ht="21.75" customHeight="1">
      <c r="A260" s="132" t="s">
        <v>1035</v>
      </c>
      <c r="B260" s="134"/>
      <c r="C260" s="135" ph="1"/>
      <c r="D260" s="133" t="s">
        <v>7632</v>
      </c>
      <c r="E260" s="132" t="s">
        <v>7631</v>
      </c>
      <c r="F260" s="132" t="s">
        <v>2833</v>
      </c>
      <c r="G260" s="132" t="s">
        <v>5635</v>
      </c>
    </row>
    <row r="261" spans="1:7" ht="21.75" customHeight="1">
      <c r="A261" s="132" t="s">
        <v>1035</v>
      </c>
      <c r="B261" s="133" t="s">
        <v>1392</v>
      </c>
      <c r="C261" s="132" t="s">
        <v>4940</v>
      </c>
      <c r="D261" s="133" t="s">
        <v>7039</v>
      </c>
      <c r="E261" s="132" t="s">
        <v>4940</v>
      </c>
      <c r="F261" s="132" t="s">
        <v>2833</v>
      </c>
      <c r="G261" s="132" t="s">
        <v>5635</v>
      </c>
    </row>
    <row r="262" spans="1:7" ht="21.75" customHeight="1">
      <c r="A262" s="132" t="s">
        <v>7596</v>
      </c>
      <c r="B262" s="133" t="s">
        <v>275</v>
      </c>
      <c r="C262" s="132" t="s" ph="1">
        <v>5745</v>
      </c>
      <c r="D262" s="133" t="s">
        <v>1319</v>
      </c>
      <c r="E262" s="132" t="s" ph="1">
        <v>1632</v>
      </c>
      <c r="F262" s="132" t="s">
        <v>7956</v>
      </c>
      <c r="G262" s="132" t="s">
        <v>5635</v>
      </c>
    </row>
    <row r="263" spans="1:7" ht="21.75" customHeight="1">
      <c r="A263" s="132" t="s">
        <v>7596</v>
      </c>
      <c r="B263" s="133" t="s">
        <v>1249</v>
      </c>
      <c r="C263" s="132" t="s" ph="1">
        <v>5518</v>
      </c>
      <c r="D263" s="133" t="s">
        <v>1038</v>
      </c>
      <c r="E263" s="132" t="s" ph="1">
        <v>5518</v>
      </c>
      <c r="F263" s="132" t="s">
        <v>7956</v>
      </c>
      <c r="G263" s="132" t="s">
        <v>5635</v>
      </c>
    </row>
    <row r="264" spans="1:7" ht="21.75" customHeight="1">
      <c r="A264" s="132" t="s">
        <v>7596</v>
      </c>
      <c r="B264" s="133" t="s">
        <v>7630</v>
      </c>
      <c r="C264" s="132" t="s" ph="1">
        <v>3276</v>
      </c>
      <c r="D264" s="133" t="s">
        <v>1907</v>
      </c>
      <c r="E264" s="132" t="s" ph="1">
        <v>3276</v>
      </c>
      <c r="F264" s="132" t="s">
        <v>7956</v>
      </c>
      <c r="G264" s="132" t="s">
        <v>5635</v>
      </c>
    </row>
    <row r="265" spans="1:7" ht="21.75" customHeight="1">
      <c r="A265" s="132" t="s">
        <v>7596</v>
      </c>
      <c r="B265" s="133" t="s">
        <v>4305</v>
      </c>
      <c r="C265" s="132" t="s" ph="1">
        <v>87</v>
      </c>
      <c r="D265" s="133" t="s">
        <v>7629</v>
      </c>
      <c r="E265" s="132" t="s" ph="1">
        <v>87</v>
      </c>
      <c r="F265" s="132" t="s">
        <v>7956</v>
      </c>
      <c r="G265" s="132" t="s">
        <v>5635</v>
      </c>
    </row>
    <row r="266" spans="1:7" ht="21.75" customHeight="1">
      <c r="A266" s="132" t="s">
        <v>7596</v>
      </c>
      <c r="B266" s="133" t="s">
        <v>3011</v>
      </c>
      <c r="C266" s="132" t="s" ph="1">
        <v>3003</v>
      </c>
      <c r="D266" s="133" t="s">
        <v>328</v>
      </c>
      <c r="E266" s="132" t="s" ph="1">
        <v>3003</v>
      </c>
      <c r="F266" s="132" t="s">
        <v>7956</v>
      </c>
      <c r="G266" s="132" t="s">
        <v>5635</v>
      </c>
    </row>
    <row r="267" spans="1:7" ht="21.75" customHeight="1">
      <c r="A267" s="132" t="s">
        <v>7596</v>
      </c>
      <c r="B267" s="133" t="s">
        <v>2070</v>
      </c>
      <c r="C267" s="132" t="s" ph="1">
        <v>5644</v>
      </c>
      <c r="D267" s="133" t="s">
        <v>4234</v>
      </c>
      <c r="E267" s="132" t="s" ph="1">
        <v>5644</v>
      </c>
      <c r="F267" s="132" t="s">
        <v>7956</v>
      </c>
      <c r="G267" s="132" t="s">
        <v>5635</v>
      </c>
    </row>
    <row r="268" spans="1:7" ht="21.75" customHeight="1">
      <c r="A268" s="132" t="s">
        <v>7596</v>
      </c>
      <c r="B268" s="133" t="s">
        <v>2829</v>
      </c>
      <c r="C268" s="132" t="s" ph="1">
        <v>7627</v>
      </c>
      <c r="D268" s="133" t="s">
        <v>7628</v>
      </c>
      <c r="E268" s="132" t="s" ph="1">
        <v>7627</v>
      </c>
      <c r="F268" s="132" t="s">
        <v>7956</v>
      </c>
      <c r="G268" s="132" t="s">
        <v>5635</v>
      </c>
    </row>
    <row r="269" spans="1:7" ht="21.75" customHeight="1">
      <c r="A269" s="132" t="s">
        <v>7596</v>
      </c>
      <c r="B269" s="133" t="s">
        <v>7626</v>
      </c>
      <c r="C269" s="132" t="s" ph="1">
        <v>2305</v>
      </c>
      <c r="D269" s="133" t="s">
        <v>7624</v>
      </c>
      <c r="E269" s="132" t="s" ph="1">
        <v>2305</v>
      </c>
      <c r="F269" s="132" t="s">
        <v>7956</v>
      </c>
      <c r="G269" s="132" t="s">
        <v>5635</v>
      </c>
    </row>
    <row r="270" spans="1:7" ht="21.75" customHeight="1">
      <c r="A270" s="132" t="s">
        <v>7596</v>
      </c>
      <c r="B270" s="133" t="s">
        <v>7623</v>
      </c>
      <c r="C270" s="132" t="s" ph="1">
        <v>7546</v>
      </c>
      <c r="D270" s="133" t="s">
        <v>392</v>
      </c>
      <c r="E270" s="132" t="s" ph="1">
        <v>7546</v>
      </c>
      <c r="F270" s="132" t="s">
        <v>7956</v>
      </c>
      <c r="G270" s="132" t="s">
        <v>5635</v>
      </c>
    </row>
    <row r="271" spans="1:7" ht="21.75" customHeight="1">
      <c r="A271" s="132" t="s">
        <v>7596</v>
      </c>
      <c r="B271" s="133" t="s">
        <v>7622</v>
      </c>
      <c r="C271" s="132" t="s" ph="1">
        <v>364</v>
      </c>
      <c r="D271" s="133" t="s">
        <v>5378</v>
      </c>
      <c r="E271" s="132" t="s" ph="1">
        <v>364</v>
      </c>
      <c r="F271" s="132" t="s">
        <v>7956</v>
      </c>
      <c r="G271" s="132" t="s">
        <v>5635</v>
      </c>
    </row>
    <row r="272" spans="1:7" ht="21.75" customHeight="1">
      <c r="A272" s="132" t="s">
        <v>7596</v>
      </c>
      <c r="B272" s="133" t="s">
        <v>6528</v>
      </c>
      <c r="C272" s="132" t="s" ph="1">
        <v>7348</v>
      </c>
      <c r="D272" s="133" t="s">
        <v>7621</v>
      </c>
      <c r="E272" s="132" t="s" ph="1">
        <v>7348</v>
      </c>
      <c r="F272" s="132" t="s">
        <v>7956</v>
      </c>
      <c r="G272" s="132" t="s">
        <v>5635</v>
      </c>
    </row>
    <row r="273" spans="1:7" ht="21.75" customHeight="1">
      <c r="A273" s="132" t="s">
        <v>7596</v>
      </c>
      <c r="B273" s="133" t="s">
        <v>7620</v>
      </c>
      <c r="C273" s="132" t="s" ph="1">
        <v>2807</v>
      </c>
      <c r="D273" s="133" t="s">
        <v>7618</v>
      </c>
      <c r="E273" s="132" t="s" ph="1">
        <v>2807</v>
      </c>
      <c r="F273" s="132" t="s">
        <v>7956</v>
      </c>
      <c r="G273" s="132" t="s">
        <v>5635</v>
      </c>
    </row>
    <row r="274" spans="1:7" ht="21.75" customHeight="1">
      <c r="A274" s="132" t="s">
        <v>7596</v>
      </c>
      <c r="B274" s="133" t="s">
        <v>3714</v>
      </c>
      <c r="C274" s="132" t="s" ph="1">
        <v>7466</v>
      </c>
      <c r="D274" s="133" t="s">
        <v>7617</v>
      </c>
      <c r="E274" s="132" t="s" ph="1">
        <v>7466</v>
      </c>
      <c r="F274" s="132" t="s">
        <v>7956</v>
      </c>
      <c r="G274" s="132" t="s">
        <v>5635</v>
      </c>
    </row>
    <row r="275" spans="1:7" ht="21.75" customHeight="1">
      <c r="A275" s="132" t="s">
        <v>7596</v>
      </c>
      <c r="B275" s="133" t="s">
        <v>5057</v>
      </c>
      <c r="C275" s="132" t="s" ph="1">
        <v>4856</v>
      </c>
      <c r="D275" s="133" t="s">
        <v>4815</v>
      </c>
      <c r="E275" s="132" t="s" ph="1">
        <v>4856</v>
      </c>
      <c r="F275" s="132" t="s">
        <v>7956</v>
      </c>
      <c r="G275" s="132" t="s">
        <v>5635</v>
      </c>
    </row>
    <row r="276" spans="1:7" ht="21.75" customHeight="1">
      <c r="A276" s="132" t="s">
        <v>7596</v>
      </c>
      <c r="B276" s="134"/>
      <c r="C276" s="135"/>
      <c r="D276" s="133" t="s">
        <v>5055</v>
      </c>
      <c r="E276" s="132" t="s" ph="1">
        <v>3155</v>
      </c>
      <c r="F276" s="132" t="s">
        <v>7956</v>
      </c>
      <c r="G276" s="132" t="s">
        <v>5635</v>
      </c>
    </row>
    <row r="277" spans="1:7" ht="21.75" customHeight="1">
      <c r="A277" s="132" t="s">
        <v>7596</v>
      </c>
      <c r="B277" s="135"/>
      <c r="C277" s="135"/>
      <c r="D277" s="133" t="s">
        <v>7208</v>
      </c>
      <c r="E277" s="132" t="s" ph="1">
        <v>1727</v>
      </c>
      <c r="F277" s="132" t="s">
        <v>7956</v>
      </c>
      <c r="G277" s="132" t="s">
        <v>5635</v>
      </c>
    </row>
    <row r="278" spans="1:7" ht="21.75" customHeight="1">
      <c r="A278" s="132" t="s">
        <v>7596</v>
      </c>
      <c r="B278" s="134"/>
      <c r="C278" s="135" ph="1"/>
      <c r="D278" s="133" t="s">
        <v>1319</v>
      </c>
      <c r="E278" s="132" t="s" ph="1">
        <v>1632</v>
      </c>
      <c r="F278" s="132" t="s">
        <v>7956</v>
      </c>
      <c r="G278" s="132" t="s">
        <v>5635</v>
      </c>
    </row>
    <row r="279" spans="1:7" ht="21.75" customHeight="1">
      <c r="A279" s="132" t="s">
        <v>7596</v>
      </c>
      <c r="B279" s="133" t="s">
        <v>7616</v>
      </c>
      <c r="C279" s="132" t="s" ph="1">
        <v>3969</v>
      </c>
      <c r="D279" s="133" t="s">
        <v>4706</v>
      </c>
      <c r="E279" s="132" t="s" ph="1">
        <v>3969</v>
      </c>
      <c r="F279" s="132" t="s">
        <v>7956</v>
      </c>
      <c r="G279" s="132" t="s">
        <v>5635</v>
      </c>
    </row>
    <row r="280" spans="1:7" ht="21.75" customHeight="1">
      <c r="A280" s="132" t="s">
        <v>7596</v>
      </c>
      <c r="B280" s="133" t="s">
        <v>1325</v>
      </c>
      <c r="C280" s="132" t="s" ph="1">
        <v>7615</v>
      </c>
      <c r="D280" s="133" t="s">
        <v>6906</v>
      </c>
      <c r="E280" s="132" t="s" ph="1">
        <v>7615</v>
      </c>
      <c r="F280" s="132" t="s">
        <v>7956</v>
      </c>
      <c r="G280" s="132" t="s">
        <v>5635</v>
      </c>
    </row>
    <row r="281" spans="1:7" ht="21.75" customHeight="1">
      <c r="A281" s="132" t="s">
        <v>7596</v>
      </c>
      <c r="B281" s="134"/>
      <c r="C281" s="135"/>
      <c r="D281" s="133" t="s">
        <v>7057</v>
      </c>
      <c r="E281" s="132" t="s" ph="1">
        <v>7614</v>
      </c>
      <c r="F281" s="132" t="s">
        <v>7956</v>
      </c>
      <c r="G281" s="132" t="s">
        <v>5635</v>
      </c>
    </row>
    <row r="282" spans="1:7" ht="21.75" customHeight="1">
      <c r="A282" s="132" t="s">
        <v>7596</v>
      </c>
      <c r="B282" s="133" t="s">
        <v>5721</v>
      </c>
      <c r="C282" s="132" t="s" ph="1">
        <v>7612</v>
      </c>
      <c r="D282" s="133" t="s">
        <v>162</v>
      </c>
      <c r="E282" s="132" t="s" ph="1">
        <v>7612</v>
      </c>
      <c r="F282" s="132" t="s">
        <v>7956</v>
      </c>
      <c r="G282" s="132" t="s">
        <v>5635</v>
      </c>
    </row>
    <row r="283" spans="1:7" ht="21.75" customHeight="1">
      <c r="A283" s="132" t="s">
        <v>7596</v>
      </c>
      <c r="B283" s="133" t="s">
        <v>4806</v>
      </c>
      <c r="C283" s="132" t="s" ph="1">
        <v>1692</v>
      </c>
      <c r="D283" s="133" t="s">
        <v>7562</v>
      </c>
      <c r="E283" s="132" t="s" ph="1">
        <v>1692</v>
      </c>
      <c r="F283" s="132" t="s">
        <v>7956</v>
      </c>
      <c r="G283" s="132" t="s">
        <v>5635</v>
      </c>
    </row>
    <row r="284" spans="1:7" ht="21.75" customHeight="1">
      <c r="A284" s="132" t="s">
        <v>7596</v>
      </c>
      <c r="B284" s="133" t="s">
        <v>7611</v>
      </c>
      <c r="C284" s="132" t="s" ph="1">
        <v>3615</v>
      </c>
      <c r="D284" s="133" t="s">
        <v>409</v>
      </c>
      <c r="E284" s="132" t="s" ph="1">
        <v>3615</v>
      </c>
      <c r="F284" s="132" t="s">
        <v>7956</v>
      </c>
      <c r="G284" s="132" t="s">
        <v>5635</v>
      </c>
    </row>
    <row r="285" spans="1:7" ht="21.75" customHeight="1">
      <c r="A285" s="132" t="s">
        <v>7596</v>
      </c>
      <c r="B285" s="133" t="s">
        <v>747</v>
      </c>
      <c r="C285" s="132" t="s" ph="1">
        <v>7610</v>
      </c>
      <c r="D285" s="133" t="s">
        <v>4145</v>
      </c>
      <c r="E285" s="132" t="s" ph="1">
        <v>7610</v>
      </c>
      <c r="F285" s="132" t="s">
        <v>7956</v>
      </c>
      <c r="G285" s="132" t="s">
        <v>5635</v>
      </c>
    </row>
    <row r="286" spans="1:7" ht="21.75" customHeight="1">
      <c r="A286" s="132" t="s">
        <v>7596</v>
      </c>
      <c r="B286" s="133" t="s">
        <v>490</v>
      </c>
      <c r="C286" s="132" t="s" ph="1">
        <v>5621</v>
      </c>
      <c r="D286" s="133" t="s">
        <v>3404</v>
      </c>
      <c r="E286" s="132" t="s" ph="1">
        <v>5621</v>
      </c>
      <c r="F286" s="132" t="s">
        <v>7956</v>
      </c>
      <c r="G286" s="132" t="s">
        <v>5635</v>
      </c>
    </row>
    <row r="287" spans="1:7" ht="21.75" customHeight="1">
      <c r="A287" s="132" t="s">
        <v>7596</v>
      </c>
      <c r="B287" s="133" t="s">
        <v>7609</v>
      </c>
      <c r="C287" s="132" t="s" ph="1">
        <v>4008</v>
      </c>
      <c r="D287" s="133" t="s">
        <v>7608</v>
      </c>
      <c r="E287" s="132" t="s" ph="1">
        <v>4008</v>
      </c>
      <c r="F287" s="132" t="s">
        <v>7956</v>
      </c>
      <c r="G287" s="132" t="s">
        <v>5635</v>
      </c>
    </row>
    <row r="288" spans="1:7" ht="21.75" customHeight="1">
      <c r="A288" s="132" t="s">
        <v>7596</v>
      </c>
      <c r="B288" s="133" t="s">
        <v>7607</v>
      </c>
      <c r="C288" s="132" t="s" ph="1">
        <v>6019</v>
      </c>
      <c r="D288" s="133" t="s">
        <v>1819</v>
      </c>
      <c r="E288" s="132" t="s" ph="1">
        <v>4008</v>
      </c>
      <c r="F288" s="132" t="s">
        <v>7956</v>
      </c>
      <c r="G288" s="132" t="s">
        <v>5635</v>
      </c>
    </row>
    <row r="289" spans="1:11" ht="21.75" customHeight="1">
      <c r="A289" s="132" t="s">
        <v>7596</v>
      </c>
      <c r="B289" s="133" t="s">
        <v>7606</v>
      </c>
      <c r="C289" s="132" t="s" ph="1">
        <v>2548</v>
      </c>
      <c r="D289" s="133" t="s">
        <v>7605</v>
      </c>
      <c r="E289" s="132" t="s" ph="1">
        <v>4008</v>
      </c>
      <c r="F289" s="132" t="s">
        <v>7956</v>
      </c>
      <c r="G289" s="132" t="s">
        <v>5635</v>
      </c>
    </row>
    <row r="290" spans="1:11" ht="21.75" customHeight="1">
      <c r="A290" s="132" t="s">
        <v>7596</v>
      </c>
      <c r="B290" s="133" t="s">
        <v>7173</v>
      </c>
      <c r="C290" s="132" t="s" ph="1">
        <v>6621</v>
      </c>
      <c r="D290" s="133" t="s">
        <v>725</v>
      </c>
      <c r="E290" s="132" t="s" ph="1">
        <v>6621</v>
      </c>
      <c r="F290" s="132" t="s">
        <v>7956</v>
      </c>
      <c r="G290" s="132" t="s">
        <v>5635</v>
      </c>
    </row>
    <row r="291" spans="1:11" ht="21.75" customHeight="1">
      <c r="A291" s="132" t="s">
        <v>7596</v>
      </c>
      <c r="B291" s="133" t="s">
        <v>7604</v>
      </c>
      <c r="C291" s="132" t="s" ph="1">
        <v>7602</v>
      </c>
      <c r="D291" s="133" t="s">
        <v>7603</v>
      </c>
      <c r="E291" s="132" t="s" ph="1">
        <v>7602</v>
      </c>
      <c r="F291" s="132" t="s">
        <v>7956</v>
      </c>
      <c r="G291" s="132" t="s">
        <v>5635</v>
      </c>
    </row>
    <row r="292" spans="1:11" ht="21.75" customHeight="1">
      <c r="A292" s="132" t="s">
        <v>7596</v>
      </c>
      <c r="B292" s="133" t="s">
        <v>3741</v>
      </c>
      <c r="C292" s="132" t="s" ph="1">
        <v>473</v>
      </c>
      <c r="D292" s="133" t="s">
        <v>478</v>
      </c>
      <c r="E292" s="132" t="s" ph="1">
        <v>473</v>
      </c>
      <c r="F292" s="132" t="s">
        <v>7956</v>
      </c>
      <c r="G292" s="132" t="s">
        <v>5635</v>
      </c>
    </row>
    <row r="293" spans="1:11" ht="21.75" customHeight="1">
      <c r="A293" s="132" t="s">
        <v>7596</v>
      </c>
      <c r="B293" s="133" t="s">
        <v>408</v>
      </c>
      <c r="C293" s="132" t="s" ph="1">
        <v>4797</v>
      </c>
      <c r="D293" s="133" t="s">
        <v>6505</v>
      </c>
      <c r="E293" s="132" t="s" ph="1">
        <v>4797</v>
      </c>
      <c r="F293" s="132" t="s">
        <v>7956</v>
      </c>
      <c r="G293" s="132" t="s">
        <v>5635</v>
      </c>
    </row>
    <row r="294" spans="1:11" ht="21.75" customHeight="1">
      <c r="A294" s="132" t="s">
        <v>7596</v>
      </c>
      <c r="B294" s="133" t="s">
        <v>7601</v>
      </c>
      <c r="C294" s="132" t="s" ph="1">
        <v>4354</v>
      </c>
      <c r="D294" s="133" t="s">
        <v>7600</v>
      </c>
      <c r="E294" s="132" t="s" ph="1">
        <v>4354</v>
      </c>
      <c r="F294" s="132" t="s">
        <v>7956</v>
      </c>
      <c r="G294" s="132" t="s">
        <v>5635</v>
      </c>
    </row>
    <row r="295" spans="1:11" ht="21.75" customHeight="1">
      <c r="A295" s="132" t="s">
        <v>7596</v>
      </c>
      <c r="B295" s="133" t="s">
        <v>1264</v>
      </c>
      <c r="C295" s="132" t="s" ph="1">
        <v>740</v>
      </c>
      <c r="D295" s="133" t="s">
        <v>7083</v>
      </c>
      <c r="E295" s="132" t="s" ph="1">
        <v>740</v>
      </c>
      <c r="F295" s="132" t="s">
        <v>7956</v>
      </c>
      <c r="G295" s="132" t="s">
        <v>5635</v>
      </c>
    </row>
    <row r="296" spans="1:11" ht="21.75" customHeight="1">
      <c r="A296" s="132" t="s">
        <v>7596</v>
      </c>
      <c r="B296" s="133" t="s">
        <v>4774</v>
      </c>
      <c r="C296" s="132" t="s" ph="1">
        <v>7079</v>
      </c>
      <c r="D296" s="133" t="s">
        <v>7082</v>
      </c>
      <c r="E296" s="132" t="s" ph="1">
        <v>7079</v>
      </c>
      <c r="F296" s="132" t="s">
        <v>7956</v>
      </c>
      <c r="G296" s="132" t="s">
        <v>5635</v>
      </c>
    </row>
    <row r="297" spans="1:11" ht="21.75" customHeight="1">
      <c r="A297" s="132" t="s">
        <v>7596</v>
      </c>
      <c r="B297" s="133" t="s">
        <v>7599</v>
      </c>
      <c r="C297" s="132" t="s" ph="1">
        <v>7077</v>
      </c>
      <c r="D297" s="133" t="s">
        <v>7078</v>
      </c>
      <c r="E297" s="132" t="s" ph="1">
        <v>7077</v>
      </c>
      <c r="F297" s="132" t="s">
        <v>7956</v>
      </c>
      <c r="G297" s="132" t="s">
        <v>5635</v>
      </c>
    </row>
    <row r="298" spans="1:11" ht="21.75" customHeight="1">
      <c r="A298" s="132" t="s">
        <v>7596</v>
      </c>
      <c r="B298" s="133" t="s">
        <v>989</v>
      </c>
      <c r="C298" s="136" t="s" ph="1">
        <v>7598</v>
      </c>
      <c r="D298" s="133" t="s">
        <v>1919</v>
      </c>
      <c r="E298" s="136" t="s" ph="1">
        <v>7598</v>
      </c>
      <c r="F298" s="132" t="s">
        <v>7956</v>
      </c>
      <c r="G298" s="132" t="s">
        <v>5635</v>
      </c>
    </row>
    <row r="299" spans="1:11" ht="21.75" customHeight="1">
      <c r="A299" s="132" t="s">
        <v>7596</v>
      </c>
      <c r="B299" s="133" t="s">
        <v>7597</v>
      </c>
      <c r="C299" s="136" t="s" ph="1">
        <v>7075</v>
      </c>
      <c r="D299" s="133" t="s">
        <v>7076</v>
      </c>
      <c r="E299" s="136" t="s" ph="1">
        <v>7075</v>
      </c>
      <c r="F299" s="132" t="s">
        <v>7956</v>
      </c>
      <c r="G299" s="132" t="s">
        <v>5635</v>
      </c>
    </row>
    <row r="300" spans="1:11" ht="21.75" customHeight="1">
      <c r="A300" s="132" t="s">
        <v>7596</v>
      </c>
      <c r="B300" s="133" t="s">
        <v>16</v>
      </c>
      <c r="C300" s="132" t="s" ph="1">
        <v>4918</v>
      </c>
      <c r="D300" s="133" t="s">
        <v>7176</v>
      </c>
      <c r="E300" s="132" t="s" ph="1">
        <v>4918</v>
      </c>
      <c r="F300" s="132" t="s">
        <v>7956</v>
      </c>
      <c r="G300" s="132" t="s">
        <v>5635</v>
      </c>
    </row>
    <row r="301" spans="1:11" ht="21.75" customHeight="1">
      <c r="A301" s="132" t="s">
        <v>7240</v>
      </c>
      <c r="B301" s="133" t="s">
        <v>7468</v>
      </c>
      <c r="C301" s="132" t="s" ph="1">
        <v>1112</v>
      </c>
      <c r="D301" s="133" t="s">
        <v>7404</v>
      </c>
      <c r="E301" s="132" t="s" ph="1">
        <v>1112</v>
      </c>
      <c r="F301" s="132" t="s">
        <v>1160</v>
      </c>
      <c r="G301" s="132" t="s">
        <v>5635</v>
      </c>
      <c r="H301" s="131" ph="1"/>
      <c r="J301" s="131" ph="1"/>
      <c r="K301" s="131" ph="1"/>
    </row>
    <row r="302" spans="1:11" ht="21.75" customHeight="1">
      <c r="A302" s="132" t="s">
        <v>7240</v>
      </c>
      <c r="B302" s="133" t="s">
        <v>1244</v>
      </c>
      <c r="C302" s="132" t="s" ph="1">
        <v>6212</v>
      </c>
      <c r="D302" s="133" t="s">
        <v>4726</v>
      </c>
      <c r="E302" s="132" t="s" ph="1">
        <v>6212</v>
      </c>
      <c r="F302" s="132" t="s">
        <v>1160</v>
      </c>
      <c r="G302" s="132" t="s">
        <v>5635</v>
      </c>
      <c r="H302" s="131" ph="1"/>
      <c r="J302" s="131" ph="1"/>
      <c r="K302" s="131" ph="1"/>
    </row>
    <row r="303" spans="1:11" ht="21.75" customHeight="1">
      <c r="A303" s="132" t="s">
        <v>7240</v>
      </c>
      <c r="B303" s="133" t="s">
        <v>7595</v>
      </c>
      <c r="C303" s="132" t="s" ph="1">
        <v>1248</v>
      </c>
      <c r="D303" s="133" t="s">
        <v>7340</v>
      </c>
      <c r="E303" s="132" t="s" ph="1">
        <v>1248</v>
      </c>
      <c r="F303" s="132" t="s">
        <v>1160</v>
      </c>
      <c r="G303" s="132" t="s">
        <v>5635</v>
      </c>
      <c r="H303" s="131" ph="1"/>
      <c r="J303" s="131" ph="1"/>
      <c r="K303" s="131" ph="1"/>
    </row>
    <row r="304" spans="1:11" ht="21.75" customHeight="1">
      <c r="A304" s="132" t="s">
        <v>7240</v>
      </c>
      <c r="B304" s="133" t="s">
        <v>7594</v>
      </c>
      <c r="C304" s="132" t="s" ph="1">
        <v>7593</v>
      </c>
      <c r="D304" s="133" t="s">
        <v>4251</v>
      </c>
      <c r="E304" s="132" t="s" ph="1">
        <v>7593</v>
      </c>
      <c r="F304" s="132" t="s">
        <v>1160</v>
      </c>
      <c r="G304" s="132" t="s">
        <v>5635</v>
      </c>
      <c r="H304" s="131" ph="1"/>
      <c r="J304" s="131" ph="1"/>
      <c r="K304" s="131" ph="1"/>
    </row>
    <row r="305" spans="1:11" ht="21.75" customHeight="1">
      <c r="A305" s="132" t="s">
        <v>7240</v>
      </c>
      <c r="B305" s="133" t="s">
        <v>948</v>
      </c>
      <c r="C305" s="132" t="s" ph="1">
        <v>7592</v>
      </c>
      <c r="D305" s="133" t="s">
        <v>671</v>
      </c>
      <c r="E305" s="132" t="s" ph="1">
        <v>7592</v>
      </c>
      <c r="F305" s="132" t="s">
        <v>1160</v>
      </c>
      <c r="G305" s="132" t="s">
        <v>5635</v>
      </c>
      <c r="H305" s="131" ph="1"/>
      <c r="J305" s="131" ph="1"/>
      <c r="K305" s="131" ph="1"/>
    </row>
    <row r="306" spans="1:11" ht="21.75" customHeight="1">
      <c r="A306" s="132" t="s">
        <v>7240</v>
      </c>
      <c r="B306" s="133" t="s">
        <v>7591</v>
      </c>
      <c r="C306" s="132" t="s" ph="1">
        <v>2481</v>
      </c>
      <c r="D306" s="133" t="s">
        <v>346</v>
      </c>
      <c r="E306" s="132" t="s" ph="1">
        <v>2481</v>
      </c>
      <c r="F306" s="132" t="s">
        <v>1160</v>
      </c>
      <c r="G306" s="132" t="s">
        <v>5635</v>
      </c>
      <c r="H306" s="131" ph="1"/>
      <c r="J306" s="131" ph="1"/>
      <c r="K306" s="131" ph="1"/>
    </row>
    <row r="307" spans="1:11" ht="21.75" customHeight="1">
      <c r="A307" s="132" t="s">
        <v>7240</v>
      </c>
      <c r="B307" s="133" t="s">
        <v>7590</v>
      </c>
      <c r="C307" s="132" t="s" ph="1">
        <v>7380</v>
      </c>
      <c r="D307" s="133" t="s">
        <v>7589</v>
      </c>
      <c r="E307" s="132" t="s" ph="1">
        <v>7380</v>
      </c>
      <c r="F307" s="132" t="s">
        <v>1160</v>
      </c>
      <c r="G307" s="132" t="s">
        <v>5635</v>
      </c>
      <c r="H307" s="131" ph="1"/>
      <c r="J307" s="131" ph="1"/>
      <c r="K307" s="131" ph="1"/>
    </row>
    <row r="308" spans="1:11" ht="21.75" customHeight="1">
      <c r="A308" s="132" t="s">
        <v>7240</v>
      </c>
      <c r="B308" s="133" t="s">
        <v>822</v>
      </c>
      <c r="C308" s="132" t="s" ph="1">
        <v>7588</v>
      </c>
      <c r="D308" s="133" t="s">
        <v>6666</v>
      </c>
      <c r="E308" s="132" t="s" ph="1">
        <v>7588</v>
      </c>
      <c r="F308" s="132" t="s">
        <v>1160</v>
      </c>
      <c r="G308" s="132" t="s">
        <v>5635</v>
      </c>
      <c r="H308" s="131" ph="1"/>
      <c r="J308" s="131" ph="1"/>
      <c r="K308" s="131" ph="1"/>
    </row>
    <row r="309" spans="1:11" ht="21.75" customHeight="1">
      <c r="A309" s="132" t="s">
        <v>7240</v>
      </c>
      <c r="B309" s="133" t="s">
        <v>7484</v>
      </c>
      <c r="C309" s="132" t="s" ph="1">
        <v>810</v>
      </c>
      <c r="D309" s="133" t="s">
        <v>4338</v>
      </c>
      <c r="E309" s="132" t="s" ph="1">
        <v>810</v>
      </c>
      <c r="F309" s="132" t="s">
        <v>1160</v>
      </c>
      <c r="G309" s="132" t="s">
        <v>5635</v>
      </c>
      <c r="H309" s="131" ph="1"/>
      <c r="J309" s="131" ph="1"/>
      <c r="K309" s="131" ph="1"/>
    </row>
    <row r="310" spans="1:11" ht="21.75" customHeight="1">
      <c r="A310" s="132" t="s">
        <v>7240</v>
      </c>
      <c r="B310" s="133" t="s">
        <v>7587</v>
      </c>
      <c r="C310" s="132" t="s" ph="1">
        <v>7586</v>
      </c>
      <c r="D310" s="133" t="s">
        <v>3197</v>
      </c>
      <c r="E310" s="132" t="s" ph="1">
        <v>7586</v>
      </c>
      <c r="F310" s="132" t="s">
        <v>1160</v>
      </c>
      <c r="G310" s="132" t="s">
        <v>5635</v>
      </c>
      <c r="H310" s="131" ph="1"/>
      <c r="J310" s="131" ph="1"/>
      <c r="K310" s="131" ph="1"/>
    </row>
    <row r="311" spans="1:11" ht="21.75" customHeight="1">
      <c r="A311" s="132" t="s">
        <v>7240</v>
      </c>
      <c r="B311" s="133" t="s">
        <v>3583</v>
      </c>
      <c r="C311" s="132" t="s" ph="1">
        <v>2318</v>
      </c>
      <c r="D311" s="133" t="s">
        <v>3659</v>
      </c>
      <c r="E311" s="132" t="s" ph="1">
        <v>2318</v>
      </c>
      <c r="F311" s="132" t="s">
        <v>1160</v>
      </c>
      <c r="G311" s="132" t="s">
        <v>5635</v>
      </c>
      <c r="H311" s="131" ph="1"/>
      <c r="J311" s="131" ph="1"/>
      <c r="K311" s="131" ph="1"/>
    </row>
    <row r="312" spans="1:11" ht="21.75" customHeight="1">
      <c r="A312" s="132" t="s">
        <v>7240</v>
      </c>
      <c r="B312" s="133" t="s">
        <v>6394</v>
      </c>
      <c r="C312" s="132" t="s" ph="1">
        <v>5230</v>
      </c>
      <c r="D312" s="133" t="s">
        <v>4277</v>
      </c>
      <c r="E312" s="132" t="s" ph="1">
        <v>5230</v>
      </c>
      <c r="F312" s="132" t="s">
        <v>1160</v>
      </c>
      <c r="G312" s="132" t="s">
        <v>5635</v>
      </c>
      <c r="H312" s="131" ph="1"/>
      <c r="J312" s="131" ph="1"/>
      <c r="K312" s="131" ph="1"/>
    </row>
    <row r="313" spans="1:11" ht="21.75" customHeight="1">
      <c r="A313" s="132" t="s">
        <v>7240</v>
      </c>
      <c r="B313" s="133" t="s">
        <v>5991</v>
      </c>
      <c r="C313" s="132" t="s" ph="1">
        <v>3709</v>
      </c>
      <c r="D313" s="133" t="s">
        <v>6715</v>
      </c>
      <c r="E313" s="132" t="s" ph="1">
        <v>3709</v>
      </c>
      <c r="F313" s="132" t="s">
        <v>1160</v>
      </c>
      <c r="G313" s="132" t="s">
        <v>5635</v>
      </c>
      <c r="H313" s="131" ph="1"/>
      <c r="J313" s="131" ph="1"/>
      <c r="K313" s="131" ph="1"/>
    </row>
    <row r="314" spans="1:11" ht="21.75" customHeight="1">
      <c r="A314" s="132" t="s">
        <v>7240</v>
      </c>
      <c r="B314" s="133" t="s">
        <v>7585</v>
      </c>
      <c r="C314" s="132" t="s" ph="1">
        <v>7072</v>
      </c>
      <c r="D314" s="133" t="s">
        <v>7584</v>
      </c>
      <c r="E314" s="132" t="s" ph="1">
        <v>7072</v>
      </c>
      <c r="F314" s="132" t="s">
        <v>1160</v>
      </c>
      <c r="G314" s="132" t="s">
        <v>5635</v>
      </c>
      <c r="H314" s="131" ph="1"/>
      <c r="J314" s="131" ph="1"/>
      <c r="K314" s="131" ph="1"/>
    </row>
    <row r="315" spans="1:11" ht="21.75" customHeight="1">
      <c r="A315" s="132" t="s">
        <v>7240</v>
      </c>
      <c r="B315" s="133" t="s">
        <v>7583</v>
      </c>
      <c r="C315" s="132" t="s" ph="1">
        <v>1445</v>
      </c>
      <c r="D315" s="133" t="s">
        <v>3576</v>
      </c>
      <c r="E315" s="132" t="s" ph="1">
        <v>1445</v>
      </c>
      <c r="F315" s="132" t="s">
        <v>1160</v>
      </c>
      <c r="G315" s="132" t="s">
        <v>5635</v>
      </c>
      <c r="H315" s="131" ph="1"/>
      <c r="J315" s="131" ph="1"/>
      <c r="K315" s="131" ph="1"/>
    </row>
    <row r="316" spans="1:11" ht="21.75" customHeight="1">
      <c r="A316" s="132" t="s">
        <v>7240</v>
      </c>
      <c r="B316" s="133" t="s">
        <v>6776</v>
      </c>
      <c r="C316" s="132" t="s" ph="1">
        <v>3313</v>
      </c>
      <c r="D316" s="133" t="s">
        <v>7582</v>
      </c>
      <c r="E316" s="132" t="s" ph="1">
        <v>3313</v>
      </c>
      <c r="F316" s="132" t="s">
        <v>1160</v>
      </c>
      <c r="G316" s="132" t="s">
        <v>5635</v>
      </c>
    </row>
    <row r="317" spans="1:11" ht="21.75" customHeight="1">
      <c r="A317" s="132" t="s">
        <v>7240</v>
      </c>
      <c r="B317" s="133" t="s">
        <v>7581</v>
      </c>
      <c r="C317" s="132" t="s" ph="1">
        <v>7580</v>
      </c>
      <c r="D317" s="133" t="s">
        <v>968</v>
      </c>
      <c r="E317" s="132" t="s" ph="1">
        <v>7580</v>
      </c>
      <c r="F317" s="132" t="s">
        <v>1160</v>
      </c>
      <c r="G317" s="132" t="s">
        <v>5635</v>
      </c>
    </row>
    <row r="318" spans="1:11" ht="21.75" customHeight="1">
      <c r="A318" s="132" t="s">
        <v>7240</v>
      </c>
      <c r="B318" s="133" t="s">
        <v>749</v>
      </c>
      <c r="C318" s="132" t="s" ph="1">
        <v>52</v>
      </c>
      <c r="D318" s="133" t="s">
        <v>7579</v>
      </c>
      <c r="E318" s="132" t="s" ph="1">
        <v>52</v>
      </c>
      <c r="F318" s="132" t="s">
        <v>1160</v>
      </c>
      <c r="G318" s="132" t="s">
        <v>5635</v>
      </c>
    </row>
    <row r="319" spans="1:11" ht="21.75" customHeight="1">
      <c r="A319" s="132" t="s">
        <v>7240</v>
      </c>
      <c r="B319" s="134"/>
      <c r="C319" s="135"/>
      <c r="D319" s="133" t="s">
        <v>1089</v>
      </c>
      <c r="E319" s="132" t="s" ph="1">
        <v>7572</v>
      </c>
      <c r="F319" s="132" t="s">
        <v>1160</v>
      </c>
      <c r="G319" s="132" t="s">
        <v>5635</v>
      </c>
    </row>
    <row r="320" spans="1:11" ht="21.75" customHeight="1">
      <c r="A320" s="132" t="s">
        <v>7240</v>
      </c>
      <c r="B320" s="133" t="s">
        <v>6716</v>
      </c>
      <c r="C320" s="132" t="s" ph="1">
        <v>1366</v>
      </c>
      <c r="D320" s="133" t="s">
        <v>7578</v>
      </c>
      <c r="E320" s="132" t="s" ph="1">
        <v>1366</v>
      </c>
      <c r="F320" s="132" t="s">
        <v>1160</v>
      </c>
      <c r="G320" s="132" t="s">
        <v>5635</v>
      </c>
    </row>
    <row r="321" spans="1:7" ht="21.75" customHeight="1">
      <c r="A321" s="132" t="s">
        <v>1155</v>
      </c>
      <c r="B321" s="133" t="s">
        <v>1288</v>
      </c>
      <c r="C321" s="132" t="s" ph="1">
        <v>7575</v>
      </c>
      <c r="D321" s="133" t="s">
        <v>7577</v>
      </c>
      <c r="E321" s="132" t="s" ph="1">
        <v>7575</v>
      </c>
      <c r="F321" s="132" t="s">
        <v>7958</v>
      </c>
      <c r="G321" s="132" t="s">
        <v>5635</v>
      </c>
    </row>
    <row r="322" spans="1:7" ht="21.75" customHeight="1">
      <c r="A322" s="132" t="s">
        <v>1155</v>
      </c>
      <c r="B322" s="133" t="s">
        <v>3986</v>
      </c>
      <c r="C322" s="132" t="s" ph="1">
        <v>7573</v>
      </c>
      <c r="D322" s="133" t="s">
        <v>7574</v>
      </c>
      <c r="E322" s="132" t="s" ph="1">
        <v>7573</v>
      </c>
      <c r="F322" s="132" t="s">
        <v>7958</v>
      </c>
      <c r="G322" s="132" t="s">
        <v>5635</v>
      </c>
    </row>
    <row r="323" spans="1:7" ht="21.75" customHeight="1">
      <c r="A323" s="132" t="s">
        <v>1155</v>
      </c>
      <c r="B323" s="133" t="s">
        <v>7058</v>
      </c>
      <c r="C323" s="132" t="s" ph="1">
        <v>7572</v>
      </c>
      <c r="D323" s="133" t="s">
        <v>1089</v>
      </c>
      <c r="E323" s="132" t="s" ph="1">
        <v>7572</v>
      </c>
      <c r="F323" s="132" t="s">
        <v>7958</v>
      </c>
      <c r="G323" s="132" t="s">
        <v>5635</v>
      </c>
    </row>
    <row r="324" spans="1:7" ht="21.75" customHeight="1">
      <c r="A324" s="132" t="s">
        <v>1155</v>
      </c>
      <c r="B324" s="133" t="s">
        <v>7571</v>
      </c>
      <c r="C324" s="132" t="s" ph="1">
        <v>6672</v>
      </c>
      <c r="D324" s="133" t="s">
        <v>7570</v>
      </c>
      <c r="E324" s="132" t="s" ph="1">
        <v>6672</v>
      </c>
      <c r="F324" s="132" t="s">
        <v>7958</v>
      </c>
      <c r="G324" s="132" t="s">
        <v>5635</v>
      </c>
    </row>
    <row r="325" spans="1:7" ht="21.75" customHeight="1">
      <c r="A325" s="132" t="s">
        <v>1155</v>
      </c>
      <c r="B325" s="133" t="s">
        <v>4014</v>
      </c>
      <c r="C325" s="132" t="s" ph="1">
        <v>7569</v>
      </c>
      <c r="D325" s="133" t="s">
        <v>7139</v>
      </c>
      <c r="E325" s="132" t="s" ph="1">
        <v>7569</v>
      </c>
      <c r="F325" s="132" t="s">
        <v>7958</v>
      </c>
      <c r="G325" s="132" t="s">
        <v>5635</v>
      </c>
    </row>
    <row r="326" spans="1:7" ht="21.75" customHeight="1">
      <c r="A326" s="132" t="s">
        <v>1155</v>
      </c>
      <c r="B326" s="133" t="s">
        <v>3556</v>
      </c>
      <c r="C326" s="132" t="s" ph="1">
        <v>6197</v>
      </c>
      <c r="D326" s="133" t="s">
        <v>4792</v>
      </c>
      <c r="E326" s="132" t="s" ph="1">
        <v>6197</v>
      </c>
      <c r="F326" s="132" t="s">
        <v>7958</v>
      </c>
      <c r="G326" s="132" t="s">
        <v>5635</v>
      </c>
    </row>
    <row r="327" spans="1:7" ht="21.75" customHeight="1">
      <c r="A327" s="132" t="s">
        <v>1155</v>
      </c>
      <c r="B327" s="133" t="s">
        <v>7568</v>
      </c>
      <c r="C327" s="132" t="s" ph="1">
        <v>7567</v>
      </c>
      <c r="D327" s="133" t="s">
        <v>629</v>
      </c>
      <c r="E327" s="132" t="s" ph="1">
        <v>7567</v>
      </c>
      <c r="F327" s="132" t="s">
        <v>7958</v>
      </c>
      <c r="G327" s="132" t="s">
        <v>5635</v>
      </c>
    </row>
    <row r="328" spans="1:7" ht="21.75" customHeight="1">
      <c r="A328" s="132" t="s">
        <v>1155</v>
      </c>
      <c r="B328" s="133" t="s">
        <v>714</v>
      </c>
      <c r="C328" s="132" t="s" ph="1">
        <v>5277</v>
      </c>
      <c r="D328" s="133" t="s">
        <v>7566</v>
      </c>
      <c r="E328" s="132" t="s" ph="1">
        <v>5277</v>
      </c>
      <c r="F328" s="132" t="s">
        <v>7958</v>
      </c>
      <c r="G328" s="132" t="s">
        <v>5635</v>
      </c>
    </row>
    <row r="329" spans="1:7" ht="21.75" customHeight="1">
      <c r="A329" s="132" t="s">
        <v>1155</v>
      </c>
      <c r="B329" s="133" t="s">
        <v>7565</v>
      </c>
      <c r="C329" s="132" t="s" ph="1">
        <v>7564</v>
      </c>
      <c r="D329" s="133" t="s">
        <v>4167</v>
      </c>
      <c r="E329" s="132" t="s" ph="1">
        <v>7564</v>
      </c>
      <c r="F329" s="132" t="s">
        <v>7958</v>
      </c>
      <c r="G329" s="132" t="s">
        <v>5635</v>
      </c>
    </row>
    <row r="330" spans="1:7" ht="21.75" customHeight="1">
      <c r="A330" s="132" t="s">
        <v>1155</v>
      </c>
      <c r="B330" s="133" t="s">
        <v>6774</v>
      </c>
      <c r="C330" s="132" t="s" ph="1">
        <v>7563</v>
      </c>
      <c r="D330" s="133" t="s">
        <v>3787</v>
      </c>
      <c r="E330" s="132" t="s" ph="1">
        <v>7563</v>
      </c>
      <c r="F330" s="132" t="s">
        <v>7958</v>
      </c>
      <c r="G330" s="132" t="s">
        <v>5635</v>
      </c>
    </row>
    <row r="331" spans="1:7" ht="21.75" customHeight="1">
      <c r="A331" s="132" t="s">
        <v>1155</v>
      </c>
      <c r="B331" s="133" t="s">
        <v>4603</v>
      </c>
      <c r="C331" s="132" t="s" ph="1">
        <v>7561</v>
      </c>
      <c r="D331" s="133" t="s">
        <v>3376</v>
      </c>
      <c r="E331" s="132" t="s" ph="1">
        <v>7561</v>
      </c>
      <c r="F331" s="132" t="s">
        <v>7958</v>
      </c>
      <c r="G331" s="132" t="s">
        <v>5635</v>
      </c>
    </row>
    <row r="332" spans="1:7" ht="21.75" customHeight="1">
      <c r="A332" s="132" t="s">
        <v>1155</v>
      </c>
      <c r="B332" s="133" t="s">
        <v>6884</v>
      </c>
      <c r="C332" s="132" t="s" ph="1">
        <v>7560</v>
      </c>
      <c r="D332" s="133" t="s">
        <v>4685</v>
      </c>
      <c r="E332" s="132" t="s" ph="1">
        <v>7560</v>
      </c>
      <c r="F332" s="132" t="s">
        <v>7958</v>
      </c>
      <c r="G332" s="132" t="s">
        <v>5635</v>
      </c>
    </row>
    <row r="333" spans="1:7" ht="21.75" customHeight="1">
      <c r="A333" s="132" t="s">
        <v>1155</v>
      </c>
      <c r="B333" s="133" t="s">
        <v>7559</v>
      </c>
      <c r="C333" s="132" t="s" ph="1">
        <v>4033</v>
      </c>
      <c r="D333" s="133" t="s">
        <v>7558</v>
      </c>
      <c r="E333" s="132" t="s" ph="1">
        <v>4033</v>
      </c>
      <c r="F333" s="132" t="s">
        <v>7958</v>
      </c>
      <c r="G333" s="132" t="s">
        <v>5635</v>
      </c>
    </row>
    <row r="334" spans="1:7" ht="21.75" customHeight="1">
      <c r="A334" s="132" t="s">
        <v>1155</v>
      </c>
      <c r="B334" s="133" t="s">
        <v>2420</v>
      </c>
      <c r="C334" s="132" t="s" ph="1">
        <v>1019</v>
      </c>
      <c r="D334" s="133" t="s">
        <v>5696</v>
      </c>
      <c r="E334" s="132" t="s" ph="1">
        <v>1019</v>
      </c>
      <c r="F334" s="132" t="s">
        <v>7958</v>
      </c>
      <c r="G334" s="132" t="s">
        <v>5635</v>
      </c>
    </row>
    <row r="335" spans="1:7" ht="21.75" customHeight="1">
      <c r="A335" s="132" t="s">
        <v>1155</v>
      </c>
      <c r="B335" s="133" t="s">
        <v>7557</v>
      </c>
      <c r="C335" s="132" t="s" ph="1">
        <v>7555</v>
      </c>
      <c r="D335" s="133" t="s">
        <v>7556</v>
      </c>
      <c r="E335" s="132" t="s" ph="1">
        <v>7555</v>
      </c>
      <c r="F335" s="132" t="s">
        <v>7958</v>
      </c>
      <c r="G335" s="132" t="s">
        <v>5635</v>
      </c>
    </row>
    <row r="336" spans="1:7" ht="21.75" customHeight="1">
      <c r="A336" s="132" t="s">
        <v>1227</v>
      </c>
      <c r="B336" s="133" t="s">
        <v>7554</v>
      </c>
      <c r="C336" s="132" t="s" ph="1">
        <v>7552</v>
      </c>
      <c r="D336" s="133" t="s">
        <v>7553</v>
      </c>
      <c r="E336" s="132" t="s" ph="1">
        <v>7552</v>
      </c>
      <c r="F336" s="132" t="s">
        <v>7359</v>
      </c>
      <c r="G336" s="132" t="s">
        <v>5635</v>
      </c>
    </row>
    <row r="337" spans="1:7" ht="21.75" customHeight="1">
      <c r="A337" s="132" t="s">
        <v>1227</v>
      </c>
      <c r="B337" s="134"/>
      <c r="C337" s="135"/>
      <c r="D337" s="133" t="s">
        <v>2051</v>
      </c>
      <c r="E337" s="132" t="s" ph="1">
        <v>1218</v>
      </c>
      <c r="F337" s="132" t="s">
        <v>7359</v>
      </c>
      <c r="G337" s="132" t="s">
        <v>5635</v>
      </c>
    </row>
    <row r="338" spans="1:7" ht="21.75" customHeight="1">
      <c r="A338" s="132" t="s">
        <v>1227</v>
      </c>
      <c r="B338" s="134"/>
      <c r="C338" s="135"/>
      <c r="D338" s="133" t="s">
        <v>7408</v>
      </c>
      <c r="E338" s="132" t="s" ph="1">
        <v>7538</v>
      </c>
      <c r="F338" s="132" t="s">
        <v>7359</v>
      </c>
      <c r="G338" s="132" t="s">
        <v>5635</v>
      </c>
    </row>
    <row r="339" spans="1:7" ht="21.75" customHeight="1">
      <c r="A339" s="132" t="s">
        <v>1227</v>
      </c>
      <c r="B339" s="134"/>
      <c r="C339" s="135"/>
      <c r="D339" s="133" t="s">
        <v>4561</v>
      </c>
      <c r="E339" s="132" t="s" ph="1">
        <v>1649</v>
      </c>
      <c r="F339" s="132" t="s">
        <v>7359</v>
      </c>
      <c r="G339" s="132" t="s">
        <v>5635</v>
      </c>
    </row>
    <row r="340" spans="1:7" ht="21.75" customHeight="1">
      <c r="A340" s="132" t="s">
        <v>1227</v>
      </c>
      <c r="B340" s="133" t="s">
        <v>7551</v>
      </c>
      <c r="C340" s="132" t="s" ph="1">
        <v>4038</v>
      </c>
      <c r="D340" s="133" t="s">
        <v>7547</v>
      </c>
      <c r="E340" s="132" t="s" ph="1">
        <v>4038</v>
      </c>
      <c r="F340" s="132" t="s">
        <v>7359</v>
      </c>
      <c r="G340" s="132" t="s">
        <v>5635</v>
      </c>
    </row>
    <row r="341" spans="1:7" ht="21.75" customHeight="1">
      <c r="A341" s="132" t="s">
        <v>1227</v>
      </c>
      <c r="B341" s="134"/>
      <c r="C341" s="135"/>
      <c r="D341" s="133" t="s">
        <v>7545</v>
      </c>
      <c r="E341" s="132" t="s" ph="1">
        <v>1338</v>
      </c>
      <c r="F341" s="132" t="s">
        <v>7359</v>
      </c>
      <c r="G341" s="132" t="s">
        <v>5635</v>
      </c>
    </row>
    <row r="342" spans="1:7" ht="21.75" customHeight="1">
      <c r="A342" s="132" t="s">
        <v>1227</v>
      </c>
      <c r="B342" s="134"/>
      <c r="C342" s="135"/>
      <c r="D342" s="133" t="s">
        <v>7544</v>
      </c>
      <c r="E342" s="132" t="s" ph="1">
        <v>5553</v>
      </c>
      <c r="F342" s="132" t="s">
        <v>7359</v>
      </c>
      <c r="G342" s="132" t="s">
        <v>5635</v>
      </c>
    </row>
    <row r="343" spans="1:7" ht="21.75" customHeight="1">
      <c r="A343" s="132" t="s">
        <v>1227</v>
      </c>
      <c r="B343" s="134"/>
      <c r="C343" s="135" ph="1"/>
      <c r="D343" s="133" t="s">
        <v>7547</v>
      </c>
      <c r="E343" s="132" t="s" ph="1">
        <v>4038</v>
      </c>
      <c r="F343" s="132" t="s">
        <v>7359</v>
      </c>
      <c r="G343" s="132" t="s">
        <v>5635</v>
      </c>
    </row>
    <row r="344" spans="1:7" ht="21.75" customHeight="1">
      <c r="A344" s="132" t="s">
        <v>1227</v>
      </c>
      <c r="B344" s="134"/>
      <c r="C344" s="135"/>
      <c r="D344" s="133" t="s">
        <v>7408</v>
      </c>
      <c r="E344" s="132" t="s" ph="1">
        <v>7538</v>
      </c>
      <c r="F344" s="132" t="s">
        <v>7359</v>
      </c>
      <c r="G344" s="132" t="s">
        <v>5635</v>
      </c>
    </row>
    <row r="345" spans="1:7" ht="21.75" customHeight="1">
      <c r="A345" s="132" t="s">
        <v>1227</v>
      </c>
      <c r="B345" s="133" t="s">
        <v>804</v>
      </c>
      <c r="C345" s="132" t="s" ph="1">
        <v>1338</v>
      </c>
      <c r="D345" s="133" t="s">
        <v>7545</v>
      </c>
      <c r="E345" s="132" t="s" ph="1">
        <v>1338</v>
      </c>
      <c r="F345" s="132" t="s">
        <v>7359</v>
      </c>
      <c r="G345" s="132" t="s">
        <v>5635</v>
      </c>
    </row>
    <row r="346" spans="1:7" ht="21.75" customHeight="1">
      <c r="A346" s="132" t="s">
        <v>1227</v>
      </c>
      <c r="B346" s="133" t="s">
        <v>7549</v>
      </c>
      <c r="C346" s="132" t="s" ph="1">
        <v>7548</v>
      </c>
      <c r="D346" s="133" t="s">
        <v>7547</v>
      </c>
      <c r="E346" s="132" t="s" ph="1">
        <v>4038</v>
      </c>
      <c r="F346" s="132" t="s">
        <v>7359</v>
      </c>
      <c r="G346" s="132" t="s">
        <v>5635</v>
      </c>
    </row>
    <row r="347" spans="1:7" ht="21.75" customHeight="1">
      <c r="A347" s="132" t="s">
        <v>1227</v>
      </c>
      <c r="B347" s="134"/>
      <c r="C347" s="135"/>
      <c r="D347" s="133" t="s">
        <v>7545</v>
      </c>
      <c r="E347" s="132" t="s" ph="1">
        <v>1338</v>
      </c>
      <c r="F347" s="132" t="s">
        <v>7359</v>
      </c>
      <c r="G347" s="132" t="s">
        <v>5635</v>
      </c>
    </row>
    <row r="348" spans="1:7" ht="21.75" customHeight="1">
      <c r="A348" s="132" t="s">
        <v>1227</v>
      </c>
      <c r="B348" s="134"/>
      <c r="C348" s="135" ph="1"/>
      <c r="D348" s="133" t="s">
        <v>7545</v>
      </c>
      <c r="E348" s="132" t="s" ph="1">
        <v>1338</v>
      </c>
      <c r="F348" s="132" t="s">
        <v>7359</v>
      </c>
      <c r="G348" s="132" t="s">
        <v>5635</v>
      </c>
    </row>
    <row r="349" spans="1:7" ht="21.75" customHeight="1">
      <c r="A349" s="132" t="s">
        <v>1227</v>
      </c>
      <c r="B349" s="133" t="s">
        <v>1068</v>
      </c>
      <c r="C349" s="132" t="s" ph="1">
        <v>5553</v>
      </c>
      <c r="D349" s="133" t="s">
        <v>7544</v>
      </c>
      <c r="E349" s="132" t="s" ph="1">
        <v>5553</v>
      </c>
      <c r="F349" s="132" t="s">
        <v>7359</v>
      </c>
      <c r="G349" s="132" t="s">
        <v>5635</v>
      </c>
    </row>
    <row r="350" spans="1:7" ht="21.75" customHeight="1">
      <c r="A350" s="132" t="s">
        <v>1227</v>
      </c>
      <c r="B350" s="134"/>
      <c r="C350" s="135"/>
      <c r="D350" s="133" t="s">
        <v>7132</v>
      </c>
      <c r="E350" s="132" t="s" ph="1">
        <v>7527</v>
      </c>
      <c r="F350" s="132" t="s">
        <v>7359</v>
      </c>
      <c r="G350" s="132" t="s">
        <v>5635</v>
      </c>
    </row>
    <row r="351" spans="1:7" ht="21.75" customHeight="1">
      <c r="A351" s="132" t="s">
        <v>1227</v>
      </c>
      <c r="B351" s="133" t="s">
        <v>7543</v>
      </c>
      <c r="C351" s="132" t="s" ph="1">
        <v>7538</v>
      </c>
      <c r="D351" s="133" t="s">
        <v>7408</v>
      </c>
      <c r="E351" s="132" t="s" ph="1">
        <v>7538</v>
      </c>
      <c r="F351" s="132" t="s">
        <v>7359</v>
      </c>
      <c r="G351" s="132" t="s">
        <v>5635</v>
      </c>
    </row>
    <row r="352" spans="1:7" ht="21.75" customHeight="1">
      <c r="A352" s="132" t="s">
        <v>1227</v>
      </c>
      <c r="B352" s="134"/>
      <c r="C352" s="135"/>
      <c r="D352" s="133" t="s">
        <v>7132</v>
      </c>
      <c r="E352" s="132" t="s" ph="1">
        <v>7527</v>
      </c>
      <c r="F352" s="132" t="s">
        <v>7359</v>
      </c>
      <c r="G352" s="132" t="s">
        <v>5635</v>
      </c>
    </row>
    <row r="353" spans="1:7" ht="21.75" customHeight="1">
      <c r="A353" s="132" t="s">
        <v>1227</v>
      </c>
      <c r="B353" s="133" t="s">
        <v>383</v>
      </c>
      <c r="C353" s="132" t="s" ph="1">
        <v>7537</v>
      </c>
      <c r="D353" s="133" t="s">
        <v>7090</v>
      </c>
      <c r="E353" s="132" t="s" ph="1">
        <v>7537</v>
      </c>
      <c r="F353" s="132" t="s">
        <v>7359</v>
      </c>
      <c r="G353" s="132" t="s">
        <v>5635</v>
      </c>
    </row>
    <row r="354" spans="1:7" ht="21.75" customHeight="1">
      <c r="A354" s="132" t="s">
        <v>1227</v>
      </c>
      <c r="B354" s="133" t="s">
        <v>7542</v>
      </c>
      <c r="C354" s="136" t="s" ph="1">
        <v>7541</v>
      </c>
      <c r="D354" s="133" t="s">
        <v>1118</v>
      </c>
      <c r="E354" s="136" t="s" ph="1">
        <v>7541</v>
      </c>
      <c r="F354" s="132" t="s">
        <v>7359</v>
      </c>
      <c r="G354" s="132" t="s">
        <v>5635</v>
      </c>
    </row>
    <row r="355" spans="1:7" ht="21.75" customHeight="1">
      <c r="A355" s="132" t="s">
        <v>1227</v>
      </c>
      <c r="B355" s="133" t="s">
        <v>7540</v>
      </c>
      <c r="C355" s="136" t="s" ph="1">
        <v>7539</v>
      </c>
      <c r="D355" s="133" t="s">
        <v>6430</v>
      </c>
      <c r="E355" s="136" t="s" ph="1">
        <v>7539</v>
      </c>
      <c r="F355" s="132" t="s">
        <v>7359</v>
      </c>
      <c r="G355" s="132" t="s">
        <v>5635</v>
      </c>
    </row>
    <row r="356" spans="1:7" ht="21.75" customHeight="1">
      <c r="A356" s="132" t="s">
        <v>1227</v>
      </c>
      <c r="B356" s="133" t="s">
        <v>6873</v>
      </c>
      <c r="C356" s="132" t="s" ph="1">
        <v>1649</v>
      </c>
      <c r="D356" s="133" t="s">
        <v>4561</v>
      </c>
      <c r="E356" s="132" t="s" ph="1">
        <v>1649</v>
      </c>
      <c r="F356" s="132" t="s">
        <v>7359</v>
      </c>
      <c r="G356" s="132" t="s">
        <v>5635</v>
      </c>
    </row>
    <row r="357" spans="1:7" ht="21.75" customHeight="1">
      <c r="A357" s="132" t="s">
        <v>7508</v>
      </c>
      <c r="B357" s="133" t="s">
        <v>4951</v>
      </c>
      <c r="C357" s="132" t="s" ph="1">
        <v>7506</v>
      </c>
      <c r="D357" s="133" t="s">
        <v>7132</v>
      </c>
      <c r="E357" s="132" t="s" ph="1">
        <v>7527</v>
      </c>
      <c r="F357" s="132" t="s">
        <v>3294</v>
      </c>
      <c r="G357" s="132" t="s">
        <v>5635</v>
      </c>
    </row>
    <row r="358" spans="1:7" ht="21.75" customHeight="1">
      <c r="A358" s="132" t="s">
        <v>7508</v>
      </c>
      <c r="B358" s="133" t="s">
        <v>1313</v>
      </c>
      <c r="C358" s="132" t="s" ph="1">
        <v>5443</v>
      </c>
      <c r="D358" s="133" t="s">
        <v>7132</v>
      </c>
      <c r="E358" s="132" t="s" ph="1">
        <v>7527</v>
      </c>
      <c r="F358" s="132" t="s">
        <v>3294</v>
      </c>
      <c r="G358" s="132" t="s">
        <v>5635</v>
      </c>
    </row>
    <row r="359" spans="1:7" ht="21.75" customHeight="1">
      <c r="A359" s="132" t="s">
        <v>7508</v>
      </c>
      <c r="B359" s="133" t="s">
        <v>248</v>
      </c>
      <c r="C359" s="132" t="s" ph="1">
        <v>7462</v>
      </c>
      <c r="D359" s="133" t="s">
        <v>7408</v>
      </c>
      <c r="E359" s="132" t="s" ph="1">
        <v>7538</v>
      </c>
      <c r="F359" s="132" t="s">
        <v>3294</v>
      </c>
      <c r="G359" s="132" t="s">
        <v>5635</v>
      </c>
    </row>
    <row r="360" spans="1:7" ht="21.75" customHeight="1">
      <c r="A360" s="132" t="s">
        <v>7508</v>
      </c>
      <c r="B360" s="134"/>
      <c r="C360" s="135" ph="1"/>
      <c r="D360" s="133" t="s">
        <v>7132</v>
      </c>
      <c r="E360" s="132" t="s" ph="1">
        <v>7527</v>
      </c>
      <c r="F360" s="132" t="s">
        <v>3294</v>
      </c>
      <c r="G360" s="132" t="s">
        <v>5635</v>
      </c>
    </row>
    <row r="361" spans="1:7" ht="21.75" customHeight="1">
      <c r="A361" s="132" t="s">
        <v>7508</v>
      </c>
      <c r="B361" s="133" t="s">
        <v>4568</v>
      </c>
      <c r="C361" s="132" t="s" ph="1">
        <v>6878</v>
      </c>
      <c r="D361" s="133" t="s">
        <v>7090</v>
      </c>
      <c r="E361" s="132" t="s" ph="1">
        <v>7537</v>
      </c>
      <c r="F361" s="132" t="s">
        <v>3294</v>
      </c>
      <c r="G361" s="132" t="s">
        <v>5635</v>
      </c>
    </row>
    <row r="362" spans="1:7" ht="21.75" customHeight="1">
      <c r="A362" s="132" t="s">
        <v>7508</v>
      </c>
      <c r="B362" s="134"/>
      <c r="C362" s="135"/>
      <c r="D362" s="133" t="s">
        <v>7132</v>
      </c>
      <c r="E362" s="132" t="s" ph="1">
        <v>7527</v>
      </c>
      <c r="F362" s="132" t="s">
        <v>3294</v>
      </c>
      <c r="G362" s="132" t="s">
        <v>5635</v>
      </c>
    </row>
    <row r="363" spans="1:7" ht="21.75" customHeight="1">
      <c r="A363" s="132" t="s">
        <v>7508</v>
      </c>
      <c r="B363" s="133" t="s">
        <v>4723</v>
      </c>
      <c r="C363" s="132" t="s" ph="1">
        <v>6148</v>
      </c>
      <c r="D363" s="133" t="s">
        <v>7090</v>
      </c>
      <c r="E363" s="132" t="s" ph="1">
        <v>7536</v>
      </c>
      <c r="F363" s="132" t="s">
        <v>3294</v>
      </c>
      <c r="G363" s="132" t="s">
        <v>5635</v>
      </c>
    </row>
    <row r="364" spans="1:7" ht="21.75" customHeight="1">
      <c r="A364" s="132" t="s">
        <v>7508</v>
      </c>
      <c r="B364" s="134"/>
      <c r="C364" s="135"/>
      <c r="D364" s="133" t="s">
        <v>7132</v>
      </c>
      <c r="E364" s="132" t="s" ph="1">
        <v>7527</v>
      </c>
      <c r="F364" s="132" t="s">
        <v>3294</v>
      </c>
      <c r="G364" s="132" t="s">
        <v>5635</v>
      </c>
    </row>
    <row r="365" spans="1:7" ht="21.75" customHeight="1">
      <c r="A365" s="132" t="s">
        <v>7508</v>
      </c>
      <c r="B365" s="133" t="s">
        <v>4772</v>
      </c>
      <c r="C365" s="132" t="s" ph="1">
        <v>6642</v>
      </c>
      <c r="D365" s="133" t="s">
        <v>7132</v>
      </c>
      <c r="E365" s="132" t="s" ph="1">
        <v>7527</v>
      </c>
      <c r="F365" s="132" t="s">
        <v>3294</v>
      </c>
      <c r="G365" s="132" t="s">
        <v>5635</v>
      </c>
    </row>
    <row r="366" spans="1:7" ht="21.75" customHeight="1">
      <c r="A366" s="132" t="s">
        <v>7508</v>
      </c>
      <c r="B366" s="133" t="s">
        <v>6585</v>
      </c>
      <c r="C366" s="132" t="s" ph="1">
        <v>7162</v>
      </c>
      <c r="D366" s="133" t="s">
        <v>7132</v>
      </c>
      <c r="E366" s="132" t="s" ph="1">
        <v>7527</v>
      </c>
      <c r="F366" s="132" t="s">
        <v>3294</v>
      </c>
      <c r="G366" s="132" t="s">
        <v>5635</v>
      </c>
    </row>
    <row r="367" spans="1:7" ht="21.75" customHeight="1">
      <c r="A367" s="132" t="s">
        <v>7508</v>
      </c>
      <c r="B367" s="133" t="s">
        <v>7535</v>
      </c>
      <c r="C367" s="132" t="s" ph="1">
        <v>411</v>
      </c>
      <c r="D367" s="133" t="s">
        <v>7132</v>
      </c>
      <c r="E367" s="132" t="s" ph="1">
        <v>7527</v>
      </c>
      <c r="F367" s="132" t="s">
        <v>3294</v>
      </c>
      <c r="G367" s="132" t="s">
        <v>5635</v>
      </c>
    </row>
    <row r="368" spans="1:7" ht="21.75" customHeight="1">
      <c r="A368" s="132" t="s">
        <v>7508</v>
      </c>
      <c r="B368" s="134"/>
      <c r="C368" s="135" ph="1"/>
      <c r="D368" s="133" t="s">
        <v>7517</v>
      </c>
      <c r="E368" s="132" t="s" ph="1">
        <v>6448</v>
      </c>
      <c r="F368" s="132" t="s">
        <v>3294</v>
      </c>
      <c r="G368" s="132" t="s">
        <v>5635</v>
      </c>
    </row>
    <row r="369" spans="1:7" ht="21.75" customHeight="1">
      <c r="A369" s="132" t="s">
        <v>7508</v>
      </c>
      <c r="B369" s="133" t="s">
        <v>3288</v>
      </c>
      <c r="C369" s="132" t="s" ph="1">
        <v>91</v>
      </c>
      <c r="D369" s="133" t="s">
        <v>7132</v>
      </c>
      <c r="E369" s="132" t="s" ph="1">
        <v>7527</v>
      </c>
      <c r="F369" s="132" t="s">
        <v>3294</v>
      </c>
      <c r="G369" s="132" t="s">
        <v>5635</v>
      </c>
    </row>
    <row r="370" spans="1:7" ht="21.75" customHeight="1">
      <c r="A370" s="132" t="s">
        <v>7508</v>
      </c>
      <c r="B370" s="133" t="s">
        <v>5994</v>
      </c>
      <c r="C370" s="132" t="s" ph="1">
        <v>5188</v>
      </c>
      <c r="D370" s="133" t="s">
        <v>7132</v>
      </c>
      <c r="E370" s="132" t="s" ph="1">
        <v>7527</v>
      </c>
      <c r="F370" s="132" t="s">
        <v>3294</v>
      </c>
      <c r="G370" s="132" t="s">
        <v>5635</v>
      </c>
    </row>
    <row r="371" spans="1:7" ht="21.75" customHeight="1">
      <c r="A371" s="132" t="s">
        <v>7508</v>
      </c>
      <c r="B371" s="134"/>
      <c r="C371" s="135"/>
      <c r="D371" s="133" t="s">
        <v>7524</v>
      </c>
      <c r="E371" s="132" t="s" ph="1">
        <v>1173</v>
      </c>
      <c r="F371" s="132" t="s">
        <v>3294</v>
      </c>
      <c r="G371" s="132" t="s">
        <v>5635</v>
      </c>
    </row>
    <row r="372" spans="1:7" ht="21.75" customHeight="1">
      <c r="A372" s="132" t="s">
        <v>7508</v>
      </c>
      <c r="B372" s="134"/>
      <c r="C372" s="135"/>
      <c r="D372" s="133" t="s">
        <v>7500</v>
      </c>
      <c r="E372" s="132" t="s" ph="1">
        <v>7499</v>
      </c>
      <c r="F372" s="132" t="s">
        <v>3294</v>
      </c>
      <c r="G372" s="132" t="s">
        <v>5635</v>
      </c>
    </row>
    <row r="373" spans="1:7" ht="21.75" customHeight="1">
      <c r="A373" s="132" t="s">
        <v>7508</v>
      </c>
      <c r="B373" s="133" t="s">
        <v>2310</v>
      </c>
      <c r="C373" s="132" t="s" ph="1">
        <v>2874</v>
      </c>
      <c r="D373" s="133" t="s">
        <v>7132</v>
      </c>
      <c r="E373" s="132" t="s" ph="1">
        <v>7527</v>
      </c>
      <c r="F373" s="132" t="s">
        <v>3294</v>
      </c>
      <c r="G373" s="132" t="s">
        <v>5635</v>
      </c>
    </row>
    <row r="374" spans="1:7" ht="21.75" customHeight="1">
      <c r="A374" s="132" t="s">
        <v>7508</v>
      </c>
      <c r="B374" s="133" t="s">
        <v>7534</v>
      </c>
      <c r="C374" s="132" t="s" ph="1">
        <v>7532</v>
      </c>
      <c r="D374" s="133" t="s">
        <v>7132</v>
      </c>
      <c r="E374" s="132" t="s" ph="1">
        <v>7527</v>
      </c>
      <c r="F374" s="132" t="s">
        <v>3294</v>
      </c>
      <c r="G374" s="132" t="s">
        <v>5635</v>
      </c>
    </row>
    <row r="375" spans="1:7" ht="21.75" customHeight="1">
      <c r="A375" s="132" t="s">
        <v>7508</v>
      </c>
      <c r="B375" s="133" t="s">
        <v>7531</v>
      </c>
      <c r="C375" s="132" t="s" ph="1">
        <v>6174</v>
      </c>
      <c r="D375" s="133" t="s">
        <v>5265</v>
      </c>
      <c r="E375" s="132" t="s" ph="1">
        <v>6174</v>
      </c>
      <c r="F375" s="132" t="s">
        <v>3294</v>
      </c>
      <c r="G375" s="132" t="s">
        <v>5635</v>
      </c>
    </row>
    <row r="376" spans="1:7" ht="21.75" customHeight="1">
      <c r="A376" s="132" t="s">
        <v>7508</v>
      </c>
      <c r="B376" s="133" t="s">
        <v>7530</v>
      </c>
      <c r="C376" s="132" t="s" ph="1">
        <v>6587</v>
      </c>
      <c r="D376" s="133" t="s">
        <v>7524</v>
      </c>
      <c r="E376" s="132" t="s" ph="1">
        <v>1173</v>
      </c>
      <c r="F376" s="132" t="s">
        <v>3294</v>
      </c>
      <c r="G376" s="132" t="s">
        <v>5635</v>
      </c>
    </row>
    <row r="377" spans="1:7" ht="21.75" customHeight="1">
      <c r="A377" s="132" t="s">
        <v>7508</v>
      </c>
      <c r="B377" s="133" t="s">
        <v>7529</v>
      </c>
      <c r="C377" s="132" t="s" ph="1">
        <v>133</v>
      </c>
      <c r="D377" s="133" t="s">
        <v>7524</v>
      </c>
      <c r="E377" s="132" t="s" ph="1">
        <v>1173</v>
      </c>
      <c r="F377" s="132" t="s">
        <v>3294</v>
      </c>
      <c r="G377" s="132" t="s">
        <v>5635</v>
      </c>
    </row>
    <row r="378" spans="1:7" ht="21.75" customHeight="1">
      <c r="A378" s="132" t="s">
        <v>7508</v>
      </c>
      <c r="B378" s="133" t="s">
        <v>7528</v>
      </c>
      <c r="C378" s="132" t="s" ph="1">
        <v>5531</v>
      </c>
      <c r="D378" s="133" t="s">
        <v>7132</v>
      </c>
      <c r="E378" s="132" t="s" ph="1">
        <v>7527</v>
      </c>
      <c r="F378" s="132" t="s">
        <v>3294</v>
      </c>
      <c r="G378" s="132" t="s">
        <v>5635</v>
      </c>
    </row>
    <row r="379" spans="1:7" ht="21.75" customHeight="1">
      <c r="A379" s="132" t="s">
        <v>7508</v>
      </c>
      <c r="B379" s="134"/>
      <c r="C379" s="135"/>
      <c r="D379" s="133" t="s">
        <v>7524</v>
      </c>
      <c r="E379" s="132" t="s" ph="1">
        <v>1173</v>
      </c>
      <c r="F379" s="132" t="s">
        <v>3294</v>
      </c>
      <c r="G379" s="132" t="s">
        <v>5635</v>
      </c>
    </row>
    <row r="380" spans="1:7" ht="21.75" customHeight="1">
      <c r="A380" s="132" t="s">
        <v>7508</v>
      </c>
      <c r="B380" s="133" t="s">
        <v>7526</v>
      </c>
      <c r="C380" s="132" t="s" ph="1">
        <v>4672</v>
      </c>
      <c r="D380" s="133" t="s">
        <v>7524</v>
      </c>
      <c r="E380" s="132" t="s" ph="1">
        <v>1173</v>
      </c>
      <c r="F380" s="132" t="s">
        <v>3294</v>
      </c>
      <c r="G380" s="132" t="s">
        <v>5635</v>
      </c>
    </row>
    <row r="381" spans="1:7" ht="21.75" customHeight="1">
      <c r="A381" s="132" t="s">
        <v>7508</v>
      </c>
      <c r="B381" s="133" t="s">
        <v>7525</v>
      </c>
      <c r="C381" s="132" t="s" ph="1">
        <v>4666</v>
      </c>
      <c r="D381" s="133" t="s">
        <v>7524</v>
      </c>
      <c r="E381" s="132" t="s" ph="1">
        <v>1173</v>
      </c>
      <c r="F381" s="132" t="s">
        <v>3294</v>
      </c>
      <c r="G381" s="132" t="s">
        <v>5635</v>
      </c>
    </row>
    <row r="382" spans="1:7" ht="21.75" customHeight="1">
      <c r="A382" s="132" t="s">
        <v>7508</v>
      </c>
      <c r="B382" s="134"/>
      <c r="C382" s="135" ph="1"/>
      <c r="D382" s="133" t="s">
        <v>3961</v>
      </c>
      <c r="E382" s="132" t="s" ph="1">
        <v>7520</v>
      </c>
      <c r="F382" s="132" t="s">
        <v>3294</v>
      </c>
      <c r="G382" s="132" t="s">
        <v>5635</v>
      </c>
    </row>
    <row r="383" spans="1:7" ht="21.75" customHeight="1">
      <c r="A383" s="132" t="s">
        <v>7508</v>
      </c>
      <c r="B383" s="134"/>
      <c r="C383" s="135" ph="1"/>
      <c r="D383" s="133" t="s">
        <v>3961</v>
      </c>
      <c r="E383" s="132" t="s" ph="1">
        <v>7940</v>
      </c>
      <c r="F383" s="132" t="s">
        <v>3294</v>
      </c>
      <c r="G383" s="132" t="s">
        <v>5635</v>
      </c>
    </row>
    <row r="384" spans="1:7" ht="21.75" customHeight="1">
      <c r="A384" s="132" t="s">
        <v>7508</v>
      </c>
      <c r="B384" s="133" t="s">
        <v>7523</v>
      </c>
      <c r="C384" s="132" t="s" ph="1">
        <v>3062</v>
      </c>
      <c r="D384" s="133" t="s">
        <v>1130</v>
      </c>
      <c r="E384" s="132" t="s" ph="1">
        <v>3062</v>
      </c>
      <c r="F384" s="132" t="s">
        <v>3294</v>
      </c>
      <c r="G384" s="132" t="s">
        <v>5635</v>
      </c>
    </row>
    <row r="385" spans="1:7" ht="21.75" customHeight="1">
      <c r="A385" s="132" t="s">
        <v>7508</v>
      </c>
      <c r="B385" s="134"/>
      <c r="C385" s="135"/>
      <c r="D385" s="133" t="s">
        <v>7500</v>
      </c>
      <c r="E385" s="132" t="s" ph="1">
        <v>7499</v>
      </c>
      <c r="F385" s="132" t="s">
        <v>3294</v>
      </c>
      <c r="G385" s="132" t="s">
        <v>5635</v>
      </c>
    </row>
    <row r="386" spans="1:7" ht="21.75" customHeight="1">
      <c r="A386" s="132" t="s">
        <v>7508</v>
      </c>
      <c r="B386" s="133" t="s">
        <v>7522</v>
      </c>
      <c r="C386" s="132" t="s" ph="1">
        <v>6605</v>
      </c>
      <c r="D386" s="133" t="s">
        <v>3961</v>
      </c>
      <c r="E386" s="132" t="s" ph="1">
        <v>7520</v>
      </c>
      <c r="F386" s="132" t="s">
        <v>3294</v>
      </c>
      <c r="G386" s="132" t="s">
        <v>5635</v>
      </c>
    </row>
    <row r="387" spans="1:7" ht="21.75" customHeight="1">
      <c r="A387" s="132" t="s">
        <v>7508</v>
      </c>
      <c r="B387" s="133" t="s">
        <v>2043</v>
      </c>
      <c r="C387" s="132" t="s" ph="1">
        <v>4780</v>
      </c>
      <c r="D387" s="133" t="s">
        <v>3961</v>
      </c>
      <c r="E387" s="132" t="s" ph="1">
        <v>7520</v>
      </c>
      <c r="F387" s="132" t="s">
        <v>3294</v>
      </c>
      <c r="G387" s="132" t="s">
        <v>5635</v>
      </c>
    </row>
    <row r="388" spans="1:7" ht="21.75" customHeight="1">
      <c r="A388" s="132" t="s">
        <v>7508</v>
      </c>
      <c r="B388" s="133" t="s">
        <v>6698</v>
      </c>
      <c r="C388" s="132" t="s" ph="1">
        <v>1672</v>
      </c>
      <c r="D388" s="133" t="s">
        <v>3961</v>
      </c>
      <c r="E388" s="132" t="s" ph="1">
        <v>7520</v>
      </c>
      <c r="F388" s="132" t="s">
        <v>3294</v>
      </c>
      <c r="G388" s="132" t="s">
        <v>5635</v>
      </c>
    </row>
    <row r="389" spans="1:7" ht="21.75" customHeight="1">
      <c r="A389" s="132" t="s">
        <v>7508</v>
      </c>
      <c r="B389" s="133" t="s">
        <v>7521</v>
      </c>
      <c r="C389" s="132" t="s" ph="1">
        <v>5483</v>
      </c>
      <c r="D389" s="133" t="s">
        <v>3961</v>
      </c>
      <c r="E389" s="132" t="s" ph="1">
        <v>7520</v>
      </c>
      <c r="F389" s="132" t="s">
        <v>3294</v>
      </c>
      <c r="G389" s="132" t="s">
        <v>5635</v>
      </c>
    </row>
    <row r="390" spans="1:7" ht="21.75" customHeight="1">
      <c r="A390" s="132" t="s">
        <v>7508</v>
      </c>
      <c r="B390" s="133" t="s">
        <v>7519</v>
      </c>
      <c r="C390" s="132" t="s" ph="1">
        <v>2327</v>
      </c>
      <c r="D390" s="133" t="s">
        <v>7517</v>
      </c>
      <c r="E390" s="132" t="s" ph="1">
        <v>6448</v>
      </c>
      <c r="F390" s="132" t="s">
        <v>3294</v>
      </c>
      <c r="G390" s="132" t="s">
        <v>5635</v>
      </c>
    </row>
    <row r="391" spans="1:7" ht="21.75" customHeight="1">
      <c r="A391" s="132" t="s">
        <v>7508</v>
      </c>
      <c r="B391" s="133" t="s">
        <v>7518</v>
      </c>
      <c r="C391" s="132" t="s" ph="1">
        <v>5572</v>
      </c>
      <c r="D391" s="133" t="s">
        <v>7517</v>
      </c>
      <c r="E391" s="132" t="s" ph="1">
        <v>6448</v>
      </c>
      <c r="F391" s="132" t="s">
        <v>3294</v>
      </c>
      <c r="G391" s="132" t="s">
        <v>5635</v>
      </c>
    </row>
    <row r="392" spans="1:7" ht="21.75" customHeight="1">
      <c r="A392" s="132" t="s">
        <v>7508</v>
      </c>
      <c r="B392" s="133" t="s">
        <v>7218</v>
      </c>
      <c r="C392" s="132" t="s" ph="1">
        <v>180</v>
      </c>
      <c r="D392" s="133" t="s">
        <v>7517</v>
      </c>
      <c r="E392" s="132" t="s" ph="1">
        <v>6448</v>
      </c>
      <c r="F392" s="132" t="s">
        <v>3294</v>
      </c>
      <c r="G392" s="132" t="s">
        <v>5635</v>
      </c>
    </row>
    <row r="393" spans="1:7" ht="21.75" customHeight="1">
      <c r="A393" s="132" t="s">
        <v>7508</v>
      </c>
      <c r="B393" s="133" t="s">
        <v>6575</v>
      </c>
      <c r="C393" s="132" t="s" ph="1">
        <v>7514</v>
      </c>
      <c r="D393" s="133" t="s">
        <v>7516</v>
      </c>
      <c r="E393" s="132" t="s" ph="1">
        <v>7514</v>
      </c>
      <c r="F393" s="132" t="s">
        <v>3294</v>
      </c>
      <c r="G393" s="132" t="s">
        <v>5635</v>
      </c>
    </row>
    <row r="394" spans="1:7" ht="21.75" customHeight="1">
      <c r="A394" s="132" t="s">
        <v>7508</v>
      </c>
      <c r="B394" s="133" t="s">
        <v>6113</v>
      </c>
      <c r="C394" s="132" t="s" ph="1">
        <v>7513</v>
      </c>
      <c r="D394" s="133" t="s">
        <v>2436</v>
      </c>
      <c r="E394" s="132" t="s" ph="1">
        <v>7513</v>
      </c>
      <c r="F394" s="132" t="s">
        <v>3294</v>
      </c>
      <c r="G394" s="132" t="s">
        <v>5635</v>
      </c>
    </row>
    <row r="395" spans="1:7" ht="21.75" customHeight="1">
      <c r="A395" s="132" t="s">
        <v>7508</v>
      </c>
      <c r="B395" s="133" t="s">
        <v>7512</v>
      </c>
      <c r="C395" s="132" t="s" ph="1">
        <v>7510</v>
      </c>
      <c r="D395" s="133" t="s">
        <v>7511</v>
      </c>
      <c r="E395" s="132" t="s" ph="1">
        <v>7510</v>
      </c>
      <c r="F395" s="132" t="s">
        <v>3294</v>
      </c>
      <c r="G395" s="132" t="s">
        <v>5635</v>
      </c>
    </row>
    <row r="396" spans="1:7" ht="21.75" customHeight="1">
      <c r="A396" s="132" t="s">
        <v>7508</v>
      </c>
      <c r="B396" s="133" t="s">
        <v>7507</v>
      </c>
      <c r="C396" s="132" t="s" ph="1">
        <v>4743</v>
      </c>
      <c r="D396" s="133" t="s">
        <v>4602</v>
      </c>
      <c r="E396" s="132" t="s" ph="1">
        <v>4743</v>
      </c>
      <c r="F396" s="132" t="s">
        <v>3294</v>
      </c>
      <c r="G396" s="132" t="s">
        <v>5635</v>
      </c>
    </row>
    <row r="397" spans="1:7" ht="21.75" customHeight="1">
      <c r="A397" s="132" t="s">
        <v>7487</v>
      </c>
      <c r="B397" s="133" t="s">
        <v>7505</v>
      </c>
      <c r="C397" s="132" t="s" ph="1">
        <v>7499</v>
      </c>
      <c r="D397" s="133" t="s">
        <v>7500</v>
      </c>
      <c r="E397" s="132" t="s" ph="1">
        <v>7499</v>
      </c>
      <c r="F397" s="132" t="s">
        <v>7372</v>
      </c>
      <c r="G397" s="132" t="s">
        <v>5635</v>
      </c>
    </row>
    <row r="398" spans="1:7" ht="21.75" customHeight="1">
      <c r="A398" s="132" t="s">
        <v>7487</v>
      </c>
      <c r="B398" s="133" t="s">
        <v>2333</v>
      </c>
      <c r="C398" s="132" t="s" ph="1">
        <v>398</v>
      </c>
      <c r="D398" s="133" t="s">
        <v>7503</v>
      </c>
      <c r="E398" s="132" t="s" ph="1">
        <v>398</v>
      </c>
      <c r="F398" s="132" t="s">
        <v>7372</v>
      </c>
      <c r="G398" s="132" t="s">
        <v>5635</v>
      </c>
    </row>
    <row r="399" spans="1:7" ht="21.75" customHeight="1">
      <c r="A399" s="132" t="s">
        <v>7487</v>
      </c>
      <c r="B399" s="134"/>
      <c r="C399" s="135"/>
      <c r="D399" s="133" t="s">
        <v>6110</v>
      </c>
      <c r="E399" s="132" t="s" ph="1">
        <v>7502</v>
      </c>
      <c r="F399" s="132" t="s">
        <v>7372</v>
      </c>
      <c r="G399" s="132" t="s">
        <v>5635</v>
      </c>
    </row>
    <row r="400" spans="1:7" ht="21.75" customHeight="1">
      <c r="A400" s="132" t="s">
        <v>7487</v>
      </c>
      <c r="B400" s="133" t="s">
        <v>266</v>
      </c>
      <c r="C400" s="132" t="s" ph="1">
        <v>7502</v>
      </c>
      <c r="D400" s="133" t="s">
        <v>6110</v>
      </c>
      <c r="E400" s="132" t="s" ph="1">
        <v>7502</v>
      </c>
      <c r="F400" s="132" t="s">
        <v>7372</v>
      </c>
      <c r="G400" s="132" t="s">
        <v>5635</v>
      </c>
    </row>
    <row r="401" spans="1:11" ht="21.75" customHeight="1">
      <c r="A401" s="132" t="s">
        <v>7487</v>
      </c>
      <c r="B401" s="134"/>
      <c r="C401" s="135"/>
      <c r="D401" s="133" t="s">
        <v>4890</v>
      </c>
      <c r="E401" s="132" t="s" ph="1">
        <v>157</v>
      </c>
      <c r="F401" s="132" t="s">
        <v>7372</v>
      </c>
      <c r="G401" s="132" t="s">
        <v>5635</v>
      </c>
    </row>
    <row r="402" spans="1:11" ht="21.75" customHeight="1">
      <c r="A402" s="132" t="s">
        <v>7487</v>
      </c>
      <c r="B402" s="133" t="s">
        <v>7501</v>
      </c>
      <c r="C402" s="132" t="s" ph="1">
        <v>6681</v>
      </c>
      <c r="D402" s="133" t="s">
        <v>3940</v>
      </c>
      <c r="E402" s="132" t="s" ph="1">
        <v>6681</v>
      </c>
      <c r="F402" s="132" t="s">
        <v>7372</v>
      </c>
      <c r="G402" s="132" t="s">
        <v>5635</v>
      </c>
    </row>
    <row r="403" spans="1:11" ht="21.75" customHeight="1">
      <c r="A403" s="132" t="s">
        <v>7487</v>
      </c>
      <c r="B403" s="134"/>
      <c r="C403" s="135"/>
      <c r="D403" s="133" t="s">
        <v>7500</v>
      </c>
      <c r="E403" s="132" t="s" ph="1">
        <v>7499</v>
      </c>
      <c r="F403" s="132" t="s">
        <v>7372</v>
      </c>
      <c r="G403" s="132" t="s">
        <v>5635</v>
      </c>
    </row>
    <row r="404" spans="1:11" ht="21.75" customHeight="1">
      <c r="A404" s="132" t="s">
        <v>7487</v>
      </c>
      <c r="B404" s="134"/>
      <c r="C404" s="135"/>
      <c r="D404" s="133" t="s">
        <v>4890</v>
      </c>
      <c r="E404" s="132" t="s" ph="1">
        <v>157</v>
      </c>
      <c r="F404" s="132" t="s">
        <v>7372</v>
      </c>
      <c r="G404" s="132" t="s">
        <v>5635</v>
      </c>
    </row>
    <row r="405" spans="1:11" ht="21.75" customHeight="1">
      <c r="A405" s="132" t="s">
        <v>7487</v>
      </c>
      <c r="B405" s="133" t="s">
        <v>1516</v>
      </c>
      <c r="C405" s="132" t="s" ph="1">
        <v>7493</v>
      </c>
      <c r="D405" s="133" t="s">
        <v>4393</v>
      </c>
      <c r="E405" s="132" t="s" ph="1">
        <v>7493</v>
      </c>
      <c r="F405" s="132" t="s">
        <v>7372</v>
      </c>
      <c r="G405" s="132" t="s">
        <v>5635</v>
      </c>
    </row>
    <row r="406" spans="1:11" ht="21.75" customHeight="1">
      <c r="A406" s="132" t="s">
        <v>7487</v>
      </c>
      <c r="B406" s="133" t="s">
        <v>7498</v>
      </c>
      <c r="C406" s="132" t="s" ph="1">
        <v>2565</v>
      </c>
      <c r="D406" s="133" t="s">
        <v>4393</v>
      </c>
      <c r="E406" s="132" t="s" ph="1">
        <v>7493</v>
      </c>
      <c r="F406" s="132" t="s">
        <v>7372</v>
      </c>
      <c r="G406" s="132" t="s">
        <v>5635</v>
      </c>
    </row>
    <row r="407" spans="1:11" ht="21.75" customHeight="1">
      <c r="A407" s="132" t="s">
        <v>7487</v>
      </c>
      <c r="B407" s="133" t="s">
        <v>7497</v>
      </c>
      <c r="C407" s="132" t="s" ph="1">
        <v>7496</v>
      </c>
      <c r="D407" s="133" t="s">
        <v>4393</v>
      </c>
      <c r="E407" s="132" t="s" ph="1">
        <v>7493</v>
      </c>
      <c r="F407" s="132" t="s">
        <v>7372</v>
      </c>
      <c r="G407" s="132" t="s">
        <v>5635</v>
      </c>
    </row>
    <row r="408" spans="1:11" ht="21.75" customHeight="1">
      <c r="A408" s="132" t="s">
        <v>7487</v>
      </c>
      <c r="B408" s="133" t="s">
        <v>7495</v>
      </c>
      <c r="C408" s="132" t="s" ph="1">
        <v>5240</v>
      </c>
      <c r="D408" s="133" t="s">
        <v>4393</v>
      </c>
      <c r="E408" s="132" t="s" ph="1">
        <v>7493</v>
      </c>
      <c r="F408" s="132" t="s">
        <v>7372</v>
      </c>
      <c r="G408" s="132" t="s">
        <v>5635</v>
      </c>
    </row>
    <row r="409" spans="1:11" ht="21.75" customHeight="1">
      <c r="A409" s="132" t="s">
        <v>7487</v>
      </c>
      <c r="B409" s="133" t="s">
        <v>1034</v>
      </c>
      <c r="C409" s="132" t="s" ph="1">
        <v>7491</v>
      </c>
      <c r="D409" s="133" t="s">
        <v>4890</v>
      </c>
      <c r="E409" s="132" t="s" ph="1">
        <v>157</v>
      </c>
      <c r="F409" s="132" t="s">
        <v>7372</v>
      </c>
      <c r="G409" s="132" t="s">
        <v>5635</v>
      </c>
    </row>
    <row r="410" spans="1:11" ht="21.75" customHeight="1">
      <c r="A410" s="132" t="s">
        <v>7487</v>
      </c>
      <c r="B410" s="133" t="s">
        <v>7490</v>
      </c>
      <c r="C410" s="132" t="s" ph="1">
        <v>484</v>
      </c>
      <c r="D410" s="133" t="s">
        <v>4890</v>
      </c>
      <c r="E410" s="132" t="s" ph="1">
        <v>157</v>
      </c>
      <c r="F410" s="132" t="s">
        <v>7372</v>
      </c>
      <c r="G410" s="132" t="s">
        <v>5635</v>
      </c>
    </row>
    <row r="411" spans="1:11" ht="21.75" customHeight="1">
      <c r="A411" s="132" t="s">
        <v>7487</v>
      </c>
      <c r="B411" s="133" t="s">
        <v>7489</v>
      </c>
      <c r="C411" s="132" t="s" ph="1">
        <v>7428</v>
      </c>
      <c r="D411" s="133" t="s">
        <v>4890</v>
      </c>
      <c r="E411" s="132" t="s" ph="1">
        <v>157</v>
      </c>
      <c r="F411" s="132" t="s">
        <v>7372</v>
      </c>
      <c r="G411" s="132" t="s">
        <v>5635</v>
      </c>
    </row>
    <row r="412" spans="1:11" ht="21.75" customHeight="1">
      <c r="A412" s="132" t="s">
        <v>7487</v>
      </c>
      <c r="B412" s="133" t="s">
        <v>2922</v>
      </c>
      <c r="C412" s="132" t="s" ph="1">
        <v>7486</v>
      </c>
      <c r="D412" s="133" t="s">
        <v>941</v>
      </c>
      <c r="E412" s="132" t="s" ph="1">
        <v>7486</v>
      </c>
      <c r="F412" s="132" t="s">
        <v>7372</v>
      </c>
      <c r="G412" s="132" t="s">
        <v>5635</v>
      </c>
    </row>
    <row r="413" spans="1:11" ht="21.75" customHeight="1">
      <c r="A413" s="132" t="s">
        <v>6041</v>
      </c>
      <c r="B413" s="133" t="s">
        <v>7361</v>
      </c>
      <c r="C413" s="132" t="s" ph="1">
        <v>7820</v>
      </c>
      <c r="D413" s="133" t="s">
        <v>7265</v>
      </c>
      <c r="E413" s="132" t="s" ph="1">
        <v>4865</v>
      </c>
      <c r="F413" s="132" t="s">
        <v>7959</v>
      </c>
      <c r="G413" s="132" t="s">
        <v>5635</v>
      </c>
      <c r="H413" s="131" ph="1"/>
      <c r="J413" s="131" ph="1"/>
      <c r="K413" s="131" ph="1"/>
    </row>
    <row r="414" spans="1:11" ht="21.75" customHeight="1">
      <c r="A414" s="132" t="s">
        <v>6041</v>
      </c>
      <c r="B414" s="133" t="s">
        <v>7485</v>
      </c>
      <c r="C414" s="132" t="s" ph="1">
        <v>6603</v>
      </c>
      <c r="D414" s="133" t="s">
        <v>7265</v>
      </c>
      <c r="E414" s="132" t="s" ph="1">
        <v>4865</v>
      </c>
      <c r="F414" s="132" t="s">
        <v>7959</v>
      </c>
      <c r="G414" s="132" t="s">
        <v>5635</v>
      </c>
      <c r="J414" s="131" ph="1"/>
      <c r="K414" s="131" ph="1"/>
    </row>
    <row r="415" spans="1:11" ht="21.75" customHeight="1">
      <c r="A415" s="132" t="s">
        <v>6041</v>
      </c>
      <c r="B415" s="134"/>
      <c r="C415" s="135"/>
      <c r="D415" s="133" t="s">
        <v>7455</v>
      </c>
      <c r="E415" s="132" t="s" ph="1">
        <v>5502</v>
      </c>
      <c r="F415" s="132" t="s">
        <v>7959</v>
      </c>
      <c r="G415" s="132" t="s">
        <v>5635</v>
      </c>
      <c r="J415" s="131" ph="1"/>
      <c r="K415" s="131" ph="1"/>
    </row>
    <row r="416" spans="1:11" ht="21.75" customHeight="1">
      <c r="A416" s="132" t="s">
        <v>6041</v>
      </c>
      <c r="B416" s="133" t="s">
        <v>4345</v>
      </c>
      <c r="C416" s="132" t="s" ph="1">
        <v>3401</v>
      </c>
      <c r="D416" s="133" t="s">
        <v>7265</v>
      </c>
      <c r="E416" s="132" t="s" ph="1">
        <v>4865</v>
      </c>
      <c r="F416" s="132" t="s">
        <v>7959</v>
      </c>
      <c r="G416" s="132" t="s">
        <v>5635</v>
      </c>
      <c r="H416" s="131" ph="1"/>
      <c r="J416" s="131" ph="1"/>
      <c r="K416" s="131" ph="1"/>
    </row>
    <row r="417" spans="1:11" ht="21.75" customHeight="1">
      <c r="A417" s="132" t="s">
        <v>6041</v>
      </c>
      <c r="B417" s="134"/>
      <c r="C417" s="135"/>
      <c r="D417" s="133" t="s">
        <v>7455</v>
      </c>
      <c r="E417" s="132" t="s" ph="1">
        <v>5502</v>
      </c>
      <c r="F417" s="132" t="s">
        <v>7959</v>
      </c>
      <c r="G417" s="132" t="s">
        <v>5635</v>
      </c>
      <c r="H417" s="131" ph="1"/>
      <c r="J417" s="131" ph="1"/>
      <c r="K417" s="131" ph="1"/>
    </row>
    <row r="418" spans="1:11" ht="21.75" customHeight="1">
      <c r="A418" s="132" t="s">
        <v>6041</v>
      </c>
      <c r="B418" s="133" t="s">
        <v>1124</v>
      </c>
      <c r="C418" s="132" t="s" ph="1">
        <v>7483</v>
      </c>
      <c r="D418" s="133" t="s">
        <v>7265</v>
      </c>
      <c r="E418" s="132" t="s" ph="1">
        <v>4865</v>
      </c>
      <c r="F418" s="132" t="s">
        <v>7959</v>
      </c>
      <c r="G418" s="132" t="s">
        <v>5635</v>
      </c>
      <c r="J418" s="131" ph="1"/>
      <c r="K418" s="131" ph="1"/>
    </row>
    <row r="419" spans="1:11" ht="21.75" customHeight="1">
      <c r="A419" s="132" t="s">
        <v>6041</v>
      </c>
      <c r="B419" s="134"/>
      <c r="C419" s="135"/>
      <c r="D419" s="133" t="s">
        <v>7455</v>
      </c>
      <c r="E419" s="132" t="s" ph="1">
        <v>5502</v>
      </c>
      <c r="F419" s="132" t="s">
        <v>7959</v>
      </c>
      <c r="G419" s="132" t="s">
        <v>5635</v>
      </c>
      <c r="H419" s="131" ph="1"/>
      <c r="J419" s="131" ph="1"/>
      <c r="K419" s="131" ph="1"/>
    </row>
    <row r="420" spans="1:11" ht="21.75" customHeight="1">
      <c r="A420" s="132" t="s">
        <v>6041</v>
      </c>
      <c r="B420" s="133" t="s">
        <v>7482</v>
      </c>
      <c r="C420" s="132" t="s" ph="1">
        <v>5460</v>
      </c>
      <c r="D420" s="133" t="s">
        <v>7265</v>
      </c>
      <c r="E420" s="132" t="s" ph="1">
        <v>4865</v>
      </c>
      <c r="F420" s="132" t="s">
        <v>7959</v>
      </c>
      <c r="G420" s="132" t="s">
        <v>5635</v>
      </c>
      <c r="J420" s="131" ph="1"/>
      <c r="K420" s="131" ph="1"/>
    </row>
    <row r="421" spans="1:11" ht="21.75" customHeight="1">
      <c r="A421" s="132" t="s">
        <v>6041</v>
      </c>
      <c r="B421" s="134"/>
      <c r="C421" s="135"/>
      <c r="D421" s="133" t="s">
        <v>7455</v>
      </c>
      <c r="E421" s="132" t="s" ph="1">
        <v>5502</v>
      </c>
      <c r="F421" s="132" t="s">
        <v>7959</v>
      </c>
      <c r="G421" s="132" t="s">
        <v>5635</v>
      </c>
      <c r="J421" s="131" ph="1"/>
      <c r="K421" s="131" ph="1"/>
    </row>
    <row r="422" spans="1:11" ht="21.75" customHeight="1">
      <c r="A422" s="132" t="s">
        <v>6041</v>
      </c>
      <c r="B422" s="133" t="s">
        <v>2182</v>
      </c>
      <c r="C422" s="132" t="s" ph="1">
        <v>3895</v>
      </c>
      <c r="D422" s="133" t="s">
        <v>7265</v>
      </c>
      <c r="E422" s="132" t="s" ph="1">
        <v>4865</v>
      </c>
      <c r="F422" s="132" t="s">
        <v>7959</v>
      </c>
      <c r="G422" s="132" t="s">
        <v>5635</v>
      </c>
      <c r="J422" s="131" ph="1"/>
      <c r="K422" s="131" ph="1"/>
    </row>
    <row r="423" spans="1:11" ht="21.75" customHeight="1">
      <c r="A423" s="132" t="s">
        <v>6041</v>
      </c>
      <c r="B423" s="134"/>
      <c r="C423" s="135"/>
      <c r="D423" s="133" t="s">
        <v>7455</v>
      </c>
      <c r="E423" s="132" t="s" ph="1">
        <v>5502</v>
      </c>
      <c r="F423" s="132" t="s">
        <v>7959</v>
      </c>
      <c r="G423" s="132" t="s">
        <v>5635</v>
      </c>
      <c r="H423" s="131" ph="1"/>
      <c r="J423" s="131" ph="1"/>
      <c r="K423" s="131" ph="1"/>
    </row>
    <row r="424" spans="1:11" ht="21.75" customHeight="1">
      <c r="A424" s="132" t="s">
        <v>6041</v>
      </c>
      <c r="B424" s="133" t="s">
        <v>951</v>
      </c>
      <c r="C424" s="132" t="s" ph="1">
        <v>4056</v>
      </c>
      <c r="D424" s="133" t="s">
        <v>7265</v>
      </c>
      <c r="E424" s="132" t="s" ph="1">
        <v>4865</v>
      </c>
      <c r="F424" s="132" t="s">
        <v>7959</v>
      </c>
      <c r="G424" s="132" t="s">
        <v>5635</v>
      </c>
      <c r="J424" s="131" ph="1"/>
      <c r="K424" s="131" ph="1"/>
    </row>
    <row r="425" spans="1:11" ht="21.75" customHeight="1">
      <c r="A425" s="132" t="s">
        <v>6041</v>
      </c>
      <c r="B425" s="134"/>
      <c r="C425" s="135"/>
      <c r="D425" s="133" t="s">
        <v>7455</v>
      </c>
      <c r="E425" s="132" t="s" ph="1">
        <v>5502</v>
      </c>
      <c r="F425" s="132" t="s">
        <v>7959</v>
      </c>
      <c r="G425" s="132" t="s">
        <v>5635</v>
      </c>
      <c r="H425" s="131" ph="1"/>
      <c r="J425" s="131" ph="1"/>
      <c r="K425" s="131" ph="1"/>
    </row>
    <row r="426" spans="1:11" ht="21.75" customHeight="1">
      <c r="A426" s="132" t="s">
        <v>6041</v>
      </c>
      <c r="B426" s="134"/>
      <c r="C426" s="135"/>
      <c r="D426" s="133" t="s">
        <v>6645</v>
      </c>
      <c r="E426" s="132" t="s" ph="1">
        <v>7453</v>
      </c>
      <c r="F426" s="132" t="s">
        <v>7959</v>
      </c>
      <c r="G426" s="132" t="s">
        <v>5635</v>
      </c>
      <c r="J426" s="131" ph="1"/>
      <c r="K426" s="131" ph="1"/>
    </row>
    <row r="427" spans="1:11" ht="21.75" customHeight="1">
      <c r="A427" s="132" t="s">
        <v>6041</v>
      </c>
      <c r="B427" s="133" t="s">
        <v>6963</v>
      </c>
      <c r="C427" s="132" t="s" ph="1">
        <v>7481</v>
      </c>
      <c r="D427" s="133" t="s">
        <v>7455</v>
      </c>
      <c r="E427" s="132" t="s" ph="1">
        <v>5502</v>
      </c>
      <c r="F427" s="132" t="s">
        <v>7959</v>
      </c>
      <c r="G427" s="132" t="s">
        <v>5635</v>
      </c>
      <c r="J427" s="131" ph="1"/>
      <c r="K427" s="131" ph="1"/>
    </row>
    <row r="428" spans="1:11" ht="21.75" customHeight="1">
      <c r="A428" s="132" t="s">
        <v>6041</v>
      </c>
      <c r="B428" s="134"/>
      <c r="C428" s="135"/>
      <c r="D428" s="133" t="s">
        <v>6645</v>
      </c>
      <c r="E428" s="132" t="s" ph="1">
        <v>7453</v>
      </c>
      <c r="F428" s="132" t="s">
        <v>7959</v>
      </c>
      <c r="G428" s="132" t="s">
        <v>5635</v>
      </c>
      <c r="H428" s="131" ph="1"/>
      <c r="J428" s="131" ph="1"/>
      <c r="K428" s="131" ph="1"/>
    </row>
    <row r="429" spans="1:11" ht="21.75" customHeight="1">
      <c r="A429" s="132" t="s">
        <v>6041</v>
      </c>
      <c r="B429" s="133" t="s">
        <v>957</v>
      </c>
      <c r="C429" s="132" t="s" ph="1">
        <v>3202</v>
      </c>
      <c r="D429" s="133" t="s">
        <v>7455</v>
      </c>
      <c r="E429" s="132" t="s" ph="1">
        <v>5502</v>
      </c>
      <c r="F429" s="132" t="s">
        <v>7959</v>
      </c>
      <c r="G429" s="132" t="s">
        <v>5635</v>
      </c>
      <c r="J429" s="131" ph="1"/>
      <c r="K429" s="131" ph="1"/>
    </row>
    <row r="430" spans="1:11" ht="21.75" customHeight="1">
      <c r="A430" s="132" t="s">
        <v>6041</v>
      </c>
      <c r="B430" s="133" t="s">
        <v>2600</v>
      </c>
      <c r="C430" s="132" t="s" ph="1">
        <v>2491</v>
      </c>
      <c r="D430" s="133" t="s">
        <v>7455</v>
      </c>
      <c r="E430" s="132" t="s" ph="1">
        <v>5502</v>
      </c>
      <c r="F430" s="132" t="s">
        <v>7959</v>
      </c>
      <c r="G430" s="132" t="s">
        <v>5635</v>
      </c>
      <c r="H430" s="131" ph="1"/>
      <c r="J430" s="131" ph="1"/>
      <c r="K430" s="131" ph="1"/>
    </row>
    <row r="431" spans="1:11" ht="21.75" customHeight="1">
      <c r="A431" s="132" t="s">
        <v>6041</v>
      </c>
      <c r="B431" s="133" t="s">
        <v>7480</v>
      </c>
      <c r="C431" s="132" t="s" ph="1">
        <v>7478</v>
      </c>
      <c r="D431" s="133" t="s">
        <v>7455</v>
      </c>
      <c r="E431" s="132" t="s" ph="1">
        <v>5502</v>
      </c>
      <c r="F431" s="132" t="s">
        <v>7959</v>
      </c>
      <c r="G431" s="132" t="s">
        <v>5635</v>
      </c>
      <c r="J431" s="131" ph="1"/>
      <c r="K431" s="131" ph="1"/>
    </row>
    <row r="432" spans="1:11" ht="21.75" customHeight="1">
      <c r="A432" s="132" t="s">
        <v>6041</v>
      </c>
      <c r="B432" s="133" t="s">
        <v>7480</v>
      </c>
      <c r="C432" s="132" t="s" ph="1">
        <v>7478</v>
      </c>
      <c r="D432" s="133" t="s">
        <v>7455</v>
      </c>
      <c r="E432" s="132" t="s" ph="1">
        <v>7945</v>
      </c>
      <c r="F432" s="132" t="s">
        <v>7959</v>
      </c>
      <c r="G432" s="132" t="s">
        <v>5635</v>
      </c>
      <c r="J432" s="131" ph="1"/>
      <c r="K432" s="131" ph="1"/>
    </row>
    <row r="433" spans="1:11" ht="21.75" customHeight="1">
      <c r="A433" s="132" t="s">
        <v>6041</v>
      </c>
      <c r="B433" s="133" t="s">
        <v>4912</v>
      </c>
      <c r="C433" s="132" t="s" ph="1">
        <v>7477</v>
      </c>
      <c r="D433" s="133" t="s">
        <v>6645</v>
      </c>
      <c r="E433" s="132" t="s" ph="1">
        <v>7453</v>
      </c>
      <c r="F433" s="132" t="s">
        <v>7959</v>
      </c>
      <c r="G433" s="132" t="s">
        <v>5635</v>
      </c>
      <c r="H433" s="131" ph="1"/>
      <c r="J433" s="131" ph="1"/>
      <c r="K433" s="131" ph="1"/>
    </row>
    <row r="434" spans="1:11" ht="21.75" customHeight="1">
      <c r="A434" s="132" t="s">
        <v>6041</v>
      </c>
      <c r="B434" s="133" t="s">
        <v>7476</v>
      </c>
      <c r="C434" s="132" t="s" ph="1">
        <v>706</v>
      </c>
      <c r="D434" s="133" t="s">
        <v>6645</v>
      </c>
      <c r="E434" s="132" t="s" ph="1">
        <v>7453</v>
      </c>
      <c r="F434" s="132" t="s">
        <v>7959</v>
      </c>
      <c r="G434" s="132" t="s">
        <v>5635</v>
      </c>
      <c r="J434" s="131" ph="1"/>
      <c r="K434" s="131" ph="1"/>
    </row>
    <row r="435" spans="1:11" ht="21.75" customHeight="1">
      <c r="A435" s="132" t="s">
        <v>6041</v>
      </c>
      <c r="B435" s="133" t="s">
        <v>7125</v>
      </c>
      <c r="C435" s="132" t="s" ph="1">
        <v>7475</v>
      </c>
      <c r="D435" s="133" t="s">
        <v>7474</v>
      </c>
      <c r="E435" s="132" t="s" ph="1">
        <v>7473</v>
      </c>
      <c r="F435" s="132" t="s">
        <v>7959</v>
      </c>
      <c r="G435" s="132" t="s">
        <v>5635</v>
      </c>
      <c r="J435" s="131" ph="1"/>
      <c r="K435" s="131" ph="1"/>
    </row>
    <row r="436" spans="1:11" ht="21.75" customHeight="1">
      <c r="A436" s="132" t="s">
        <v>6041</v>
      </c>
      <c r="B436" s="134"/>
      <c r="C436" s="135"/>
      <c r="D436" s="133" t="s">
        <v>7448</v>
      </c>
      <c r="E436" s="132" t="s" ph="1">
        <v>377</v>
      </c>
      <c r="F436" s="132" t="s">
        <v>7959</v>
      </c>
      <c r="G436" s="132" t="s">
        <v>5635</v>
      </c>
      <c r="J436" s="131" ph="1"/>
      <c r="K436" s="131" ph="1"/>
    </row>
    <row r="437" spans="1:11" ht="21.75" customHeight="1">
      <c r="A437" s="132" t="s">
        <v>6041</v>
      </c>
      <c r="B437" s="134"/>
      <c r="C437" s="135"/>
      <c r="D437" s="133" t="s">
        <v>6645</v>
      </c>
      <c r="E437" s="132" t="s" ph="1">
        <v>7453</v>
      </c>
      <c r="F437" s="132" t="s">
        <v>7959</v>
      </c>
      <c r="G437" s="132" t="s">
        <v>5635</v>
      </c>
      <c r="J437" s="131" ph="1"/>
      <c r="K437" s="131" ph="1"/>
    </row>
    <row r="438" spans="1:11" ht="21.75" customHeight="1">
      <c r="A438" s="132" t="s">
        <v>6041</v>
      </c>
      <c r="B438" s="133" t="s">
        <v>7472</v>
      </c>
      <c r="C438" s="132" t="s" ph="1">
        <v>258</v>
      </c>
      <c r="D438" s="133" t="s">
        <v>7448</v>
      </c>
      <c r="E438" s="132" t="s" ph="1">
        <v>377</v>
      </c>
      <c r="F438" s="132" t="s">
        <v>7959</v>
      </c>
      <c r="G438" s="132" t="s">
        <v>5635</v>
      </c>
      <c r="J438" s="131" ph="1"/>
      <c r="K438" s="131" ph="1"/>
    </row>
    <row r="439" spans="1:11" ht="21.75" customHeight="1">
      <c r="A439" s="132" t="s">
        <v>6041</v>
      </c>
      <c r="B439" s="133" t="s">
        <v>7471</v>
      </c>
      <c r="C439" s="132" t="s" ph="1">
        <v>562</v>
      </c>
      <c r="D439" s="133" t="s">
        <v>6324</v>
      </c>
      <c r="E439" s="132" t="s" ph="1">
        <v>562</v>
      </c>
      <c r="F439" s="132" t="s">
        <v>7959</v>
      </c>
      <c r="G439" s="132" t="s">
        <v>5635</v>
      </c>
      <c r="J439" s="131" ph="1"/>
      <c r="K439" s="131" ph="1"/>
    </row>
    <row r="440" spans="1:11" ht="21.75" customHeight="1">
      <c r="A440" s="132" t="s">
        <v>6041</v>
      </c>
      <c r="B440" s="134"/>
      <c r="C440" s="135"/>
      <c r="D440" s="133" t="s">
        <v>6645</v>
      </c>
      <c r="E440" s="132" t="s" ph="1">
        <v>7453</v>
      </c>
      <c r="F440" s="132" t="s">
        <v>7959</v>
      </c>
      <c r="G440" s="132" t="s">
        <v>5635</v>
      </c>
      <c r="J440" s="131" ph="1"/>
      <c r="K440" s="131" ph="1"/>
    </row>
    <row r="441" spans="1:11" ht="21.75" customHeight="1">
      <c r="A441" s="132" t="s">
        <v>6041</v>
      </c>
      <c r="B441" s="133" t="s">
        <v>4467</v>
      </c>
      <c r="C441" s="132" t="s" ph="1">
        <v>2161</v>
      </c>
      <c r="D441" s="133" t="s">
        <v>14</v>
      </c>
      <c r="E441" s="132" t="s" ph="1">
        <v>2161</v>
      </c>
      <c r="F441" s="132" t="s">
        <v>7959</v>
      </c>
      <c r="G441" s="132" t="s">
        <v>5635</v>
      </c>
      <c r="J441" s="131" ph="1"/>
      <c r="K441" s="131" ph="1"/>
    </row>
    <row r="442" spans="1:11" ht="21.75" customHeight="1">
      <c r="A442" s="132" t="s">
        <v>6041</v>
      </c>
      <c r="B442" s="134"/>
      <c r="C442" s="135"/>
      <c r="D442" s="133" t="s">
        <v>7265</v>
      </c>
      <c r="E442" s="132" t="s" ph="1">
        <v>4865</v>
      </c>
      <c r="F442" s="132" t="s">
        <v>7959</v>
      </c>
      <c r="G442" s="132" t="s">
        <v>5635</v>
      </c>
      <c r="J442" s="131" ph="1"/>
      <c r="K442" s="131" ph="1"/>
    </row>
    <row r="443" spans="1:11" ht="21.75" customHeight="1">
      <c r="A443" s="132" t="s">
        <v>6041</v>
      </c>
      <c r="B443" s="134"/>
      <c r="C443" s="135"/>
      <c r="D443" s="133" t="s">
        <v>7455</v>
      </c>
      <c r="E443" s="132" t="s" ph="1">
        <v>5502</v>
      </c>
      <c r="F443" s="132" t="s">
        <v>7959</v>
      </c>
      <c r="G443" s="132" t="s">
        <v>5635</v>
      </c>
      <c r="J443" s="131" ph="1"/>
      <c r="K443" s="131" ph="1"/>
    </row>
    <row r="444" spans="1:11" ht="21.75" customHeight="1">
      <c r="A444" s="132" t="s">
        <v>6041</v>
      </c>
      <c r="B444" s="134"/>
      <c r="C444" s="135"/>
      <c r="D444" s="133" t="s">
        <v>6645</v>
      </c>
      <c r="E444" s="132" t="s" ph="1">
        <v>7453</v>
      </c>
      <c r="F444" s="132" t="s">
        <v>7959</v>
      </c>
      <c r="G444" s="132" t="s">
        <v>5635</v>
      </c>
      <c r="J444" s="131" ph="1"/>
      <c r="K444" s="131" ph="1"/>
    </row>
    <row r="445" spans="1:11" ht="21.75" customHeight="1">
      <c r="A445" s="132" t="s">
        <v>6041</v>
      </c>
      <c r="B445" s="133" t="s">
        <v>7470</v>
      </c>
      <c r="C445" s="132" t="s" ph="1">
        <v>7469</v>
      </c>
      <c r="D445" s="133" t="s">
        <v>3625</v>
      </c>
      <c r="E445" s="132" t="s" ph="1">
        <v>77</v>
      </c>
      <c r="F445" s="132" t="s">
        <v>7959</v>
      </c>
      <c r="G445" s="132" t="s">
        <v>5635</v>
      </c>
      <c r="J445" s="131" ph="1"/>
      <c r="K445" s="131" ph="1"/>
    </row>
    <row r="446" spans="1:11" ht="21.75" customHeight="1">
      <c r="A446" s="132" t="s">
        <v>6041</v>
      </c>
      <c r="B446" s="134"/>
      <c r="C446" s="135"/>
      <c r="D446" s="133" t="s">
        <v>1243</v>
      </c>
      <c r="E446" s="132" t="s" ph="1">
        <v>887</v>
      </c>
      <c r="F446" s="132" t="s">
        <v>7959</v>
      </c>
      <c r="G446" s="132" t="s">
        <v>5635</v>
      </c>
      <c r="J446" s="131" ph="1"/>
      <c r="K446" s="131" ph="1"/>
    </row>
    <row r="447" spans="1:11" ht="21.75" customHeight="1">
      <c r="A447" s="132" t="s">
        <v>6041</v>
      </c>
      <c r="B447" s="133" t="s">
        <v>2853</v>
      </c>
      <c r="C447" s="132" t="s" ph="1">
        <v>7467</v>
      </c>
      <c r="D447" s="133" t="s">
        <v>3803</v>
      </c>
      <c r="E447" s="132" t="s" ph="1">
        <v>7465</v>
      </c>
      <c r="F447" s="132" t="s">
        <v>7959</v>
      </c>
      <c r="G447" s="132" t="s">
        <v>5635</v>
      </c>
      <c r="J447" s="131" ph="1"/>
      <c r="K447" s="131" ph="1"/>
    </row>
    <row r="448" spans="1:11" ht="21.75" customHeight="1">
      <c r="A448" s="132" t="s">
        <v>6041</v>
      </c>
      <c r="B448" s="134"/>
      <c r="C448" s="135"/>
      <c r="D448" s="133" t="s">
        <v>7265</v>
      </c>
      <c r="E448" s="132" t="s" ph="1">
        <v>4865</v>
      </c>
      <c r="F448" s="132" t="s">
        <v>7959</v>
      </c>
      <c r="G448" s="132" t="s">
        <v>5635</v>
      </c>
      <c r="J448" s="131" ph="1"/>
      <c r="K448" s="131" ph="1"/>
    </row>
    <row r="449" spans="1:11" ht="21.75" customHeight="1">
      <c r="A449" s="132" t="s">
        <v>6041</v>
      </c>
      <c r="B449" s="134"/>
      <c r="C449" s="135"/>
      <c r="D449" s="133" t="s">
        <v>1243</v>
      </c>
      <c r="E449" s="132" t="s" ph="1">
        <v>887</v>
      </c>
      <c r="F449" s="132" t="s">
        <v>7959</v>
      </c>
      <c r="G449" s="132" t="s">
        <v>5635</v>
      </c>
      <c r="J449" s="131" ph="1"/>
      <c r="K449" s="131" ph="1"/>
    </row>
    <row r="450" spans="1:11" ht="21.75" customHeight="1">
      <c r="A450" s="132" t="s">
        <v>6041</v>
      </c>
      <c r="B450" s="133" t="s">
        <v>7464</v>
      </c>
      <c r="C450" s="132" t="s" ph="1">
        <v>7463</v>
      </c>
      <c r="D450" s="133" t="s">
        <v>7397</v>
      </c>
      <c r="E450" s="132" t="s" ph="1">
        <v>7463</v>
      </c>
      <c r="F450" s="132" t="s">
        <v>7959</v>
      </c>
      <c r="G450" s="132" t="s">
        <v>5635</v>
      </c>
      <c r="J450" s="131" ph="1"/>
      <c r="K450" s="131" ph="1"/>
    </row>
    <row r="451" spans="1:11" ht="21.75" customHeight="1">
      <c r="A451" s="132" t="s">
        <v>6041</v>
      </c>
      <c r="B451" s="134"/>
      <c r="C451" s="135"/>
      <c r="D451" s="133" t="s">
        <v>6645</v>
      </c>
      <c r="E451" s="132" t="s" ph="1">
        <v>7453</v>
      </c>
      <c r="F451" s="132" t="s">
        <v>7959</v>
      </c>
      <c r="G451" s="132" t="s">
        <v>5635</v>
      </c>
      <c r="J451" s="131" ph="1"/>
      <c r="K451" s="131" ph="1"/>
    </row>
    <row r="452" spans="1:11" ht="21.75" customHeight="1">
      <c r="A452" s="132" t="s">
        <v>6041</v>
      </c>
      <c r="B452" s="133" t="s">
        <v>7461</v>
      </c>
      <c r="C452" s="132" t="s" ph="1">
        <v>7458</v>
      </c>
      <c r="D452" s="133" t="s">
        <v>7459</v>
      </c>
      <c r="E452" s="132" t="s" ph="1">
        <v>7458</v>
      </c>
      <c r="F452" s="132" t="s">
        <v>7959</v>
      </c>
      <c r="G452" s="132" t="s">
        <v>5635</v>
      </c>
      <c r="J452" s="131" ph="1"/>
      <c r="K452" s="131" ph="1"/>
    </row>
    <row r="453" spans="1:11" ht="21.75" customHeight="1">
      <c r="A453" s="132" t="s">
        <v>6041</v>
      </c>
      <c r="B453" s="134"/>
      <c r="C453" s="135"/>
      <c r="D453" s="133" t="s">
        <v>6645</v>
      </c>
      <c r="E453" s="132" t="s" ph="1">
        <v>7453</v>
      </c>
      <c r="F453" s="132" t="s">
        <v>7959</v>
      </c>
      <c r="G453" s="132" t="s">
        <v>5635</v>
      </c>
      <c r="J453" s="131" ph="1"/>
      <c r="K453" s="131" ph="1"/>
    </row>
    <row r="454" spans="1:11" ht="21.75" customHeight="1">
      <c r="A454" s="132" t="s">
        <v>6041</v>
      </c>
      <c r="B454" s="133" t="s">
        <v>7457</v>
      </c>
      <c r="C454" s="132" t="s" ph="1">
        <v>7456</v>
      </c>
      <c r="D454" s="133" t="s">
        <v>4961</v>
      </c>
      <c r="E454" s="132" t="s" ph="1">
        <v>7456</v>
      </c>
      <c r="F454" s="132" t="s">
        <v>7959</v>
      </c>
      <c r="G454" s="132" t="s">
        <v>5635</v>
      </c>
      <c r="J454" s="131" ph="1"/>
      <c r="K454" s="131" ph="1"/>
    </row>
    <row r="455" spans="1:11" ht="21.75" customHeight="1">
      <c r="A455" s="132" t="s">
        <v>6041</v>
      </c>
      <c r="B455" s="134"/>
      <c r="C455" s="135"/>
      <c r="D455" s="133" t="s">
        <v>7455</v>
      </c>
      <c r="E455" s="132" t="s" ph="1">
        <v>5502</v>
      </c>
      <c r="F455" s="132" t="s">
        <v>7959</v>
      </c>
      <c r="G455" s="132" t="s">
        <v>5635</v>
      </c>
      <c r="J455" s="131" ph="1"/>
      <c r="K455" s="131" ph="1"/>
    </row>
    <row r="456" spans="1:11" ht="21.75" customHeight="1">
      <c r="A456" s="132" t="s">
        <v>6041</v>
      </c>
      <c r="B456" s="134"/>
      <c r="C456" s="135" ph="1"/>
      <c r="D456" s="133" t="s">
        <v>6645</v>
      </c>
      <c r="E456" s="132" t="s" ph="1">
        <v>7453</v>
      </c>
      <c r="F456" s="132" t="s">
        <v>7959</v>
      </c>
      <c r="G456" s="132" t="s">
        <v>5635</v>
      </c>
      <c r="J456" s="131" ph="1"/>
      <c r="K456" s="131" ph="1"/>
    </row>
    <row r="457" spans="1:11" ht="21.75" customHeight="1">
      <c r="A457" s="132" t="s">
        <v>6041</v>
      </c>
      <c r="B457" s="134"/>
      <c r="C457" s="135" ph="1"/>
      <c r="D457" s="133" t="s">
        <v>5935</v>
      </c>
      <c r="E457" s="132" t="s" ph="1">
        <v>1058</v>
      </c>
      <c r="F457" s="132" t="s">
        <v>7959</v>
      </c>
      <c r="G457" s="132" t="s">
        <v>5635</v>
      </c>
      <c r="H457" s="131" ph="1"/>
      <c r="J457" s="131" ph="1"/>
      <c r="K457" s="131" ph="1"/>
    </row>
    <row r="458" spans="1:11" ht="21.75" customHeight="1">
      <c r="A458" s="132" t="s">
        <v>6041</v>
      </c>
      <c r="B458" s="133" t="s">
        <v>7454</v>
      </c>
      <c r="C458" s="132" t="s" ph="1">
        <v>2134</v>
      </c>
      <c r="D458" s="133" t="s">
        <v>3635</v>
      </c>
      <c r="E458" s="132" t="s" ph="1">
        <v>2134</v>
      </c>
      <c r="F458" s="132" t="s">
        <v>7959</v>
      </c>
      <c r="G458" s="132" t="s">
        <v>5635</v>
      </c>
      <c r="H458" s="131" ph="1"/>
      <c r="J458" s="131" ph="1"/>
      <c r="K458" s="131" ph="1"/>
    </row>
    <row r="459" spans="1:11" ht="21.75" customHeight="1">
      <c r="A459" s="132" t="s">
        <v>6041</v>
      </c>
      <c r="B459" s="134"/>
      <c r="C459" s="135"/>
      <c r="D459" s="133" t="s">
        <v>6645</v>
      </c>
      <c r="E459" s="132" t="s" ph="1">
        <v>7453</v>
      </c>
      <c r="F459" s="132" t="s">
        <v>7959</v>
      </c>
      <c r="G459" s="132" t="s">
        <v>5635</v>
      </c>
      <c r="H459" s="131" ph="1"/>
      <c r="J459" s="131" ph="1"/>
      <c r="K459" s="131" ph="1"/>
    </row>
    <row r="460" spans="1:11" ht="21.75" customHeight="1">
      <c r="A460" s="132" t="s">
        <v>6041</v>
      </c>
      <c r="B460" s="133" t="s">
        <v>2249</v>
      </c>
      <c r="C460" s="132" t="s" ph="1">
        <v>1058</v>
      </c>
      <c r="D460" s="133" t="s">
        <v>5935</v>
      </c>
      <c r="E460" s="132" t="s" ph="1">
        <v>1058</v>
      </c>
      <c r="F460" s="132" t="s">
        <v>7959</v>
      </c>
      <c r="G460" s="132" t="s">
        <v>5635</v>
      </c>
      <c r="H460" s="131" ph="1"/>
      <c r="J460" s="131" ph="1"/>
      <c r="K460" s="131" ph="1"/>
    </row>
    <row r="461" spans="1:11" ht="21.75" customHeight="1">
      <c r="A461" s="132" t="s">
        <v>6041</v>
      </c>
      <c r="B461" s="134"/>
      <c r="C461" s="135"/>
      <c r="D461" s="133" t="s">
        <v>6645</v>
      </c>
      <c r="E461" s="132" t="s" ph="1">
        <v>7453</v>
      </c>
      <c r="F461" s="132" t="s">
        <v>7959</v>
      </c>
      <c r="G461" s="132" t="s">
        <v>5635</v>
      </c>
      <c r="H461" s="131" ph="1"/>
      <c r="J461" s="131" ph="1"/>
      <c r="K461" s="131" ph="1"/>
    </row>
    <row r="462" spans="1:11" ht="21.75" customHeight="1">
      <c r="A462" s="132" t="s">
        <v>6041</v>
      </c>
      <c r="B462" s="133" t="s">
        <v>4106</v>
      </c>
      <c r="C462" s="132" t="s" ph="1">
        <v>5620</v>
      </c>
      <c r="D462" s="133" t="s">
        <v>7449</v>
      </c>
      <c r="E462" s="132" t="s" ph="1">
        <v>1232</v>
      </c>
      <c r="F462" s="132" t="s">
        <v>7959</v>
      </c>
      <c r="G462" s="132" t="s">
        <v>5635</v>
      </c>
      <c r="H462" s="131" ph="1"/>
      <c r="J462" s="131" ph="1"/>
      <c r="K462" s="131" ph="1"/>
    </row>
    <row r="463" spans="1:11" ht="21.75" customHeight="1">
      <c r="A463" s="132" t="s">
        <v>6041</v>
      </c>
      <c r="B463" s="133" t="s">
        <v>6736</v>
      </c>
      <c r="C463" s="132" t="s" ph="1">
        <v>7452</v>
      </c>
      <c r="D463" s="133" t="s">
        <v>7449</v>
      </c>
      <c r="E463" s="132" t="s" ph="1">
        <v>1232</v>
      </c>
      <c r="F463" s="132" t="s">
        <v>7959</v>
      </c>
      <c r="G463" s="132" t="s">
        <v>5635</v>
      </c>
      <c r="J463" s="131" ph="1"/>
      <c r="K463" s="131" ph="1"/>
    </row>
    <row r="464" spans="1:11" ht="21.75" customHeight="1">
      <c r="A464" s="132" t="s">
        <v>6041</v>
      </c>
      <c r="B464" s="133" t="s">
        <v>8</v>
      </c>
      <c r="C464" s="132" t="s" ph="1">
        <v>7089</v>
      </c>
      <c r="D464" s="133" t="s">
        <v>7451</v>
      </c>
      <c r="E464" s="132" t="s" ph="1">
        <v>7089</v>
      </c>
      <c r="F464" s="132" t="s">
        <v>7959</v>
      </c>
      <c r="G464" s="132" t="s">
        <v>5635</v>
      </c>
      <c r="H464" s="131" ph="1"/>
      <c r="J464" s="131" ph="1"/>
      <c r="K464" s="131" ph="1"/>
    </row>
    <row r="465" spans="1:11" ht="21.75" customHeight="1">
      <c r="A465" s="132" t="s">
        <v>6041</v>
      </c>
      <c r="B465" s="133" t="s">
        <v>7299</v>
      </c>
      <c r="C465" s="132" t="s" ph="1">
        <v>921</v>
      </c>
      <c r="D465" s="133" t="s">
        <v>6481</v>
      </c>
      <c r="E465" s="132" t="s" ph="1">
        <v>582</v>
      </c>
      <c r="F465" s="132" t="s">
        <v>7959</v>
      </c>
      <c r="G465" s="132" t="s">
        <v>5635</v>
      </c>
      <c r="H465" s="131" ph="1"/>
      <c r="J465" s="131" ph="1"/>
      <c r="K465" s="131" ph="1"/>
    </row>
    <row r="466" spans="1:11" ht="21.75" customHeight="1">
      <c r="A466" s="132" t="s">
        <v>6041</v>
      </c>
      <c r="B466" s="134"/>
      <c r="C466" s="135"/>
      <c r="D466" s="133" t="s">
        <v>883</v>
      </c>
      <c r="E466" s="132" t="s" ph="1">
        <v>921</v>
      </c>
      <c r="F466" s="132" t="s">
        <v>7959</v>
      </c>
      <c r="G466" s="132" t="s">
        <v>5635</v>
      </c>
      <c r="H466" s="131" ph="1"/>
      <c r="J466" s="131" ph="1"/>
      <c r="K466" s="131" ph="1"/>
    </row>
    <row r="467" spans="1:11" ht="21.75" customHeight="1">
      <c r="A467" s="132" t="s">
        <v>6041</v>
      </c>
      <c r="B467" s="133" t="s">
        <v>7450</v>
      </c>
      <c r="C467" s="132" t="s" ph="1">
        <v>1553</v>
      </c>
      <c r="D467" s="133" t="s">
        <v>883</v>
      </c>
      <c r="E467" s="132" t="s" ph="1">
        <v>921</v>
      </c>
      <c r="F467" s="132" t="s">
        <v>7959</v>
      </c>
      <c r="G467" s="132" t="s">
        <v>5635</v>
      </c>
      <c r="H467" s="131" ph="1"/>
      <c r="J467" s="131" ph="1"/>
      <c r="K467" s="131" ph="1"/>
    </row>
    <row r="468" spans="1:11" ht="21.75" customHeight="1">
      <c r="A468" s="132" t="s">
        <v>6041</v>
      </c>
      <c r="B468" s="134"/>
      <c r="C468" s="135"/>
      <c r="D468" s="133" t="s">
        <v>7449</v>
      </c>
      <c r="E468" s="132" t="s" ph="1">
        <v>1232</v>
      </c>
      <c r="F468" s="132" t="s">
        <v>7959</v>
      </c>
      <c r="G468" s="132" t="s">
        <v>5635</v>
      </c>
      <c r="H468" s="131" ph="1"/>
      <c r="J468" s="131" ph="1"/>
      <c r="K468" s="131" ph="1"/>
    </row>
    <row r="469" spans="1:11" ht="21.75" customHeight="1">
      <c r="A469" s="132" t="s">
        <v>6041</v>
      </c>
      <c r="B469" s="133" t="s">
        <v>2495</v>
      </c>
      <c r="C469" s="132" t="s" ph="1">
        <v>7444</v>
      </c>
      <c r="D469" s="133" t="s">
        <v>7448</v>
      </c>
      <c r="E469" s="132" t="s" ph="1">
        <v>377</v>
      </c>
      <c r="F469" s="132" t="s">
        <v>7959</v>
      </c>
      <c r="G469" s="132" t="s">
        <v>5635</v>
      </c>
      <c r="H469" s="131" ph="1"/>
      <c r="J469" s="131" ph="1"/>
      <c r="K469" s="131" ph="1"/>
    </row>
    <row r="470" spans="1:11" ht="21.75" customHeight="1">
      <c r="A470" s="132" t="s">
        <v>6041</v>
      </c>
      <c r="B470" s="134"/>
      <c r="C470" s="135"/>
      <c r="D470" s="133" t="s">
        <v>7446</v>
      </c>
      <c r="E470" s="132" t="s" ph="1">
        <v>7444</v>
      </c>
      <c r="F470" s="132" t="s">
        <v>7959</v>
      </c>
      <c r="G470" s="132" t="s">
        <v>5635</v>
      </c>
      <c r="H470" s="131" ph="1"/>
      <c r="J470" s="131" ph="1"/>
      <c r="K470" s="131" ph="1"/>
    </row>
    <row r="471" spans="1:11" ht="21.75" customHeight="1">
      <c r="A471" s="132" t="s">
        <v>7421</v>
      </c>
      <c r="B471" s="133" t="s">
        <v>7443</v>
      </c>
      <c r="C471" s="132" t="s">
        <v>887</v>
      </c>
      <c r="D471" s="133" t="s">
        <v>1243</v>
      </c>
      <c r="E471" s="132" t="s" ph="1">
        <v>887</v>
      </c>
      <c r="F471" s="132" t="s">
        <v>1236</v>
      </c>
      <c r="G471" s="132" t="s">
        <v>5635</v>
      </c>
      <c r="H471" s="131" ph="1"/>
      <c r="J471" s="131" ph="1"/>
      <c r="K471" s="131" ph="1"/>
    </row>
    <row r="472" spans="1:11" ht="21.75" customHeight="1">
      <c r="A472" s="132" t="s">
        <v>7421</v>
      </c>
      <c r="B472" s="133" t="s">
        <v>2462</v>
      </c>
      <c r="C472" s="132" t="s">
        <v>3884</v>
      </c>
      <c r="D472" s="133" t="s">
        <v>6495</v>
      </c>
      <c r="E472" s="132" t="s" ph="1">
        <v>3884</v>
      </c>
      <c r="F472" s="132" t="s">
        <v>1236</v>
      </c>
      <c r="G472" s="132" t="s">
        <v>5635</v>
      </c>
      <c r="H472" s="131" ph="1"/>
      <c r="J472" s="131" ph="1"/>
      <c r="K472" s="131" ph="1"/>
    </row>
    <row r="473" spans="1:11" ht="21.75" customHeight="1">
      <c r="A473" s="132" t="s">
        <v>7421</v>
      </c>
      <c r="B473" s="133" t="s">
        <v>3595</v>
      </c>
      <c r="C473" s="132" t="s">
        <v>7441</v>
      </c>
      <c r="D473" s="133" t="s">
        <v>7442</v>
      </c>
      <c r="E473" s="132" t="s" ph="1">
        <v>7441</v>
      </c>
      <c r="F473" s="132" t="s">
        <v>1236</v>
      </c>
      <c r="G473" s="132" t="s">
        <v>5635</v>
      </c>
      <c r="H473" s="131" ph="1"/>
      <c r="J473" s="131" ph="1"/>
      <c r="K473" s="131" ph="1"/>
    </row>
    <row r="474" spans="1:11" ht="21.75" customHeight="1">
      <c r="A474" s="132" t="s">
        <v>7421</v>
      </c>
      <c r="B474" s="133" t="s">
        <v>7440</v>
      </c>
      <c r="C474" s="132" t="s">
        <v>6092</v>
      </c>
      <c r="D474" s="133" t="s">
        <v>4329</v>
      </c>
      <c r="E474" s="132" t="s" ph="1">
        <v>6092</v>
      </c>
      <c r="F474" s="132" t="s">
        <v>1236</v>
      </c>
      <c r="G474" s="132" t="s">
        <v>5635</v>
      </c>
      <c r="H474" s="131" ph="1"/>
      <c r="J474" s="131" ph="1"/>
      <c r="K474" s="131" ph="1"/>
    </row>
    <row r="475" spans="1:11" ht="21.75" customHeight="1">
      <c r="A475" s="132" t="s">
        <v>7421</v>
      </c>
      <c r="B475" s="133" t="s">
        <v>4053</v>
      </c>
      <c r="C475" s="132" t="s">
        <v>2526</v>
      </c>
      <c r="D475" s="133" t="s">
        <v>4501</v>
      </c>
      <c r="E475" s="132" t="s" ph="1">
        <v>2526</v>
      </c>
      <c r="F475" s="132" t="s">
        <v>1236</v>
      </c>
      <c r="G475" s="132" t="s">
        <v>5635</v>
      </c>
      <c r="H475" s="131" ph="1"/>
      <c r="J475" s="131" ph="1"/>
      <c r="K475" s="131" ph="1"/>
    </row>
    <row r="476" spans="1:11" ht="21.75" customHeight="1">
      <c r="A476" s="132" t="s">
        <v>7421</v>
      </c>
      <c r="B476" s="133" t="s">
        <v>7439</v>
      </c>
      <c r="C476" s="132" t="s">
        <v>1536</v>
      </c>
      <c r="D476" s="133" t="s">
        <v>7265</v>
      </c>
      <c r="E476" s="132" t="s" ph="1">
        <v>4865</v>
      </c>
      <c r="F476" s="132" t="s">
        <v>1236</v>
      </c>
      <c r="G476" s="132" t="s">
        <v>5635</v>
      </c>
      <c r="H476" s="131" ph="1"/>
      <c r="J476" s="131" ph="1"/>
      <c r="K476" s="131" ph="1"/>
    </row>
    <row r="477" spans="1:11" ht="21.75" customHeight="1">
      <c r="A477" s="132" t="s">
        <v>7421</v>
      </c>
      <c r="B477" s="134"/>
      <c r="C477" s="135"/>
      <c r="D477" s="133" t="s">
        <v>2366</v>
      </c>
      <c r="E477" s="132" t="s" ph="1">
        <v>1536</v>
      </c>
      <c r="F477" s="132" t="s">
        <v>1236</v>
      </c>
      <c r="G477" s="132" t="s">
        <v>5635</v>
      </c>
      <c r="H477" s="131" ph="1"/>
      <c r="J477" s="131" ph="1"/>
      <c r="K477" s="131" ph="1"/>
    </row>
    <row r="478" spans="1:11" ht="21.75" customHeight="1">
      <c r="A478" s="132" t="s">
        <v>7421</v>
      </c>
      <c r="B478" s="133" t="s">
        <v>7438</v>
      </c>
      <c r="C478" s="132" t="s">
        <v>7436</v>
      </c>
      <c r="D478" s="133" t="s">
        <v>7437</v>
      </c>
      <c r="E478" s="132" t="s" ph="1">
        <v>7436</v>
      </c>
      <c r="F478" s="132" t="s">
        <v>1236</v>
      </c>
      <c r="G478" s="132" t="s">
        <v>5635</v>
      </c>
      <c r="H478" s="131" ph="1"/>
      <c r="J478" s="131" ph="1"/>
      <c r="K478" s="131" ph="1"/>
    </row>
    <row r="479" spans="1:11" ht="21.75" customHeight="1">
      <c r="A479" s="132" t="s">
        <v>7421</v>
      </c>
      <c r="B479" s="133" t="s">
        <v>1193</v>
      </c>
      <c r="C479" s="132" t="s">
        <v>7435</v>
      </c>
      <c r="D479" s="133" t="s">
        <v>5821</v>
      </c>
      <c r="E479" s="132" t="s" ph="1">
        <v>7435</v>
      </c>
      <c r="F479" s="132" t="s">
        <v>1236</v>
      </c>
      <c r="G479" s="132" t="s">
        <v>5635</v>
      </c>
      <c r="H479" s="131" ph="1"/>
      <c r="J479" s="131" ph="1"/>
      <c r="K479" s="131" ph="1"/>
    </row>
    <row r="480" spans="1:11" ht="21.75" customHeight="1">
      <c r="A480" s="132" t="s">
        <v>7421</v>
      </c>
      <c r="B480" s="133" t="s">
        <v>2602</v>
      </c>
      <c r="C480" s="132" t="s">
        <v>3432</v>
      </c>
      <c r="D480" s="133" t="s">
        <v>2695</v>
      </c>
      <c r="E480" s="132" t="s" ph="1">
        <v>3432</v>
      </c>
      <c r="F480" s="132" t="s">
        <v>1236</v>
      </c>
      <c r="G480" s="132" t="s">
        <v>5635</v>
      </c>
      <c r="H480" s="131" ph="1"/>
      <c r="J480" s="131" ph="1"/>
      <c r="K480" s="131" ph="1"/>
    </row>
    <row r="481" spans="1:11" ht="21.75" customHeight="1">
      <c r="A481" s="132" t="s">
        <v>7421</v>
      </c>
      <c r="B481" s="133" t="s">
        <v>6756</v>
      </c>
      <c r="C481" s="132" t="s">
        <v>385</v>
      </c>
      <c r="D481" s="133" t="s">
        <v>4368</v>
      </c>
      <c r="E481" s="132" t="s" ph="1">
        <v>385</v>
      </c>
      <c r="F481" s="132" t="s">
        <v>1236</v>
      </c>
      <c r="G481" s="132" t="s">
        <v>5635</v>
      </c>
      <c r="H481" s="131" ph="1"/>
      <c r="J481" s="131" ph="1"/>
      <c r="K481" s="131" ph="1"/>
    </row>
    <row r="482" spans="1:11" ht="21.75" customHeight="1">
      <c r="A482" s="132" t="s">
        <v>7421</v>
      </c>
      <c r="B482" s="133" t="s">
        <v>7434</v>
      </c>
      <c r="C482" s="132" t="s">
        <v>3838</v>
      </c>
      <c r="D482" s="133" t="s">
        <v>7335</v>
      </c>
      <c r="E482" s="132" t="s" ph="1">
        <v>3838</v>
      </c>
      <c r="F482" s="132" t="s">
        <v>1236</v>
      </c>
      <c r="G482" s="132" t="s">
        <v>5635</v>
      </c>
      <c r="H482" s="131" ph="1"/>
      <c r="J482" s="131" ph="1"/>
      <c r="K482" s="131" ph="1"/>
    </row>
    <row r="483" spans="1:11" ht="21.75" customHeight="1">
      <c r="A483" s="132" t="s">
        <v>7421</v>
      </c>
      <c r="B483" s="133" t="s">
        <v>7433</v>
      </c>
      <c r="C483" s="132" t="s">
        <v>7941</v>
      </c>
      <c r="D483" s="133" t="s">
        <v>7432</v>
      </c>
      <c r="E483" s="132" t="s" ph="1">
        <v>7941</v>
      </c>
      <c r="F483" s="132" t="s">
        <v>1236</v>
      </c>
      <c r="G483" s="132" t="s">
        <v>5635</v>
      </c>
      <c r="H483" s="131" ph="1"/>
      <c r="J483" s="131" ph="1"/>
      <c r="K483" s="131" ph="1"/>
    </row>
    <row r="484" spans="1:11" ht="21.75" customHeight="1">
      <c r="A484" s="132" t="s">
        <v>7421</v>
      </c>
      <c r="B484" s="133" t="s">
        <v>7431</v>
      </c>
      <c r="C484" s="132" t="s">
        <v>3442</v>
      </c>
      <c r="D484" s="133" t="s">
        <v>6640</v>
      </c>
      <c r="E484" s="132" t="s" ph="1">
        <v>3442</v>
      </c>
      <c r="F484" s="132" t="s">
        <v>1236</v>
      </c>
      <c r="G484" s="132" t="s">
        <v>5635</v>
      </c>
      <c r="H484" s="131" ph="1"/>
      <c r="J484" s="131" ph="1"/>
      <c r="K484" s="131" ph="1"/>
    </row>
    <row r="485" spans="1:11" ht="21.75" customHeight="1">
      <c r="A485" s="132" t="s">
        <v>7421</v>
      </c>
      <c r="B485" s="133" t="s">
        <v>7430</v>
      </c>
      <c r="C485" s="132" t="s">
        <v>7429</v>
      </c>
      <c r="D485" s="133" t="s">
        <v>1827</v>
      </c>
      <c r="E485" s="132" t="s" ph="1">
        <v>7429</v>
      </c>
      <c r="F485" s="132" t="s">
        <v>1236</v>
      </c>
      <c r="G485" s="132" t="s">
        <v>5635</v>
      </c>
      <c r="H485" s="131" ph="1"/>
      <c r="J485" s="131" ph="1"/>
      <c r="K485" s="131" ph="1"/>
    </row>
    <row r="486" spans="1:11" ht="21.75" customHeight="1">
      <c r="A486" s="132" t="s">
        <v>7421</v>
      </c>
      <c r="B486" s="133" t="s">
        <v>2610</v>
      </c>
      <c r="C486" s="132" t="s">
        <v>79</v>
      </c>
      <c r="D486" s="133" t="s">
        <v>6268</v>
      </c>
      <c r="E486" s="132" t="s" ph="1">
        <v>79</v>
      </c>
      <c r="F486" s="132" t="s">
        <v>1236</v>
      </c>
      <c r="G486" s="132" t="s">
        <v>5635</v>
      </c>
      <c r="H486" s="131" ph="1"/>
      <c r="J486" s="131" ph="1"/>
      <c r="K486" s="131" ph="1"/>
    </row>
    <row r="487" spans="1:11" ht="21.75" customHeight="1">
      <c r="A487" s="132" t="s">
        <v>7421</v>
      </c>
      <c r="B487" s="133" t="s">
        <v>3933</v>
      </c>
      <c r="C487" s="132" t="s">
        <v>7427</v>
      </c>
      <c r="D487" s="133" t="s">
        <v>5406</v>
      </c>
      <c r="E487" s="132" t="s" ph="1">
        <v>7427</v>
      </c>
      <c r="F487" s="132" t="s">
        <v>1236</v>
      </c>
      <c r="G487" s="132" t="s">
        <v>5635</v>
      </c>
      <c r="H487" s="131" ph="1"/>
      <c r="J487" s="131" ph="1"/>
      <c r="K487" s="131" ph="1"/>
    </row>
    <row r="488" spans="1:11" ht="21.75" customHeight="1">
      <c r="A488" s="132" t="s">
        <v>7421</v>
      </c>
      <c r="B488" s="133" t="s">
        <v>7426</v>
      </c>
      <c r="C488" s="132" t="s">
        <v>7424</v>
      </c>
      <c r="D488" s="133" t="s">
        <v>7425</v>
      </c>
      <c r="E488" s="132" t="s" ph="1">
        <v>7424</v>
      </c>
      <c r="F488" s="132" t="s">
        <v>1236</v>
      </c>
      <c r="G488" s="132" t="s">
        <v>5635</v>
      </c>
      <c r="H488" s="131" ph="1"/>
      <c r="J488" s="131" ph="1"/>
      <c r="K488" s="131" ph="1"/>
    </row>
    <row r="489" spans="1:11" ht="21.75" customHeight="1">
      <c r="A489" s="132" t="s">
        <v>7421</v>
      </c>
      <c r="B489" s="133" t="s">
        <v>4756</v>
      </c>
      <c r="C489" s="132" t="s">
        <v>7402</v>
      </c>
      <c r="D489" s="133" t="s">
        <v>7403</v>
      </c>
      <c r="E489" s="132" t="s" ph="1">
        <v>7402</v>
      </c>
      <c r="F489" s="132" t="s">
        <v>1236</v>
      </c>
      <c r="G489" s="132" t="s">
        <v>5635</v>
      </c>
      <c r="H489" s="131" ph="1"/>
      <c r="J489" s="131" ph="1"/>
      <c r="K489" s="131" ph="1"/>
    </row>
    <row r="490" spans="1:11" ht="21.75" customHeight="1">
      <c r="A490" s="132" t="s">
        <v>7421</v>
      </c>
      <c r="B490" s="133" t="s">
        <v>6917</v>
      </c>
      <c r="C490" s="132" t="s">
        <v>7423</v>
      </c>
      <c r="D490" s="133" t="s">
        <v>5661</v>
      </c>
      <c r="E490" s="132" t="s" ph="1">
        <v>7423</v>
      </c>
      <c r="F490" s="132" t="s">
        <v>1236</v>
      </c>
      <c r="G490" s="132" t="s">
        <v>5635</v>
      </c>
      <c r="H490" s="131" ph="1"/>
      <c r="J490" s="131" ph="1"/>
      <c r="K490" s="131" ph="1"/>
    </row>
    <row r="491" spans="1:11" ht="21.75" customHeight="1">
      <c r="A491" s="132" t="s">
        <v>7421</v>
      </c>
      <c r="B491" s="133" t="s">
        <v>4125</v>
      </c>
      <c r="C491" s="132" t="s">
        <v>5648</v>
      </c>
      <c r="D491" s="133" t="s">
        <v>7422</v>
      </c>
      <c r="E491" s="132" t="s">
        <v>5648</v>
      </c>
      <c r="F491" s="132" t="s">
        <v>1236</v>
      </c>
      <c r="G491" s="132" t="s">
        <v>5635</v>
      </c>
      <c r="H491" s="131" ph="1"/>
      <c r="J491" s="131" ph="1"/>
      <c r="K491" s="131" ph="1"/>
    </row>
    <row r="492" spans="1:11" ht="21.75" customHeight="1">
      <c r="A492" s="132" t="s">
        <v>7421</v>
      </c>
      <c r="B492" s="133" t="s">
        <v>567</v>
      </c>
      <c r="C492" s="132" t="s">
        <v>3855</v>
      </c>
      <c r="D492" s="133" t="s">
        <v>243</v>
      </c>
      <c r="E492" s="132" t="s">
        <v>3855</v>
      </c>
      <c r="F492" s="132" t="s">
        <v>1236</v>
      </c>
      <c r="G492" s="132" t="s">
        <v>5635</v>
      </c>
      <c r="H492" s="131" ph="1"/>
      <c r="J492" s="131" ph="1"/>
      <c r="K492" s="131" ph="1"/>
    </row>
    <row r="493" spans="1:11" ht="21.75" customHeight="1">
      <c r="A493" s="132" t="s">
        <v>7386</v>
      </c>
      <c r="B493" s="133" t="s">
        <v>2404</v>
      </c>
      <c r="C493" s="132" t="s" ph="1">
        <v>7409</v>
      </c>
      <c r="D493" s="133" t="s">
        <v>5618</v>
      </c>
      <c r="E493" s="132" t="s" ph="1">
        <v>7409</v>
      </c>
      <c r="F493" s="132" t="s">
        <v>4736</v>
      </c>
      <c r="G493" s="132" t="s">
        <v>5635</v>
      </c>
      <c r="H493" s="131" ph="1"/>
      <c r="J493" s="131" ph="1"/>
      <c r="K493" s="131" ph="1"/>
    </row>
    <row r="494" spans="1:11" ht="21.75" customHeight="1">
      <c r="A494" s="132" t="s">
        <v>7386</v>
      </c>
      <c r="B494" s="134"/>
      <c r="C494" s="135"/>
      <c r="D494" s="133" t="s">
        <v>7351</v>
      </c>
      <c r="E494" s="132" t="s" ph="1">
        <v>7350</v>
      </c>
      <c r="F494" s="132" t="s">
        <v>4736</v>
      </c>
      <c r="G494" s="132" t="s">
        <v>5635</v>
      </c>
      <c r="H494" s="131" ph="1"/>
      <c r="J494" s="131" ph="1"/>
      <c r="K494" s="131" ph="1"/>
    </row>
    <row r="495" spans="1:11" ht="21.75" customHeight="1">
      <c r="A495" s="132" t="s">
        <v>7386</v>
      </c>
      <c r="B495" s="133" t="s">
        <v>4142</v>
      </c>
      <c r="C495" s="132" t="s" ph="1">
        <v>7307</v>
      </c>
      <c r="D495" s="133" t="s">
        <v>5618</v>
      </c>
      <c r="E495" s="132" t="s" ph="1">
        <v>7409</v>
      </c>
      <c r="F495" s="132" t="s">
        <v>4736</v>
      </c>
      <c r="G495" s="132" t="s">
        <v>5635</v>
      </c>
      <c r="J495" s="131" ph="1"/>
      <c r="K495" s="131" ph="1"/>
    </row>
    <row r="496" spans="1:11" ht="21.75" customHeight="1">
      <c r="A496" s="132" t="s">
        <v>7386</v>
      </c>
      <c r="B496" s="134"/>
      <c r="C496" s="135"/>
      <c r="D496" s="133" t="s">
        <v>5259</v>
      </c>
      <c r="E496" s="132" t="s" ph="1">
        <v>7420</v>
      </c>
      <c r="F496" s="132" t="s">
        <v>4736</v>
      </c>
      <c r="G496" s="132" t="s">
        <v>5635</v>
      </c>
      <c r="J496" s="131" ph="1"/>
      <c r="K496" s="131" ph="1"/>
    </row>
    <row r="497" spans="1:11" ht="21.75" customHeight="1">
      <c r="A497" s="132" t="s">
        <v>7386</v>
      </c>
      <c r="B497" s="133" t="s">
        <v>5737</v>
      </c>
      <c r="C497" s="132" t="s" ph="1">
        <v>4886</v>
      </c>
      <c r="D497" s="133" t="s">
        <v>5618</v>
      </c>
      <c r="E497" s="132" t="s" ph="1">
        <v>7409</v>
      </c>
      <c r="F497" s="132" t="s">
        <v>4736</v>
      </c>
      <c r="G497" s="132" t="s">
        <v>5635</v>
      </c>
      <c r="H497" s="131" ph="1"/>
      <c r="J497" s="131" ph="1"/>
      <c r="K497" s="131" ph="1"/>
    </row>
    <row r="498" spans="1:11" ht="21.75" customHeight="1">
      <c r="A498" s="132" t="s">
        <v>7386</v>
      </c>
      <c r="B498" s="133" t="s">
        <v>7419</v>
      </c>
      <c r="C498" s="132" t="s" ph="1">
        <v>7418</v>
      </c>
      <c r="D498" s="133" t="s">
        <v>5618</v>
      </c>
      <c r="E498" s="132" t="s" ph="1">
        <v>7409</v>
      </c>
      <c r="F498" s="132" t="s">
        <v>4736</v>
      </c>
      <c r="G498" s="132" t="s">
        <v>5635</v>
      </c>
      <c r="H498" s="131" ph="1"/>
      <c r="J498" s="131" ph="1"/>
      <c r="K498" s="131" ph="1"/>
    </row>
    <row r="499" spans="1:11" ht="21.75" customHeight="1">
      <c r="A499" s="132" t="s">
        <v>7386</v>
      </c>
      <c r="B499" s="134"/>
      <c r="C499" s="135" ph="1"/>
      <c r="D499" s="133" t="s">
        <v>7417</v>
      </c>
      <c r="E499" s="132" t="s" ph="1">
        <v>2906</v>
      </c>
      <c r="F499" s="132" t="s">
        <v>4736</v>
      </c>
      <c r="G499" s="132" t="s">
        <v>5635</v>
      </c>
      <c r="H499" s="131" ph="1"/>
      <c r="J499" s="131" ph="1"/>
      <c r="K499" s="131" ph="1"/>
    </row>
    <row r="500" spans="1:11" ht="21.75" customHeight="1">
      <c r="A500" s="132" t="s">
        <v>7386</v>
      </c>
      <c r="B500" s="133" t="s">
        <v>6679</v>
      </c>
      <c r="C500" s="132" t="s" ph="1">
        <v>6304</v>
      </c>
      <c r="D500" s="133" t="s">
        <v>6481</v>
      </c>
      <c r="E500" s="132" t="s" ph="1">
        <v>582</v>
      </c>
      <c r="F500" s="132" t="s">
        <v>4736</v>
      </c>
      <c r="G500" s="132" t="s">
        <v>5635</v>
      </c>
      <c r="H500" s="131" ph="1"/>
      <c r="J500" s="131" ph="1"/>
      <c r="K500" s="131" ph="1"/>
    </row>
    <row r="501" spans="1:11" ht="21.75" customHeight="1">
      <c r="A501" s="132" t="s">
        <v>7386</v>
      </c>
      <c r="B501" s="134"/>
      <c r="C501" s="135"/>
      <c r="D501" s="133" t="s">
        <v>5618</v>
      </c>
      <c r="E501" s="132" t="s" ph="1">
        <v>7409</v>
      </c>
      <c r="F501" s="132" t="s">
        <v>4736</v>
      </c>
      <c r="G501" s="132" t="s">
        <v>5635</v>
      </c>
      <c r="H501" s="131" ph="1"/>
      <c r="J501" s="131" ph="1"/>
      <c r="K501" s="131" ph="1"/>
    </row>
    <row r="502" spans="1:11" ht="21.75" customHeight="1">
      <c r="A502" s="132" t="s">
        <v>7386</v>
      </c>
      <c r="B502" s="134"/>
      <c r="C502" s="135"/>
      <c r="D502" s="133" t="s">
        <v>7417</v>
      </c>
      <c r="E502" s="132" t="s" ph="1">
        <v>2906</v>
      </c>
      <c r="F502" s="132" t="s">
        <v>4736</v>
      </c>
      <c r="G502" s="132" t="s">
        <v>5635</v>
      </c>
      <c r="H502" s="131" ph="1"/>
      <c r="J502" s="131" ph="1"/>
      <c r="K502" s="131" ph="1"/>
    </row>
    <row r="503" spans="1:11" ht="21.75" customHeight="1">
      <c r="A503" s="132" t="s">
        <v>7386</v>
      </c>
      <c r="B503" s="134"/>
      <c r="C503" s="135"/>
      <c r="D503" s="133" t="s">
        <v>7416</v>
      </c>
      <c r="E503" s="132" t="s" ph="1">
        <v>6304</v>
      </c>
      <c r="F503" s="132" t="s">
        <v>4736</v>
      </c>
      <c r="G503" s="132" t="s">
        <v>5635</v>
      </c>
    </row>
    <row r="504" spans="1:11" ht="21.75" customHeight="1">
      <c r="A504" s="132" t="s">
        <v>7386</v>
      </c>
      <c r="B504" s="133" t="s">
        <v>5855</v>
      </c>
      <c r="C504" s="132" t="s" ph="1">
        <v>7415</v>
      </c>
      <c r="D504" s="133" t="s">
        <v>7351</v>
      </c>
      <c r="E504" s="132" t="s" ph="1">
        <v>7350</v>
      </c>
      <c r="F504" s="132" t="s">
        <v>4736</v>
      </c>
      <c r="G504" s="132" t="s">
        <v>5635</v>
      </c>
    </row>
    <row r="505" spans="1:11" ht="21.75" customHeight="1">
      <c r="A505" s="132" t="s">
        <v>7386</v>
      </c>
      <c r="B505" s="133" t="s">
        <v>6353</v>
      </c>
      <c r="C505" s="132" t="s" ph="1">
        <v>2006</v>
      </c>
      <c r="D505" s="133" t="s">
        <v>7351</v>
      </c>
      <c r="E505" s="132" t="s" ph="1">
        <v>7350</v>
      </c>
      <c r="F505" s="132" t="s">
        <v>4736</v>
      </c>
      <c r="G505" s="132" t="s">
        <v>5635</v>
      </c>
    </row>
    <row r="506" spans="1:11" ht="21.75" customHeight="1">
      <c r="A506" s="132" t="s">
        <v>7386</v>
      </c>
      <c r="B506" s="133" t="s">
        <v>2574</v>
      </c>
      <c r="C506" s="132" t="s" ph="1">
        <v>7412</v>
      </c>
      <c r="D506" s="133" t="s">
        <v>7413</v>
      </c>
      <c r="E506" s="132" t="s" ph="1">
        <v>7412</v>
      </c>
      <c r="F506" s="132" t="s">
        <v>4736</v>
      </c>
      <c r="G506" s="132" t="s">
        <v>5635</v>
      </c>
    </row>
    <row r="507" spans="1:11" ht="21.75" customHeight="1">
      <c r="A507" s="132" t="s">
        <v>7386</v>
      </c>
      <c r="B507" s="133" t="s">
        <v>7411</v>
      </c>
      <c r="C507" s="132" t="s" ph="1">
        <v>56</v>
      </c>
      <c r="D507" s="133" t="s">
        <v>7410</v>
      </c>
      <c r="E507" s="132" t="s" ph="1">
        <v>56</v>
      </c>
      <c r="F507" s="132" t="s">
        <v>4736</v>
      </c>
      <c r="G507" s="132" t="s">
        <v>5635</v>
      </c>
    </row>
    <row r="508" spans="1:11" ht="21.75" customHeight="1">
      <c r="A508" s="132" t="s">
        <v>7386</v>
      </c>
      <c r="B508" s="133" t="s">
        <v>4183</v>
      </c>
      <c r="C508" s="132" t="s" ph="1">
        <v>2406</v>
      </c>
      <c r="D508" s="133" t="s">
        <v>5618</v>
      </c>
      <c r="E508" s="132" t="s" ph="1">
        <v>7409</v>
      </c>
      <c r="F508" s="132" t="s">
        <v>4736</v>
      </c>
      <c r="G508" s="132" t="s">
        <v>5635</v>
      </c>
    </row>
    <row r="509" spans="1:11" ht="21.75" customHeight="1">
      <c r="A509" s="132" t="s">
        <v>7386</v>
      </c>
      <c r="B509" s="134"/>
      <c r="C509" s="135"/>
      <c r="D509" s="133" t="s">
        <v>7351</v>
      </c>
      <c r="E509" s="132" t="s" ph="1">
        <v>7350</v>
      </c>
      <c r="F509" s="132" t="s">
        <v>4736</v>
      </c>
      <c r="G509" s="132" t="s">
        <v>5635</v>
      </c>
    </row>
    <row r="510" spans="1:11" ht="21.75" customHeight="1">
      <c r="A510" s="132" t="s">
        <v>7386</v>
      </c>
      <c r="B510" s="133" t="s">
        <v>1584</v>
      </c>
      <c r="C510" s="132" t="s" ph="1">
        <v>7407</v>
      </c>
      <c r="D510" s="133" t="s">
        <v>6414</v>
      </c>
      <c r="E510" s="132" t="s" ph="1">
        <v>7407</v>
      </c>
      <c r="F510" s="132" t="s">
        <v>4736</v>
      </c>
      <c r="G510" s="132" t="s">
        <v>5635</v>
      </c>
    </row>
    <row r="511" spans="1:11" ht="21.75" customHeight="1">
      <c r="A511" s="132" t="s">
        <v>7386</v>
      </c>
      <c r="B511" s="133" t="s">
        <v>7405</v>
      </c>
      <c r="C511" s="132" t="s" ph="1">
        <v>7402</v>
      </c>
      <c r="D511" s="133" t="s">
        <v>7403</v>
      </c>
      <c r="E511" s="132" t="s" ph="1">
        <v>7402</v>
      </c>
      <c r="F511" s="132" t="s">
        <v>4736</v>
      </c>
      <c r="G511" s="132" t="s">
        <v>5635</v>
      </c>
    </row>
    <row r="512" spans="1:11" ht="21.75" customHeight="1">
      <c r="A512" s="132" t="s">
        <v>7386</v>
      </c>
      <c r="B512" s="133" t="s">
        <v>6363</v>
      </c>
      <c r="C512" s="132" t="s" ph="1">
        <v>7400</v>
      </c>
      <c r="D512" s="133" t="s">
        <v>4955</v>
      </c>
      <c r="E512" s="132" t="s" ph="1">
        <v>7400</v>
      </c>
      <c r="F512" s="132" t="s">
        <v>4736</v>
      </c>
      <c r="G512" s="132" t="s">
        <v>5635</v>
      </c>
      <c r="H512" s="131" ph="1"/>
      <c r="J512" s="131" ph="1"/>
      <c r="K512" s="131" ph="1"/>
    </row>
    <row r="513" spans="1:11" ht="21.75" customHeight="1">
      <c r="A513" s="132" t="s">
        <v>7386</v>
      </c>
      <c r="B513" s="133" t="s">
        <v>4281</v>
      </c>
      <c r="C513" s="132" t="s" ph="1">
        <v>7043</v>
      </c>
      <c r="D513" s="133" t="s">
        <v>6995</v>
      </c>
      <c r="E513" s="132" t="s" ph="1">
        <v>7043</v>
      </c>
      <c r="F513" s="132" t="s">
        <v>4736</v>
      </c>
      <c r="G513" s="132" t="s">
        <v>5635</v>
      </c>
      <c r="H513" s="131" ph="1"/>
      <c r="J513" s="131" ph="1"/>
      <c r="K513" s="131" ph="1"/>
    </row>
    <row r="514" spans="1:11" ht="21.75" customHeight="1">
      <c r="A514" s="132" t="s">
        <v>7386</v>
      </c>
      <c r="B514" s="133" t="s">
        <v>7399</v>
      </c>
      <c r="C514" s="132" t="s" ph="1">
        <v>7395</v>
      </c>
      <c r="D514" s="133" t="s">
        <v>7396</v>
      </c>
      <c r="E514" s="132" t="s" ph="1">
        <v>7395</v>
      </c>
      <c r="F514" s="132" t="s">
        <v>4736</v>
      </c>
      <c r="G514" s="132" t="s">
        <v>5635</v>
      </c>
      <c r="H514" s="131" ph="1"/>
      <c r="J514" s="131" ph="1"/>
      <c r="K514" s="131" ph="1"/>
    </row>
    <row r="515" spans="1:11" ht="21.75" customHeight="1">
      <c r="A515" s="132" t="s">
        <v>7386</v>
      </c>
      <c r="B515" s="133" t="s">
        <v>595</v>
      </c>
      <c r="C515" s="132" t="s" ph="1">
        <v>2448</v>
      </c>
      <c r="D515" s="133" t="s">
        <v>7351</v>
      </c>
      <c r="E515" s="132" t="s" ph="1">
        <v>7350</v>
      </c>
      <c r="F515" s="132" t="s">
        <v>4736</v>
      </c>
      <c r="G515" s="132" t="s">
        <v>5635</v>
      </c>
      <c r="H515" s="131" ph="1"/>
      <c r="J515" s="131" ph="1"/>
      <c r="K515" s="131" ph="1"/>
    </row>
    <row r="516" spans="1:11" ht="21.75" customHeight="1">
      <c r="A516" s="132" t="s">
        <v>7386</v>
      </c>
      <c r="B516" s="134"/>
      <c r="C516" s="135"/>
      <c r="D516" s="133" t="s">
        <v>7392</v>
      </c>
      <c r="E516" s="132" t="s" ph="1">
        <v>2448</v>
      </c>
      <c r="F516" s="132" t="s">
        <v>4736</v>
      </c>
      <c r="G516" s="132" t="s">
        <v>5635</v>
      </c>
      <c r="H516" s="131" ph="1"/>
      <c r="J516" s="131" ph="1"/>
      <c r="K516" s="131" ph="1"/>
    </row>
    <row r="517" spans="1:11" ht="21.75" customHeight="1">
      <c r="A517" s="132" t="s">
        <v>7386</v>
      </c>
      <c r="B517" s="134"/>
      <c r="C517" s="135"/>
      <c r="D517" s="133" t="s">
        <v>7384</v>
      </c>
      <c r="E517" s="132" t="s" ph="1">
        <v>3193</v>
      </c>
      <c r="F517" s="132" t="s">
        <v>4736</v>
      </c>
      <c r="G517" s="132" t="s">
        <v>5635</v>
      </c>
      <c r="H517" s="131" ph="1"/>
      <c r="J517" s="131" ph="1"/>
      <c r="K517" s="131" ph="1"/>
    </row>
    <row r="518" spans="1:11" ht="21.75" customHeight="1">
      <c r="A518" s="132" t="s">
        <v>7386</v>
      </c>
      <c r="B518" s="133" t="s">
        <v>3705</v>
      </c>
      <c r="C518" s="136" t="s" ph="1">
        <v>2677</v>
      </c>
      <c r="D518" s="133" t="s">
        <v>7391</v>
      </c>
      <c r="E518" s="136" t="s" ph="1">
        <v>2677</v>
      </c>
      <c r="F518" s="132" t="s">
        <v>4736</v>
      </c>
      <c r="G518" s="132" t="s">
        <v>5635</v>
      </c>
      <c r="H518" s="131" ph="1"/>
      <c r="J518" s="131" ph="1"/>
      <c r="K518" s="131" ph="1"/>
    </row>
    <row r="519" spans="1:11" ht="21.75" customHeight="1">
      <c r="A519" s="132" t="s">
        <v>7386</v>
      </c>
      <c r="B519" s="133" t="s">
        <v>3054</v>
      </c>
      <c r="C519" s="136" t="s" ph="1">
        <v>1616</v>
      </c>
      <c r="D519" s="133" t="s">
        <v>5481</v>
      </c>
      <c r="E519" s="136" t="s" ph="1">
        <v>1616</v>
      </c>
      <c r="F519" s="132" t="s">
        <v>4736</v>
      </c>
      <c r="G519" s="132" t="s">
        <v>5635</v>
      </c>
      <c r="H519" s="131" ph="1"/>
      <c r="J519" s="131" ph="1"/>
      <c r="K519" s="131" ph="1"/>
    </row>
    <row r="520" spans="1:11" ht="21.75" customHeight="1">
      <c r="A520" s="132" t="s">
        <v>7386</v>
      </c>
      <c r="B520" s="133" t="s">
        <v>1400</v>
      </c>
      <c r="C520" s="136" t="s" ph="1">
        <v>7389</v>
      </c>
      <c r="D520" s="133" t="s">
        <v>7390</v>
      </c>
      <c r="E520" s="136" t="s" ph="1">
        <v>7389</v>
      </c>
      <c r="F520" s="132" t="s">
        <v>4736</v>
      </c>
      <c r="G520" s="132" t="s">
        <v>5635</v>
      </c>
      <c r="H520" s="131" ph="1"/>
      <c r="J520" s="131" ph="1"/>
      <c r="K520" s="131" ph="1"/>
    </row>
    <row r="521" spans="1:11" ht="21.75" customHeight="1">
      <c r="A521" s="132" t="s">
        <v>7386</v>
      </c>
      <c r="B521" s="133" t="s">
        <v>6990</v>
      </c>
      <c r="C521" s="132" t="s" ph="1">
        <v>7388</v>
      </c>
      <c r="D521" s="133" t="s">
        <v>3493</v>
      </c>
      <c r="E521" s="132" t="s" ph="1">
        <v>7388</v>
      </c>
      <c r="F521" s="132" t="s">
        <v>4736</v>
      </c>
      <c r="G521" s="132" t="s">
        <v>5635</v>
      </c>
      <c r="H521" s="131" ph="1"/>
      <c r="J521" s="131" ph="1"/>
      <c r="K521" s="131" ph="1"/>
    </row>
    <row r="522" spans="1:11" ht="21.75" customHeight="1">
      <c r="A522" s="132" t="s">
        <v>7386</v>
      </c>
      <c r="B522" s="133" t="s">
        <v>7387</v>
      </c>
      <c r="C522" s="132" t="s" ph="1">
        <v>6092</v>
      </c>
      <c r="D522" s="133" t="s">
        <v>4329</v>
      </c>
      <c r="E522" s="132" t="s" ph="1">
        <v>6092</v>
      </c>
      <c r="F522" s="132" t="s">
        <v>4736</v>
      </c>
      <c r="G522" s="132" t="s">
        <v>5635</v>
      </c>
      <c r="H522" s="131" ph="1"/>
      <c r="J522" s="131" ph="1"/>
      <c r="K522" s="131" ph="1"/>
    </row>
    <row r="523" spans="1:11" ht="21.75" customHeight="1">
      <c r="A523" s="132" t="s">
        <v>7386</v>
      </c>
      <c r="B523" s="133" t="s">
        <v>7385</v>
      </c>
      <c r="C523" s="132" t="s" ph="1">
        <v>3193</v>
      </c>
      <c r="D523" s="133" t="s">
        <v>7384</v>
      </c>
      <c r="E523" s="132" t="s" ph="1">
        <v>3193</v>
      </c>
      <c r="F523" s="132" t="s">
        <v>4736</v>
      </c>
      <c r="G523" s="132" t="s">
        <v>5635</v>
      </c>
      <c r="H523" s="131" ph="1"/>
      <c r="J523" s="131" ph="1"/>
      <c r="K523" s="131" ph="1"/>
    </row>
    <row r="524" spans="1:11" ht="21.75" customHeight="1">
      <c r="A524" s="132" t="s">
        <v>7358</v>
      </c>
      <c r="B524" s="133" t="s">
        <v>6913</v>
      </c>
      <c r="C524" s="132" t="s" ph="1">
        <v>3507</v>
      </c>
      <c r="D524" s="133" t="s">
        <v>1223</v>
      </c>
      <c r="E524" s="132" t="s" ph="1">
        <v>3644</v>
      </c>
      <c r="F524" s="132" t="s">
        <v>7960</v>
      </c>
      <c r="G524" s="132" t="s">
        <v>5635</v>
      </c>
    </row>
    <row r="525" spans="1:11" ht="21.75" customHeight="1">
      <c r="A525" s="132" t="s">
        <v>7358</v>
      </c>
      <c r="B525" s="134"/>
      <c r="C525" s="135"/>
      <c r="D525" s="133" t="s">
        <v>5129</v>
      </c>
      <c r="E525" s="132" t="s" ph="1">
        <v>961</v>
      </c>
      <c r="F525" s="132" t="s">
        <v>7960</v>
      </c>
      <c r="G525" s="132" t="s">
        <v>5635</v>
      </c>
    </row>
    <row r="526" spans="1:11" ht="21.75" customHeight="1">
      <c r="A526" s="132" t="s">
        <v>7358</v>
      </c>
      <c r="B526" s="133" t="s">
        <v>1981</v>
      </c>
      <c r="C526" s="132" t="s" ph="1">
        <v>3420</v>
      </c>
      <c r="D526" s="133" t="s">
        <v>5129</v>
      </c>
      <c r="E526" s="132" t="s" ph="1">
        <v>961</v>
      </c>
      <c r="F526" s="132" t="s">
        <v>7960</v>
      </c>
      <c r="G526" s="132" t="s">
        <v>5635</v>
      </c>
    </row>
    <row r="527" spans="1:11" ht="21.75" customHeight="1">
      <c r="A527" s="132" t="s">
        <v>7358</v>
      </c>
      <c r="B527" s="133" t="s">
        <v>7383</v>
      </c>
      <c r="C527" s="132" t="s" ph="1">
        <v>3644</v>
      </c>
      <c r="D527" s="133" t="s">
        <v>1223</v>
      </c>
      <c r="E527" s="132" t="s" ph="1">
        <v>3644</v>
      </c>
      <c r="F527" s="132" t="s">
        <v>7960</v>
      </c>
      <c r="G527" s="132" t="s">
        <v>5635</v>
      </c>
    </row>
    <row r="528" spans="1:11" ht="21.75" customHeight="1">
      <c r="A528" s="132" t="s">
        <v>7358</v>
      </c>
      <c r="B528" s="133" t="s">
        <v>7382</v>
      </c>
      <c r="C528" s="132" t="s" ph="1">
        <v>3770</v>
      </c>
      <c r="D528" s="133" t="s">
        <v>160</v>
      </c>
      <c r="E528" s="132" t="s" ph="1">
        <v>7381</v>
      </c>
      <c r="F528" s="132" t="s">
        <v>7960</v>
      </c>
      <c r="G528" s="132" t="s">
        <v>5635</v>
      </c>
    </row>
    <row r="529" spans="1:7" ht="21.75" customHeight="1">
      <c r="A529" s="132" t="s">
        <v>7358</v>
      </c>
      <c r="B529" s="134"/>
      <c r="C529" s="135"/>
      <c r="D529" s="133" t="s">
        <v>6882</v>
      </c>
      <c r="E529" s="132" t="s" ph="1">
        <v>3770</v>
      </c>
      <c r="F529" s="132" t="s">
        <v>7960</v>
      </c>
      <c r="G529" s="132" t="s">
        <v>5635</v>
      </c>
    </row>
    <row r="530" spans="1:7" ht="21.75" customHeight="1">
      <c r="A530" s="132" t="s">
        <v>7358</v>
      </c>
      <c r="B530" s="133" t="s">
        <v>7379</v>
      </c>
      <c r="C530" s="132" t="s" ph="1">
        <v>6745</v>
      </c>
      <c r="D530" s="133" t="s">
        <v>7377</v>
      </c>
      <c r="E530" s="132" t="s" ph="1">
        <v>6745</v>
      </c>
      <c r="F530" s="132" t="s">
        <v>7960</v>
      </c>
      <c r="G530" s="132" t="s">
        <v>5635</v>
      </c>
    </row>
    <row r="531" spans="1:7" ht="21.75" customHeight="1">
      <c r="A531" s="132" t="s">
        <v>7358</v>
      </c>
      <c r="B531" s="134"/>
      <c r="C531" s="135"/>
      <c r="D531" s="133" t="s">
        <v>53</v>
      </c>
      <c r="E531" s="132" t="s" ph="1">
        <v>7355</v>
      </c>
      <c r="F531" s="132" t="s">
        <v>7960</v>
      </c>
      <c r="G531" s="132" t="s">
        <v>5635</v>
      </c>
    </row>
    <row r="532" spans="1:7" ht="21.75" customHeight="1">
      <c r="A532" s="132" t="s">
        <v>7358</v>
      </c>
      <c r="B532" s="133" t="s">
        <v>7378</v>
      </c>
      <c r="C532" s="132" t="s" ph="1">
        <v>7375</v>
      </c>
      <c r="D532" s="133" t="s">
        <v>7377</v>
      </c>
      <c r="E532" s="132" t="s" ph="1">
        <v>6745</v>
      </c>
      <c r="F532" s="132" t="s">
        <v>7960</v>
      </c>
      <c r="G532" s="132" t="s">
        <v>5635</v>
      </c>
    </row>
    <row r="533" spans="1:7" ht="21.75" customHeight="1">
      <c r="A533" s="132" t="s">
        <v>7358</v>
      </c>
      <c r="B533" s="134"/>
      <c r="C533" s="135"/>
      <c r="D533" s="133" t="s">
        <v>7376</v>
      </c>
      <c r="E533" s="132" t="s" ph="1">
        <v>7375</v>
      </c>
      <c r="F533" s="132" t="s">
        <v>7960</v>
      </c>
      <c r="G533" s="132" t="s">
        <v>5635</v>
      </c>
    </row>
    <row r="534" spans="1:7" ht="21.75" customHeight="1">
      <c r="A534" s="132" t="s">
        <v>7358</v>
      </c>
      <c r="B534" s="133" t="s">
        <v>7374</v>
      </c>
      <c r="C534" s="132" t="s" ph="1">
        <v>7373</v>
      </c>
      <c r="D534" s="133" t="s">
        <v>4224</v>
      </c>
      <c r="E534" s="132" t="s" ph="1">
        <v>7373</v>
      </c>
      <c r="F534" s="132" t="s">
        <v>7960</v>
      </c>
      <c r="G534" s="132" t="s">
        <v>5635</v>
      </c>
    </row>
    <row r="535" spans="1:7" ht="21.75" customHeight="1">
      <c r="A535" s="132" t="s">
        <v>7358</v>
      </c>
      <c r="B535" s="133" t="s">
        <v>7371</v>
      </c>
      <c r="C535" s="132" t="s" ph="1">
        <v>6905</v>
      </c>
      <c r="D535" s="133" t="s">
        <v>7370</v>
      </c>
      <c r="E535" s="132" t="s" ph="1">
        <v>6905</v>
      </c>
      <c r="F535" s="132" t="s">
        <v>7960</v>
      </c>
      <c r="G535" s="132" t="s">
        <v>5635</v>
      </c>
    </row>
    <row r="536" spans="1:7" ht="21.75" customHeight="1">
      <c r="A536" s="132" t="s">
        <v>7358</v>
      </c>
      <c r="B536" s="134"/>
      <c r="C536" s="135"/>
      <c r="D536" s="133" t="s">
        <v>53</v>
      </c>
      <c r="E536" s="132" t="s" ph="1">
        <v>7355</v>
      </c>
      <c r="F536" s="132" t="s">
        <v>7960</v>
      </c>
      <c r="G536" s="132" t="s">
        <v>5635</v>
      </c>
    </row>
    <row r="537" spans="1:7" ht="21.75" customHeight="1">
      <c r="A537" s="132" t="s">
        <v>7358</v>
      </c>
      <c r="B537" s="133" t="s">
        <v>3218</v>
      </c>
      <c r="C537" s="132" t="s" ph="1">
        <v>7369</v>
      </c>
      <c r="D537" s="133" t="s">
        <v>5052</v>
      </c>
      <c r="E537" s="132" t="s" ph="1">
        <v>7369</v>
      </c>
      <c r="F537" s="132" t="s">
        <v>7960</v>
      </c>
      <c r="G537" s="132" t="s">
        <v>5635</v>
      </c>
    </row>
    <row r="538" spans="1:7" ht="21.75" customHeight="1">
      <c r="A538" s="132" t="s">
        <v>7358</v>
      </c>
      <c r="B538" s="133" t="s">
        <v>7368</v>
      </c>
      <c r="C538" s="132" t="s" ph="1">
        <v>1626</v>
      </c>
      <c r="D538" s="133" t="s">
        <v>4405</v>
      </c>
      <c r="E538" s="132" t="s" ph="1">
        <v>1626</v>
      </c>
      <c r="F538" s="132" t="s">
        <v>7960</v>
      </c>
      <c r="G538" s="132" t="s">
        <v>5635</v>
      </c>
    </row>
    <row r="539" spans="1:7" ht="21.75" customHeight="1">
      <c r="A539" s="132" t="s">
        <v>7358</v>
      </c>
      <c r="B539" s="134"/>
      <c r="C539" s="135"/>
      <c r="D539" s="133" t="s">
        <v>53</v>
      </c>
      <c r="E539" s="132" t="s" ph="1">
        <v>7355</v>
      </c>
      <c r="F539" s="132" t="s">
        <v>7960</v>
      </c>
      <c r="G539" s="132" t="s">
        <v>5635</v>
      </c>
    </row>
    <row r="540" spans="1:7" ht="21.75" customHeight="1">
      <c r="A540" s="132" t="s">
        <v>7358</v>
      </c>
      <c r="B540" s="133" t="s">
        <v>7367</v>
      </c>
      <c r="C540" s="132" t="s" ph="1">
        <v>5225</v>
      </c>
      <c r="D540" s="133" t="s">
        <v>7366</v>
      </c>
      <c r="E540" s="132" t="s" ph="1">
        <v>5225</v>
      </c>
      <c r="F540" s="132" t="s">
        <v>7960</v>
      </c>
      <c r="G540" s="132" t="s">
        <v>5635</v>
      </c>
    </row>
    <row r="541" spans="1:7" ht="21.75" customHeight="1">
      <c r="A541" s="132" t="s">
        <v>7358</v>
      </c>
      <c r="B541" s="133" t="s">
        <v>7365</v>
      </c>
      <c r="C541" s="132" t="s" ph="1">
        <v>7363</v>
      </c>
      <c r="D541" s="133" t="s">
        <v>7364</v>
      </c>
      <c r="E541" s="132" t="s" ph="1">
        <v>7363</v>
      </c>
      <c r="F541" s="132" t="s">
        <v>7960</v>
      </c>
      <c r="G541" s="132" t="s">
        <v>5635</v>
      </c>
    </row>
    <row r="542" spans="1:7" ht="21.75" customHeight="1">
      <c r="A542" s="132" t="s">
        <v>7358</v>
      </c>
      <c r="B542" s="134"/>
      <c r="C542" s="135"/>
      <c r="D542" s="133" t="s">
        <v>53</v>
      </c>
      <c r="E542" s="132" t="s" ph="1">
        <v>7355</v>
      </c>
      <c r="F542" s="132" t="s">
        <v>7960</v>
      </c>
      <c r="G542" s="132" t="s">
        <v>5635</v>
      </c>
    </row>
    <row r="543" spans="1:7" ht="21.75" customHeight="1">
      <c r="A543" s="132" t="s">
        <v>7358</v>
      </c>
      <c r="B543" s="133" t="s">
        <v>7362</v>
      </c>
      <c r="C543" s="132" t="s" ph="1">
        <v>7360</v>
      </c>
      <c r="D543" s="133" t="s">
        <v>53</v>
      </c>
      <c r="E543" s="132" t="s" ph="1">
        <v>7355</v>
      </c>
      <c r="F543" s="132" t="s">
        <v>7960</v>
      </c>
      <c r="G543" s="132" t="s">
        <v>5635</v>
      </c>
    </row>
    <row r="544" spans="1:7" ht="21.75" customHeight="1">
      <c r="A544" s="132" t="s">
        <v>7358</v>
      </c>
      <c r="B544" s="133" t="s">
        <v>4448</v>
      </c>
      <c r="C544" s="132" t="s" ph="1">
        <v>7357</v>
      </c>
      <c r="D544" s="133" t="s">
        <v>53</v>
      </c>
      <c r="E544" s="132" t="s" ph="1">
        <v>7355</v>
      </c>
      <c r="F544" s="132" t="s">
        <v>7960</v>
      </c>
      <c r="G544" s="132" t="s">
        <v>5635</v>
      </c>
    </row>
    <row r="545" spans="1:11" ht="21.75" customHeight="1">
      <c r="A545" s="132" t="s">
        <v>7312</v>
      </c>
      <c r="B545" s="133" t="s">
        <v>5999</v>
      </c>
      <c r="C545" s="132" t="s" ph="1">
        <v>7349</v>
      </c>
      <c r="D545" s="133" t="s">
        <v>3354</v>
      </c>
      <c r="E545" s="132" t="s" ph="1">
        <v>7349</v>
      </c>
      <c r="F545" s="132" t="s">
        <v>401</v>
      </c>
      <c r="G545" s="132" t="s">
        <v>5635</v>
      </c>
    </row>
    <row r="546" spans="1:11" ht="21.75" customHeight="1">
      <c r="A546" s="132" t="s">
        <v>7312</v>
      </c>
      <c r="B546" s="133" t="s">
        <v>7000</v>
      </c>
      <c r="C546" s="132" t="s" ph="1">
        <v>3859</v>
      </c>
      <c r="D546" s="133" t="s">
        <v>5824</v>
      </c>
      <c r="E546" s="132" t="s" ph="1">
        <v>3859</v>
      </c>
      <c r="F546" s="132" t="s">
        <v>401</v>
      </c>
      <c r="G546" s="132" t="s">
        <v>5635</v>
      </c>
    </row>
    <row r="547" spans="1:11" ht="21.75" customHeight="1">
      <c r="A547" s="132" t="s">
        <v>7312</v>
      </c>
      <c r="B547" s="133" t="s">
        <v>7354</v>
      </c>
      <c r="C547" s="132" t="s" ph="1">
        <v>7352</v>
      </c>
      <c r="D547" s="133" t="s">
        <v>7351</v>
      </c>
      <c r="E547" s="132" t="s" ph="1">
        <v>7350</v>
      </c>
      <c r="F547" s="132" t="s">
        <v>401</v>
      </c>
      <c r="G547" s="132" t="s">
        <v>5635</v>
      </c>
    </row>
    <row r="548" spans="1:11" ht="21.75" customHeight="1">
      <c r="A548" s="132" t="s">
        <v>7312</v>
      </c>
      <c r="B548" s="134"/>
      <c r="C548" s="135"/>
      <c r="D548" s="133" t="s">
        <v>5824</v>
      </c>
      <c r="E548" s="132" t="s" ph="1">
        <v>3859</v>
      </c>
      <c r="F548" s="132" t="s">
        <v>401</v>
      </c>
      <c r="G548" s="132" t="s">
        <v>5635</v>
      </c>
    </row>
    <row r="549" spans="1:11" ht="21.75" customHeight="1">
      <c r="A549" s="132" t="s">
        <v>7312</v>
      </c>
      <c r="B549" s="134"/>
      <c r="C549" s="135"/>
      <c r="D549" s="133" t="s">
        <v>3354</v>
      </c>
      <c r="E549" s="132" t="s" ph="1">
        <v>7349</v>
      </c>
      <c r="F549" s="132" t="s">
        <v>401</v>
      </c>
      <c r="G549" s="132" t="s">
        <v>5635</v>
      </c>
    </row>
    <row r="550" spans="1:11" ht="21.75" customHeight="1">
      <c r="A550" s="132" t="s">
        <v>7312</v>
      </c>
      <c r="B550" s="133" t="s">
        <v>6950</v>
      </c>
      <c r="C550" s="132" t="s" ph="1">
        <v>7346</v>
      </c>
      <c r="D550" s="133" t="s">
        <v>7347</v>
      </c>
      <c r="E550" s="132" t="s" ph="1">
        <v>7346</v>
      </c>
      <c r="F550" s="132" t="s">
        <v>401</v>
      </c>
      <c r="G550" s="132" t="s">
        <v>5635</v>
      </c>
    </row>
    <row r="551" spans="1:11" ht="21.75" customHeight="1">
      <c r="A551" s="132" t="s">
        <v>7312</v>
      </c>
      <c r="B551" s="133" t="s">
        <v>7345</v>
      </c>
      <c r="C551" s="132" t="s" ph="1">
        <v>2825</v>
      </c>
      <c r="D551" s="133" t="s">
        <v>3916</v>
      </c>
      <c r="E551" s="132" t="s" ph="1">
        <v>2825</v>
      </c>
      <c r="F551" s="132" t="s">
        <v>401</v>
      </c>
      <c r="G551" s="132" t="s">
        <v>5635</v>
      </c>
    </row>
    <row r="552" spans="1:11" ht="21.75" customHeight="1">
      <c r="A552" s="132" t="s">
        <v>7312</v>
      </c>
      <c r="B552" s="133" t="s">
        <v>7344</v>
      </c>
      <c r="C552" s="132" t="s" ph="1">
        <v>7343</v>
      </c>
      <c r="D552" s="133" t="s">
        <v>6156</v>
      </c>
      <c r="E552" s="132" t="s" ph="1">
        <v>7343</v>
      </c>
      <c r="F552" s="132" t="s">
        <v>401</v>
      </c>
      <c r="G552" s="132" t="s">
        <v>5635</v>
      </c>
    </row>
    <row r="553" spans="1:11" ht="21.75" customHeight="1">
      <c r="A553" s="132" t="s">
        <v>7312</v>
      </c>
      <c r="B553" s="133" t="s">
        <v>2792</v>
      </c>
      <c r="C553" s="132" t="s" ph="1">
        <v>7341</v>
      </c>
      <c r="D553" s="133" t="s">
        <v>1963</v>
      </c>
      <c r="E553" s="132" t="s" ph="1">
        <v>7341</v>
      </c>
      <c r="F553" s="132" t="s">
        <v>401</v>
      </c>
      <c r="G553" s="132" t="s">
        <v>5635</v>
      </c>
      <c r="H553" s="131" ph="1"/>
      <c r="J553" s="131" ph="1"/>
      <c r="K553" s="131" ph="1"/>
    </row>
    <row r="554" spans="1:11" ht="21.75" customHeight="1">
      <c r="A554" s="132" t="s">
        <v>7312</v>
      </c>
      <c r="B554" s="133" t="s">
        <v>7339</v>
      </c>
      <c r="C554" s="132" t="s" ph="1">
        <v>1073</v>
      </c>
      <c r="D554" s="133" t="s">
        <v>7338</v>
      </c>
      <c r="E554" s="132" t="s" ph="1">
        <v>1073</v>
      </c>
      <c r="F554" s="132" t="s">
        <v>401</v>
      </c>
      <c r="G554" s="132" t="s">
        <v>5635</v>
      </c>
      <c r="H554" s="131" ph="1"/>
      <c r="J554" s="131" ph="1"/>
      <c r="K554" s="131" ph="1"/>
    </row>
    <row r="555" spans="1:11" ht="21.75" customHeight="1">
      <c r="A555" s="132" t="s">
        <v>7312</v>
      </c>
      <c r="B555" s="133" t="s">
        <v>1057</v>
      </c>
      <c r="C555" s="132" t="s" ph="1">
        <v>3887</v>
      </c>
      <c r="D555" s="133" t="s">
        <v>7337</v>
      </c>
      <c r="E555" s="132" t="s" ph="1">
        <v>3887</v>
      </c>
      <c r="F555" s="132" t="s">
        <v>401</v>
      </c>
      <c r="G555" s="132" t="s">
        <v>5635</v>
      </c>
      <c r="H555" s="131" ph="1"/>
      <c r="J555" s="131" ph="1"/>
      <c r="K555" s="131" ph="1"/>
    </row>
    <row r="556" spans="1:11" ht="21.75" customHeight="1">
      <c r="A556" s="132" t="s">
        <v>7312</v>
      </c>
      <c r="B556" s="133" t="s">
        <v>7336</v>
      </c>
      <c r="C556" s="132" t="s" ph="1">
        <v>7325</v>
      </c>
      <c r="D556" s="133" t="s">
        <v>7334</v>
      </c>
      <c r="E556" s="132" t="s" ph="1">
        <v>7110</v>
      </c>
      <c r="F556" s="132" t="s">
        <v>401</v>
      </c>
      <c r="G556" s="132" t="s">
        <v>5635</v>
      </c>
      <c r="H556" s="131" ph="1"/>
      <c r="J556" s="131" ph="1"/>
      <c r="K556" s="131" ph="1"/>
    </row>
    <row r="557" spans="1:11" ht="21.75" customHeight="1">
      <c r="A557" s="132" t="s">
        <v>7312</v>
      </c>
      <c r="B557" s="134"/>
      <c r="C557" s="135"/>
      <c r="D557" s="133" t="s">
        <v>6683</v>
      </c>
      <c r="E557" s="132" t="s" ph="1">
        <v>7325</v>
      </c>
      <c r="F557" s="132" t="s">
        <v>401</v>
      </c>
      <c r="G557" s="132" t="s">
        <v>5635</v>
      </c>
      <c r="H557" s="131" ph="1"/>
      <c r="J557" s="131" ph="1"/>
      <c r="K557" s="131" ph="1"/>
    </row>
    <row r="558" spans="1:11" ht="21.75" customHeight="1">
      <c r="A558" s="132" t="s">
        <v>7312</v>
      </c>
      <c r="B558" s="133" t="s">
        <v>1764</v>
      </c>
      <c r="C558" s="132" t="s" ph="1">
        <v>1077</v>
      </c>
      <c r="D558" s="133" t="s">
        <v>6284</v>
      </c>
      <c r="E558" s="132" t="s" ph="1">
        <v>1</v>
      </c>
      <c r="F558" s="132" t="s">
        <v>401</v>
      </c>
      <c r="G558" s="132" t="s">
        <v>5635</v>
      </c>
      <c r="H558" s="131" ph="1"/>
      <c r="J558" s="131" ph="1"/>
      <c r="K558" s="131" ph="1"/>
    </row>
    <row r="559" spans="1:11" ht="21.75" customHeight="1">
      <c r="A559" s="132" t="s">
        <v>7312</v>
      </c>
      <c r="B559" s="133" t="s">
        <v>7333</v>
      </c>
      <c r="C559" s="132" t="s" ph="1">
        <v>7331</v>
      </c>
      <c r="D559" s="133" t="s">
        <v>6284</v>
      </c>
      <c r="E559" s="132" t="s" ph="1">
        <v>1</v>
      </c>
      <c r="F559" s="132" t="s">
        <v>401</v>
      </c>
      <c r="G559" s="132" t="s">
        <v>5635</v>
      </c>
      <c r="H559" s="131" ph="1"/>
      <c r="J559" s="131" ph="1"/>
      <c r="K559" s="131" ph="1"/>
    </row>
    <row r="560" spans="1:11" ht="21.75" customHeight="1">
      <c r="A560" s="132" t="s">
        <v>7312</v>
      </c>
      <c r="B560" s="133" t="s">
        <v>7330</v>
      </c>
      <c r="C560" s="132" t="s" ph="1">
        <v>913</v>
      </c>
      <c r="D560" s="133" t="s">
        <v>6284</v>
      </c>
      <c r="E560" s="132" t="s" ph="1">
        <v>1</v>
      </c>
      <c r="F560" s="132" t="s">
        <v>401</v>
      </c>
      <c r="G560" s="132" t="s">
        <v>5635</v>
      </c>
      <c r="H560" s="131" ph="1"/>
      <c r="J560" s="131" ph="1"/>
      <c r="K560" s="131" ph="1"/>
    </row>
    <row r="561" spans="1:11" ht="21.75" customHeight="1">
      <c r="A561" s="132" t="s">
        <v>7312</v>
      </c>
      <c r="B561" s="133" t="s">
        <v>7329</v>
      </c>
      <c r="C561" s="136" t="s" ph="1">
        <v>7328</v>
      </c>
      <c r="D561" s="133" t="s">
        <v>6284</v>
      </c>
      <c r="E561" s="132" t="s" ph="1">
        <v>1</v>
      </c>
      <c r="F561" s="132" t="s">
        <v>401</v>
      </c>
      <c r="G561" s="132" t="s">
        <v>5635</v>
      </c>
      <c r="H561" s="131" ph="1"/>
      <c r="J561" s="131" ph="1"/>
      <c r="K561" s="131" ph="1"/>
    </row>
    <row r="562" spans="1:11" ht="21.75" customHeight="1">
      <c r="A562" s="132" t="s">
        <v>7312</v>
      </c>
      <c r="B562" s="134"/>
      <c r="C562" s="137" ph="1"/>
      <c r="D562" s="133" t="s">
        <v>5080</v>
      </c>
      <c r="E562" s="132" t="s" ph="1">
        <v>641</v>
      </c>
      <c r="F562" s="132" t="s">
        <v>401</v>
      </c>
      <c r="G562" s="132" t="s">
        <v>5635</v>
      </c>
      <c r="H562" s="131" ph="1"/>
      <c r="J562" s="131" ph="1"/>
      <c r="K562" s="131" ph="1"/>
    </row>
    <row r="563" spans="1:11" ht="21.75" customHeight="1">
      <c r="A563" s="132" t="s">
        <v>7312</v>
      </c>
      <c r="B563" s="133" t="s">
        <v>5602</v>
      </c>
      <c r="C563" s="136" t="s" ph="1">
        <v>6593</v>
      </c>
      <c r="D563" s="133" t="s">
        <v>6284</v>
      </c>
      <c r="E563" s="132" t="s" ph="1">
        <v>1</v>
      </c>
      <c r="F563" s="132" t="s">
        <v>401</v>
      </c>
      <c r="G563" s="132" t="s">
        <v>5635</v>
      </c>
      <c r="H563" s="131" ph="1"/>
      <c r="J563" s="131" ph="1"/>
      <c r="K563" s="131" ph="1"/>
    </row>
    <row r="564" spans="1:11" ht="21.75" customHeight="1">
      <c r="A564" s="132" t="s">
        <v>7312</v>
      </c>
      <c r="B564" s="133" t="s">
        <v>7327</v>
      </c>
      <c r="C564" s="132" t="s" ph="1">
        <v>7326</v>
      </c>
      <c r="D564" s="133" t="s">
        <v>6284</v>
      </c>
      <c r="E564" s="132" t="s" ph="1">
        <v>1</v>
      </c>
      <c r="F564" s="132" t="s">
        <v>401</v>
      </c>
      <c r="G564" s="132" t="s">
        <v>5635</v>
      </c>
      <c r="H564" s="131" ph="1"/>
      <c r="J564" s="131" ph="1"/>
      <c r="K564" s="131" ph="1"/>
    </row>
    <row r="565" spans="1:11" ht="21.75" customHeight="1">
      <c r="A565" s="132" t="s">
        <v>7312</v>
      </c>
      <c r="B565" s="134"/>
      <c r="C565" s="135"/>
      <c r="D565" s="133" t="s">
        <v>6683</v>
      </c>
      <c r="E565" s="132" t="s" ph="1">
        <v>7325</v>
      </c>
      <c r="F565" s="132" t="s">
        <v>401</v>
      </c>
      <c r="G565" s="132" t="s">
        <v>5635</v>
      </c>
      <c r="H565" s="131" ph="1"/>
      <c r="J565" s="131" ph="1"/>
      <c r="K565" s="131" ph="1"/>
    </row>
    <row r="566" spans="1:11" ht="21.75" customHeight="1">
      <c r="A566" s="132" t="s">
        <v>7312</v>
      </c>
      <c r="B566" s="134"/>
      <c r="C566" s="135"/>
      <c r="D566" s="133" t="s">
        <v>7323</v>
      </c>
      <c r="E566" s="132" t="s" ph="1">
        <v>1669</v>
      </c>
      <c r="F566" s="132" t="s">
        <v>401</v>
      </c>
      <c r="G566" s="132" t="s">
        <v>5635</v>
      </c>
      <c r="H566" s="131" ph="1"/>
      <c r="J566" s="131" ph="1"/>
      <c r="K566" s="131" ph="1"/>
    </row>
    <row r="567" spans="1:11" ht="21.75" customHeight="1">
      <c r="A567" s="132" t="s">
        <v>7312</v>
      </c>
      <c r="B567" s="133" t="s">
        <v>7322</v>
      </c>
      <c r="C567" s="132" t="s" ph="1">
        <v>2230</v>
      </c>
      <c r="D567" s="133" t="s">
        <v>7321</v>
      </c>
      <c r="E567" s="132" t="s" ph="1">
        <v>2230</v>
      </c>
      <c r="F567" s="132" t="s">
        <v>401</v>
      </c>
      <c r="G567" s="132" t="s">
        <v>5635</v>
      </c>
      <c r="H567" s="131" ph="1"/>
      <c r="J567" s="131" ph="1"/>
      <c r="K567" s="131" ph="1"/>
    </row>
    <row r="568" spans="1:11" ht="21.75" customHeight="1">
      <c r="A568" s="132" t="s">
        <v>7312</v>
      </c>
      <c r="B568" s="133" t="s">
        <v>7320</v>
      </c>
      <c r="C568" s="132" t="s" ph="1">
        <v>1</v>
      </c>
      <c r="D568" s="133" t="s">
        <v>6284</v>
      </c>
      <c r="E568" s="132" t="s" ph="1">
        <v>1</v>
      </c>
      <c r="F568" s="132" t="s">
        <v>401</v>
      </c>
      <c r="G568" s="132" t="s">
        <v>5635</v>
      </c>
      <c r="H568" s="131" ph="1"/>
      <c r="J568" s="131" ph="1"/>
      <c r="K568" s="131" ph="1"/>
    </row>
    <row r="569" spans="1:11" ht="21.75" customHeight="1">
      <c r="A569" s="132" t="s">
        <v>7312</v>
      </c>
      <c r="B569" s="133" t="s">
        <v>598</v>
      </c>
      <c r="C569" s="132" t="s" ph="1">
        <v>7313</v>
      </c>
      <c r="D569" s="133" t="s">
        <v>7319</v>
      </c>
      <c r="E569" s="132" t="s" ph="1">
        <v>7318</v>
      </c>
      <c r="F569" s="132" t="s">
        <v>401</v>
      </c>
      <c r="G569" s="132" t="s">
        <v>5635</v>
      </c>
      <c r="H569" s="131" ph="1"/>
      <c r="J569" s="131" ph="1"/>
      <c r="K569" s="131" ph="1"/>
    </row>
    <row r="570" spans="1:11" ht="21.75" customHeight="1">
      <c r="A570" s="132" t="s">
        <v>7312</v>
      </c>
      <c r="B570" s="134"/>
      <c r="C570" s="135"/>
      <c r="D570" s="133" t="s">
        <v>6284</v>
      </c>
      <c r="E570" s="132" t="s" ph="1">
        <v>1</v>
      </c>
      <c r="F570" s="132" t="s">
        <v>401</v>
      </c>
      <c r="G570" s="132" t="s">
        <v>5635</v>
      </c>
      <c r="H570" s="131" ph="1"/>
      <c r="J570" s="131" ph="1"/>
      <c r="K570" s="131" ph="1"/>
    </row>
    <row r="571" spans="1:11" ht="21.75" customHeight="1">
      <c r="A571" s="132" t="s">
        <v>7312</v>
      </c>
      <c r="B571" s="134"/>
      <c r="C571" s="135"/>
      <c r="D571" s="133" t="s">
        <v>3139</v>
      </c>
      <c r="E571" s="132" t="s" ph="1">
        <v>7313</v>
      </c>
      <c r="F571" s="132" t="s">
        <v>401</v>
      </c>
      <c r="G571" s="132" t="s">
        <v>5635</v>
      </c>
      <c r="H571" s="131" ph="1"/>
      <c r="J571" s="131" ph="1"/>
      <c r="K571" s="131" ph="1"/>
    </row>
    <row r="572" spans="1:11" ht="21.75" customHeight="1">
      <c r="A572" s="132" t="s">
        <v>7312</v>
      </c>
      <c r="B572" s="134"/>
      <c r="C572" s="135"/>
      <c r="D572" s="133" t="s">
        <v>7317</v>
      </c>
      <c r="E572" s="132" t="s" ph="1">
        <v>7316</v>
      </c>
      <c r="F572" s="132" t="s">
        <v>401</v>
      </c>
      <c r="G572" s="132" t="s">
        <v>5635</v>
      </c>
      <c r="H572" s="131" ph="1"/>
      <c r="J572" s="131" ph="1"/>
      <c r="K572" s="131" ph="1"/>
    </row>
    <row r="573" spans="1:11" ht="21.75" customHeight="1">
      <c r="A573" s="132" t="s">
        <v>7312</v>
      </c>
      <c r="B573" s="133" t="s">
        <v>7315</v>
      </c>
      <c r="C573" s="132" t="s" ph="1">
        <v>7314</v>
      </c>
      <c r="D573" s="133" t="s">
        <v>3139</v>
      </c>
      <c r="E573" s="132" t="s" ph="1">
        <v>7313</v>
      </c>
      <c r="F573" s="132" t="s">
        <v>401</v>
      </c>
      <c r="G573" s="132" t="s">
        <v>5635</v>
      </c>
      <c r="H573" s="131" ph="1"/>
      <c r="J573" s="131" ph="1"/>
      <c r="K573" s="131" ph="1"/>
    </row>
    <row r="574" spans="1:11" ht="21.75" customHeight="1">
      <c r="A574" s="132" t="s">
        <v>7312</v>
      </c>
      <c r="B574" s="133" t="s">
        <v>568</v>
      </c>
      <c r="C574" s="132" t="s" ph="1">
        <v>7311</v>
      </c>
      <c r="D574" s="133" t="s">
        <v>6435</v>
      </c>
      <c r="E574" s="132" t="s" ph="1">
        <v>7311</v>
      </c>
      <c r="F574" s="132" t="s">
        <v>401</v>
      </c>
      <c r="G574" s="132" t="s">
        <v>5635</v>
      </c>
      <c r="H574" s="131" ph="1"/>
      <c r="J574" s="131" ph="1"/>
      <c r="K574" s="131" ph="1"/>
    </row>
    <row r="575" spans="1:11" ht="21.75" customHeight="1">
      <c r="A575" s="132" t="s">
        <v>6721</v>
      </c>
      <c r="B575" s="133" t="s">
        <v>7310</v>
      </c>
      <c r="C575" s="132" t="s" ph="1">
        <v>7295</v>
      </c>
      <c r="D575" s="133" t="s">
        <v>7296</v>
      </c>
      <c r="E575" s="132" t="s" ph="1">
        <v>7295</v>
      </c>
      <c r="F575" s="132" t="s">
        <v>776</v>
      </c>
      <c r="G575" s="132" t="s">
        <v>5635</v>
      </c>
    </row>
    <row r="576" spans="1:11" ht="21.75" customHeight="1">
      <c r="A576" s="132" t="s">
        <v>6721</v>
      </c>
      <c r="B576" s="133" t="s">
        <v>7309</v>
      </c>
      <c r="C576" s="132" t="s" ph="1">
        <v>7140</v>
      </c>
      <c r="D576" s="133" t="s">
        <v>7308</v>
      </c>
      <c r="E576" s="132" t="s" ph="1">
        <v>7140</v>
      </c>
      <c r="F576" s="132" t="s">
        <v>776</v>
      </c>
      <c r="G576" s="132" t="s">
        <v>5635</v>
      </c>
    </row>
    <row r="577" spans="1:7" ht="21.75" customHeight="1">
      <c r="A577" s="132" t="s">
        <v>6721</v>
      </c>
      <c r="B577" s="133" t="s">
        <v>4017</v>
      </c>
      <c r="C577" s="132" t="s" ph="1">
        <v>7305</v>
      </c>
      <c r="D577" s="133" t="s">
        <v>7306</v>
      </c>
      <c r="E577" s="132" t="s" ph="1">
        <v>7305</v>
      </c>
      <c r="F577" s="132" t="s">
        <v>776</v>
      </c>
      <c r="G577" s="132" t="s">
        <v>5635</v>
      </c>
    </row>
    <row r="578" spans="1:7" ht="21.75" customHeight="1">
      <c r="A578" s="132" t="s">
        <v>6721</v>
      </c>
      <c r="B578" s="133" t="s">
        <v>4827</v>
      </c>
      <c r="C578" s="132" t="s" ph="1">
        <v>7304</v>
      </c>
      <c r="D578" s="133" t="s">
        <v>2115</v>
      </c>
      <c r="E578" s="132" t="s" ph="1">
        <v>7304</v>
      </c>
      <c r="F578" s="132" t="s">
        <v>776</v>
      </c>
      <c r="G578" s="132" t="s">
        <v>5635</v>
      </c>
    </row>
    <row r="579" spans="1:7" ht="21.75" customHeight="1">
      <c r="A579" s="132" t="s">
        <v>6721</v>
      </c>
      <c r="B579" s="133" t="s">
        <v>7303</v>
      </c>
      <c r="C579" s="132" t="s" ph="1">
        <v>486</v>
      </c>
      <c r="D579" s="133" t="s">
        <v>7231</v>
      </c>
      <c r="E579" s="132" t="s" ph="1">
        <v>486</v>
      </c>
      <c r="F579" s="132" t="s">
        <v>776</v>
      </c>
      <c r="G579" s="132" t="s">
        <v>5635</v>
      </c>
    </row>
    <row r="580" spans="1:7" ht="21.75" customHeight="1">
      <c r="A580" s="132" t="s">
        <v>6721</v>
      </c>
      <c r="B580" s="133" t="s">
        <v>6064</v>
      </c>
      <c r="C580" s="132" t="s" ph="1">
        <v>2474</v>
      </c>
      <c r="D580" s="133" t="s">
        <v>7301</v>
      </c>
      <c r="E580" s="132" t="s" ph="1">
        <v>2474</v>
      </c>
      <c r="F580" s="132" t="s">
        <v>776</v>
      </c>
      <c r="G580" s="132" t="s">
        <v>5635</v>
      </c>
    </row>
    <row r="581" spans="1:7" ht="21.75" customHeight="1">
      <c r="A581" s="132" t="s">
        <v>6721</v>
      </c>
      <c r="B581" s="133" t="s">
        <v>7063</v>
      </c>
      <c r="C581" s="132" t="s" ph="1">
        <v>864</v>
      </c>
      <c r="D581" s="133" t="s">
        <v>2038</v>
      </c>
      <c r="E581" s="132" t="s" ph="1">
        <v>864</v>
      </c>
      <c r="F581" s="132" t="s">
        <v>776</v>
      </c>
      <c r="G581" s="132" t="s">
        <v>5635</v>
      </c>
    </row>
    <row r="582" spans="1:7" ht="21.75" customHeight="1">
      <c r="A582" s="132" t="s">
        <v>6721</v>
      </c>
      <c r="B582" s="133" t="s">
        <v>7300</v>
      </c>
      <c r="C582" s="132" t="s" ph="1">
        <v>6504</v>
      </c>
      <c r="D582" s="133" t="s">
        <v>5437</v>
      </c>
      <c r="E582" s="132" t="s" ph="1">
        <v>6504</v>
      </c>
      <c r="F582" s="132" t="s">
        <v>776</v>
      </c>
      <c r="G582" s="132" t="s">
        <v>5635</v>
      </c>
    </row>
    <row r="583" spans="1:7" ht="21.75" customHeight="1">
      <c r="A583" s="132" t="s">
        <v>6721</v>
      </c>
      <c r="B583" s="133" t="s">
        <v>4221</v>
      </c>
      <c r="C583" s="132" t="s" ph="1">
        <v>6813</v>
      </c>
      <c r="D583" s="133" t="s">
        <v>7298</v>
      </c>
      <c r="E583" s="132" t="s" ph="1">
        <v>6813</v>
      </c>
      <c r="F583" s="132" t="s">
        <v>776</v>
      </c>
      <c r="G583" s="132" t="s">
        <v>5635</v>
      </c>
    </row>
    <row r="584" spans="1:7" ht="21.75" customHeight="1">
      <c r="A584" s="132" t="s">
        <v>6721</v>
      </c>
      <c r="B584" s="133" t="s">
        <v>7297</v>
      </c>
      <c r="C584" s="132" t="s" ph="1">
        <v>1954</v>
      </c>
      <c r="D584" s="133" t="s">
        <v>7296</v>
      </c>
      <c r="E584" s="132" t="s" ph="1">
        <v>7295</v>
      </c>
      <c r="F584" s="132" t="s">
        <v>776</v>
      </c>
      <c r="G584" s="132" t="s">
        <v>5635</v>
      </c>
    </row>
    <row r="585" spans="1:7" ht="21.75" customHeight="1">
      <c r="A585" s="132" t="s">
        <v>6721</v>
      </c>
      <c r="B585" s="133" t="s">
        <v>7294</v>
      </c>
      <c r="C585" s="132" t="s" ph="1">
        <v>7293</v>
      </c>
      <c r="D585" s="133" t="s">
        <v>1878</v>
      </c>
      <c r="E585" s="132" t="s" ph="1">
        <v>7293</v>
      </c>
      <c r="F585" s="132" t="s">
        <v>776</v>
      </c>
      <c r="G585" s="132" t="s">
        <v>5635</v>
      </c>
    </row>
    <row r="586" spans="1:7" ht="21.75" customHeight="1">
      <c r="A586" s="132" t="s">
        <v>6721</v>
      </c>
      <c r="B586" s="133" t="s">
        <v>7292</v>
      </c>
      <c r="C586" s="136" t="s" ph="1">
        <v>2224</v>
      </c>
      <c r="D586" s="133" t="s">
        <v>7291</v>
      </c>
      <c r="E586" s="136" t="s" ph="1">
        <v>2224</v>
      </c>
      <c r="F586" s="132" t="s">
        <v>776</v>
      </c>
      <c r="G586" s="132" t="s">
        <v>5635</v>
      </c>
    </row>
    <row r="587" spans="1:7" ht="21.75" customHeight="1">
      <c r="A587" s="132" t="s">
        <v>6721</v>
      </c>
      <c r="B587" s="133" t="s">
        <v>1414</v>
      </c>
      <c r="C587" s="136" t="s" ph="1">
        <v>7289</v>
      </c>
      <c r="D587" s="133" t="s">
        <v>7290</v>
      </c>
      <c r="E587" s="136" t="s" ph="1">
        <v>7289</v>
      </c>
      <c r="F587" s="132" t="s">
        <v>776</v>
      </c>
      <c r="G587" s="132" t="s">
        <v>5635</v>
      </c>
    </row>
    <row r="588" spans="1:7" ht="21.75" customHeight="1">
      <c r="A588" s="132" t="s">
        <v>6721</v>
      </c>
      <c r="B588" s="133" t="s">
        <v>5096</v>
      </c>
      <c r="C588" s="132" t="s" ph="1">
        <v>5690</v>
      </c>
      <c r="D588" s="133" t="s">
        <v>7288</v>
      </c>
      <c r="E588" s="132" t="s" ph="1">
        <v>5690</v>
      </c>
      <c r="F588" s="132" t="s">
        <v>776</v>
      </c>
      <c r="G588" s="132" t="s">
        <v>5635</v>
      </c>
    </row>
    <row r="589" spans="1:7" ht="21.75" customHeight="1">
      <c r="A589" s="132" t="s">
        <v>6721</v>
      </c>
      <c r="B589" s="133" t="s">
        <v>7287</v>
      </c>
      <c r="C589" s="132" t="s" ph="1">
        <v>7286</v>
      </c>
      <c r="D589" s="133" t="s">
        <v>269</v>
      </c>
      <c r="E589" s="132" t="s" ph="1">
        <v>7286</v>
      </c>
      <c r="F589" s="132" t="s">
        <v>776</v>
      </c>
      <c r="G589" s="132" t="s">
        <v>5635</v>
      </c>
    </row>
    <row r="590" spans="1:7" ht="21.75" customHeight="1">
      <c r="A590" s="132" t="s">
        <v>6721</v>
      </c>
      <c r="B590" s="133" t="s">
        <v>2130</v>
      </c>
      <c r="C590" s="132" t="s" ph="1">
        <v>739</v>
      </c>
      <c r="D590" s="133" t="s">
        <v>7231</v>
      </c>
      <c r="E590" s="132" t="s" ph="1">
        <v>486</v>
      </c>
      <c r="F590" s="132" t="s">
        <v>776</v>
      </c>
      <c r="G590" s="132" t="s">
        <v>5635</v>
      </c>
    </row>
    <row r="591" spans="1:7" ht="21.75" customHeight="1">
      <c r="A591" s="132" t="s">
        <v>6721</v>
      </c>
      <c r="B591" s="134"/>
      <c r="C591" s="135" ph="1"/>
      <c r="D591" s="133" t="s">
        <v>6256</v>
      </c>
      <c r="E591" s="132" t="s" ph="1">
        <v>739</v>
      </c>
      <c r="F591" s="132" t="s">
        <v>776</v>
      </c>
      <c r="G591" s="132" t="s">
        <v>5635</v>
      </c>
    </row>
    <row r="592" spans="1:7" ht="21.75" customHeight="1">
      <c r="A592" s="132" t="s">
        <v>6721</v>
      </c>
      <c r="B592" s="133" t="s">
        <v>5579</v>
      </c>
      <c r="C592" s="132" t="s" ph="1">
        <v>4830</v>
      </c>
      <c r="D592" s="133" t="s">
        <v>5673</v>
      </c>
      <c r="E592" s="132" t="s" ph="1">
        <v>4830</v>
      </c>
      <c r="F592" s="132" t="s">
        <v>776</v>
      </c>
      <c r="G592" s="132" t="s">
        <v>5635</v>
      </c>
    </row>
    <row r="593" spans="1:7" ht="21.75" customHeight="1">
      <c r="A593" s="132" t="s">
        <v>6721</v>
      </c>
      <c r="B593" s="133" t="s">
        <v>7285</v>
      </c>
      <c r="C593" s="132" t="s" ph="1">
        <v>955</v>
      </c>
      <c r="D593" s="133" t="s">
        <v>6488</v>
      </c>
      <c r="E593" s="132" t="s" ph="1">
        <v>955</v>
      </c>
      <c r="F593" s="132" t="s">
        <v>776</v>
      </c>
      <c r="G593" s="132" t="s">
        <v>5635</v>
      </c>
    </row>
    <row r="594" spans="1:7" ht="21.75" customHeight="1">
      <c r="A594" s="132" t="s">
        <v>6721</v>
      </c>
      <c r="B594" s="133" t="s">
        <v>7284</v>
      </c>
      <c r="C594" s="136" t="s" ph="1">
        <v>7283</v>
      </c>
      <c r="D594" s="133" t="s">
        <v>3784</v>
      </c>
      <c r="E594" s="136" t="s" ph="1">
        <v>7283</v>
      </c>
      <c r="F594" s="132" t="s">
        <v>776</v>
      </c>
      <c r="G594" s="132" t="s">
        <v>5635</v>
      </c>
    </row>
    <row r="595" spans="1:7" ht="21.75" customHeight="1">
      <c r="A595" s="132" t="s">
        <v>6721</v>
      </c>
      <c r="B595" s="133" t="s">
        <v>7282</v>
      </c>
      <c r="C595" s="132" t="s" ph="1">
        <v>2526</v>
      </c>
      <c r="D595" s="133" t="s">
        <v>4501</v>
      </c>
      <c r="E595" s="132" t="s" ph="1">
        <v>2526</v>
      </c>
      <c r="F595" s="132" t="s">
        <v>776</v>
      </c>
      <c r="G595" s="132" t="s">
        <v>5635</v>
      </c>
    </row>
    <row r="596" spans="1:7" ht="21.75" customHeight="1">
      <c r="A596" s="132" t="s">
        <v>6721</v>
      </c>
      <c r="B596" s="133" t="s">
        <v>4445</v>
      </c>
      <c r="C596" s="132" t="s" ph="1">
        <v>7281</v>
      </c>
      <c r="D596" s="133" t="s">
        <v>2289</v>
      </c>
      <c r="E596" s="132" t="s" ph="1">
        <v>7281</v>
      </c>
      <c r="F596" s="132" t="s">
        <v>776</v>
      </c>
      <c r="G596" s="132" t="s">
        <v>5635</v>
      </c>
    </row>
    <row r="597" spans="1:7" ht="21.75" customHeight="1">
      <c r="A597" s="132" t="s">
        <v>6721</v>
      </c>
      <c r="B597" s="133" t="s">
        <v>7279</v>
      </c>
      <c r="C597" s="132" t="s" ph="1">
        <v>7277</v>
      </c>
      <c r="D597" s="133" t="s">
        <v>7278</v>
      </c>
      <c r="E597" s="132" t="s" ph="1">
        <v>7277</v>
      </c>
      <c r="F597" s="132" t="s">
        <v>776</v>
      </c>
      <c r="G597" s="132" t="s">
        <v>5635</v>
      </c>
    </row>
    <row r="598" spans="1:7" ht="21.75" customHeight="1">
      <c r="A598" s="132" t="s">
        <v>6721</v>
      </c>
      <c r="B598" s="133" t="s">
        <v>7276</v>
      </c>
      <c r="C598" s="132" t="s" ph="1">
        <v>4980</v>
      </c>
      <c r="D598" s="133" t="s">
        <v>7275</v>
      </c>
      <c r="E598" s="132" t="s" ph="1">
        <v>4980</v>
      </c>
      <c r="F598" s="132" t="s">
        <v>776</v>
      </c>
      <c r="G598" s="132" t="s">
        <v>5635</v>
      </c>
    </row>
    <row r="599" spans="1:7" ht="21.75" customHeight="1">
      <c r="A599" s="132" t="s">
        <v>6721</v>
      </c>
      <c r="B599" s="133" t="s">
        <v>1079</v>
      </c>
      <c r="C599" s="132" t="s" ph="1">
        <v>668</v>
      </c>
      <c r="D599" s="133" t="s">
        <v>4711</v>
      </c>
      <c r="E599" s="132" t="s" ph="1">
        <v>668</v>
      </c>
      <c r="F599" s="132" t="s">
        <v>776</v>
      </c>
      <c r="G599" s="132" t="s">
        <v>5635</v>
      </c>
    </row>
    <row r="600" spans="1:7" ht="21.75" customHeight="1">
      <c r="A600" s="132" t="s">
        <v>6721</v>
      </c>
      <c r="B600" s="133" t="s">
        <v>1298</v>
      </c>
      <c r="C600" s="132" t="s" ph="1">
        <v>507</v>
      </c>
      <c r="D600" s="133" t="s">
        <v>7274</v>
      </c>
      <c r="E600" s="132" t="s" ph="1">
        <v>507</v>
      </c>
      <c r="F600" s="132" t="s">
        <v>776</v>
      </c>
      <c r="G600" s="132" t="s">
        <v>5635</v>
      </c>
    </row>
    <row r="601" spans="1:7" ht="21.75" customHeight="1">
      <c r="A601" s="132" t="s">
        <v>6721</v>
      </c>
      <c r="B601" s="133" t="s">
        <v>7273</v>
      </c>
      <c r="C601" s="132" t="s" ph="1">
        <v>7272</v>
      </c>
      <c r="D601" s="133" t="s">
        <v>5607</v>
      </c>
      <c r="E601" s="132" t="s" ph="1">
        <v>7272</v>
      </c>
      <c r="F601" s="132" t="s">
        <v>776</v>
      </c>
      <c r="G601" s="132" t="s">
        <v>5635</v>
      </c>
    </row>
    <row r="602" spans="1:7" ht="21.75" customHeight="1">
      <c r="A602" s="132" t="s">
        <v>6721</v>
      </c>
      <c r="B602" s="133" t="s">
        <v>214</v>
      </c>
      <c r="C602" s="132" t="s" ph="1">
        <v>5734</v>
      </c>
      <c r="D602" s="133" t="s">
        <v>5186</v>
      </c>
      <c r="E602" s="132" t="s" ph="1">
        <v>5734</v>
      </c>
      <c r="F602" s="132" t="s">
        <v>776</v>
      </c>
      <c r="G602" s="132" t="s">
        <v>5635</v>
      </c>
    </row>
    <row r="603" spans="1:7" ht="21.75" customHeight="1">
      <c r="A603" s="132" t="s">
        <v>6721</v>
      </c>
      <c r="B603" s="133" t="s">
        <v>2933</v>
      </c>
      <c r="C603" s="132" t="s" ph="1">
        <v>3852</v>
      </c>
      <c r="D603" s="133" t="s">
        <v>3452</v>
      </c>
      <c r="E603" s="132" t="s" ph="1">
        <v>3852</v>
      </c>
      <c r="F603" s="132" t="s">
        <v>776</v>
      </c>
      <c r="G603" s="132" t="s">
        <v>5635</v>
      </c>
    </row>
    <row r="604" spans="1:7" ht="21.75" customHeight="1">
      <c r="A604" s="132" t="s">
        <v>6721</v>
      </c>
      <c r="B604" s="133" t="s">
        <v>7271</v>
      </c>
      <c r="C604" s="132" t="s" ph="1">
        <v>7270</v>
      </c>
      <c r="D604" s="133" t="s">
        <v>5827</v>
      </c>
      <c r="E604" s="132" t="s" ph="1">
        <v>7270</v>
      </c>
      <c r="F604" s="132" t="s">
        <v>776</v>
      </c>
      <c r="G604" s="132" t="s">
        <v>5635</v>
      </c>
    </row>
    <row r="605" spans="1:7" ht="21.75" customHeight="1">
      <c r="A605" s="132" t="s">
        <v>6721</v>
      </c>
      <c r="B605" s="133" t="s">
        <v>2415</v>
      </c>
      <c r="C605" s="132" t="s" ph="1">
        <v>7268</v>
      </c>
      <c r="D605" s="133" t="s">
        <v>7269</v>
      </c>
      <c r="E605" s="132" t="s" ph="1">
        <v>7268</v>
      </c>
      <c r="F605" s="132" t="s">
        <v>776</v>
      </c>
      <c r="G605" s="132" t="s">
        <v>5635</v>
      </c>
    </row>
    <row r="606" spans="1:7" ht="21.75" customHeight="1">
      <c r="A606" s="132" t="s">
        <v>6721</v>
      </c>
      <c r="B606" s="133" t="s">
        <v>6847</v>
      </c>
      <c r="C606" s="132" t="s" ph="1">
        <v>7267</v>
      </c>
      <c r="D606" s="133" t="s">
        <v>752</v>
      </c>
      <c r="E606" s="132" t="s" ph="1">
        <v>7267</v>
      </c>
      <c r="F606" s="132" t="s">
        <v>776</v>
      </c>
      <c r="G606" s="132" t="s">
        <v>5635</v>
      </c>
    </row>
    <row r="607" spans="1:7" ht="21.75" customHeight="1">
      <c r="A607" s="132" t="s">
        <v>6721</v>
      </c>
      <c r="B607" s="133" t="s">
        <v>1710</v>
      </c>
      <c r="C607" s="132" t="s" ph="1">
        <v>7266</v>
      </c>
      <c r="D607" s="133" t="s">
        <v>1695</v>
      </c>
      <c r="E607" s="132" t="s" ph="1">
        <v>7266</v>
      </c>
      <c r="F607" s="132" t="s">
        <v>776</v>
      </c>
      <c r="G607" s="132" t="s">
        <v>5635</v>
      </c>
    </row>
    <row r="608" spans="1:7" ht="21.75" customHeight="1">
      <c r="A608" s="132" t="s">
        <v>6721</v>
      </c>
      <c r="B608" s="133" t="s">
        <v>5717</v>
      </c>
      <c r="C608" s="132" t="s" ph="1">
        <v>7262</v>
      </c>
      <c r="D608" s="133" t="s">
        <v>7264</v>
      </c>
      <c r="E608" s="132" t="s" ph="1">
        <v>7262</v>
      </c>
      <c r="F608" s="132" t="s">
        <v>776</v>
      </c>
      <c r="G608" s="132" t="s">
        <v>5635</v>
      </c>
    </row>
    <row r="609" spans="1:11" ht="21.75" customHeight="1">
      <c r="A609" s="132" t="s">
        <v>6721</v>
      </c>
      <c r="B609" s="133" t="s">
        <v>5842</v>
      </c>
      <c r="C609" s="132" t="s" ph="1">
        <v>6869</v>
      </c>
      <c r="D609" s="133" t="s">
        <v>4992</v>
      </c>
      <c r="E609" s="132" t="s" ph="1">
        <v>6869</v>
      </c>
      <c r="F609" s="132" t="s">
        <v>776</v>
      </c>
      <c r="G609" s="132" t="s">
        <v>5635</v>
      </c>
    </row>
    <row r="610" spans="1:11" ht="21.75" customHeight="1">
      <c r="A610" s="132" t="s">
        <v>6721</v>
      </c>
      <c r="B610" s="133" t="s">
        <v>3923</v>
      </c>
      <c r="C610" s="132" t="s" ph="1">
        <v>7152</v>
      </c>
      <c r="D610" s="133" t="s">
        <v>786</v>
      </c>
      <c r="E610" s="132" t="s" ph="1">
        <v>7152</v>
      </c>
      <c r="F610" s="132" t="s">
        <v>776</v>
      </c>
      <c r="G610" s="132" t="s">
        <v>5635</v>
      </c>
    </row>
    <row r="611" spans="1:11" ht="21.75" customHeight="1">
      <c r="A611" s="132" t="s">
        <v>6721</v>
      </c>
      <c r="B611" s="133" t="s">
        <v>7261</v>
      </c>
      <c r="C611" s="132" t="s" ph="1">
        <v>7260</v>
      </c>
      <c r="D611" s="133" t="s">
        <v>2800</v>
      </c>
      <c r="E611" s="132" t="s" ph="1">
        <v>7260</v>
      </c>
      <c r="F611" s="132" t="s">
        <v>776</v>
      </c>
      <c r="G611" s="132" t="s">
        <v>5635</v>
      </c>
    </row>
    <row r="612" spans="1:11" ht="21.75" customHeight="1">
      <c r="A612" s="132" t="s">
        <v>6721</v>
      </c>
      <c r="B612" s="133" t="s">
        <v>4376</v>
      </c>
      <c r="C612" s="132" t="s" ph="1">
        <v>7258</v>
      </c>
      <c r="D612" s="133" t="s">
        <v>4795</v>
      </c>
      <c r="E612" s="132" t="s" ph="1">
        <v>7258</v>
      </c>
      <c r="F612" s="132" t="s">
        <v>776</v>
      </c>
      <c r="G612" s="132" t="s">
        <v>5635</v>
      </c>
    </row>
    <row r="613" spans="1:11" ht="21.75" customHeight="1">
      <c r="A613" s="132" t="s">
        <v>6721</v>
      </c>
      <c r="B613" s="133" t="s">
        <v>7256</v>
      </c>
      <c r="C613" s="132" t="s" ph="1">
        <v>2596</v>
      </c>
      <c r="D613" s="133" t="s">
        <v>7255</v>
      </c>
      <c r="E613" s="132" t="s" ph="1">
        <v>2596</v>
      </c>
      <c r="F613" s="132" t="s">
        <v>776</v>
      </c>
      <c r="G613" s="132" t="s">
        <v>5635</v>
      </c>
    </row>
    <row r="614" spans="1:11" ht="21.75" customHeight="1">
      <c r="A614" s="132" t="s">
        <v>6721</v>
      </c>
      <c r="B614" s="133" t="s">
        <v>7254</v>
      </c>
      <c r="C614" s="132" t="s" ph="1">
        <v>7252</v>
      </c>
      <c r="D614" s="133" t="s">
        <v>7253</v>
      </c>
      <c r="E614" s="132" t="s" ph="1">
        <v>7252</v>
      </c>
      <c r="F614" s="132" t="s">
        <v>776</v>
      </c>
      <c r="G614" s="132" t="s">
        <v>5635</v>
      </c>
    </row>
    <row r="615" spans="1:11" ht="21.75" customHeight="1">
      <c r="A615" s="132" t="s">
        <v>6721</v>
      </c>
      <c r="B615" s="133" t="s">
        <v>2221</v>
      </c>
      <c r="C615" s="132" t="s" ph="1">
        <v>2185</v>
      </c>
      <c r="D615" s="133" t="s">
        <v>7251</v>
      </c>
      <c r="E615" s="132" t="s" ph="1">
        <v>2185</v>
      </c>
      <c r="F615" s="132" t="s">
        <v>776</v>
      </c>
      <c r="G615" s="132" t="s">
        <v>5635</v>
      </c>
    </row>
    <row r="616" spans="1:11" ht="21.75" customHeight="1">
      <c r="A616" s="132" t="s">
        <v>1824</v>
      </c>
      <c r="B616" s="133" t="s">
        <v>7250</v>
      </c>
      <c r="C616" s="132" t="s" ph="1">
        <v>7248</v>
      </c>
      <c r="D616" s="133" t="s">
        <v>7080</v>
      </c>
      <c r="E616" s="132" t="s" ph="1">
        <v>7248</v>
      </c>
      <c r="F616" s="132" t="s">
        <v>6442</v>
      </c>
      <c r="G616" s="132" t="s">
        <v>5635</v>
      </c>
      <c r="H616" s="131" ph="1"/>
      <c r="J616" s="131" ph="1"/>
      <c r="K616" s="131" ph="1"/>
    </row>
    <row r="617" spans="1:11" ht="21.75" customHeight="1">
      <c r="A617" s="132" t="s">
        <v>1824</v>
      </c>
      <c r="B617" s="133" t="s">
        <v>1678</v>
      </c>
      <c r="C617" s="132" t="s" ph="1">
        <v>7249</v>
      </c>
      <c r="D617" s="133" t="s">
        <v>7080</v>
      </c>
      <c r="E617" s="132" t="s" ph="1">
        <v>7248</v>
      </c>
      <c r="F617" s="132" t="s">
        <v>6442</v>
      </c>
      <c r="G617" s="132" t="s">
        <v>5635</v>
      </c>
      <c r="J617" s="131" ph="1"/>
      <c r="K617" s="131" ph="1"/>
    </row>
    <row r="618" spans="1:11" ht="21.75" customHeight="1">
      <c r="A618" s="132" t="s">
        <v>1824</v>
      </c>
      <c r="B618" s="133" t="s">
        <v>574</v>
      </c>
      <c r="C618" s="132" t="s" ph="1">
        <v>6220</v>
      </c>
      <c r="D618" s="133" t="s">
        <v>996</v>
      </c>
      <c r="E618" s="132" t="s" ph="1">
        <v>6220</v>
      </c>
      <c r="F618" s="132" t="s">
        <v>6442</v>
      </c>
      <c r="G618" s="132" t="s">
        <v>5635</v>
      </c>
      <c r="H618" s="131" ph="1"/>
      <c r="J618" s="131" ph="1"/>
      <c r="K618" s="131" ph="1"/>
    </row>
    <row r="619" spans="1:11" ht="21.75" customHeight="1">
      <c r="A619" s="132" t="s">
        <v>1824</v>
      </c>
      <c r="B619" s="134"/>
      <c r="C619" s="135" ph="1"/>
      <c r="D619" s="133" t="s">
        <v>7236</v>
      </c>
      <c r="E619" s="132" t="s" ph="1">
        <v>7235</v>
      </c>
      <c r="F619" s="132" t="s">
        <v>6442</v>
      </c>
      <c r="G619" s="132" t="s">
        <v>5635</v>
      </c>
      <c r="J619" s="131" ph="1"/>
      <c r="K619" s="131" ph="1"/>
    </row>
    <row r="620" spans="1:11" ht="21.75" customHeight="1">
      <c r="A620" s="132" t="s">
        <v>1824</v>
      </c>
      <c r="B620" s="134"/>
      <c r="C620" s="135" ph="1"/>
      <c r="D620" s="133" t="s">
        <v>7229</v>
      </c>
      <c r="E620" s="132" t="s" ph="1">
        <v>7228</v>
      </c>
      <c r="F620" s="132" t="s">
        <v>6442</v>
      </c>
      <c r="G620" s="132" t="s">
        <v>5635</v>
      </c>
      <c r="H620" s="131" ph="1"/>
      <c r="J620" s="131" ph="1"/>
      <c r="K620" s="131" ph="1"/>
    </row>
    <row r="621" spans="1:11" ht="21.75" customHeight="1">
      <c r="A621" s="132" t="s">
        <v>1824</v>
      </c>
      <c r="B621" s="134"/>
      <c r="C621" s="135" ph="1"/>
      <c r="D621" s="133" t="s">
        <v>1322</v>
      </c>
      <c r="E621" s="132" t="s" ph="1">
        <v>3607</v>
      </c>
      <c r="F621" s="132" t="s">
        <v>6442</v>
      </c>
      <c r="G621" s="132" t="s">
        <v>5635</v>
      </c>
      <c r="H621" s="131" ph="1"/>
      <c r="J621" s="131" ph="1"/>
      <c r="K621" s="131" ph="1"/>
    </row>
    <row r="622" spans="1:11" ht="21.75" customHeight="1">
      <c r="A622" s="132" t="s">
        <v>1824</v>
      </c>
      <c r="B622" s="133" t="s">
        <v>7246</v>
      </c>
      <c r="C622" s="132" t="s" ph="1">
        <v>5109</v>
      </c>
      <c r="D622" s="133" t="s">
        <v>7245</v>
      </c>
      <c r="E622" s="132" t="s" ph="1">
        <v>3607</v>
      </c>
      <c r="F622" s="132" t="s">
        <v>6442</v>
      </c>
      <c r="G622" s="132" t="s">
        <v>5635</v>
      </c>
      <c r="H622" s="131" ph="1"/>
      <c r="J622" s="131" ph="1"/>
      <c r="K622" s="131" ph="1"/>
    </row>
    <row r="623" spans="1:11" ht="21.75" customHeight="1">
      <c r="A623" s="132" t="s">
        <v>1824</v>
      </c>
      <c r="B623" s="133" t="s">
        <v>7244</v>
      </c>
      <c r="C623" s="132" t="s" ph="1">
        <v>7235</v>
      </c>
      <c r="D623" s="133" t="s">
        <v>7236</v>
      </c>
      <c r="E623" s="132" t="s" ph="1">
        <v>7235</v>
      </c>
      <c r="F623" s="132" t="s">
        <v>6442</v>
      </c>
      <c r="G623" s="132" t="s">
        <v>5635</v>
      </c>
      <c r="J623" s="131" ph="1"/>
      <c r="K623" s="131" ph="1"/>
    </row>
    <row r="624" spans="1:11" ht="21.75" customHeight="1">
      <c r="A624" s="132" t="s">
        <v>1824</v>
      </c>
      <c r="B624" s="134"/>
      <c r="C624" s="135"/>
      <c r="D624" s="133" t="s">
        <v>7229</v>
      </c>
      <c r="E624" s="132" t="s" ph="1">
        <v>7228</v>
      </c>
      <c r="F624" s="132" t="s">
        <v>6442</v>
      </c>
      <c r="G624" s="132" t="s">
        <v>5635</v>
      </c>
      <c r="H624" s="131" ph="1"/>
      <c r="J624" s="131" ph="1"/>
      <c r="K624" s="131" ph="1"/>
    </row>
    <row r="625" spans="1:11" ht="21.75" customHeight="1">
      <c r="A625" s="132" t="s">
        <v>1824</v>
      </c>
      <c r="B625" s="134"/>
      <c r="C625" s="135" ph="1"/>
      <c r="D625" s="133" t="s">
        <v>7236</v>
      </c>
      <c r="E625" s="132" t="s" ph="1">
        <v>7235</v>
      </c>
      <c r="F625" s="132" t="s">
        <v>6442</v>
      </c>
      <c r="G625" s="132" t="s">
        <v>5635</v>
      </c>
      <c r="H625" s="131" ph="1"/>
      <c r="J625" s="131" ph="1"/>
      <c r="K625" s="131" ph="1"/>
    </row>
    <row r="626" spans="1:11" ht="21.75" customHeight="1">
      <c r="A626" s="132" t="s">
        <v>1824</v>
      </c>
      <c r="B626" s="135"/>
      <c r="C626" s="135" ph="1"/>
      <c r="D626" s="133" t="s">
        <v>7229</v>
      </c>
      <c r="E626" s="132" t="s" ph="1">
        <v>7228</v>
      </c>
      <c r="F626" s="132" t="s">
        <v>6442</v>
      </c>
      <c r="G626" s="132" t="s">
        <v>5635</v>
      </c>
      <c r="H626" s="131" ph="1"/>
      <c r="J626" s="131" ph="1"/>
      <c r="K626" s="131" ph="1"/>
    </row>
    <row r="627" spans="1:11" ht="21.75" customHeight="1">
      <c r="A627" s="132" t="s">
        <v>1824</v>
      </c>
      <c r="B627" s="133" t="s">
        <v>7243</v>
      </c>
      <c r="C627" s="132" t="s" ph="1">
        <v>7242</v>
      </c>
      <c r="D627" s="133" t="s">
        <v>3079</v>
      </c>
      <c r="E627" s="132" t="s" ph="1">
        <v>7228</v>
      </c>
      <c r="F627" s="132" t="s">
        <v>6442</v>
      </c>
      <c r="G627" s="132" t="s">
        <v>5635</v>
      </c>
      <c r="H627" s="131" ph="1"/>
      <c r="J627" s="131" ph="1"/>
      <c r="K627" s="131" ph="1"/>
    </row>
    <row r="628" spans="1:11" ht="21.75" customHeight="1">
      <c r="A628" s="132" t="s">
        <v>1824</v>
      </c>
      <c r="B628" s="134"/>
      <c r="C628" s="135"/>
      <c r="D628" s="133" t="s">
        <v>1322</v>
      </c>
      <c r="E628" s="132" t="s" ph="1">
        <v>3607</v>
      </c>
      <c r="F628" s="132" t="s">
        <v>6442</v>
      </c>
      <c r="G628" s="132" t="s">
        <v>5635</v>
      </c>
      <c r="H628" s="131" ph="1"/>
      <c r="J628" s="131" ph="1"/>
      <c r="K628" s="131" ph="1"/>
    </row>
    <row r="629" spans="1:11" ht="21.75" customHeight="1">
      <c r="A629" s="132" t="s">
        <v>1824</v>
      </c>
      <c r="B629" s="133" t="s">
        <v>2749</v>
      </c>
      <c r="C629" s="136" t="s" ph="1">
        <v>3914</v>
      </c>
      <c r="D629" s="133" t="s">
        <v>2620</v>
      </c>
      <c r="E629" s="136" t="s" ph="1">
        <v>3914</v>
      </c>
      <c r="F629" s="132" t="s">
        <v>6442</v>
      </c>
      <c r="G629" s="132" t="s">
        <v>5635</v>
      </c>
      <c r="H629" s="131" ph="1"/>
      <c r="J629" s="131" ph="1"/>
      <c r="K629" s="131" ph="1"/>
    </row>
    <row r="630" spans="1:11" ht="21.75" customHeight="1">
      <c r="A630" s="132" t="s">
        <v>1824</v>
      </c>
      <c r="B630" s="133" t="s">
        <v>7241</v>
      </c>
      <c r="C630" s="136" t="s" ph="1">
        <v>7238</v>
      </c>
      <c r="D630" s="133" t="s">
        <v>7239</v>
      </c>
      <c r="E630" s="136" t="s" ph="1">
        <v>7238</v>
      </c>
      <c r="F630" s="132" t="s">
        <v>6442</v>
      </c>
      <c r="G630" s="132" t="s">
        <v>5635</v>
      </c>
      <c r="H630" s="131" ph="1"/>
      <c r="J630" s="131" ph="1"/>
      <c r="K630" s="131" ph="1"/>
    </row>
    <row r="631" spans="1:11" ht="21.75" customHeight="1">
      <c r="A631" s="132" t="s">
        <v>1824</v>
      </c>
      <c r="B631" s="133" t="s">
        <v>1009</v>
      </c>
      <c r="C631" s="136" t="s" ph="1">
        <v>5507</v>
      </c>
      <c r="D631" s="133" t="s">
        <v>1091</v>
      </c>
      <c r="E631" s="136" t="s" ph="1">
        <v>5507</v>
      </c>
      <c r="F631" s="132" t="s">
        <v>6442</v>
      </c>
      <c r="G631" s="132" t="s">
        <v>5635</v>
      </c>
      <c r="H631" s="131" ph="1"/>
      <c r="J631" s="131" ph="1"/>
      <c r="K631" s="131" ph="1"/>
    </row>
    <row r="632" spans="1:11" ht="21.75" customHeight="1">
      <c r="A632" s="132" t="s">
        <v>1824</v>
      </c>
      <c r="B632" s="133" t="s">
        <v>286</v>
      </c>
      <c r="C632" s="136" t="s" ph="1">
        <v>7237</v>
      </c>
      <c r="D632" s="133" t="s">
        <v>2383</v>
      </c>
      <c r="E632" s="136" t="s" ph="1">
        <v>7237</v>
      </c>
      <c r="F632" s="132" t="s">
        <v>6442</v>
      </c>
      <c r="G632" s="132" t="s">
        <v>5635</v>
      </c>
      <c r="H632" s="131" ph="1"/>
      <c r="J632" s="131" ph="1"/>
      <c r="K632" s="131" ph="1"/>
    </row>
    <row r="633" spans="1:11" ht="21.75" customHeight="1">
      <c r="A633" s="132" t="s">
        <v>1824</v>
      </c>
      <c r="B633" s="134"/>
      <c r="C633" s="135" ph="1"/>
      <c r="D633" s="133" t="s">
        <v>7236</v>
      </c>
      <c r="E633" s="132" t="s" ph="1">
        <v>7235</v>
      </c>
      <c r="F633" s="132" t="s">
        <v>6442</v>
      </c>
      <c r="G633" s="132" t="s">
        <v>5635</v>
      </c>
      <c r="H633" s="131" ph="1"/>
      <c r="J633" s="131" ph="1"/>
      <c r="K633" s="131" ph="1"/>
    </row>
    <row r="634" spans="1:11" ht="21.75" customHeight="1">
      <c r="A634" s="132" t="s">
        <v>1824</v>
      </c>
      <c r="B634" s="134"/>
      <c r="C634" s="135"/>
      <c r="D634" s="133" t="s">
        <v>7229</v>
      </c>
      <c r="E634" s="132" t="s" ph="1">
        <v>7228</v>
      </c>
      <c r="F634" s="132" t="s">
        <v>6442</v>
      </c>
      <c r="G634" s="132" t="s">
        <v>5635</v>
      </c>
      <c r="H634" s="131" ph="1"/>
    </row>
    <row r="635" spans="1:11" ht="21.75" customHeight="1">
      <c r="A635" s="132" t="s">
        <v>1824</v>
      </c>
      <c r="B635" s="133" t="s">
        <v>4943</v>
      </c>
      <c r="C635" s="132" t="s" ph="1">
        <v>7234</v>
      </c>
      <c r="D635" s="133" t="s">
        <v>2204</v>
      </c>
      <c r="E635" s="132" t="s" ph="1">
        <v>2545</v>
      </c>
      <c r="F635" s="132" t="s">
        <v>6442</v>
      </c>
      <c r="G635" s="132" t="s">
        <v>5635</v>
      </c>
      <c r="H635" s="131" ph="1"/>
    </row>
    <row r="636" spans="1:11" ht="21.75" customHeight="1">
      <c r="A636" s="132" t="s">
        <v>1824</v>
      </c>
      <c r="B636" s="134"/>
      <c r="C636" s="135"/>
      <c r="D636" s="133" t="s">
        <v>7233</v>
      </c>
      <c r="E636" s="132" t="s" ph="1">
        <v>3662</v>
      </c>
      <c r="F636" s="132" t="s">
        <v>6442</v>
      </c>
      <c r="G636" s="132" t="s">
        <v>5635</v>
      </c>
      <c r="H636" s="131" ph="1"/>
    </row>
    <row r="637" spans="1:11" ht="21.75" customHeight="1">
      <c r="A637" s="132" t="s">
        <v>1824</v>
      </c>
      <c r="B637" s="134"/>
      <c r="C637" s="135"/>
      <c r="D637" s="133" t="s">
        <v>7233</v>
      </c>
      <c r="E637" s="132" t="s" ph="1">
        <v>4385</v>
      </c>
      <c r="F637" s="132" t="s">
        <v>6442</v>
      </c>
      <c r="G637" s="132" t="s">
        <v>5635</v>
      </c>
      <c r="H637" s="131" ph="1"/>
    </row>
    <row r="638" spans="1:11" ht="21.75" customHeight="1">
      <c r="A638" s="132" t="s">
        <v>1824</v>
      </c>
      <c r="B638" s="135"/>
      <c r="C638" s="135"/>
      <c r="D638" s="133" t="s">
        <v>6224</v>
      </c>
      <c r="E638" s="132" t="s" ph="1">
        <v>3662</v>
      </c>
      <c r="F638" s="132" t="s">
        <v>6442</v>
      </c>
      <c r="G638" s="132" t="s">
        <v>5635</v>
      </c>
    </row>
    <row r="639" spans="1:11" ht="21.75" customHeight="1">
      <c r="A639" s="132" t="s">
        <v>1824</v>
      </c>
      <c r="B639" s="134"/>
      <c r="C639" s="135" ph="1"/>
      <c r="D639" s="133" t="s">
        <v>2993</v>
      </c>
      <c r="E639" s="132" t="s" ph="1">
        <v>7232</v>
      </c>
      <c r="F639" s="132" t="s">
        <v>6442</v>
      </c>
      <c r="G639" s="132" t="s">
        <v>5635</v>
      </c>
    </row>
    <row r="640" spans="1:11" ht="21.75" customHeight="1">
      <c r="A640" s="132" t="s">
        <v>1824</v>
      </c>
      <c r="B640" s="134"/>
      <c r="C640" s="135"/>
      <c r="D640" s="133" t="s">
        <v>7231</v>
      </c>
      <c r="E640" s="132" t="s" ph="1">
        <v>486</v>
      </c>
      <c r="F640" s="132" t="s">
        <v>6442</v>
      </c>
      <c r="G640" s="132" t="s">
        <v>5635</v>
      </c>
    </row>
    <row r="641" spans="1:7" ht="21.75" customHeight="1">
      <c r="A641" s="132" t="s">
        <v>1824</v>
      </c>
      <c r="B641" s="133" t="s">
        <v>7230</v>
      </c>
      <c r="C641" s="132" t="s" ph="1">
        <v>3677</v>
      </c>
      <c r="D641" s="133" t="s">
        <v>7229</v>
      </c>
      <c r="E641" s="132" t="s" ph="1">
        <v>7228</v>
      </c>
      <c r="F641" s="132" t="s">
        <v>6442</v>
      </c>
      <c r="G641" s="132" t="s">
        <v>5635</v>
      </c>
    </row>
    <row r="642" spans="1:7" ht="21.75" customHeight="1">
      <c r="A642" s="132" t="s">
        <v>1824</v>
      </c>
      <c r="B642" s="134"/>
      <c r="C642" s="135"/>
      <c r="D642" s="133" t="s">
        <v>1322</v>
      </c>
      <c r="E642" s="132" t="s" ph="1">
        <v>3607</v>
      </c>
      <c r="F642" s="132" t="s">
        <v>6442</v>
      </c>
      <c r="G642" s="132" t="s">
        <v>5635</v>
      </c>
    </row>
    <row r="643" spans="1:7" ht="21.75" customHeight="1">
      <c r="A643" s="132" t="s">
        <v>1824</v>
      </c>
      <c r="B643" s="134"/>
      <c r="C643" s="135" ph="1"/>
      <c r="D643" s="133" t="s">
        <v>4724</v>
      </c>
      <c r="E643" s="132" t="s" ph="1">
        <v>7227</v>
      </c>
      <c r="F643" s="132" t="s">
        <v>6442</v>
      </c>
      <c r="G643" s="132" t="s">
        <v>5635</v>
      </c>
    </row>
    <row r="644" spans="1:7" ht="21.75" customHeight="1">
      <c r="A644" s="132" t="s">
        <v>1824</v>
      </c>
      <c r="B644" s="134"/>
      <c r="C644" s="135" ph="1"/>
      <c r="D644" s="133" t="s">
        <v>996</v>
      </c>
      <c r="E644" s="132" t="s" ph="1">
        <v>6220</v>
      </c>
      <c r="F644" s="132" t="s">
        <v>6442</v>
      </c>
      <c r="G644" s="132" t="s">
        <v>5635</v>
      </c>
    </row>
    <row r="645" spans="1:7" ht="21.75" customHeight="1">
      <c r="A645" s="132" t="s">
        <v>1824</v>
      </c>
      <c r="B645" s="133" t="s">
        <v>2421</v>
      </c>
      <c r="C645" s="132" t="s" ph="1">
        <v>6549</v>
      </c>
      <c r="D645" s="133" t="s">
        <v>7225</v>
      </c>
      <c r="E645" s="132" t="s" ph="1">
        <v>6549</v>
      </c>
      <c r="F645" s="132" t="s">
        <v>6442</v>
      </c>
      <c r="G645" s="132" t="s">
        <v>5635</v>
      </c>
    </row>
    <row r="646" spans="1:7" ht="21.75" customHeight="1">
      <c r="A646" s="132" t="s">
        <v>1824</v>
      </c>
      <c r="B646" s="134"/>
      <c r="C646" s="135"/>
      <c r="D646" s="133" t="s">
        <v>6224</v>
      </c>
      <c r="E646" s="132" t="s" ph="1">
        <v>3662</v>
      </c>
      <c r="F646" s="132" t="s">
        <v>6442</v>
      </c>
      <c r="G646" s="132" t="s">
        <v>5635</v>
      </c>
    </row>
    <row r="647" spans="1:7" ht="21.75" customHeight="1">
      <c r="A647" s="132" t="s">
        <v>1824</v>
      </c>
      <c r="B647" s="133" t="s">
        <v>7224</v>
      </c>
      <c r="C647" s="132" t="s" ph="1">
        <v>1183</v>
      </c>
      <c r="D647" s="133" t="s">
        <v>4716</v>
      </c>
      <c r="E647" s="132" t="s" ph="1">
        <v>1183</v>
      </c>
      <c r="F647" s="132" t="s">
        <v>6442</v>
      </c>
      <c r="G647" s="132" t="s">
        <v>5635</v>
      </c>
    </row>
    <row r="648" spans="1:7" ht="21.75" customHeight="1">
      <c r="A648" s="132" t="s">
        <v>1824</v>
      </c>
      <c r="B648" s="133" t="s">
        <v>7223</v>
      </c>
      <c r="C648" s="132" t="s" ph="1">
        <v>4348</v>
      </c>
      <c r="D648" s="133" t="s">
        <v>7015</v>
      </c>
      <c r="E648" s="132" t="s" ph="1">
        <v>4348</v>
      </c>
      <c r="F648" s="132" t="s">
        <v>6442</v>
      </c>
      <c r="G648" s="132" t="s">
        <v>5635</v>
      </c>
    </row>
    <row r="649" spans="1:7" ht="21.75" customHeight="1">
      <c r="A649" s="132" t="s">
        <v>1824</v>
      </c>
      <c r="B649" s="133" t="s">
        <v>7222</v>
      </c>
      <c r="C649" s="132" t="s" ph="1">
        <v>6369</v>
      </c>
      <c r="D649" s="133" t="s">
        <v>6022</v>
      </c>
      <c r="E649" s="132" t="s" ph="1">
        <v>6369</v>
      </c>
      <c r="F649" s="132" t="s">
        <v>6442</v>
      </c>
      <c r="G649" s="132" t="s">
        <v>5635</v>
      </c>
    </row>
    <row r="650" spans="1:7" ht="21.75" customHeight="1">
      <c r="A650" s="132" t="s">
        <v>1824</v>
      </c>
      <c r="B650" s="133" t="s">
        <v>6960</v>
      </c>
      <c r="C650" s="132" t="s" ph="1">
        <v>1699</v>
      </c>
      <c r="D650" s="133" t="s">
        <v>7198</v>
      </c>
      <c r="E650" s="132" t="s" ph="1">
        <v>1699</v>
      </c>
      <c r="F650" s="132" t="s">
        <v>6442</v>
      </c>
      <c r="G650" s="132" t="s">
        <v>5635</v>
      </c>
    </row>
    <row r="651" spans="1:7" ht="21.75" customHeight="1">
      <c r="A651" s="132" t="s">
        <v>1824</v>
      </c>
      <c r="B651" s="133" t="s">
        <v>3954</v>
      </c>
      <c r="C651" s="132" t="s" ph="1">
        <v>2623</v>
      </c>
      <c r="D651" s="133" t="s">
        <v>5966</v>
      </c>
      <c r="E651" s="132" t="s" ph="1">
        <v>2623</v>
      </c>
      <c r="F651" s="132" t="s">
        <v>6442</v>
      </c>
      <c r="G651" s="132" t="s">
        <v>5635</v>
      </c>
    </row>
    <row r="652" spans="1:7" ht="21.75" customHeight="1">
      <c r="A652" s="132" t="s">
        <v>1824</v>
      </c>
      <c r="B652" s="133" t="s">
        <v>219</v>
      </c>
      <c r="C652" s="132" t="s" ph="1">
        <v>6383</v>
      </c>
      <c r="D652" s="133" t="s">
        <v>6574</v>
      </c>
      <c r="E652" s="132" t="s" ph="1">
        <v>6383</v>
      </c>
      <c r="F652" s="132" t="s">
        <v>6442</v>
      </c>
      <c r="G652" s="132" t="s">
        <v>5635</v>
      </c>
    </row>
    <row r="653" spans="1:7" ht="21.75" customHeight="1">
      <c r="A653" s="132" t="s">
        <v>1824</v>
      </c>
      <c r="B653" s="133" t="s">
        <v>1355</v>
      </c>
      <c r="C653" s="132" t="s" ph="1">
        <v>7221</v>
      </c>
      <c r="D653" s="133" t="s">
        <v>4650</v>
      </c>
      <c r="E653" s="132" t="s" ph="1">
        <v>7221</v>
      </c>
      <c r="F653" s="132" t="s">
        <v>6442</v>
      </c>
      <c r="G653" s="132" t="s">
        <v>5635</v>
      </c>
    </row>
    <row r="654" spans="1:7" ht="21.75" customHeight="1">
      <c r="A654" s="132" t="s">
        <v>1824</v>
      </c>
      <c r="B654" s="133" t="s">
        <v>7219</v>
      </c>
      <c r="C654" s="132" t="s" ph="1">
        <v>5294</v>
      </c>
      <c r="D654" s="133" t="s">
        <v>292</v>
      </c>
      <c r="E654" s="132" t="s" ph="1">
        <v>5294</v>
      </c>
      <c r="F654" s="132" t="s">
        <v>6442</v>
      </c>
      <c r="G654" s="132" t="s">
        <v>5635</v>
      </c>
    </row>
    <row r="655" spans="1:7" ht="21.75" customHeight="1">
      <c r="A655" s="132" t="s">
        <v>1824</v>
      </c>
      <c r="B655" s="134"/>
      <c r="C655" s="135" ph="1"/>
      <c r="D655" s="133" t="s">
        <v>7217</v>
      </c>
      <c r="E655" s="132" t="s" ph="1">
        <v>6514</v>
      </c>
      <c r="F655" s="132" t="s">
        <v>6442</v>
      </c>
      <c r="G655" s="132" t="s">
        <v>5635</v>
      </c>
    </row>
    <row r="656" spans="1:7" ht="21.75" customHeight="1">
      <c r="A656" s="132" t="s">
        <v>1824</v>
      </c>
      <c r="B656" s="133" t="s">
        <v>7108</v>
      </c>
      <c r="C656" s="132" t="s" ph="1">
        <v>1747</v>
      </c>
      <c r="D656" s="133" t="s">
        <v>3767</v>
      </c>
      <c r="E656" s="132" t="s" ph="1">
        <v>1747</v>
      </c>
      <c r="F656" s="132" t="s">
        <v>6442</v>
      </c>
      <c r="G656" s="132" t="s">
        <v>5635</v>
      </c>
    </row>
    <row r="657" spans="1:11" ht="21.75" customHeight="1">
      <c r="A657" s="132" t="s">
        <v>7167</v>
      </c>
      <c r="B657" s="133" t="s">
        <v>7216</v>
      </c>
      <c r="C657" s="132" t="s" ph="1">
        <v>7215</v>
      </c>
      <c r="D657" s="133" t="s">
        <v>3698</v>
      </c>
      <c r="E657" s="132" t="s" ph="1">
        <v>6226</v>
      </c>
      <c r="F657" s="132" t="s">
        <v>3439</v>
      </c>
      <c r="G657" s="132" t="s">
        <v>5635</v>
      </c>
      <c r="H657" s="131" ph="1"/>
      <c r="J657" s="131" ph="1"/>
      <c r="K657" s="131" ph="1"/>
    </row>
    <row r="658" spans="1:11" ht="21.75" customHeight="1">
      <c r="A658" s="132" t="s">
        <v>7167</v>
      </c>
      <c r="B658" s="133" t="s">
        <v>2398</v>
      </c>
      <c r="C658" s="132" t="s" ph="1">
        <v>6045</v>
      </c>
      <c r="D658" s="133" t="s">
        <v>3698</v>
      </c>
      <c r="E658" s="132" t="s" ph="1">
        <v>6226</v>
      </c>
      <c r="F658" s="132" t="s">
        <v>3439</v>
      </c>
      <c r="G658" s="132" t="s">
        <v>5635</v>
      </c>
      <c r="H658" s="131" ph="1"/>
      <c r="J658" s="131" ph="1"/>
      <c r="K658" s="131" ph="1"/>
    </row>
    <row r="659" spans="1:11" ht="21.75" customHeight="1">
      <c r="A659" s="132" t="s">
        <v>7167</v>
      </c>
      <c r="B659" s="133" t="s">
        <v>4967</v>
      </c>
      <c r="C659" s="132" t="s" ph="1">
        <v>2301</v>
      </c>
      <c r="D659" s="133" t="s">
        <v>3698</v>
      </c>
      <c r="E659" s="132" t="s" ph="1">
        <v>6226</v>
      </c>
      <c r="F659" s="132" t="s">
        <v>3439</v>
      </c>
      <c r="G659" s="132" t="s">
        <v>5635</v>
      </c>
      <c r="H659" s="131" ph="1"/>
      <c r="J659" s="131" ph="1"/>
      <c r="K659" s="131" ph="1"/>
    </row>
    <row r="660" spans="1:11" ht="21.75" customHeight="1">
      <c r="A660" s="132" t="s">
        <v>7167</v>
      </c>
      <c r="B660" s="133" t="s">
        <v>4766</v>
      </c>
      <c r="C660" s="132" t="s" ph="1">
        <v>905</v>
      </c>
      <c r="D660" s="133" t="s">
        <v>3698</v>
      </c>
      <c r="E660" s="132" t="s" ph="1">
        <v>6226</v>
      </c>
      <c r="F660" s="132" t="s">
        <v>3439</v>
      </c>
      <c r="G660" s="132" t="s">
        <v>5635</v>
      </c>
      <c r="H660" s="131" ph="1"/>
      <c r="J660" s="131" ph="1"/>
      <c r="K660" s="131" ph="1"/>
    </row>
    <row r="661" spans="1:11" ht="21.75" customHeight="1">
      <c r="A661" s="132" t="s">
        <v>7167</v>
      </c>
      <c r="B661" s="133" t="s">
        <v>3087</v>
      </c>
      <c r="C661" s="132" t="s" ph="1">
        <v>6126</v>
      </c>
      <c r="D661" s="133" t="s">
        <v>5055</v>
      </c>
      <c r="E661" s="132" t="s" ph="1">
        <v>3155</v>
      </c>
      <c r="F661" s="132" t="s">
        <v>3439</v>
      </c>
      <c r="G661" s="132" t="s">
        <v>5635</v>
      </c>
      <c r="H661" s="131" ph="1"/>
      <c r="J661" s="131" ph="1"/>
      <c r="K661" s="131" ph="1"/>
    </row>
    <row r="662" spans="1:11" ht="21.75" customHeight="1">
      <c r="A662" s="132" t="s">
        <v>7167</v>
      </c>
      <c r="B662" s="134"/>
      <c r="C662" s="135"/>
      <c r="D662" s="133" t="s">
        <v>3698</v>
      </c>
      <c r="E662" s="132" t="s" ph="1">
        <v>6226</v>
      </c>
      <c r="F662" s="132" t="s">
        <v>3439</v>
      </c>
      <c r="G662" s="132" t="s">
        <v>5635</v>
      </c>
      <c r="H662" s="131" ph="1"/>
      <c r="J662" s="131" ph="1"/>
      <c r="K662" s="131" ph="1"/>
    </row>
    <row r="663" spans="1:11" ht="21.75" customHeight="1">
      <c r="A663" s="132" t="s">
        <v>7167</v>
      </c>
      <c r="B663" s="134"/>
      <c r="C663" s="135"/>
      <c r="D663" s="133" t="s">
        <v>7154</v>
      </c>
      <c r="E663" s="132" t="s" ph="1">
        <v>7153</v>
      </c>
      <c r="F663" s="132" t="s">
        <v>3439</v>
      </c>
      <c r="G663" s="132" t="s">
        <v>5635</v>
      </c>
      <c r="H663" s="131" ph="1"/>
      <c r="J663" s="131" ph="1"/>
      <c r="K663" s="131" ph="1"/>
    </row>
    <row r="664" spans="1:11" ht="21.75" customHeight="1">
      <c r="A664" s="132" t="s">
        <v>7167</v>
      </c>
      <c r="B664" s="134"/>
      <c r="C664" s="135"/>
      <c r="D664" s="133" t="s">
        <v>7134</v>
      </c>
      <c r="E664" s="132" t="s" ph="1">
        <v>7131</v>
      </c>
      <c r="F664" s="132" t="s">
        <v>3439</v>
      </c>
      <c r="G664" s="132" t="s">
        <v>5635</v>
      </c>
      <c r="H664" s="131" ph="1"/>
      <c r="J664" s="131" ph="1"/>
      <c r="K664" s="131" ph="1"/>
    </row>
    <row r="665" spans="1:11" ht="21.75" customHeight="1">
      <c r="A665" s="132" t="s">
        <v>7167</v>
      </c>
      <c r="B665" s="133" t="s">
        <v>1483</v>
      </c>
      <c r="C665" s="132" t="s" ph="1">
        <v>5361</v>
      </c>
      <c r="D665" s="133" t="s">
        <v>4043</v>
      </c>
      <c r="E665" s="132" t="s" ph="1">
        <v>5361</v>
      </c>
      <c r="F665" s="132" t="s">
        <v>3439</v>
      </c>
      <c r="G665" s="132" t="s">
        <v>5635</v>
      </c>
      <c r="H665" s="131" ph="1"/>
      <c r="J665" s="131" ph="1"/>
      <c r="K665" s="131" ph="1"/>
    </row>
    <row r="666" spans="1:11" ht="21.75" customHeight="1">
      <c r="A666" s="132" t="s">
        <v>7167</v>
      </c>
      <c r="B666" s="133" t="s">
        <v>5779</v>
      </c>
      <c r="C666" s="132" t="s" ph="1">
        <v>7214</v>
      </c>
      <c r="D666" s="133" t="s">
        <v>5055</v>
      </c>
      <c r="E666" s="132" t="s" ph="1">
        <v>7209</v>
      </c>
      <c r="F666" s="132" t="s">
        <v>3439</v>
      </c>
      <c r="G666" s="132" t="s">
        <v>5635</v>
      </c>
      <c r="H666" s="131" ph="1"/>
      <c r="J666" s="131" ph="1"/>
      <c r="K666" s="131" ph="1"/>
    </row>
    <row r="667" spans="1:11" ht="21.75" customHeight="1">
      <c r="A667" s="132" t="s">
        <v>7167</v>
      </c>
      <c r="B667" s="134"/>
      <c r="C667" s="135" ph="1"/>
      <c r="D667" s="133" t="s">
        <v>5055</v>
      </c>
      <c r="E667" s="132" t="s" ph="1">
        <v>7209</v>
      </c>
      <c r="F667" s="132" t="s">
        <v>3439</v>
      </c>
      <c r="G667" s="132" t="s">
        <v>5635</v>
      </c>
      <c r="H667" s="131" ph="1"/>
      <c r="J667" s="131" ph="1"/>
      <c r="K667" s="131" ph="1"/>
    </row>
    <row r="668" spans="1:11" ht="21.75" customHeight="1">
      <c r="A668" s="132" t="s">
        <v>7167</v>
      </c>
      <c r="B668" s="133" t="s">
        <v>3857</v>
      </c>
      <c r="C668" s="132" t="s" ph="1">
        <v>7213</v>
      </c>
      <c r="D668" s="133" t="s">
        <v>7208</v>
      </c>
      <c r="E668" s="132" t="s" ph="1">
        <v>1727</v>
      </c>
      <c r="F668" s="132" t="s">
        <v>3439</v>
      </c>
      <c r="G668" s="132" t="s">
        <v>5635</v>
      </c>
      <c r="H668" s="131" ph="1"/>
      <c r="J668" s="131" ph="1"/>
      <c r="K668" s="131" ph="1"/>
    </row>
    <row r="669" spans="1:11" ht="21.75" customHeight="1">
      <c r="A669" s="132" t="s">
        <v>7167</v>
      </c>
      <c r="B669" s="133" t="s">
        <v>6815</v>
      </c>
      <c r="C669" s="132" t="s" ph="1">
        <v>7212</v>
      </c>
      <c r="D669" s="133" t="s">
        <v>6399</v>
      </c>
      <c r="E669" s="132" t="s" ph="1">
        <v>7212</v>
      </c>
      <c r="F669" s="132" t="s">
        <v>3439</v>
      </c>
      <c r="G669" s="132" t="s">
        <v>5635</v>
      </c>
      <c r="H669" s="131" ph="1"/>
      <c r="J669" s="131" ph="1"/>
      <c r="K669" s="131" ph="1"/>
    </row>
    <row r="670" spans="1:11" ht="21.75" customHeight="1">
      <c r="A670" s="132" t="s">
        <v>7167</v>
      </c>
      <c r="B670" s="134"/>
      <c r="C670" s="135" ph="1"/>
      <c r="D670" s="133" t="s">
        <v>3698</v>
      </c>
      <c r="E670" s="132" t="s" ph="1">
        <v>6226</v>
      </c>
      <c r="F670" s="132" t="s">
        <v>3439</v>
      </c>
      <c r="G670" s="132" t="s">
        <v>5635</v>
      </c>
      <c r="H670" s="131" ph="1"/>
      <c r="J670" s="131" ph="1"/>
      <c r="K670" s="131" ph="1"/>
    </row>
    <row r="671" spans="1:11" ht="21.75" customHeight="1">
      <c r="A671" s="132" t="s">
        <v>7167</v>
      </c>
      <c r="B671" s="134"/>
      <c r="C671" s="135" ph="1"/>
      <c r="D671" s="133" t="s">
        <v>5055</v>
      </c>
      <c r="E671" s="132" t="s" ph="1">
        <v>7209</v>
      </c>
      <c r="F671" s="132" t="s">
        <v>3439</v>
      </c>
      <c r="G671" s="132" t="s">
        <v>5635</v>
      </c>
      <c r="H671" s="131" ph="1"/>
      <c r="J671" s="131" ph="1"/>
      <c r="K671" s="131" ph="1"/>
    </row>
    <row r="672" spans="1:11" ht="21.75" customHeight="1">
      <c r="A672" s="132" t="s">
        <v>7167</v>
      </c>
      <c r="B672" s="133" t="s">
        <v>7211</v>
      </c>
      <c r="C672" s="132" t="s" ph="1">
        <v>7210</v>
      </c>
      <c r="D672" s="133" t="s">
        <v>4881</v>
      </c>
      <c r="E672" s="132" t="s" ph="1">
        <v>7210</v>
      </c>
      <c r="F672" s="132" t="s">
        <v>3439</v>
      </c>
      <c r="G672" s="132" t="s">
        <v>5635</v>
      </c>
      <c r="H672" s="131" ph="1"/>
      <c r="J672" s="131" ph="1"/>
      <c r="K672" s="131" ph="1"/>
    </row>
    <row r="673" spans="1:11" ht="21.75" customHeight="1">
      <c r="A673" s="132" t="s">
        <v>7167</v>
      </c>
      <c r="B673" s="134"/>
      <c r="C673" s="135" ph="1"/>
      <c r="D673" s="133" t="s">
        <v>5055</v>
      </c>
      <c r="E673" s="132" t="s" ph="1">
        <v>7209</v>
      </c>
      <c r="F673" s="132" t="s">
        <v>3439</v>
      </c>
      <c r="G673" s="132" t="s">
        <v>5635</v>
      </c>
      <c r="H673" s="131" ph="1"/>
      <c r="J673" s="131" ph="1"/>
      <c r="K673" s="131" ph="1"/>
    </row>
    <row r="674" spans="1:11" ht="21.75" customHeight="1">
      <c r="A674" s="132" t="s">
        <v>7167</v>
      </c>
      <c r="B674" s="134" ph="1"/>
      <c r="C674" s="135" ph="1"/>
      <c r="D674" s="133" t="s">
        <v>7208</v>
      </c>
      <c r="E674" s="132" t="s" ph="1">
        <v>1727</v>
      </c>
      <c r="F674" s="132" t="s">
        <v>3439</v>
      </c>
      <c r="G674" s="132" t="s">
        <v>5635</v>
      </c>
      <c r="H674" s="131" ph="1"/>
      <c r="J674" s="131" ph="1"/>
      <c r="K674" s="131" ph="1"/>
    </row>
    <row r="675" spans="1:11" ht="21.75" customHeight="1">
      <c r="A675" s="132" t="s">
        <v>7167</v>
      </c>
      <c r="B675" s="133" t="s" ph="1">
        <v>5256</v>
      </c>
      <c r="C675" s="132" t="s" ph="1">
        <v>4761</v>
      </c>
      <c r="D675" s="133" t="s">
        <v>7207</v>
      </c>
      <c r="E675" s="132" t="s" ph="1">
        <v>4534</v>
      </c>
      <c r="F675" s="132" t="s">
        <v>3439</v>
      </c>
      <c r="G675" s="132" t="s">
        <v>5635</v>
      </c>
      <c r="H675" s="131" ph="1"/>
      <c r="J675" s="131" ph="1"/>
      <c r="K675" s="131" ph="1"/>
    </row>
    <row r="676" spans="1:11" ht="21.75" customHeight="1">
      <c r="A676" s="132" t="s">
        <v>7167</v>
      </c>
      <c r="B676" s="133" t="s">
        <v>5630</v>
      </c>
      <c r="C676" s="132" t="s" ph="1">
        <v>7205</v>
      </c>
      <c r="D676" s="133" t="s">
        <v>7206</v>
      </c>
      <c r="E676" s="132" t="s" ph="1">
        <v>7205</v>
      </c>
      <c r="F676" s="132" t="s">
        <v>3439</v>
      </c>
      <c r="G676" s="132" t="s">
        <v>5635</v>
      </c>
      <c r="H676" s="131" ph="1"/>
      <c r="J676" s="131" ph="1"/>
      <c r="K676" s="131" ph="1"/>
    </row>
    <row r="677" spans="1:11" ht="21.75" customHeight="1">
      <c r="A677" s="132" t="s">
        <v>7167</v>
      </c>
      <c r="B677" s="133" t="s">
        <v>7203</v>
      </c>
      <c r="C677" s="132" t="s" ph="1">
        <v>4361</v>
      </c>
      <c r="D677" s="133" t="s">
        <v>7202</v>
      </c>
      <c r="E677" s="132" t="s" ph="1">
        <v>4361</v>
      </c>
      <c r="F677" s="132" t="s">
        <v>3439</v>
      </c>
      <c r="G677" s="132" t="s">
        <v>5635</v>
      </c>
      <c r="H677" s="131" ph="1"/>
      <c r="J677" s="131" ph="1"/>
      <c r="K677" s="131" ph="1"/>
    </row>
    <row r="678" spans="1:11" ht="21.75" customHeight="1">
      <c r="A678" s="132" t="s">
        <v>7167</v>
      </c>
      <c r="B678" s="133" t="s">
        <v>952</v>
      </c>
      <c r="C678" s="132" t="s" ph="1">
        <v>4897</v>
      </c>
      <c r="D678" s="133" t="s">
        <v>4600</v>
      </c>
      <c r="E678" s="132" t="s" ph="1">
        <v>4897</v>
      </c>
      <c r="F678" s="132" t="s">
        <v>3439</v>
      </c>
      <c r="G678" s="132" t="s">
        <v>5635</v>
      </c>
      <c r="H678" s="131" ph="1"/>
      <c r="J678" s="131" ph="1"/>
      <c r="K678" s="131" ph="1"/>
    </row>
    <row r="679" spans="1:11" ht="21.75" customHeight="1">
      <c r="A679" s="132" t="s">
        <v>7167</v>
      </c>
      <c r="B679" s="133" t="s">
        <v>7201</v>
      </c>
      <c r="C679" s="132" t="s" ph="1">
        <v>1583</v>
      </c>
      <c r="D679" s="133" t="s">
        <v>2231</v>
      </c>
      <c r="E679" s="132" t="s" ph="1">
        <v>1583</v>
      </c>
      <c r="F679" s="132" t="s">
        <v>3439</v>
      </c>
      <c r="G679" s="132" t="s">
        <v>5635</v>
      </c>
      <c r="H679" s="131" ph="1"/>
      <c r="J679" s="131" ph="1"/>
      <c r="K679" s="131" ph="1"/>
    </row>
    <row r="680" spans="1:11" ht="21.75" customHeight="1">
      <c r="A680" s="132" t="s">
        <v>7167</v>
      </c>
      <c r="B680" s="133" t="s">
        <v>413</v>
      </c>
      <c r="C680" s="132" t="s" ph="1">
        <v>2834</v>
      </c>
      <c r="D680" s="133" t="s">
        <v>6373</v>
      </c>
      <c r="E680" s="132" t="s" ph="1">
        <v>2834</v>
      </c>
      <c r="F680" s="132" t="s">
        <v>3439</v>
      </c>
      <c r="G680" s="132" t="s">
        <v>5635</v>
      </c>
      <c r="H680" s="131" ph="1"/>
      <c r="J680" s="131" ph="1"/>
      <c r="K680" s="131" ph="1"/>
    </row>
    <row r="681" spans="1:11" ht="21.75" customHeight="1">
      <c r="A681" s="132" t="s">
        <v>7167</v>
      </c>
      <c r="B681" s="133" t="s">
        <v>7199</v>
      </c>
      <c r="C681" s="132" t="s" ph="1">
        <v>1838</v>
      </c>
      <c r="D681" s="133" t="s">
        <v>7197</v>
      </c>
      <c r="E681" s="132" t="s" ph="1">
        <v>1838</v>
      </c>
      <c r="F681" s="132" t="s">
        <v>3439</v>
      </c>
      <c r="G681" s="132" t="s">
        <v>5635</v>
      </c>
      <c r="H681" s="131" ph="1"/>
      <c r="J681" s="131" ph="1"/>
      <c r="K681" s="131" ph="1"/>
    </row>
    <row r="682" spans="1:11" ht="21.75" customHeight="1">
      <c r="A682" s="132" t="s">
        <v>7167</v>
      </c>
      <c r="B682" s="133" t="s">
        <v>7196</v>
      </c>
      <c r="C682" s="132" t="s" ph="1">
        <v>6390</v>
      </c>
      <c r="D682" s="133" t="s">
        <v>4682</v>
      </c>
      <c r="E682" s="132" t="s" ph="1">
        <v>6390</v>
      </c>
      <c r="F682" s="132" t="s">
        <v>3439</v>
      </c>
      <c r="G682" s="132" t="s">
        <v>5635</v>
      </c>
      <c r="H682" s="131" ph="1"/>
      <c r="J682" s="131" ph="1"/>
      <c r="K682" s="131" ph="1"/>
    </row>
    <row r="683" spans="1:11" ht="21.75" customHeight="1">
      <c r="A683" s="132" t="s">
        <v>7167</v>
      </c>
      <c r="B683" s="133" t="s">
        <v>295</v>
      </c>
      <c r="C683" s="132" t="s" ph="1">
        <v>2783</v>
      </c>
      <c r="D683" s="133" t="s">
        <v>7195</v>
      </c>
      <c r="E683" s="132" t="s" ph="1">
        <v>2783</v>
      </c>
      <c r="F683" s="132" t="s">
        <v>3439</v>
      </c>
      <c r="G683" s="132" t="s">
        <v>5635</v>
      </c>
      <c r="H683" s="131" ph="1"/>
      <c r="J683" s="131" ph="1"/>
      <c r="K683" s="131" ph="1"/>
    </row>
    <row r="684" spans="1:11" ht="21.75" customHeight="1">
      <c r="A684" s="132" t="s">
        <v>7167</v>
      </c>
      <c r="B684" s="133" t="s">
        <v>7194</v>
      </c>
      <c r="C684" s="132" t="s" ph="1">
        <v>3959</v>
      </c>
      <c r="D684" s="133" t="s">
        <v>5838</v>
      </c>
      <c r="E684" s="132" t="s" ph="1">
        <v>3959</v>
      </c>
      <c r="F684" s="132" t="s">
        <v>3439</v>
      </c>
      <c r="G684" s="132" t="s">
        <v>5635</v>
      </c>
      <c r="H684" s="131" ph="1"/>
      <c r="J684" s="131" ph="1"/>
      <c r="K684" s="131" ph="1"/>
    </row>
    <row r="685" spans="1:11" ht="21.75" customHeight="1">
      <c r="A685" s="132" t="s">
        <v>7167</v>
      </c>
      <c r="B685" s="133" t="s">
        <v>7193</v>
      </c>
      <c r="C685" s="132" t="s" ph="1">
        <v>7192</v>
      </c>
      <c r="D685" s="133" t="s">
        <v>5916</v>
      </c>
      <c r="E685" s="132" t="s" ph="1">
        <v>7192</v>
      </c>
      <c r="F685" s="132" t="s">
        <v>3439</v>
      </c>
      <c r="G685" s="132" t="s">
        <v>5635</v>
      </c>
      <c r="H685" s="131" ph="1"/>
      <c r="J685" s="131" ph="1"/>
      <c r="K685" s="131" ph="1"/>
    </row>
    <row r="686" spans="1:11" ht="21.75" customHeight="1">
      <c r="A686" s="132" t="s">
        <v>7167</v>
      </c>
      <c r="B686" s="133" t="s">
        <v>1899</v>
      </c>
      <c r="C686" s="132" t="s" ph="1">
        <v>4690</v>
      </c>
      <c r="D686" s="133" t="s">
        <v>6222</v>
      </c>
      <c r="E686" s="132" t="s" ph="1">
        <v>4690</v>
      </c>
      <c r="F686" s="132" t="s">
        <v>3439</v>
      </c>
      <c r="G686" s="132" t="s">
        <v>5635</v>
      </c>
      <c r="H686" s="131" ph="1"/>
      <c r="J686" s="131" ph="1"/>
      <c r="K686" s="131" ph="1"/>
    </row>
    <row r="687" spans="1:11" ht="21.75" customHeight="1">
      <c r="A687" s="132" t="s">
        <v>7167</v>
      </c>
      <c r="B687" s="133" t="s">
        <v>7168</v>
      </c>
      <c r="C687" s="132" t="s" ph="1">
        <v>7191</v>
      </c>
      <c r="D687" s="133" t="s">
        <v>632</v>
      </c>
      <c r="E687" s="132" t="s" ph="1">
        <v>7191</v>
      </c>
      <c r="F687" s="132" t="s">
        <v>3439</v>
      </c>
      <c r="G687" s="132" t="s">
        <v>5635</v>
      </c>
      <c r="H687" s="131" ph="1"/>
      <c r="J687" s="131" ph="1"/>
      <c r="K687" s="131" ph="1"/>
    </row>
    <row r="688" spans="1:11" ht="21.75" customHeight="1">
      <c r="A688" s="132" t="s">
        <v>7167</v>
      </c>
      <c r="B688" s="133" t="s">
        <v>4382</v>
      </c>
      <c r="C688" s="132" t="s" ph="1">
        <v>5311</v>
      </c>
      <c r="D688" s="133" t="s">
        <v>6211</v>
      </c>
      <c r="E688" s="132" t="s" ph="1">
        <v>5311</v>
      </c>
      <c r="F688" s="132" t="s">
        <v>3439</v>
      </c>
      <c r="G688" s="132" t="s">
        <v>5635</v>
      </c>
      <c r="H688" s="131" ph="1"/>
      <c r="J688" s="131" ph="1"/>
      <c r="K688" s="131" ph="1"/>
    </row>
    <row r="689" spans="1:11" ht="21.75" customHeight="1">
      <c r="A689" s="132" t="s">
        <v>7167</v>
      </c>
      <c r="B689" s="133" t="s">
        <v>7190</v>
      </c>
      <c r="C689" s="132" t="s" ph="1">
        <v>7189</v>
      </c>
      <c r="D689" s="133" t="s">
        <v>528</v>
      </c>
      <c r="E689" s="132" t="s" ph="1">
        <v>7189</v>
      </c>
      <c r="F689" s="132" t="s">
        <v>3439</v>
      </c>
      <c r="G689" s="132" t="s">
        <v>5635</v>
      </c>
      <c r="H689" s="131" ph="1"/>
      <c r="J689" s="131" ph="1"/>
      <c r="K689" s="131" ph="1"/>
    </row>
    <row r="690" spans="1:11" ht="21.75" customHeight="1">
      <c r="A690" s="132" t="s">
        <v>7167</v>
      </c>
      <c r="B690" s="133" t="s">
        <v>7187</v>
      </c>
      <c r="C690" s="132" t="s" ph="1">
        <v>1423</v>
      </c>
      <c r="D690" s="133" t="s">
        <v>1630</v>
      </c>
      <c r="E690" s="132" t="s" ph="1">
        <v>1423</v>
      </c>
      <c r="F690" s="132" t="s">
        <v>3439</v>
      </c>
      <c r="G690" s="132" t="s">
        <v>5635</v>
      </c>
      <c r="H690" s="131" ph="1"/>
      <c r="J690" s="131" ph="1"/>
      <c r="K690" s="131" ph="1"/>
    </row>
    <row r="691" spans="1:11" ht="21.75" customHeight="1">
      <c r="A691" s="132" t="s">
        <v>7167</v>
      </c>
      <c r="B691" s="133" t="s">
        <v>29</v>
      </c>
      <c r="C691" s="132" t="s" ph="1">
        <v>6263</v>
      </c>
      <c r="D691" s="133" t="s">
        <v>6264</v>
      </c>
      <c r="E691" s="132" t="s" ph="1">
        <v>6263</v>
      </c>
      <c r="F691" s="132" t="s">
        <v>3439</v>
      </c>
      <c r="G691" s="132" t="s">
        <v>5635</v>
      </c>
      <c r="H691" s="131" ph="1"/>
      <c r="J691" s="131" ph="1"/>
      <c r="K691" s="131" ph="1"/>
    </row>
    <row r="692" spans="1:11" ht="21.75" customHeight="1">
      <c r="A692" s="132" t="s">
        <v>7167</v>
      </c>
      <c r="B692" s="133" t="s">
        <v>3563</v>
      </c>
      <c r="C692" s="132" t="s" ph="1">
        <v>2195</v>
      </c>
      <c r="D692" s="133" t="s">
        <v>6257</v>
      </c>
      <c r="E692" s="132" t="s" ph="1">
        <v>2195</v>
      </c>
      <c r="F692" s="132" t="s">
        <v>3439</v>
      </c>
      <c r="G692" s="132" t="s">
        <v>5635</v>
      </c>
      <c r="H692" s="131" ph="1"/>
      <c r="J692" s="131" ph="1"/>
      <c r="K692" s="131" ph="1"/>
    </row>
    <row r="693" spans="1:11" ht="21.75" customHeight="1">
      <c r="A693" s="132" t="s">
        <v>7167</v>
      </c>
      <c r="B693" s="133" t="s">
        <v>7185</v>
      </c>
      <c r="C693" s="132" t="s" ph="1">
        <v>2418</v>
      </c>
      <c r="D693" s="133" t="s">
        <v>7184</v>
      </c>
      <c r="E693" s="132" t="s" ph="1">
        <v>2418</v>
      </c>
      <c r="F693" s="132" t="s">
        <v>3439</v>
      </c>
      <c r="G693" s="132" t="s">
        <v>5635</v>
      </c>
      <c r="H693" s="131" ph="1"/>
      <c r="J693" s="131" ph="1"/>
      <c r="K693" s="131" ph="1"/>
    </row>
    <row r="694" spans="1:11" ht="21.75" customHeight="1">
      <c r="A694" s="132" t="s">
        <v>7167</v>
      </c>
      <c r="B694" s="133" t="s">
        <v>4848</v>
      </c>
      <c r="C694" s="132" t="s" ph="1">
        <v>3875</v>
      </c>
      <c r="D694" s="133" t="s">
        <v>4475</v>
      </c>
      <c r="E694" s="132" t="s" ph="1">
        <v>3875</v>
      </c>
      <c r="F694" s="132" t="s">
        <v>3439</v>
      </c>
      <c r="G694" s="132" t="s">
        <v>5635</v>
      </c>
      <c r="H694" s="131" ph="1"/>
      <c r="J694" s="131" ph="1"/>
      <c r="K694" s="131" ph="1"/>
    </row>
    <row r="695" spans="1:11" ht="21.75" customHeight="1">
      <c r="A695" s="132" t="s">
        <v>7167</v>
      </c>
      <c r="B695" s="133" t="s">
        <v>7183</v>
      </c>
      <c r="C695" s="132" t="s" ph="1">
        <v>7181</v>
      </c>
      <c r="D695" s="133" t="s">
        <v>7182</v>
      </c>
      <c r="E695" s="132" t="s" ph="1">
        <v>7181</v>
      </c>
      <c r="F695" s="132" t="s">
        <v>3439</v>
      </c>
      <c r="G695" s="132" t="s">
        <v>5635</v>
      </c>
      <c r="H695" s="131" ph="1"/>
      <c r="J695" s="131" ph="1"/>
      <c r="K695" s="131" ph="1"/>
    </row>
    <row r="696" spans="1:11" ht="21.75" customHeight="1">
      <c r="A696" s="132" t="s">
        <v>7167</v>
      </c>
      <c r="B696" s="133" t="s">
        <v>445</v>
      </c>
      <c r="C696" s="132" t="s" ph="1">
        <v>7179</v>
      </c>
      <c r="D696" s="133" t="s">
        <v>7180</v>
      </c>
      <c r="E696" s="132" t="s" ph="1">
        <v>7179</v>
      </c>
      <c r="F696" s="132" t="s">
        <v>3439</v>
      </c>
      <c r="G696" s="132" t="s">
        <v>5635</v>
      </c>
      <c r="H696" s="131" ph="1"/>
      <c r="J696" s="131" ph="1"/>
      <c r="K696" s="131" ph="1"/>
    </row>
    <row r="697" spans="1:11" ht="21.75" customHeight="1">
      <c r="A697" s="132" t="s">
        <v>7167</v>
      </c>
      <c r="B697" s="133" t="s">
        <v>7178</v>
      </c>
      <c r="C697" s="132" t="s" ph="1">
        <v>4918</v>
      </c>
      <c r="D697" s="133" t="s">
        <v>7176</v>
      </c>
      <c r="E697" s="132" t="s" ph="1">
        <v>4918</v>
      </c>
      <c r="F697" s="132" t="s">
        <v>3439</v>
      </c>
      <c r="G697" s="132" t="s">
        <v>5635</v>
      </c>
      <c r="H697" s="131" ph="1"/>
      <c r="J697" s="131" ph="1"/>
      <c r="K697" s="131" ph="1"/>
    </row>
    <row r="698" spans="1:11" ht="21.75" customHeight="1">
      <c r="A698" s="132" t="s">
        <v>7167</v>
      </c>
      <c r="B698" s="133" t="s">
        <v>7175</v>
      </c>
      <c r="C698" s="132" t="s" ph="1">
        <v>7172</v>
      </c>
      <c r="D698" s="133" t="s">
        <v>7174</v>
      </c>
      <c r="E698" s="132" t="s" ph="1">
        <v>7172</v>
      </c>
      <c r="F698" s="132" t="s">
        <v>3439</v>
      </c>
      <c r="G698" s="132" t="s">
        <v>5635</v>
      </c>
      <c r="H698" s="131" ph="1"/>
      <c r="J698" s="131" ph="1"/>
      <c r="K698" s="131" ph="1"/>
    </row>
    <row r="699" spans="1:11" ht="21.75" customHeight="1">
      <c r="A699" s="132" t="s">
        <v>7167</v>
      </c>
      <c r="B699" s="133" t="s">
        <v>1823</v>
      </c>
      <c r="C699" s="132" t="s" ph="1">
        <v>7171</v>
      </c>
      <c r="D699" s="133" t="s">
        <v>7097</v>
      </c>
      <c r="E699" s="132" t="s" ph="1">
        <v>7171</v>
      </c>
      <c r="F699" s="132" t="s">
        <v>3439</v>
      </c>
      <c r="G699" s="132" t="s">
        <v>5635</v>
      </c>
      <c r="H699" s="131" ph="1"/>
      <c r="J699" s="131" ph="1"/>
      <c r="K699" s="131" ph="1"/>
    </row>
    <row r="700" spans="1:11" ht="21.75" customHeight="1">
      <c r="A700" s="132" t="s">
        <v>7167</v>
      </c>
      <c r="B700" s="133" t="s">
        <v>1590</v>
      </c>
      <c r="C700" s="132" t="s" ph="1">
        <v>4856</v>
      </c>
      <c r="D700" s="133" t="s">
        <v>4815</v>
      </c>
      <c r="E700" s="132" t="s" ph="1">
        <v>4856</v>
      </c>
      <c r="F700" s="132" t="s">
        <v>3439</v>
      </c>
      <c r="G700" s="132" t="s">
        <v>5635</v>
      </c>
      <c r="H700" s="131" ph="1"/>
      <c r="J700" s="131" ph="1"/>
      <c r="K700" s="131" ph="1"/>
    </row>
    <row r="701" spans="1:11" ht="21.75" customHeight="1">
      <c r="A701" s="132" t="s">
        <v>7167</v>
      </c>
      <c r="B701" s="133" t="s">
        <v>7170</v>
      </c>
      <c r="C701" s="132" t="s" ph="1">
        <v>3711</v>
      </c>
      <c r="D701" s="133" t="s">
        <v>7169</v>
      </c>
      <c r="E701" s="132" t="s" ph="1">
        <v>3711</v>
      </c>
      <c r="F701" s="132" t="s">
        <v>3439</v>
      </c>
      <c r="G701" s="132" t="s">
        <v>5635</v>
      </c>
      <c r="H701" s="131" ph="1"/>
      <c r="J701" s="131" ph="1"/>
      <c r="K701" s="131" ph="1"/>
    </row>
    <row r="702" spans="1:11" ht="21.75" customHeight="1">
      <c r="A702" s="132" t="s">
        <v>7167</v>
      </c>
      <c r="B702" s="133" t="s">
        <v>7166</v>
      </c>
      <c r="C702" s="132" t="s" ph="1">
        <v>5125</v>
      </c>
      <c r="D702" s="133" t="s">
        <v>7164</v>
      </c>
      <c r="E702" s="132" t="s" ph="1">
        <v>5125</v>
      </c>
      <c r="F702" s="132" t="s">
        <v>3439</v>
      </c>
      <c r="G702" s="132" t="s">
        <v>5635</v>
      </c>
      <c r="H702" s="131" ph="1"/>
      <c r="J702" s="131" ph="1"/>
      <c r="K702" s="131" ph="1"/>
    </row>
    <row r="703" spans="1:11" ht="21.75" customHeight="1">
      <c r="A703" s="132" t="s">
        <v>7105</v>
      </c>
      <c r="B703" s="134"/>
      <c r="C703" s="135" ph="1"/>
      <c r="D703" s="133" t="s">
        <v>3698</v>
      </c>
      <c r="E703" s="132" t="s" ph="1">
        <v>6226</v>
      </c>
      <c r="F703" s="132" t="s">
        <v>3403</v>
      </c>
      <c r="G703" s="132" t="s">
        <v>5635</v>
      </c>
      <c r="H703" s="131" ph="1"/>
      <c r="J703" s="131" ph="1"/>
      <c r="K703" s="131" ph="1"/>
    </row>
    <row r="704" spans="1:11" ht="21.75" customHeight="1">
      <c r="A704" s="132" t="s">
        <v>7105</v>
      </c>
      <c r="B704" s="133" t="s">
        <v>7161</v>
      </c>
      <c r="C704" s="132" t="s" ph="1">
        <v>2008</v>
      </c>
      <c r="D704" s="133" t="s">
        <v>7119</v>
      </c>
      <c r="E704" s="132" t="s" ph="1">
        <v>2008</v>
      </c>
      <c r="F704" s="132" t="s">
        <v>3403</v>
      </c>
      <c r="G704" s="132" t="s">
        <v>5635</v>
      </c>
      <c r="H704" s="131" ph="1"/>
      <c r="J704" s="131" ph="1"/>
      <c r="K704" s="131" ph="1"/>
    </row>
    <row r="705" spans="1:11" ht="21.75" customHeight="1">
      <c r="A705" s="132" t="s">
        <v>7105</v>
      </c>
      <c r="B705" s="134"/>
      <c r="C705" s="135"/>
      <c r="D705" s="133" t="s">
        <v>7134</v>
      </c>
      <c r="E705" s="132" t="s" ph="1">
        <v>7131</v>
      </c>
      <c r="F705" s="132" t="s">
        <v>3403</v>
      </c>
      <c r="G705" s="132" t="s">
        <v>5635</v>
      </c>
      <c r="J705" s="131" ph="1"/>
      <c r="K705" s="131" ph="1"/>
    </row>
    <row r="706" spans="1:11" ht="21.75" customHeight="1">
      <c r="A706" s="132" t="s">
        <v>7105</v>
      </c>
      <c r="B706" s="133" t="s">
        <v>7160</v>
      </c>
      <c r="C706" s="132" t="s" ph="1">
        <v>1318</v>
      </c>
      <c r="D706" s="133" t="s">
        <v>7134</v>
      </c>
      <c r="E706" s="132" t="s" ph="1">
        <v>7131</v>
      </c>
      <c r="F706" s="132" t="s">
        <v>3403</v>
      </c>
      <c r="G706" s="132" t="s">
        <v>5635</v>
      </c>
      <c r="H706" s="131" ph="1"/>
      <c r="J706" s="131" ph="1"/>
      <c r="K706" s="131" ph="1"/>
    </row>
    <row r="707" spans="1:11" ht="21.75" customHeight="1">
      <c r="A707" s="132" t="s">
        <v>7105</v>
      </c>
      <c r="B707" s="134"/>
      <c r="C707" s="135"/>
      <c r="D707" s="133" t="s">
        <v>4087</v>
      </c>
      <c r="E707" s="132" t="s" ph="1">
        <v>4373</v>
      </c>
      <c r="F707" s="132" t="s">
        <v>3403</v>
      </c>
      <c r="G707" s="132" t="s">
        <v>5635</v>
      </c>
      <c r="H707" s="131" ph="1"/>
      <c r="J707" s="131" ph="1"/>
      <c r="K707" s="131" ph="1"/>
    </row>
    <row r="708" spans="1:11" ht="21.75" customHeight="1">
      <c r="A708" s="132" t="s">
        <v>7105</v>
      </c>
      <c r="B708" s="134"/>
      <c r="C708" s="135" ph="1"/>
      <c r="D708" s="133" t="s">
        <v>7119</v>
      </c>
      <c r="E708" s="132" t="s" ph="1">
        <v>2008</v>
      </c>
      <c r="F708" s="132" t="s">
        <v>3403</v>
      </c>
      <c r="G708" s="132" t="s">
        <v>5635</v>
      </c>
      <c r="J708" s="131" ph="1"/>
      <c r="K708" s="131" ph="1"/>
    </row>
    <row r="709" spans="1:11" ht="21.75" customHeight="1">
      <c r="A709" s="132" t="s">
        <v>7105</v>
      </c>
      <c r="B709" s="133" t="s">
        <v>2511</v>
      </c>
      <c r="C709" s="132" t="s" ph="1">
        <v>7158</v>
      </c>
      <c r="D709" s="133" t="s">
        <v>3985</v>
      </c>
      <c r="E709" s="132" t="s" ph="1">
        <v>7158</v>
      </c>
      <c r="F709" s="132" t="s">
        <v>3403</v>
      </c>
      <c r="G709" s="132" t="s">
        <v>5635</v>
      </c>
      <c r="H709" s="131" ph="1"/>
      <c r="J709" s="131" ph="1"/>
      <c r="K709" s="131" ph="1"/>
    </row>
    <row r="710" spans="1:11" ht="21.75" customHeight="1">
      <c r="A710" s="132" t="s">
        <v>7105</v>
      </c>
      <c r="B710" s="134"/>
      <c r="C710" s="135" ph="1"/>
      <c r="D710" s="133" t="s">
        <v>7134</v>
      </c>
      <c r="E710" s="132" t="s" ph="1">
        <v>7131</v>
      </c>
      <c r="F710" s="132" t="s">
        <v>3403</v>
      </c>
      <c r="G710" s="132" t="s">
        <v>5635</v>
      </c>
      <c r="H710" s="131" ph="1"/>
      <c r="J710" s="131" ph="1"/>
      <c r="K710" s="131" ph="1"/>
    </row>
    <row r="711" spans="1:11" ht="21.75" customHeight="1">
      <c r="A711" s="132" t="s">
        <v>7105</v>
      </c>
      <c r="B711" s="133" t="s">
        <v>7157</v>
      </c>
      <c r="C711" s="132" t="s" ph="1">
        <v>6705</v>
      </c>
      <c r="D711" s="133" t="s">
        <v>774</v>
      </c>
      <c r="E711" s="132" t="s" ph="1">
        <v>6705</v>
      </c>
      <c r="F711" s="132" t="s">
        <v>3403</v>
      </c>
      <c r="G711" s="132" t="s">
        <v>5635</v>
      </c>
      <c r="H711" s="131" ph="1"/>
      <c r="J711" s="131" ph="1"/>
      <c r="K711" s="131" ph="1"/>
    </row>
    <row r="712" spans="1:11" ht="21.75" customHeight="1">
      <c r="A712" s="132" t="s">
        <v>7105</v>
      </c>
      <c r="B712" s="134"/>
      <c r="C712" s="135" ph="1"/>
      <c r="D712" s="133" t="s">
        <v>7119</v>
      </c>
      <c r="E712" s="132" t="s" ph="1">
        <v>2008</v>
      </c>
      <c r="F712" s="132" t="s">
        <v>3403</v>
      </c>
      <c r="G712" s="132" t="s">
        <v>5635</v>
      </c>
      <c r="H712" s="131" ph="1"/>
      <c r="J712" s="131" ph="1"/>
      <c r="K712" s="131" ph="1"/>
    </row>
    <row r="713" spans="1:11" ht="21.75" customHeight="1">
      <c r="A713" s="132" t="s">
        <v>7105</v>
      </c>
      <c r="B713" s="133" t="s">
        <v>7156</v>
      </c>
      <c r="C713" s="132" t="s" ph="1">
        <v>7131</v>
      </c>
      <c r="D713" s="133" t="s">
        <v>7134</v>
      </c>
      <c r="E713" s="132" t="s" ph="1">
        <v>7131</v>
      </c>
      <c r="F713" s="132" t="s">
        <v>3403</v>
      </c>
      <c r="G713" s="132" t="s">
        <v>5635</v>
      </c>
      <c r="H713" s="131" ph="1"/>
      <c r="J713" s="131" ph="1"/>
      <c r="K713" s="131" ph="1"/>
    </row>
    <row r="714" spans="1:11" ht="21.75" customHeight="1">
      <c r="A714" s="132" t="s">
        <v>7105</v>
      </c>
      <c r="B714" s="133" t="s">
        <v>7155</v>
      </c>
      <c r="C714" s="132" t="s" ph="1">
        <v>7153</v>
      </c>
      <c r="D714" s="133" t="s">
        <v>7154</v>
      </c>
      <c r="E714" s="132" t="s" ph="1">
        <v>7153</v>
      </c>
      <c r="F714" s="132" t="s">
        <v>3403</v>
      </c>
      <c r="G714" s="132" t="s">
        <v>5635</v>
      </c>
      <c r="H714" s="131" ph="1"/>
      <c r="J714" s="131" ph="1"/>
      <c r="K714" s="131" ph="1"/>
    </row>
    <row r="715" spans="1:11" ht="21.75" customHeight="1">
      <c r="A715" s="132" t="s">
        <v>7105</v>
      </c>
      <c r="B715" s="134"/>
      <c r="C715" s="135" ph="1"/>
      <c r="D715" s="133" t="s">
        <v>6267</v>
      </c>
      <c r="E715" s="132" t="s" ph="1">
        <v>6265</v>
      </c>
      <c r="F715" s="132" t="s">
        <v>3403</v>
      </c>
      <c r="G715" s="132" t="s">
        <v>5635</v>
      </c>
      <c r="H715" s="131" ph="1"/>
      <c r="J715" s="131" ph="1"/>
      <c r="K715" s="131" ph="1"/>
    </row>
    <row r="716" spans="1:11" ht="21.75" customHeight="1">
      <c r="A716" s="132" t="s">
        <v>7105</v>
      </c>
      <c r="B716" s="133" t="s">
        <v>4499</v>
      </c>
      <c r="C716" s="132" t="s" ph="1">
        <v>4147</v>
      </c>
      <c r="D716" s="133" t="s">
        <v>7150</v>
      </c>
      <c r="E716" s="132" t="s" ph="1">
        <v>5932</v>
      </c>
      <c r="F716" s="132" t="s">
        <v>3403</v>
      </c>
      <c r="G716" s="132" t="s">
        <v>5635</v>
      </c>
      <c r="H716" s="131" ph="1"/>
      <c r="J716" s="131" ph="1"/>
      <c r="K716" s="131" ph="1"/>
    </row>
    <row r="717" spans="1:11" ht="21.75" customHeight="1">
      <c r="A717" s="132" t="s">
        <v>7105</v>
      </c>
      <c r="B717" s="134"/>
      <c r="C717" s="135"/>
      <c r="D717" s="133" t="s">
        <v>6267</v>
      </c>
      <c r="E717" s="132" t="s" ph="1">
        <v>6265</v>
      </c>
      <c r="F717" s="132" t="s">
        <v>3403</v>
      </c>
      <c r="G717" s="132" t="s">
        <v>5635</v>
      </c>
      <c r="H717" s="131" ph="1"/>
      <c r="J717" s="131" ph="1"/>
      <c r="K717" s="131" ph="1"/>
    </row>
    <row r="718" spans="1:11" ht="21.75" customHeight="1">
      <c r="A718" s="132" t="s">
        <v>7105</v>
      </c>
      <c r="B718" s="133" t="s">
        <v>6437</v>
      </c>
      <c r="C718" s="132" t="s" ph="1">
        <v>7151</v>
      </c>
      <c r="D718" s="133" t="s">
        <v>3283</v>
      </c>
      <c r="E718" s="132" t="s" ph="1">
        <v>7151</v>
      </c>
      <c r="F718" s="132" t="s">
        <v>3403</v>
      </c>
      <c r="G718" s="132" t="s">
        <v>5635</v>
      </c>
      <c r="H718" s="131" ph="1"/>
      <c r="J718" s="131" ph="1"/>
      <c r="K718" s="131" ph="1"/>
    </row>
    <row r="719" spans="1:11" ht="21.75" customHeight="1">
      <c r="A719" s="132" t="s">
        <v>7105</v>
      </c>
      <c r="B719" s="134"/>
      <c r="C719" s="135"/>
      <c r="D719" s="133" t="s">
        <v>7150</v>
      </c>
      <c r="E719" s="132" t="s" ph="1">
        <v>5932</v>
      </c>
      <c r="F719" s="132" t="s">
        <v>3403</v>
      </c>
      <c r="G719" s="132" t="s">
        <v>5635</v>
      </c>
      <c r="H719" s="131" ph="1"/>
      <c r="J719" s="131" ph="1"/>
      <c r="K719" s="131" ph="1"/>
    </row>
    <row r="720" spans="1:11" ht="21.75" customHeight="1">
      <c r="A720" s="132" t="s">
        <v>7105</v>
      </c>
      <c r="B720" s="134"/>
      <c r="C720" s="135" ph="1"/>
      <c r="D720" s="133" t="s">
        <v>73</v>
      </c>
      <c r="E720" s="132" t="s" ph="1">
        <v>7149</v>
      </c>
      <c r="F720" s="132" t="s">
        <v>3403</v>
      </c>
      <c r="G720" s="132" t="s">
        <v>5635</v>
      </c>
      <c r="H720" s="131" ph="1"/>
      <c r="J720" s="131" ph="1"/>
      <c r="K720" s="131" ph="1"/>
    </row>
    <row r="721" spans="1:11" ht="21.75" customHeight="1">
      <c r="A721" s="132" t="s">
        <v>7105</v>
      </c>
      <c r="B721" s="133" t="s">
        <v>7148</v>
      </c>
      <c r="C721" s="132" t="s" ph="1">
        <v>5520</v>
      </c>
      <c r="D721" s="133" t="s">
        <v>7147</v>
      </c>
      <c r="E721" s="132" t="s" ph="1">
        <v>5520</v>
      </c>
      <c r="F721" s="132" t="s">
        <v>3403</v>
      </c>
      <c r="G721" s="132" t="s">
        <v>5635</v>
      </c>
      <c r="J721" s="131" ph="1"/>
      <c r="K721" s="131" ph="1"/>
    </row>
    <row r="722" spans="1:11" ht="21.75" customHeight="1">
      <c r="A722" s="132" t="s">
        <v>7105</v>
      </c>
      <c r="B722" s="133" t="s">
        <v>7146</v>
      </c>
      <c r="C722" s="132" t="s" ph="1">
        <v>4144</v>
      </c>
      <c r="D722" s="133" t="s">
        <v>7144</v>
      </c>
      <c r="E722" s="132" t="s" ph="1">
        <v>4144</v>
      </c>
      <c r="F722" s="132" t="s">
        <v>3403</v>
      </c>
      <c r="G722" s="132" t="s">
        <v>5635</v>
      </c>
      <c r="J722" s="131" ph="1"/>
      <c r="K722" s="131" ph="1"/>
    </row>
    <row r="723" spans="1:11" ht="21.75" customHeight="1">
      <c r="A723" s="132" t="s">
        <v>7105</v>
      </c>
      <c r="B723" s="134"/>
      <c r="C723" s="135"/>
      <c r="D723" s="133" t="s">
        <v>4087</v>
      </c>
      <c r="E723" s="132" t="s" ph="1">
        <v>4373</v>
      </c>
      <c r="F723" s="132" t="s">
        <v>3403</v>
      </c>
      <c r="G723" s="132" t="s">
        <v>5635</v>
      </c>
    </row>
    <row r="724" spans="1:11" ht="21.75" customHeight="1">
      <c r="A724" s="132" t="s">
        <v>7105</v>
      </c>
      <c r="B724" s="134"/>
      <c r="C724" s="135"/>
      <c r="D724" s="133" t="s">
        <v>1466</v>
      </c>
      <c r="E724" s="132" t="s" ph="1">
        <v>1294</v>
      </c>
      <c r="F724" s="132" t="s">
        <v>3403</v>
      </c>
      <c r="G724" s="132" t="s">
        <v>5635</v>
      </c>
      <c r="H724" s="131" ph="1"/>
      <c r="J724" s="131" ph="1"/>
      <c r="K724" s="131" ph="1"/>
    </row>
    <row r="725" spans="1:11" ht="21.75" customHeight="1">
      <c r="A725" s="132" t="s">
        <v>7105</v>
      </c>
      <c r="B725" s="133" t="s">
        <v>7101</v>
      </c>
      <c r="C725" s="132" t="s" ph="1">
        <v>4373</v>
      </c>
      <c r="D725" s="133" t="s">
        <v>4087</v>
      </c>
      <c r="E725" s="132" t="s" ph="1">
        <v>4373</v>
      </c>
      <c r="F725" s="132" t="s">
        <v>3403</v>
      </c>
      <c r="G725" s="132" t="s">
        <v>5635</v>
      </c>
      <c r="H725" s="131" ph="1"/>
      <c r="J725" s="131" ph="1"/>
      <c r="K725" s="131" ph="1"/>
    </row>
    <row r="726" spans="1:11" ht="21.75" customHeight="1">
      <c r="A726" s="132" t="s">
        <v>7105</v>
      </c>
      <c r="B726" s="133" t="s">
        <v>798</v>
      </c>
      <c r="C726" s="132" t="s" ph="1">
        <v>5272</v>
      </c>
      <c r="D726" s="133" t="s">
        <v>4087</v>
      </c>
      <c r="E726" s="132" t="s" ph="1">
        <v>4373</v>
      </c>
      <c r="F726" s="132" t="s">
        <v>3403</v>
      </c>
      <c r="G726" s="132" t="s">
        <v>5635</v>
      </c>
    </row>
    <row r="727" spans="1:11" ht="21.75" customHeight="1">
      <c r="A727" s="132" t="s">
        <v>7105</v>
      </c>
      <c r="B727" s="133" t="s">
        <v>7143</v>
      </c>
      <c r="C727" s="132" t="s" ph="1">
        <v>7141</v>
      </c>
      <c r="D727" s="133" t="s">
        <v>2732</v>
      </c>
      <c r="E727" s="132" t="s" ph="1">
        <v>7141</v>
      </c>
      <c r="F727" s="132" t="s">
        <v>3403</v>
      </c>
      <c r="G727" s="132" t="s">
        <v>5635</v>
      </c>
    </row>
    <row r="728" spans="1:11" ht="21.75" customHeight="1">
      <c r="A728" s="132" t="s">
        <v>7105</v>
      </c>
      <c r="B728" s="133" t="s">
        <v>7138</v>
      </c>
      <c r="C728" s="132" t="s" ph="1">
        <v>7136</v>
      </c>
      <c r="D728" s="133" t="s">
        <v>7137</v>
      </c>
      <c r="E728" s="132" t="s" ph="1">
        <v>7136</v>
      </c>
      <c r="F728" s="132" t="s">
        <v>3403</v>
      </c>
      <c r="G728" s="132" t="s">
        <v>5635</v>
      </c>
    </row>
    <row r="729" spans="1:11" ht="21.75" customHeight="1">
      <c r="A729" s="132" t="s">
        <v>7105</v>
      </c>
      <c r="B729" s="133" t="s">
        <v>6600</v>
      </c>
      <c r="C729" s="132" t="s" ph="1">
        <v>6231</v>
      </c>
      <c r="D729" s="133" t="s">
        <v>4232</v>
      </c>
      <c r="E729" s="132" t="s" ph="1">
        <v>6231</v>
      </c>
      <c r="F729" s="132" t="s">
        <v>3403</v>
      </c>
      <c r="G729" s="132" t="s">
        <v>5635</v>
      </c>
    </row>
    <row r="730" spans="1:11" ht="21.75" customHeight="1">
      <c r="A730" s="132" t="s">
        <v>7105</v>
      </c>
      <c r="B730" s="133" t="s">
        <v>7135</v>
      </c>
      <c r="C730" s="132" t="s" ph="1">
        <v>1735</v>
      </c>
      <c r="D730" s="133" t="s">
        <v>7134</v>
      </c>
      <c r="E730" s="132" t="s" ph="1">
        <v>7131</v>
      </c>
      <c r="F730" s="132" t="s">
        <v>3403</v>
      </c>
      <c r="G730" s="132" t="s">
        <v>5635</v>
      </c>
    </row>
    <row r="731" spans="1:11" ht="21.75" customHeight="1">
      <c r="A731" s="132" t="s">
        <v>7105</v>
      </c>
      <c r="B731" s="134"/>
      <c r="C731" s="135"/>
      <c r="D731" s="133" t="s">
        <v>4087</v>
      </c>
      <c r="E731" s="132" t="s" ph="1">
        <v>4373</v>
      </c>
      <c r="F731" s="132" t="s">
        <v>3403</v>
      </c>
      <c r="G731" s="132" t="s">
        <v>5635</v>
      </c>
    </row>
    <row r="732" spans="1:11" ht="21.75" customHeight="1">
      <c r="A732" s="132" t="s">
        <v>7105</v>
      </c>
      <c r="B732" s="134"/>
      <c r="C732" s="135"/>
      <c r="D732" s="133" t="s">
        <v>774</v>
      </c>
      <c r="E732" s="132" t="s" ph="1">
        <v>6705</v>
      </c>
      <c r="F732" s="132" t="s">
        <v>3403</v>
      </c>
      <c r="G732" s="132" t="s">
        <v>5635</v>
      </c>
    </row>
    <row r="733" spans="1:11" ht="21.75" customHeight="1">
      <c r="A733" s="132" t="s">
        <v>7105</v>
      </c>
      <c r="B733" s="133" t="s">
        <v>7130</v>
      </c>
      <c r="C733" s="132" t="s" ph="1">
        <v>1149</v>
      </c>
      <c r="D733" s="133" t="s">
        <v>4087</v>
      </c>
      <c r="E733" s="132" t="s" ph="1">
        <v>4373</v>
      </c>
      <c r="F733" s="132" t="s">
        <v>3403</v>
      </c>
      <c r="G733" s="132" t="s">
        <v>5635</v>
      </c>
    </row>
    <row r="734" spans="1:11" ht="21.75" customHeight="1">
      <c r="A734" s="132" t="s">
        <v>7105</v>
      </c>
      <c r="B734" s="133" t="s">
        <v>4911</v>
      </c>
      <c r="C734" s="132" t="s" ph="1">
        <v>2195</v>
      </c>
      <c r="D734" s="133" t="s">
        <v>3091</v>
      </c>
      <c r="E734" s="132" t="s" ph="1">
        <v>2195</v>
      </c>
      <c r="F734" s="132" t="s">
        <v>3403</v>
      </c>
      <c r="G734" s="132" t="s">
        <v>5635</v>
      </c>
    </row>
    <row r="735" spans="1:11" ht="21.75" customHeight="1">
      <c r="A735" s="132" t="s">
        <v>7105</v>
      </c>
      <c r="B735" s="134"/>
      <c r="C735" s="135"/>
      <c r="D735" s="133" t="s">
        <v>6257</v>
      </c>
      <c r="E735" s="132" t="s" ph="1">
        <v>7129</v>
      </c>
      <c r="F735" s="132" t="s">
        <v>3403</v>
      </c>
      <c r="G735" s="132" t="s">
        <v>5635</v>
      </c>
    </row>
    <row r="736" spans="1:11" ht="21.75" customHeight="1">
      <c r="A736" s="132" t="s">
        <v>7105</v>
      </c>
      <c r="B736" s="133" t="s">
        <v>7128</v>
      </c>
      <c r="C736" s="132" t="s" ph="1">
        <v>7126</v>
      </c>
      <c r="D736" s="133" t="s">
        <v>4087</v>
      </c>
      <c r="E736" s="132" t="s" ph="1">
        <v>4373</v>
      </c>
      <c r="F736" s="132" t="s">
        <v>3403</v>
      </c>
      <c r="G736" s="132" t="s">
        <v>5635</v>
      </c>
    </row>
    <row r="737" spans="1:7" ht="21.75" customHeight="1">
      <c r="A737" s="132" t="s">
        <v>7105</v>
      </c>
      <c r="B737" s="134"/>
      <c r="C737" s="135" ph="1"/>
      <c r="D737" s="133" t="s">
        <v>4087</v>
      </c>
      <c r="E737" s="132" t="s" ph="1">
        <v>4373</v>
      </c>
      <c r="F737" s="132" t="s">
        <v>3403</v>
      </c>
      <c r="G737" s="132" t="s">
        <v>5635</v>
      </c>
    </row>
    <row r="738" spans="1:7" ht="21.75" customHeight="1">
      <c r="A738" s="132" t="s">
        <v>7105</v>
      </c>
      <c r="B738" s="134"/>
      <c r="C738" s="135"/>
      <c r="D738" s="133" t="s">
        <v>1466</v>
      </c>
      <c r="E738" s="132" t="s" ph="1">
        <v>1294</v>
      </c>
      <c r="F738" s="132" t="s">
        <v>3403</v>
      </c>
      <c r="G738" s="132" t="s">
        <v>5635</v>
      </c>
    </row>
    <row r="739" spans="1:7" ht="21.75" customHeight="1">
      <c r="A739" s="132" t="s">
        <v>7105</v>
      </c>
      <c r="B739" s="133" t="s">
        <v>460</v>
      </c>
      <c r="C739" s="132" t="s" ph="1">
        <v>90</v>
      </c>
      <c r="D739" s="133" t="s">
        <v>2074</v>
      </c>
      <c r="E739" s="132" t="s" ph="1">
        <v>90</v>
      </c>
      <c r="F739" s="132" t="s">
        <v>3403</v>
      </c>
      <c r="G739" s="132" t="s">
        <v>5635</v>
      </c>
    </row>
    <row r="740" spans="1:7" ht="21.75" customHeight="1">
      <c r="A740" s="132" t="s">
        <v>7105</v>
      </c>
      <c r="B740" s="133" t="s">
        <v>7124</v>
      </c>
      <c r="C740" s="132" t="s" ph="1">
        <v>5949</v>
      </c>
      <c r="D740" s="133" t="s">
        <v>178</v>
      </c>
      <c r="E740" s="132" t="s" ph="1">
        <v>3818</v>
      </c>
      <c r="F740" s="132" t="s">
        <v>3403</v>
      </c>
      <c r="G740" s="132" t="s">
        <v>5635</v>
      </c>
    </row>
    <row r="741" spans="1:7" ht="21.75" customHeight="1">
      <c r="A741" s="132" t="s">
        <v>7105</v>
      </c>
      <c r="B741" s="134"/>
      <c r="C741" s="135"/>
      <c r="D741" s="133" t="s">
        <v>4087</v>
      </c>
      <c r="E741" s="132" t="s" ph="1">
        <v>4373</v>
      </c>
      <c r="F741" s="132" t="s">
        <v>3403</v>
      </c>
      <c r="G741" s="132" t="s">
        <v>5635</v>
      </c>
    </row>
    <row r="742" spans="1:7" ht="21.75" customHeight="1">
      <c r="A742" s="132" t="s">
        <v>7105</v>
      </c>
      <c r="B742" s="133" t="s">
        <v>7123</v>
      </c>
      <c r="C742" s="132" t="s" ph="1">
        <v>5318</v>
      </c>
      <c r="D742" s="133" t="s">
        <v>7122</v>
      </c>
      <c r="E742" s="132" t="s" ph="1">
        <v>5318</v>
      </c>
      <c r="F742" s="132" t="s">
        <v>3403</v>
      </c>
      <c r="G742" s="132" t="s">
        <v>5635</v>
      </c>
    </row>
    <row r="743" spans="1:7" ht="21.75" customHeight="1">
      <c r="A743" s="132" t="s">
        <v>7105</v>
      </c>
      <c r="B743" s="133" t="s">
        <v>4689</v>
      </c>
      <c r="C743" s="132" t="s" ph="1">
        <v>230</v>
      </c>
      <c r="D743" s="133" t="s">
        <v>4800</v>
      </c>
      <c r="E743" s="132" t="s" ph="1">
        <v>230</v>
      </c>
      <c r="F743" s="132" t="s">
        <v>3403</v>
      </c>
      <c r="G743" s="132" t="s">
        <v>5635</v>
      </c>
    </row>
    <row r="744" spans="1:7" ht="21.75" customHeight="1">
      <c r="A744" s="132" t="s">
        <v>7105</v>
      </c>
      <c r="B744" s="134"/>
      <c r="C744" s="135" ph="1"/>
      <c r="D744" s="133" t="s">
        <v>4087</v>
      </c>
      <c r="E744" s="132" t="s" ph="1">
        <v>4373</v>
      </c>
      <c r="F744" s="132" t="s">
        <v>3403</v>
      </c>
      <c r="G744" s="132" t="s">
        <v>5635</v>
      </c>
    </row>
    <row r="745" spans="1:7" ht="21.75" customHeight="1">
      <c r="A745" s="132" t="s">
        <v>7105</v>
      </c>
      <c r="B745" s="133" t="s">
        <v>454</v>
      </c>
      <c r="C745" s="132" t="s" ph="1">
        <v>4012</v>
      </c>
      <c r="D745" s="133" t="s">
        <v>2514</v>
      </c>
      <c r="E745" s="132" t="s" ph="1">
        <v>4012</v>
      </c>
      <c r="F745" s="132" t="s">
        <v>3403</v>
      </c>
      <c r="G745" s="132" t="s">
        <v>5635</v>
      </c>
    </row>
    <row r="746" spans="1:7" ht="21.75" customHeight="1">
      <c r="A746" s="132" t="s">
        <v>7105</v>
      </c>
      <c r="B746" s="133" t="s">
        <v>7121</v>
      </c>
      <c r="C746" s="132" t="s" ph="1">
        <v>7120</v>
      </c>
      <c r="D746" s="133" t="s">
        <v>5470</v>
      </c>
      <c r="E746" s="132" t="s" ph="1">
        <v>7120</v>
      </c>
      <c r="F746" s="132" t="s">
        <v>3403</v>
      </c>
      <c r="G746" s="132" t="s">
        <v>5635</v>
      </c>
    </row>
    <row r="747" spans="1:7" ht="21.75" customHeight="1">
      <c r="A747" s="132" t="s">
        <v>7105</v>
      </c>
      <c r="B747" s="134"/>
      <c r="C747" s="135" ph="1"/>
      <c r="D747" s="133" t="s">
        <v>7119</v>
      </c>
      <c r="E747" s="132" t="s" ph="1">
        <v>2008</v>
      </c>
      <c r="F747" s="132" t="s">
        <v>3403</v>
      </c>
      <c r="G747" s="132" t="s">
        <v>5635</v>
      </c>
    </row>
    <row r="748" spans="1:7" ht="21.75" customHeight="1">
      <c r="A748" s="132" t="s">
        <v>7105</v>
      </c>
      <c r="B748" s="133" t="s">
        <v>6098</v>
      </c>
      <c r="C748" s="132" t="s" ph="1">
        <v>7118</v>
      </c>
      <c r="D748" s="133" t="s">
        <v>3262</v>
      </c>
      <c r="E748" s="132" t="s" ph="1">
        <v>7118</v>
      </c>
      <c r="F748" s="132" t="s">
        <v>3403</v>
      </c>
      <c r="G748" s="132" t="s">
        <v>5635</v>
      </c>
    </row>
    <row r="749" spans="1:7" ht="21.75" customHeight="1">
      <c r="A749" s="132" t="s">
        <v>7105</v>
      </c>
      <c r="B749" s="134"/>
      <c r="C749" s="135" ph="1"/>
      <c r="D749" s="133" t="s">
        <v>178</v>
      </c>
      <c r="E749" s="132" t="s" ph="1">
        <v>3818</v>
      </c>
      <c r="F749" s="132" t="s">
        <v>3403</v>
      </c>
      <c r="G749" s="132" t="s">
        <v>5635</v>
      </c>
    </row>
    <row r="750" spans="1:7" ht="21.75" customHeight="1">
      <c r="A750" s="132" t="s">
        <v>7105</v>
      </c>
      <c r="B750" s="134"/>
      <c r="C750" s="135" ph="1"/>
      <c r="D750" s="133" t="s">
        <v>4087</v>
      </c>
      <c r="E750" s="132" t="s" ph="1">
        <v>4373</v>
      </c>
      <c r="F750" s="132" t="s">
        <v>3403</v>
      </c>
      <c r="G750" s="132" t="s">
        <v>5635</v>
      </c>
    </row>
    <row r="751" spans="1:7" ht="21.75" customHeight="1">
      <c r="A751" s="132" t="s">
        <v>7105</v>
      </c>
      <c r="B751" s="133" t="s">
        <v>7117</v>
      </c>
      <c r="C751" s="132" t="s" ph="1">
        <v>7115</v>
      </c>
      <c r="D751" s="133" t="s">
        <v>4189</v>
      </c>
      <c r="E751" s="132" t="s" ph="1">
        <v>7114</v>
      </c>
      <c r="F751" s="132" t="s">
        <v>3403</v>
      </c>
      <c r="G751" s="132" t="s">
        <v>5635</v>
      </c>
    </row>
    <row r="752" spans="1:7" ht="21.75" customHeight="1">
      <c r="A752" s="132" t="s">
        <v>7105</v>
      </c>
      <c r="B752" s="133" t="s">
        <v>7113</v>
      </c>
      <c r="C752" s="132" t="s" ph="1">
        <v>664</v>
      </c>
      <c r="D752" s="133" t="s">
        <v>7112</v>
      </c>
      <c r="E752" s="132" t="s" ph="1">
        <v>664</v>
      </c>
      <c r="F752" s="132" t="s">
        <v>3403</v>
      </c>
      <c r="G752" s="132" t="s">
        <v>5635</v>
      </c>
    </row>
    <row r="753" spans="1:11" ht="21.75" customHeight="1">
      <c r="A753" s="132" t="s">
        <v>7105</v>
      </c>
      <c r="B753" s="133" t="s">
        <v>7111</v>
      </c>
      <c r="C753" s="132" t="s" ph="1">
        <v>3818</v>
      </c>
      <c r="D753" s="133" t="s">
        <v>178</v>
      </c>
      <c r="E753" s="132" t="s" ph="1">
        <v>3818</v>
      </c>
      <c r="F753" s="132" t="s">
        <v>3403</v>
      </c>
      <c r="G753" s="132" t="s">
        <v>5635</v>
      </c>
    </row>
    <row r="754" spans="1:11" ht="21.75" customHeight="1">
      <c r="A754" s="132" t="s">
        <v>7105</v>
      </c>
      <c r="B754" s="134"/>
      <c r="C754" s="135"/>
      <c r="D754" s="133" t="s">
        <v>4087</v>
      </c>
      <c r="E754" s="132" t="s" ph="1">
        <v>4373</v>
      </c>
      <c r="F754" s="132" t="s">
        <v>3403</v>
      </c>
      <c r="G754" s="132" t="s">
        <v>5635</v>
      </c>
    </row>
    <row r="755" spans="1:11" ht="21.75" customHeight="1">
      <c r="A755" s="132" t="s">
        <v>7105</v>
      </c>
      <c r="B755" s="134"/>
      <c r="C755" s="135"/>
      <c r="D755" s="133" t="s">
        <v>1466</v>
      </c>
      <c r="E755" s="132" t="s" ph="1">
        <v>1294</v>
      </c>
      <c r="F755" s="132" t="s">
        <v>3403</v>
      </c>
      <c r="G755" s="132" t="s">
        <v>5635</v>
      </c>
    </row>
    <row r="756" spans="1:11" ht="21.75" customHeight="1">
      <c r="A756" s="132" t="s">
        <v>7105</v>
      </c>
      <c r="B756" s="133" t="s">
        <v>7109</v>
      </c>
      <c r="C756" s="132" t="s" ph="1">
        <v>7106</v>
      </c>
      <c r="D756" s="133" t="s">
        <v>7107</v>
      </c>
      <c r="E756" s="132" t="s" ph="1">
        <v>7106</v>
      </c>
      <c r="F756" s="132" t="s">
        <v>3403</v>
      </c>
      <c r="G756" s="132" t="s">
        <v>5635</v>
      </c>
    </row>
    <row r="757" spans="1:11" ht="21.75" customHeight="1">
      <c r="A757" s="132" t="s">
        <v>7105</v>
      </c>
      <c r="B757" s="133" t="s">
        <v>7070</v>
      </c>
      <c r="C757" s="132" t="s" ph="1">
        <v>1730</v>
      </c>
      <c r="D757" s="133" t="s">
        <v>3505</v>
      </c>
      <c r="E757" s="132" t="s" ph="1">
        <v>1730</v>
      </c>
      <c r="F757" s="132" t="s">
        <v>3403</v>
      </c>
      <c r="G757" s="132" t="s">
        <v>5635</v>
      </c>
    </row>
    <row r="758" spans="1:11" ht="21.75" customHeight="1">
      <c r="A758" s="132" t="s">
        <v>5714</v>
      </c>
      <c r="B758" s="133" t="s">
        <v>4274</v>
      </c>
      <c r="C758" s="132" t="s" ph="1">
        <v>7098</v>
      </c>
      <c r="D758" s="133" t="s">
        <v>7099</v>
      </c>
      <c r="E758" s="132" t="s" ph="1">
        <v>7098</v>
      </c>
      <c r="F758" s="132" t="s">
        <v>7961</v>
      </c>
      <c r="G758" s="132" t="s">
        <v>5635</v>
      </c>
      <c r="H758" s="131" ph="1"/>
      <c r="J758" s="131" ph="1"/>
      <c r="K758" s="131" ph="1"/>
    </row>
    <row r="759" spans="1:11" ht="21.75" customHeight="1">
      <c r="A759" s="132" t="s">
        <v>5714</v>
      </c>
      <c r="B759" s="133" t="s">
        <v>7104</v>
      </c>
      <c r="C759" s="132" t="s" ph="1">
        <v>7103</v>
      </c>
      <c r="D759" s="133" t="s">
        <v>1779</v>
      </c>
      <c r="E759" s="132" t="s" ph="1">
        <v>2879</v>
      </c>
      <c r="F759" s="132" t="s">
        <v>7961</v>
      </c>
      <c r="G759" s="132" t="s">
        <v>5635</v>
      </c>
      <c r="H759" s="131" ph="1"/>
      <c r="J759" s="131" ph="1"/>
      <c r="K759" s="131" ph="1"/>
    </row>
    <row r="760" spans="1:11" ht="21.75" customHeight="1">
      <c r="A760" s="132" t="s">
        <v>5714</v>
      </c>
      <c r="B760" s="133" t="s">
        <v>7102</v>
      </c>
      <c r="C760" s="132" t="s" ph="1">
        <v>1978</v>
      </c>
      <c r="D760" s="133" t="s">
        <v>7100</v>
      </c>
      <c r="E760" s="132" t="s" ph="1">
        <v>4226</v>
      </c>
      <c r="F760" s="132" t="s">
        <v>7961</v>
      </c>
      <c r="G760" s="132" t="s">
        <v>5635</v>
      </c>
      <c r="H760" s="131" ph="1"/>
      <c r="J760" s="131" ph="1"/>
      <c r="K760" s="131" ph="1"/>
    </row>
    <row r="761" spans="1:11" ht="21.75" customHeight="1">
      <c r="A761" s="132" t="s">
        <v>5714</v>
      </c>
      <c r="B761" s="134"/>
      <c r="C761" s="135"/>
      <c r="D761" s="133" t="s">
        <v>7099</v>
      </c>
      <c r="E761" s="132" t="s" ph="1">
        <v>7098</v>
      </c>
      <c r="F761" s="132" t="s">
        <v>7961</v>
      </c>
      <c r="G761" s="132" t="s">
        <v>5635</v>
      </c>
      <c r="H761" s="131" ph="1"/>
      <c r="J761" s="131" ph="1"/>
      <c r="K761" s="131" ph="1"/>
    </row>
    <row r="762" spans="1:11" ht="21.75" customHeight="1">
      <c r="A762" s="132" t="s">
        <v>5714</v>
      </c>
      <c r="B762" s="133" t="s">
        <v>7096</v>
      </c>
      <c r="C762" s="132" t="s" ph="1">
        <v>2879</v>
      </c>
      <c r="D762" s="133" t="s">
        <v>1779</v>
      </c>
      <c r="E762" s="132" t="s" ph="1">
        <v>2879</v>
      </c>
      <c r="F762" s="132" t="s">
        <v>7961</v>
      </c>
      <c r="G762" s="132" t="s">
        <v>5635</v>
      </c>
    </row>
    <row r="763" spans="1:11" ht="21.75" customHeight="1">
      <c r="A763" s="132" t="s">
        <v>5714</v>
      </c>
      <c r="B763" s="133" t="s">
        <v>7095</v>
      </c>
      <c r="C763" s="132" t="s" ph="1">
        <v>5777</v>
      </c>
      <c r="D763" s="133" t="s">
        <v>7033</v>
      </c>
      <c r="E763" s="132" t="s" ph="1">
        <v>5777</v>
      </c>
      <c r="F763" s="132" t="s">
        <v>7961</v>
      </c>
      <c r="G763" s="132" t="s">
        <v>5635</v>
      </c>
    </row>
    <row r="764" spans="1:11" ht="21.75" customHeight="1">
      <c r="A764" s="132" t="s">
        <v>5714</v>
      </c>
      <c r="B764" s="134"/>
      <c r="C764" s="135" ph="1"/>
      <c r="D764" s="133" t="s">
        <v>3106</v>
      </c>
      <c r="E764" s="132" t="s" ph="1">
        <v>1852</v>
      </c>
      <c r="F764" s="132" t="s">
        <v>7961</v>
      </c>
      <c r="G764" s="132" t="s">
        <v>5635</v>
      </c>
    </row>
    <row r="765" spans="1:11" ht="21.75" customHeight="1">
      <c r="A765" s="132" t="s">
        <v>5714</v>
      </c>
      <c r="B765" s="135"/>
      <c r="C765" s="135"/>
      <c r="D765" s="133" t="s">
        <v>7039</v>
      </c>
      <c r="E765" s="132" t="s" ph="1">
        <v>4940</v>
      </c>
      <c r="F765" s="132" t="s">
        <v>7961</v>
      </c>
      <c r="G765" s="132" t="s">
        <v>5635</v>
      </c>
    </row>
    <row r="766" spans="1:11" ht="21.75" customHeight="1">
      <c r="A766" s="132" t="s">
        <v>5714</v>
      </c>
      <c r="B766" s="133" t="s">
        <v>7026</v>
      </c>
      <c r="C766" s="132" t="s" ph="1">
        <v>7094</v>
      </c>
      <c r="D766" s="133" t="s">
        <v>7033</v>
      </c>
      <c r="E766" s="132" t="s" ph="1">
        <v>5777</v>
      </c>
      <c r="F766" s="132" t="s">
        <v>7961</v>
      </c>
      <c r="G766" s="132" t="s">
        <v>5635</v>
      </c>
    </row>
    <row r="767" spans="1:11" ht="21.75" customHeight="1">
      <c r="A767" s="132" t="s">
        <v>5714</v>
      </c>
      <c r="B767" s="133" t="s">
        <v>2997</v>
      </c>
      <c r="C767" s="132" t="s" ph="1">
        <v>7093</v>
      </c>
      <c r="D767" s="133" t="s">
        <v>7033</v>
      </c>
      <c r="E767" s="132" t="s" ph="1">
        <v>5777</v>
      </c>
      <c r="F767" s="132" t="s">
        <v>7961</v>
      </c>
      <c r="G767" s="132" t="s">
        <v>5635</v>
      </c>
    </row>
    <row r="768" spans="1:11" ht="21.75" customHeight="1">
      <c r="A768" s="132" t="s">
        <v>5714</v>
      </c>
      <c r="B768" s="134"/>
      <c r="C768" s="135"/>
      <c r="D768" s="133" t="s">
        <v>7032</v>
      </c>
      <c r="E768" s="132" t="s" ph="1">
        <v>5792</v>
      </c>
      <c r="F768" s="132" t="s">
        <v>7961</v>
      </c>
      <c r="G768" s="132" t="s">
        <v>5635</v>
      </c>
    </row>
    <row r="769" spans="1:7" ht="21.75" customHeight="1">
      <c r="A769" s="132" t="s">
        <v>5714</v>
      </c>
      <c r="B769" s="134"/>
      <c r="C769" s="135"/>
      <c r="D769" s="133" t="s">
        <v>7037</v>
      </c>
      <c r="E769" s="132" t="s" ph="1">
        <v>2585</v>
      </c>
      <c r="F769" s="132" t="s">
        <v>7961</v>
      </c>
      <c r="G769" s="132" t="s">
        <v>5635</v>
      </c>
    </row>
    <row r="770" spans="1:7" ht="21.75" customHeight="1">
      <c r="A770" s="132" t="s">
        <v>5714</v>
      </c>
      <c r="B770" s="133" t="s">
        <v>7092</v>
      </c>
      <c r="C770" s="132" t="s" ph="1">
        <v>1040</v>
      </c>
      <c r="D770" s="133" t="s">
        <v>5025</v>
      </c>
      <c r="E770" s="132" t="s" ph="1">
        <v>1040</v>
      </c>
      <c r="F770" s="132" t="s">
        <v>7961</v>
      </c>
      <c r="G770" s="132" t="s">
        <v>5635</v>
      </c>
    </row>
    <row r="771" spans="1:7" ht="21.75" customHeight="1">
      <c r="A771" s="132" t="s">
        <v>5714</v>
      </c>
      <c r="B771" s="133" t="s">
        <v>444</v>
      </c>
      <c r="C771" s="132" t="s" ph="1">
        <v>7055</v>
      </c>
      <c r="D771" s="133" t="s">
        <v>7057</v>
      </c>
      <c r="E771" s="132" t="s" ph="1">
        <v>7055</v>
      </c>
      <c r="F771" s="132" t="s">
        <v>7961</v>
      </c>
      <c r="G771" s="132" t="s">
        <v>5635</v>
      </c>
    </row>
    <row r="772" spans="1:7" ht="21.75" customHeight="1">
      <c r="A772" s="132" t="s">
        <v>5714</v>
      </c>
      <c r="B772" s="133" t="s">
        <v>7088</v>
      </c>
      <c r="C772" s="132" t="s" ph="1">
        <v>7087</v>
      </c>
      <c r="D772" s="133" t="s">
        <v>7039</v>
      </c>
      <c r="E772" s="132" t="s" ph="1">
        <v>4940</v>
      </c>
      <c r="F772" s="132" t="s">
        <v>7961</v>
      </c>
      <c r="G772" s="132" t="s">
        <v>5635</v>
      </c>
    </row>
    <row r="773" spans="1:7" ht="21.75" customHeight="1">
      <c r="A773" s="132" t="s">
        <v>5714</v>
      </c>
      <c r="B773" s="134"/>
      <c r="C773" s="135"/>
      <c r="D773" s="133" t="s">
        <v>7033</v>
      </c>
      <c r="E773" s="132" t="s" ph="1">
        <v>5777</v>
      </c>
      <c r="F773" s="132" t="s">
        <v>7961</v>
      </c>
      <c r="G773" s="132" t="s">
        <v>5635</v>
      </c>
    </row>
    <row r="774" spans="1:7" ht="21.75" customHeight="1">
      <c r="A774" s="132" t="s">
        <v>5714</v>
      </c>
      <c r="B774" s="134"/>
      <c r="C774" s="135"/>
      <c r="D774" s="133" t="s">
        <v>3106</v>
      </c>
      <c r="E774" s="132" t="s" ph="1">
        <v>1852</v>
      </c>
      <c r="F774" s="132" t="s">
        <v>7961</v>
      </c>
      <c r="G774" s="132" t="s">
        <v>5635</v>
      </c>
    </row>
    <row r="775" spans="1:7" ht="21.75" customHeight="1">
      <c r="A775" s="132" t="s">
        <v>5714</v>
      </c>
      <c r="B775" s="133" t="s">
        <v>2682</v>
      </c>
      <c r="C775" s="132" t="s" ph="1">
        <v>3998</v>
      </c>
      <c r="D775" s="133" t="s">
        <v>7037</v>
      </c>
      <c r="E775" s="132" t="s" ph="1">
        <v>2585</v>
      </c>
      <c r="F775" s="132" t="s">
        <v>7961</v>
      </c>
      <c r="G775" s="132" t="s">
        <v>5635</v>
      </c>
    </row>
    <row r="776" spans="1:7" ht="21.75" customHeight="1">
      <c r="A776" s="132" t="s">
        <v>5714</v>
      </c>
      <c r="B776" s="133" t="s">
        <v>7086</v>
      </c>
      <c r="C776" s="132" t="s" ph="1">
        <v>7085</v>
      </c>
      <c r="D776" s="133" t="s">
        <v>7032</v>
      </c>
      <c r="E776" s="132" t="s" ph="1">
        <v>5792</v>
      </c>
      <c r="F776" s="132" t="s">
        <v>7961</v>
      </c>
      <c r="G776" s="132" t="s">
        <v>5635</v>
      </c>
    </row>
    <row r="777" spans="1:7" ht="21.75" customHeight="1">
      <c r="A777" s="132" t="s">
        <v>5714</v>
      </c>
      <c r="B777" s="133" t="s">
        <v>5274</v>
      </c>
      <c r="C777" s="132" t="s" ph="1">
        <v>5852</v>
      </c>
      <c r="D777" s="133" t="s">
        <v>7032</v>
      </c>
      <c r="E777" s="132" t="s" ph="1">
        <v>5792</v>
      </c>
      <c r="F777" s="132" t="s">
        <v>7961</v>
      </c>
      <c r="G777" s="132" t="s">
        <v>5635</v>
      </c>
    </row>
    <row r="778" spans="1:7" ht="21.75" customHeight="1">
      <c r="A778" s="132" t="s">
        <v>5714</v>
      </c>
      <c r="B778" s="133" t="s">
        <v>5881</v>
      </c>
      <c r="C778" s="132" t="s" ph="1">
        <v>740</v>
      </c>
      <c r="D778" s="133" t="s">
        <v>7083</v>
      </c>
      <c r="E778" s="132" t="s" ph="1">
        <v>740</v>
      </c>
      <c r="F778" s="132" t="s">
        <v>7961</v>
      </c>
      <c r="G778" s="132" t="s">
        <v>5635</v>
      </c>
    </row>
    <row r="779" spans="1:7" ht="21.75" customHeight="1">
      <c r="A779" s="132" t="s">
        <v>5714</v>
      </c>
      <c r="B779" s="133" t="s">
        <v>535</v>
      </c>
      <c r="C779" s="132" t="s" ph="1">
        <v>7079</v>
      </c>
      <c r="D779" s="133" t="s">
        <v>7082</v>
      </c>
      <c r="E779" s="132" t="s" ph="1">
        <v>7079</v>
      </c>
      <c r="F779" s="132" t="s">
        <v>7961</v>
      </c>
      <c r="G779" s="132" t="s">
        <v>5635</v>
      </c>
    </row>
    <row r="780" spans="1:7" ht="21.75" customHeight="1">
      <c r="A780" s="132" t="s">
        <v>5714</v>
      </c>
      <c r="B780" s="133" t="s">
        <v>2599</v>
      </c>
      <c r="C780" s="132" t="s" ph="1">
        <v>7077</v>
      </c>
      <c r="D780" s="133" t="s">
        <v>7078</v>
      </c>
      <c r="E780" s="132" t="s" ph="1">
        <v>7077</v>
      </c>
      <c r="F780" s="132" t="s">
        <v>7961</v>
      </c>
      <c r="G780" s="132" t="s">
        <v>5635</v>
      </c>
    </row>
    <row r="781" spans="1:7" ht="21.75" customHeight="1">
      <c r="A781" s="132" t="s">
        <v>5714</v>
      </c>
      <c r="B781" s="133" t="s">
        <v>6810</v>
      </c>
      <c r="C781" s="136" t="s" ph="1">
        <v>7075</v>
      </c>
      <c r="D781" s="133" t="s">
        <v>7076</v>
      </c>
      <c r="E781" s="136" t="s" ph="1">
        <v>7075</v>
      </c>
      <c r="F781" s="132" t="s">
        <v>7961</v>
      </c>
      <c r="G781" s="132" t="s">
        <v>5635</v>
      </c>
    </row>
    <row r="782" spans="1:7" ht="21.75" customHeight="1">
      <c r="A782" s="132" t="s">
        <v>5714</v>
      </c>
      <c r="B782" s="133" t="s">
        <v>7074</v>
      </c>
      <c r="C782" s="132" t="s" ph="1">
        <v>7073</v>
      </c>
      <c r="D782" s="133" t="s">
        <v>3601</v>
      </c>
      <c r="E782" s="132" t="s" ph="1">
        <v>7073</v>
      </c>
      <c r="F782" s="132" t="s">
        <v>7961</v>
      </c>
      <c r="G782" s="132" t="s">
        <v>5635</v>
      </c>
    </row>
    <row r="783" spans="1:7" ht="21.75" customHeight="1">
      <c r="A783" s="132" t="s">
        <v>5714</v>
      </c>
      <c r="B783" s="133" t="s">
        <v>7071</v>
      </c>
      <c r="C783" s="132" t="s" ph="1">
        <v>7068</v>
      </c>
      <c r="D783" s="133" t="s">
        <v>7069</v>
      </c>
      <c r="E783" s="132" t="s" ph="1">
        <v>7068</v>
      </c>
      <c r="F783" s="132" t="s">
        <v>7961</v>
      </c>
      <c r="G783" s="132" t="s">
        <v>5635</v>
      </c>
    </row>
    <row r="784" spans="1:7" ht="21.75" customHeight="1">
      <c r="A784" s="132" t="s">
        <v>5714</v>
      </c>
      <c r="B784" s="133" t="s">
        <v>6075</v>
      </c>
      <c r="C784" s="132" t="s" ph="1">
        <v>7065</v>
      </c>
      <c r="D784" s="133" t="s">
        <v>7066</v>
      </c>
      <c r="E784" s="132" t="s" ph="1">
        <v>7065</v>
      </c>
      <c r="F784" s="132" t="s">
        <v>7961</v>
      </c>
      <c r="G784" s="132" t="s">
        <v>5635</v>
      </c>
    </row>
    <row r="785" spans="1:11" ht="21.75" customHeight="1">
      <c r="A785" s="132" t="s">
        <v>5358</v>
      </c>
      <c r="B785" s="133" t="s">
        <v>4003</v>
      </c>
      <c r="C785" s="132" t="s" ph="1">
        <v>7064</v>
      </c>
      <c r="D785" s="133" t="s">
        <v>7033</v>
      </c>
      <c r="E785" s="132" t="s" ph="1">
        <v>5777</v>
      </c>
      <c r="F785" s="132" t="s">
        <v>4664</v>
      </c>
      <c r="G785" s="132" t="s">
        <v>5635</v>
      </c>
      <c r="H785" s="131" ph="1"/>
      <c r="J785" s="131" ph="1"/>
      <c r="K785" s="131" ph="1"/>
    </row>
    <row r="786" spans="1:11" ht="21.75" customHeight="1">
      <c r="A786" s="132" t="s">
        <v>5358</v>
      </c>
      <c r="B786" s="134"/>
      <c r="C786" s="135"/>
      <c r="D786" s="133" t="s">
        <v>7032</v>
      </c>
      <c r="E786" s="132" t="s" ph="1">
        <v>5792</v>
      </c>
      <c r="F786" s="132" t="s">
        <v>4664</v>
      </c>
      <c r="G786" s="132" t="s">
        <v>5635</v>
      </c>
      <c r="J786" s="131" ph="1"/>
      <c r="K786" s="131" ph="1"/>
    </row>
    <row r="787" spans="1:11" ht="21.75" customHeight="1">
      <c r="A787" s="132" t="s">
        <v>5358</v>
      </c>
      <c r="B787" s="133" t="s">
        <v>7062</v>
      </c>
      <c r="C787" s="132" t="s" ph="1">
        <v>372</v>
      </c>
      <c r="D787" s="133" t="s">
        <v>7033</v>
      </c>
      <c r="E787" s="132" t="s" ph="1">
        <v>5777</v>
      </c>
      <c r="F787" s="132" t="s">
        <v>4664</v>
      </c>
      <c r="G787" s="132" t="s">
        <v>5635</v>
      </c>
      <c r="J787" s="131" ph="1"/>
      <c r="K787" s="131" ph="1"/>
    </row>
    <row r="788" spans="1:11" ht="21.75" customHeight="1">
      <c r="A788" s="132" t="s">
        <v>5358</v>
      </c>
      <c r="B788" s="134"/>
      <c r="C788" s="135"/>
      <c r="D788" s="133" t="s">
        <v>7032</v>
      </c>
      <c r="E788" s="132" t="s" ph="1">
        <v>5792</v>
      </c>
      <c r="F788" s="132" t="s">
        <v>4664</v>
      </c>
      <c r="G788" s="132" t="s">
        <v>5635</v>
      </c>
      <c r="H788" s="131" ph="1"/>
      <c r="J788" s="131" ph="1"/>
      <c r="K788" s="131" ph="1"/>
    </row>
    <row r="789" spans="1:11" ht="21.75" customHeight="1">
      <c r="A789" s="132" t="s">
        <v>5358</v>
      </c>
      <c r="B789" s="133" t="s">
        <v>2295</v>
      </c>
      <c r="C789" s="132" t="s" ph="1">
        <v>7061</v>
      </c>
      <c r="D789" s="133" t="s">
        <v>7033</v>
      </c>
      <c r="E789" s="132" t="s" ph="1">
        <v>5777</v>
      </c>
      <c r="F789" s="132" t="s">
        <v>4664</v>
      </c>
      <c r="G789" s="132" t="s">
        <v>5635</v>
      </c>
      <c r="J789" s="131" ph="1"/>
      <c r="K789" s="131" ph="1"/>
    </row>
    <row r="790" spans="1:11" ht="21.75" customHeight="1">
      <c r="A790" s="132" t="s">
        <v>5358</v>
      </c>
      <c r="B790" s="133" t="s">
        <v>7060</v>
      </c>
      <c r="C790" s="132" t="s" ph="1">
        <v>2585</v>
      </c>
      <c r="D790" s="133" t="s">
        <v>7057</v>
      </c>
      <c r="E790" s="132" t="s" ph="1">
        <v>7055</v>
      </c>
      <c r="F790" s="132" t="s">
        <v>4664</v>
      </c>
      <c r="G790" s="132" t="s">
        <v>5635</v>
      </c>
      <c r="H790" s="131" ph="1"/>
      <c r="J790" s="131" ph="1"/>
      <c r="K790" s="131" ph="1"/>
    </row>
    <row r="791" spans="1:11" ht="21.75" customHeight="1">
      <c r="A791" s="132" t="s">
        <v>5358</v>
      </c>
      <c r="B791" s="134"/>
      <c r="C791" s="135"/>
      <c r="D791" s="133" t="s">
        <v>7037</v>
      </c>
      <c r="E791" s="132" t="s" ph="1">
        <v>2585</v>
      </c>
      <c r="F791" s="132" t="s">
        <v>4664</v>
      </c>
      <c r="G791" s="132" t="s">
        <v>5635</v>
      </c>
      <c r="H791" s="131" ph="1"/>
      <c r="J791" s="131" ph="1"/>
      <c r="K791" s="131" ph="1"/>
    </row>
    <row r="792" spans="1:11" ht="21.75" customHeight="1">
      <c r="A792" s="132" t="s">
        <v>5358</v>
      </c>
      <c r="B792" s="134"/>
      <c r="C792" s="135"/>
      <c r="D792" s="133" t="s">
        <v>7036</v>
      </c>
      <c r="E792" s="132" t="s" ph="1">
        <v>5640</v>
      </c>
      <c r="F792" s="132" t="s">
        <v>4664</v>
      </c>
      <c r="G792" s="132" t="s">
        <v>5635</v>
      </c>
      <c r="H792" s="131" ph="1"/>
      <c r="J792" s="131" ph="1"/>
      <c r="K792" s="131" ph="1"/>
    </row>
    <row r="793" spans="1:11" ht="21.75" customHeight="1">
      <c r="A793" s="132" t="s">
        <v>5358</v>
      </c>
      <c r="B793" s="133" t="s">
        <v>3867</v>
      </c>
      <c r="C793" s="132" t="s" ph="1">
        <v>5640</v>
      </c>
      <c r="D793" s="133" t="s">
        <v>7036</v>
      </c>
      <c r="E793" s="132" t="s" ph="1">
        <v>5640</v>
      </c>
      <c r="F793" s="132" t="s">
        <v>4664</v>
      </c>
      <c r="G793" s="132" t="s">
        <v>5635</v>
      </c>
    </row>
    <row r="794" spans="1:11" ht="21.75" customHeight="1">
      <c r="A794" s="132" t="s">
        <v>5358</v>
      </c>
      <c r="B794" s="133" t="s">
        <v>7059</v>
      </c>
      <c r="C794" s="132" t="s" ph="1">
        <v>2586</v>
      </c>
      <c r="D794" s="133" t="s">
        <v>7057</v>
      </c>
      <c r="E794" s="132" t="s" ph="1">
        <v>7055</v>
      </c>
      <c r="F794" s="132" t="s">
        <v>4664</v>
      </c>
      <c r="G794" s="132" t="s">
        <v>5635</v>
      </c>
    </row>
    <row r="795" spans="1:11" ht="21.75" customHeight="1">
      <c r="A795" s="132" t="s">
        <v>5358</v>
      </c>
      <c r="B795" s="134"/>
      <c r="C795" s="135"/>
      <c r="D795" s="133" t="s">
        <v>642</v>
      </c>
      <c r="E795" s="132" t="s" ph="1">
        <v>7053</v>
      </c>
      <c r="F795" s="132" t="s">
        <v>4664</v>
      </c>
      <c r="G795" s="132" t="s">
        <v>5635</v>
      </c>
    </row>
    <row r="796" spans="1:11" ht="21.75" customHeight="1">
      <c r="A796" s="132" t="s">
        <v>5358</v>
      </c>
      <c r="B796" s="134"/>
      <c r="C796" s="135"/>
      <c r="D796" s="133" t="s">
        <v>7036</v>
      </c>
      <c r="E796" s="132" t="s" ph="1">
        <v>5640</v>
      </c>
      <c r="F796" s="132" t="s">
        <v>4664</v>
      </c>
      <c r="G796" s="132" t="s">
        <v>5635</v>
      </c>
    </row>
    <row r="797" spans="1:11" ht="21.75" customHeight="1">
      <c r="A797" s="132" t="s">
        <v>5358</v>
      </c>
      <c r="B797" s="134"/>
      <c r="C797" s="135" ph="1"/>
      <c r="D797" s="133" t="s">
        <v>7037</v>
      </c>
      <c r="E797" s="132" t="s" ph="1">
        <v>2585</v>
      </c>
      <c r="F797" s="132" t="s">
        <v>4664</v>
      </c>
      <c r="G797" s="132" t="s">
        <v>5635</v>
      </c>
    </row>
    <row r="798" spans="1:11" ht="21.75" customHeight="1">
      <c r="A798" s="132" t="s">
        <v>5358</v>
      </c>
      <c r="B798" s="133" t="s">
        <v>5682</v>
      </c>
      <c r="C798" s="132" t="s" ph="1">
        <v>7053</v>
      </c>
      <c r="D798" s="133" t="s">
        <v>642</v>
      </c>
      <c r="E798" s="132" t="s" ph="1">
        <v>7053</v>
      </c>
      <c r="F798" s="132" t="s">
        <v>4664</v>
      </c>
      <c r="G798" s="132" t="s">
        <v>5635</v>
      </c>
    </row>
    <row r="799" spans="1:11" ht="21.75" customHeight="1">
      <c r="A799" s="132" t="s">
        <v>5358</v>
      </c>
      <c r="B799" s="133" t="s">
        <v>7052</v>
      </c>
      <c r="C799" s="132" t="s" ph="1">
        <v>2746</v>
      </c>
      <c r="D799" s="133" t="s">
        <v>3790</v>
      </c>
      <c r="E799" s="132" t="s" ph="1">
        <v>2746</v>
      </c>
      <c r="F799" s="132" t="s">
        <v>4664</v>
      </c>
      <c r="G799" s="132" t="s">
        <v>5635</v>
      </c>
    </row>
    <row r="800" spans="1:11" ht="21.75" customHeight="1">
      <c r="A800" s="132" t="s">
        <v>5358</v>
      </c>
      <c r="B800" s="133" t="s">
        <v>6564</v>
      </c>
      <c r="C800" s="132" t="s" ph="1">
        <v>6416</v>
      </c>
      <c r="D800" s="133" t="s">
        <v>7051</v>
      </c>
      <c r="E800" s="132" t="s" ph="1">
        <v>6416</v>
      </c>
      <c r="F800" s="132" t="s">
        <v>4664</v>
      </c>
      <c r="G800" s="132" t="s">
        <v>5635</v>
      </c>
    </row>
    <row r="801" spans="1:7" ht="21.75" customHeight="1">
      <c r="A801" s="132" t="s">
        <v>5358</v>
      </c>
      <c r="B801" s="133" t="s">
        <v>7050</v>
      </c>
      <c r="C801" s="132" t="s" ph="1">
        <v>501</v>
      </c>
      <c r="D801" s="133" t="s">
        <v>7049</v>
      </c>
      <c r="E801" s="132" t="s" ph="1">
        <v>501</v>
      </c>
      <c r="F801" s="132" t="s">
        <v>4664</v>
      </c>
      <c r="G801" s="132" t="s">
        <v>5635</v>
      </c>
    </row>
    <row r="802" spans="1:7" ht="21.75" customHeight="1">
      <c r="A802" s="132" t="s">
        <v>5358</v>
      </c>
      <c r="B802" s="133" t="s">
        <v>7048</v>
      </c>
      <c r="C802" s="132" t="s" ph="1">
        <v>241</v>
      </c>
      <c r="D802" s="133" t="s">
        <v>7047</v>
      </c>
      <c r="E802" s="132" t="s" ph="1">
        <v>241</v>
      </c>
      <c r="F802" s="132" t="s">
        <v>4664</v>
      </c>
      <c r="G802" s="132" t="s">
        <v>5635</v>
      </c>
    </row>
    <row r="803" spans="1:7" ht="21.75" customHeight="1">
      <c r="A803" s="132" t="s">
        <v>5358</v>
      </c>
      <c r="B803" s="134"/>
      <c r="C803" s="135" ph="1"/>
      <c r="D803" s="133" t="s">
        <v>7037</v>
      </c>
      <c r="E803" s="132" t="s" ph="1">
        <v>2585</v>
      </c>
      <c r="F803" s="132" t="s">
        <v>4664</v>
      </c>
      <c r="G803" s="132" t="s">
        <v>5635</v>
      </c>
    </row>
    <row r="804" spans="1:7" ht="21.75" customHeight="1">
      <c r="A804" s="132" t="s">
        <v>5358</v>
      </c>
      <c r="B804" s="133" t="s">
        <v>7046</v>
      </c>
      <c r="C804" s="136" t="s" ph="1">
        <v>7044</v>
      </c>
      <c r="D804" s="133" t="s">
        <v>7045</v>
      </c>
      <c r="E804" s="136" t="s" ph="1">
        <v>7044</v>
      </c>
      <c r="F804" s="132" t="s">
        <v>4664</v>
      </c>
      <c r="G804" s="132" t="s">
        <v>5635</v>
      </c>
    </row>
    <row r="805" spans="1:7" ht="21.75" customHeight="1">
      <c r="A805" s="132" t="s">
        <v>5358</v>
      </c>
      <c r="B805" s="133" t="s">
        <v>7042</v>
      </c>
      <c r="C805" s="132" t="s" ph="1">
        <v>7040</v>
      </c>
      <c r="D805" s="133" t="s">
        <v>7041</v>
      </c>
      <c r="E805" s="136" t="s" ph="1">
        <v>7040</v>
      </c>
      <c r="F805" s="132" t="s">
        <v>4664</v>
      </c>
      <c r="G805" s="132" t="s">
        <v>5635</v>
      </c>
    </row>
    <row r="806" spans="1:7" ht="21.75" customHeight="1">
      <c r="A806" s="132" t="s">
        <v>5358</v>
      </c>
      <c r="B806" s="133" t="s">
        <v>2373</v>
      </c>
      <c r="C806" s="132" t="s" ph="1">
        <v>3334</v>
      </c>
      <c r="D806" s="133" t="s">
        <v>3790</v>
      </c>
      <c r="E806" s="132" t="s" ph="1">
        <v>2746</v>
      </c>
      <c r="F806" s="132" t="s">
        <v>4664</v>
      </c>
      <c r="G806" s="132" t="s">
        <v>5635</v>
      </c>
    </row>
    <row r="807" spans="1:7" ht="21.75" customHeight="1">
      <c r="A807" s="132" t="s">
        <v>5358</v>
      </c>
      <c r="B807" s="133" t="s">
        <v>345</v>
      </c>
      <c r="C807" s="132" t="s" ph="1">
        <v>7038</v>
      </c>
      <c r="D807" s="133" t="s">
        <v>7032</v>
      </c>
      <c r="E807" s="132" t="s" ph="1">
        <v>5792</v>
      </c>
      <c r="F807" s="132" t="s">
        <v>4664</v>
      </c>
      <c r="G807" s="132" t="s">
        <v>5635</v>
      </c>
    </row>
    <row r="808" spans="1:7" ht="21.75" customHeight="1">
      <c r="A808" s="132" t="s">
        <v>5358</v>
      </c>
      <c r="B808" s="134"/>
      <c r="C808" s="135"/>
      <c r="D808" s="133" t="s">
        <v>7037</v>
      </c>
      <c r="E808" s="132" t="s" ph="1">
        <v>2585</v>
      </c>
      <c r="F808" s="132" t="s">
        <v>4664</v>
      </c>
      <c r="G808" s="132" t="s">
        <v>5635</v>
      </c>
    </row>
    <row r="809" spans="1:7" ht="21.75" customHeight="1">
      <c r="A809" s="132" t="s">
        <v>5358</v>
      </c>
      <c r="B809" s="134"/>
      <c r="C809" s="135"/>
      <c r="D809" s="133" t="s">
        <v>7036</v>
      </c>
      <c r="E809" s="132" t="s" ph="1">
        <v>5640</v>
      </c>
      <c r="F809" s="132" t="s">
        <v>4664</v>
      </c>
      <c r="G809" s="132" t="s">
        <v>5635</v>
      </c>
    </row>
    <row r="810" spans="1:7" ht="21.75" customHeight="1">
      <c r="A810" s="132" t="s">
        <v>5358</v>
      </c>
      <c r="B810" s="133" t="s">
        <v>362</v>
      </c>
      <c r="C810" s="132" t="s" ph="1">
        <v>7034</v>
      </c>
      <c r="D810" s="133" t="s">
        <v>7033</v>
      </c>
      <c r="E810" s="132" t="s" ph="1">
        <v>5777</v>
      </c>
      <c r="F810" s="132" t="s">
        <v>4664</v>
      </c>
      <c r="G810" s="132" t="s">
        <v>5635</v>
      </c>
    </row>
    <row r="811" spans="1:7" ht="21.75" customHeight="1">
      <c r="A811" s="132" t="s">
        <v>5358</v>
      </c>
      <c r="B811" s="134"/>
      <c r="C811" s="135"/>
      <c r="D811" s="133" t="s">
        <v>7032</v>
      </c>
      <c r="E811" s="132" t="s" ph="1">
        <v>5792</v>
      </c>
      <c r="F811" s="132" t="s">
        <v>4664</v>
      </c>
      <c r="G811" s="132" t="s">
        <v>5635</v>
      </c>
    </row>
    <row r="812" spans="1:7" ht="21.75" customHeight="1">
      <c r="A812" s="132" t="s">
        <v>5358</v>
      </c>
      <c r="B812" s="133" t="s">
        <v>7030</v>
      </c>
      <c r="C812" s="132" t="s" ph="1">
        <v>7029</v>
      </c>
      <c r="D812" s="133" t="s">
        <v>3656</v>
      </c>
      <c r="E812" s="132" t="s" ph="1">
        <v>7029</v>
      </c>
      <c r="F812" s="132" t="s">
        <v>4664</v>
      </c>
      <c r="G812" s="132" t="s">
        <v>5635</v>
      </c>
    </row>
    <row r="813" spans="1:7" ht="21.75" customHeight="1">
      <c r="A813" s="132" t="s">
        <v>5358</v>
      </c>
      <c r="B813" s="133" t="s">
        <v>7028</v>
      </c>
      <c r="C813" s="132" t="s" ph="1">
        <v>4670</v>
      </c>
      <c r="D813" s="133" t="s">
        <v>1493</v>
      </c>
      <c r="E813" s="132" t="s" ph="1">
        <v>4670</v>
      </c>
      <c r="F813" s="132" t="s">
        <v>4664</v>
      </c>
      <c r="G813" s="132" t="s">
        <v>5635</v>
      </c>
    </row>
    <row r="814" spans="1:7" ht="21.75" customHeight="1">
      <c r="A814" s="132" t="s">
        <v>5358</v>
      </c>
      <c r="B814" s="133" t="s">
        <v>7027</v>
      </c>
      <c r="C814" s="132" t="s" ph="1">
        <v>5004</v>
      </c>
      <c r="D814" s="133" t="s">
        <v>3393</v>
      </c>
      <c r="E814" s="132" t="s" ph="1">
        <v>5004</v>
      </c>
      <c r="F814" s="132" t="s">
        <v>4664</v>
      </c>
      <c r="G814" s="132" t="s">
        <v>5635</v>
      </c>
    </row>
    <row r="815" spans="1:7" ht="21.75" customHeight="1">
      <c r="A815" s="132" t="s">
        <v>2804</v>
      </c>
      <c r="B815" s="133" t="s">
        <v>7025</v>
      </c>
      <c r="C815" s="132" t="s" ph="1">
        <v>6635</v>
      </c>
      <c r="D815" s="133" t="s">
        <v>3106</v>
      </c>
      <c r="E815" s="132" t="s" ph="1">
        <v>1852</v>
      </c>
      <c r="F815" s="132" t="s">
        <v>7962</v>
      </c>
      <c r="G815" s="132" t="s">
        <v>5635</v>
      </c>
    </row>
    <row r="816" spans="1:7" ht="21.75" customHeight="1">
      <c r="A816" s="132" t="s">
        <v>2804</v>
      </c>
      <c r="B816" s="133" t="s">
        <v>6714</v>
      </c>
      <c r="C816" s="132" t="s" ph="1">
        <v>7024</v>
      </c>
      <c r="D816" s="133" t="s">
        <v>3106</v>
      </c>
      <c r="E816" s="132" t="s" ph="1">
        <v>1852</v>
      </c>
      <c r="F816" s="132" t="s">
        <v>7962</v>
      </c>
      <c r="G816" s="132" t="s">
        <v>5635</v>
      </c>
    </row>
    <row r="817" spans="1:7" ht="21.75" customHeight="1">
      <c r="A817" s="132" t="s">
        <v>2804</v>
      </c>
      <c r="B817" s="133" t="s">
        <v>7023</v>
      </c>
      <c r="C817" s="132" t="s" ph="1">
        <v>7022</v>
      </c>
      <c r="D817" s="133" t="s">
        <v>5085</v>
      </c>
      <c r="E817" s="132" t="s" ph="1">
        <v>7022</v>
      </c>
      <c r="F817" s="132" t="s">
        <v>7962</v>
      </c>
      <c r="G817" s="132" t="s">
        <v>5635</v>
      </c>
    </row>
    <row r="818" spans="1:7" ht="21.75" customHeight="1">
      <c r="A818" s="132" t="s">
        <v>2804</v>
      </c>
      <c r="B818" s="133" t="s">
        <v>7021</v>
      </c>
      <c r="C818" s="132" t="s" ph="1">
        <v>7020</v>
      </c>
      <c r="D818" s="133" t="s">
        <v>3899</v>
      </c>
      <c r="E818" s="132" t="s" ph="1">
        <v>7020</v>
      </c>
      <c r="F818" s="132" t="s">
        <v>7962</v>
      </c>
      <c r="G818" s="132" t="s">
        <v>5635</v>
      </c>
    </row>
    <row r="819" spans="1:7" ht="21.75" customHeight="1">
      <c r="A819" s="132" t="s">
        <v>2804</v>
      </c>
      <c r="B819" s="133" t="s">
        <v>5810</v>
      </c>
      <c r="C819" s="132" t="s" ph="1">
        <v>923</v>
      </c>
      <c r="D819" s="133" t="s">
        <v>6996</v>
      </c>
      <c r="E819" s="132" t="s" ph="1">
        <v>5142</v>
      </c>
      <c r="F819" s="132" t="s">
        <v>7962</v>
      </c>
      <c r="G819" s="132" t="s">
        <v>5635</v>
      </c>
    </row>
    <row r="820" spans="1:7" ht="21.75" customHeight="1">
      <c r="A820" s="132" t="s">
        <v>2804</v>
      </c>
      <c r="B820" s="133" t="s">
        <v>589</v>
      </c>
      <c r="C820" s="132" t="s" ph="1">
        <v>252</v>
      </c>
      <c r="D820" s="133" t="s">
        <v>6996</v>
      </c>
      <c r="E820" s="132" t="s" ph="1">
        <v>5142</v>
      </c>
      <c r="F820" s="132" t="s">
        <v>7962</v>
      </c>
      <c r="G820" s="132" t="s">
        <v>5635</v>
      </c>
    </row>
    <row r="821" spans="1:7" ht="21.75" customHeight="1">
      <c r="A821" s="132" t="s">
        <v>2804</v>
      </c>
      <c r="B821" s="133" t="s">
        <v>7019</v>
      </c>
      <c r="C821" s="132" t="s" ph="1">
        <v>7017</v>
      </c>
      <c r="D821" s="133" t="s">
        <v>6996</v>
      </c>
      <c r="E821" s="132" t="s" ph="1">
        <v>5142</v>
      </c>
      <c r="F821" s="132" t="s">
        <v>7962</v>
      </c>
      <c r="G821" s="132" t="s">
        <v>5635</v>
      </c>
    </row>
    <row r="822" spans="1:7" ht="21.75" customHeight="1">
      <c r="A822" s="132" t="s">
        <v>2804</v>
      </c>
      <c r="B822" s="133" t="s">
        <v>7016</v>
      </c>
      <c r="C822" s="132" t="s" ph="1">
        <v>1777</v>
      </c>
      <c r="D822" s="133" t="s">
        <v>6996</v>
      </c>
      <c r="E822" s="132" t="s" ph="1">
        <v>5142</v>
      </c>
      <c r="F822" s="132" t="s">
        <v>7962</v>
      </c>
      <c r="G822" s="132" t="s">
        <v>5635</v>
      </c>
    </row>
    <row r="823" spans="1:7" ht="21.75" customHeight="1">
      <c r="A823" s="132" t="s">
        <v>2804</v>
      </c>
      <c r="B823" s="133" t="s">
        <v>7014</v>
      </c>
      <c r="C823" s="132" t="s" ph="1">
        <v>5588</v>
      </c>
      <c r="D823" s="133" t="s">
        <v>2597</v>
      </c>
      <c r="E823" s="132" t="s" ph="1">
        <v>5588</v>
      </c>
      <c r="F823" s="132" t="s">
        <v>7962</v>
      </c>
      <c r="G823" s="132" t="s">
        <v>5635</v>
      </c>
    </row>
    <row r="824" spans="1:7" ht="21.75" customHeight="1">
      <c r="A824" s="132" t="s">
        <v>2804</v>
      </c>
      <c r="B824" s="133" t="s">
        <v>2325</v>
      </c>
      <c r="C824" s="132" t="s" ph="1">
        <v>6460</v>
      </c>
      <c r="D824" s="133" t="s">
        <v>3552</v>
      </c>
      <c r="E824" s="132" t="s" ph="1">
        <v>6460</v>
      </c>
      <c r="F824" s="132" t="s">
        <v>7962</v>
      </c>
      <c r="G824" s="132" t="s">
        <v>5635</v>
      </c>
    </row>
    <row r="825" spans="1:7" ht="21.75" customHeight="1">
      <c r="A825" s="132" t="s">
        <v>2804</v>
      </c>
      <c r="B825" s="133" t="s">
        <v>6131</v>
      </c>
      <c r="C825" s="132" t="s" ph="1">
        <v>1513</v>
      </c>
      <c r="D825" s="133" t="s">
        <v>2949</v>
      </c>
      <c r="E825" s="132" t="s" ph="1">
        <v>1513</v>
      </c>
      <c r="F825" s="132" t="s">
        <v>7962</v>
      </c>
      <c r="G825" s="132" t="s">
        <v>5635</v>
      </c>
    </row>
    <row r="826" spans="1:7" ht="21.75" customHeight="1">
      <c r="A826" s="132" t="s">
        <v>2804</v>
      </c>
      <c r="B826" s="133" t="s">
        <v>7013</v>
      </c>
      <c r="C826" s="132" t="s" ph="1">
        <v>6993</v>
      </c>
      <c r="D826" s="133" t="s">
        <v>2551</v>
      </c>
      <c r="E826" s="132" t="s" ph="1">
        <v>6993</v>
      </c>
      <c r="F826" s="132" t="s">
        <v>7962</v>
      </c>
      <c r="G826" s="132" t="s">
        <v>5635</v>
      </c>
    </row>
    <row r="827" spans="1:7" ht="21.75" customHeight="1">
      <c r="A827" s="132" t="s">
        <v>2804</v>
      </c>
      <c r="B827" s="133" t="s">
        <v>3559</v>
      </c>
      <c r="C827" s="132" t="s" ph="1">
        <v>7012</v>
      </c>
      <c r="D827" s="133" t="s">
        <v>2551</v>
      </c>
      <c r="E827" s="132" t="s" ph="1">
        <v>6993</v>
      </c>
      <c r="F827" s="132" t="s">
        <v>7962</v>
      </c>
      <c r="G827" s="132" t="s">
        <v>5635</v>
      </c>
    </row>
    <row r="828" spans="1:7" ht="21.75" customHeight="1">
      <c r="A828" s="132" t="s">
        <v>2804</v>
      </c>
      <c r="B828" s="133" t="s">
        <v>6760</v>
      </c>
      <c r="C828" s="132" t="s" ph="1">
        <v>7011</v>
      </c>
      <c r="D828" s="133" t="s">
        <v>2551</v>
      </c>
      <c r="E828" s="132" t="s" ph="1">
        <v>6993</v>
      </c>
      <c r="F828" s="132" t="s">
        <v>7962</v>
      </c>
      <c r="G828" s="132" t="s">
        <v>5635</v>
      </c>
    </row>
    <row r="829" spans="1:7" ht="21.75" customHeight="1">
      <c r="A829" s="132" t="s">
        <v>2804</v>
      </c>
      <c r="B829" s="133" t="s">
        <v>1301</v>
      </c>
      <c r="C829" s="132" t="s" ph="1">
        <v>7010</v>
      </c>
      <c r="D829" s="133" t="s">
        <v>2551</v>
      </c>
      <c r="E829" s="132" t="s" ph="1">
        <v>6993</v>
      </c>
      <c r="F829" s="132" t="s">
        <v>7962</v>
      </c>
      <c r="G829" s="132" t="s">
        <v>5635</v>
      </c>
    </row>
    <row r="830" spans="1:7" ht="21.75" customHeight="1">
      <c r="A830" s="132" t="s">
        <v>2804</v>
      </c>
      <c r="B830" s="133" t="s">
        <v>2446</v>
      </c>
      <c r="C830" s="132" t="s" ph="1">
        <v>7009</v>
      </c>
      <c r="D830" s="133" t="s">
        <v>2551</v>
      </c>
      <c r="E830" s="132" t="s" ph="1">
        <v>6993</v>
      </c>
      <c r="F830" s="132" t="s">
        <v>7962</v>
      </c>
      <c r="G830" s="132" t="s">
        <v>5635</v>
      </c>
    </row>
    <row r="831" spans="1:7" ht="21.75" customHeight="1">
      <c r="A831" s="132" t="s">
        <v>2804</v>
      </c>
      <c r="B831" s="133" t="s">
        <v>637</v>
      </c>
      <c r="C831" s="132" t="s" ph="1">
        <v>7008</v>
      </c>
      <c r="D831" s="133" t="s">
        <v>2551</v>
      </c>
      <c r="E831" s="132" t="s" ph="1">
        <v>6993</v>
      </c>
      <c r="F831" s="132" t="s">
        <v>7962</v>
      </c>
      <c r="G831" s="132" t="s">
        <v>5635</v>
      </c>
    </row>
    <row r="832" spans="1:7" ht="21.75" customHeight="1">
      <c r="A832" s="132" t="s">
        <v>2804</v>
      </c>
      <c r="B832" s="133" t="s">
        <v>7007</v>
      </c>
      <c r="C832" s="132" t="s" ph="1">
        <v>7001</v>
      </c>
      <c r="D832" s="133" t="s">
        <v>6520</v>
      </c>
      <c r="E832" s="132" t="s" ph="1">
        <v>7001</v>
      </c>
      <c r="F832" s="132" t="s">
        <v>7962</v>
      </c>
      <c r="G832" s="132" t="s">
        <v>5635</v>
      </c>
    </row>
    <row r="833" spans="1:7" ht="21.75" customHeight="1">
      <c r="A833" s="132" t="s">
        <v>2804</v>
      </c>
      <c r="B833" s="133" t="s">
        <v>3983</v>
      </c>
      <c r="C833" s="132" t="s" ph="1">
        <v>7006</v>
      </c>
      <c r="D833" s="133" t="s">
        <v>4823</v>
      </c>
      <c r="E833" s="132" t="s" ph="1">
        <v>3572</v>
      </c>
      <c r="F833" s="132" t="s">
        <v>7962</v>
      </c>
      <c r="G833" s="132" t="s">
        <v>5635</v>
      </c>
    </row>
    <row r="834" spans="1:7" ht="21.75" customHeight="1">
      <c r="A834" s="132" t="s">
        <v>2804</v>
      </c>
      <c r="B834" s="133" t="s">
        <v>6829</v>
      </c>
      <c r="C834" s="132" t="s" ph="1">
        <v>4131</v>
      </c>
      <c r="D834" s="133" t="s">
        <v>4823</v>
      </c>
      <c r="E834" s="132" t="s" ph="1">
        <v>3572</v>
      </c>
      <c r="F834" s="132" t="s">
        <v>7962</v>
      </c>
      <c r="G834" s="132" t="s">
        <v>5635</v>
      </c>
    </row>
    <row r="835" spans="1:7" ht="21.75" customHeight="1">
      <c r="A835" s="132" t="s">
        <v>2804</v>
      </c>
      <c r="B835" s="133" t="s">
        <v>7005</v>
      </c>
      <c r="C835" s="132" t="s" ph="1">
        <v>6871</v>
      </c>
      <c r="D835" s="133" t="s">
        <v>4823</v>
      </c>
      <c r="E835" s="132" t="s" ph="1">
        <v>3572</v>
      </c>
      <c r="F835" s="132" t="s">
        <v>7962</v>
      </c>
      <c r="G835" s="132" t="s">
        <v>5635</v>
      </c>
    </row>
    <row r="836" spans="1:7" ht="21.75" customHeight="1">
      <c r="A836" s="132" t="s">
        <v>2804</v>
      </c>
      <c r="B836" s="133" t="s">
        <v>3727</v>
      </c>
      <c r="C836" s="132" t="s" ph="1">
        <v>4223</v>
      </c>
      <c r="D836" s="133" t="s">
        <v>3433</v>
      </c>
      <c r="E836" s="132" t="s" ph="1">
        <v>4223</v>
      </c>
      <c r="F836" s="132" t="s">
        <v>7962</v>
      </c>
      <c r="G836" s="132" t="s">
        <v>5635</v>
      </c>
    </row>
    <row r="837" spans="1:7" ht="21.75" customHeight="1">
      <c r="A837" s="132" t="s">
        <v>2804</v>
      </c>
      <c r="B837" s="133" t="s">
        <v>7004</v>
      </c>
      <c r="C837" s="132" t="s" ph="1">
        <v>7002</v>
      </c>
      <c r="D837" s="133" t="s">
        <v>7003</v>
      </c>
      <c r="E837" s="132" t="s" ph="1">
        <v>7002</v>
      </c>
      <c r="F837" s="132" t="s">
        <v>7962</v>
      </c>
      <c r="G837" s="132" t="s">
        <v>5635</v>
      </c>
    </row>
    <row r="838" spans="1:7" ht="21.75" customHeight="1">
      <c r="A838" s="132" t="s">
        <v>2804</v>
      </c>
      <c r="B838" s="133" t="s">
        <v>5728</v>
      </c>
      <c r="C838" s="132" t="s" ph="1">
        <v>3417</v>
      </c>
      <c r="D838" s="133" t="s">
        <v>2597</v>
      </c>
      <c r="E838" s="132" t="s" ph="1">
        <v>5588</v>
      </c>
      <c r="F838" s="132" t="s">
        <v>7962</v>
      </c>
      <c r="G838" s="132" t="s">
        <v>5635</v>
      </c>
    </row>
    <row r="839" spans="1:7" ht="21.75" customHeight="1">
      <c r="A839" s="132" t="s">
        <v>2804</v>
      </c>
      <c r="B839" s="134"/>
      <c r="C839" s="135"/>
      <c r="D839" s="133" t="s">
        <v>6520</v>
      </c>
      <c r="E839" s="132" t="s" ph="1">
        <v>7001</v>
      </c>
      <c r="F839" s="132" t="s">
        <v>7962</v>
      </c>
      <c r="G839" s="132" t="s">
        <v>5635</v>
      </c>
    </row>
    <row r="840" spans="1:7" ht="21.75" customHeight="1">
      <c r="A840" s="132" t="s">
        <v>2804</v>
      </c>
      <c r="B840" s="134"/>
      <c r="C840" s="135"/>
      <c r="D840" s="133" t="s">
        <v>2949</v>
      </c>
      <c r="E840" s="132" t="s" ph="1">
        <v>1513</v>
      </c>
      <c r="F840" s="132" t="s">
        <v>7962</v>
      </c>
      <c r="G840" s="132" t="s">
        <v>5635</v>
      </c>
    </row>
    <row r="841" spans="1:7" ht="21.75" customHeight="1">
      <c r="A841" s="132" t="s">
        <v>2804</v>
      </c>
      <c r="B841" s="134"/>
      <c r="C841" s="135"/>
      <c r="D841" s="133" t="s">
        <v>2551</v>
      </c>
      <c r="E841" s="132" t="s" ph="1">
        <v>6993</v>
      </c>
      <c r="F841" s="132" t="s">
        <v>7962</v>
      </c>
      <c r="G841" s="132" t="s">
        <v>5635</v>
      </c>
    </row>
    <row r="842" spans="1:7" ht="21.75" customHeight="1">
      <c r="A842" s="132" t="s">
        <v>2804</v>
      </c>
      <c r="B842" s="134"/>
      <c r="C842" s="135"/>
      <c r="D842" s="133" t="s">
        <v>3552</v>
      </c>
      <c r="E842" s="132" t="s" ph="1">
        <v>6460</v>
      </c>
      <c r="F842" s="132" t="s">
        <v>7962</v>
      </c>
      <c r="G842" s="132" t="s">
        <v>5635</v>
      </c>
    </row>
    <row r="843" spans="1:7" ht="21.75" customHeight="1">
      <c r="A843" s="132" t="s">
        <v>2804</v>
      </c>
      <c r="B843" s="133" t="s">
        <v>6999</v>
      </c>
      <c r="C843" s="132" t="s" ph="1">
        <v>6997</v>
      </c>
      <c r="D843" s="133" t="s">
        <v>2551</v>
      </c>
      <c r="E843" s="132" t="s" ph="1">
        <v>6993</v>
      </c>
      <c r="F843" s="132" t="s">
        <v>7962</v>
      </c>
      <c r="G843" s="132" t="s">
        <v>5635</v>
      </c>
    </row>
    <row r="844" spans="1:7" ht="21.75" customHeight="1">
      <c r="A844" s="132" t="s">
        <v>2804</v>
      </c>
      <c r="B844" s="133" t="s">
        <v>4216</v>
      </c>
      <c r="C844" s="132" t="s" ph="1">
        <v>5127</v>
      </c>
      <c r="D844" s="133" t="s">
        <v>2551</v>
      </c>
      <c r="E844" s="132" t="s" ph="1">
        <v>6993</v>
      </c>
      <c r="F844" s="132" t="s">
        <v>7962</v>
      </c>
      <c r="G844" s="132" t="s">
        <v>5635</v>
      </c>
    </row>
    <row r="845" spans="1:7" ht="21.75" customHeight="1">
      <c r="A845" s="132" t="s">
        <v>2804</v>
      </c>
      <c r="B845" s="134"/>
      <c r="C845" s="135"/>
      <c r="D845" s="133" t="s">
        <v>3552</v>
      </c>
      <c r="E845" s="132" t="s" ph="1">
        <v>6460</v>
      </c>
      <c r="F845" s="132" t="s">
        <v>7962</v>
      </c>
      <c r="G845" s="132" t="s">
        <v>5635</v>
      </c>
    </row>
    <row r="846" spans="1:7" ht="21.75" customHeight="1">
      <c r="A846" s="132" t="s">
        <v>2804</v>
      </c>
      <c r="B846" s="134"/>
      <c r="C846" s="135"/>
      <c r="D846" s="133" t="s">
        <v>6996</v>
      </c>
      <c r="E846" s="132" t="s" ph="1">
        <v>5142</v>
      </c>
      <c r="F846" s="132" t="s">
        <v>7962</v>
      </c>
      <c r="G846" s="132" t="s">
        <v>5635</v>
      </c>
    </row>
    <row r="847" spans="1:7" ht="21.75" customHeight="1">
      <c r="A847" s="132" t="s">
        <v>2804</v>
      </c>
      <c r="B847" s="133" t="s">
        <v>6994</v>
      </c>
      <c r="C847" s="132" t="s" ph="1">
        <v>6992</v>
      </c>
      <c r="D847" s="133" t="s">
        <v>2551</v>
      </c>
      <c r="E847" s="132" t="s" ph="1">
        <v>6993</v>
      </c>
      <c r="F847" s="132" t="s">
        <v>7962</v>
      </c>
      <c r="G847" s="132" t="s">
        <v>5635</v>
      </c>
    </row>
    <row r="848" spans="1:7" ht="21.75" customHeight="1">
      <c r="A848" s="132" t="s">
        <v>2804</v>
      </c>
      <c r="B848" s="134"/>
      <c r="C848" s="135"/>
      <c r="D848" s="133" t="s">
        <v>6483</v>
      </c>
      <c r="E848" s="132" t="s" ph="1">
        <v>6992</v>
      </c>
      <c r="F848" s="132" t="s">
        <v>7962</v>
      </c>
      <c r="G848" s="132" t="s">
        <v>5635</v>
      </c>
    </row>
    <row r="849" spans="1:11" ht="21.75" customHeight="1">
      <c r="A849" s="132" t="s">
        <v>2804</v>
      </c>
      <c r="B849" s="133" t="s">
        <v>6991</v>
      </c>
      <c r="C849" s="132" t="s" ph="1">
        <v>2154</v>
      </c>
      <c r="D849" s="133" t="s">
        <v>3106</v>
      </c>
      <c r="E849" s="132" t="s" ph="1">
        <v>1852</v>
      </c>
      <c r="F849" s="132" t="s">
        <v>7962</v>
      </c>
      <c r="G849" s="132" t="s">
        <v>5635</v>
      </c>
    </row>
    <row r="850" spans="1:11" ht="21.75" customHeight="1">
      <c r="A850" s="132" t="s">
        <v>6951</v>
      </c>
      <c r="B850" s="133" t="s">
        <v>2818</v>
      </c>
      <c r="C850" s="132" t="s" ph="1">
        <v>6989</v>
      </c>
      <c r="D850" s="133" t="s">
        <v>1497</v>
      </c>
      <c r="E850" s="132" t="s" ph="1">
        <v>6989</v>
      </c>
      <c r="F850" s="132" t="s">
        <v>7957</v>
      </c>
      <c r="G850" s="132" t="s">
        <v>5635</v>
      </c>
      <c r="H850" s="131" ph="1"/>
      <c r="J850" s="131" ph="1"/>
      <c r="K850" s="131" ph="1"/>
    </row>
    <row r="851" spans="1:11" ht="21.75" customHeight="1">
      <c r="A851" s="132" t="s">
        <v>6951</v>
      </c>
      <c r="B851" s="133" t="s">
        <v>6988</v>
      </c>
      <c r="C851" s="132" t="s" ph="1">
        <v>6986</v>
      </c>
      <c r="D851" s="133" t="s">
        <v>6987</v>
      </c>
      <c r="E851" s="132" t="s" ph="1">
        <v>6986</v>
      </c>
      <c r="F851" s="132" t="s">
        <v>7957</v>
      </c>
      <c r="G851" s="132" t="s">
        <v>5635</v>
      </c>
      <c r="J851" s="131" ph="1"/>
      <c r="K851" s="131" ph="1"/>
    </row>
    <row r="852" spans="1:11" ht="21.75" customHeight="1">
      <c r="A852" s="132" t="s">
        <v>6951</v>
      </c>
      <c r="B852" s="134"/>
      <c r="C852" s="135" ph="1"/>
      <c r="D852" s="133" t="s">
        <v>6962</v>
      </c>
      <c r="E852" s="132" t="s" ph="1">
        <v>426</v>
      </c>
      <c r="F852" s="132" t="s">
        <v>7957</v>
      </c>
      <c r="G852" s="132" t="s">
        <v>5635</v>
      </c>
      <c r="H852" s="131" ph="1"/>
      <c r="J852" s="131" ph="1"/>
      <c r="K852" s="131" ph="1"/>
    </row>
    <row r="853" spans="1:11" ht="21.75" customHeight="1">
      <c r="A853" s="132" t="s">
        <v>6951</v>
      </c>
      <c r="B853" s="134"/>
      <c r="C853" s="135" ph="1"/>
      <c r="D853" s="133" t="s">
        <v>93</v>
      </c>
      <c r="E853" s="132" t="s" ph="1">
        <v>6966</v>
      </c>
      <c r="F853" s="132" t="s">
        <v>7957</v>
      </c>
      <c r="G853" s="132" t="s">
        <v>5635</v>
      </c>
      <c r="H853" s="131" ph="1"/>
      <c r="J853" s="131" ph="1"/>
      <c r="K853" s="131" ph="1"/>
    </row>
    <row r="854" spans="1:11" ht="21.75" customHeight="1">
      <c r="A854" s="132" t="s">
        <v>6951</v>
      </c>
      <c r="B854" s="134"/>
      <c r="C854" s="135" ph="1"/>
      <c r="D854" s="133" t="s">
        <v>6292</v>
      </c>
      <c r="E854" s="132" t="s" ph="1">
        <v>6291</v>
      </c>
      <c r="F854" s="132" t="s">
        <v>7957</v>
      </c>
      <c r="G854" s="132" t="s">
        <v>5635</v>
      </c>
      <c r="J854" s="131" ph="1"/>
      <c r="K854" s="131" ph="1"/>
    </row>
    <row r="855" spans="1:11" ht="21.75" customHeight="1">
      <c r="A855" s="132" t="s">
        <v>6951</v>
      </c>
      <c r="B855" s="134"/>
      <c r="C855" s="135"/>
      <c r="D855" s="133" t="s">
        <v>6977</v>
      </c>
      <c r="E855" s="132" t="s" ph="1">
        <v>6976</v>
      </c>
      <c r="F855" s="132" t="s">
        <v>7957</v>
      </c>
      <c r="G855" s="132" t="s">
        <v>5635</v>
      </c>
      <c r="H855" s="131" ph="1"/>
      <c r="J855" s="131" ph="1"/>
      <c r="K855" s="131" ph="1"/>
    </row>
    <row r="856" spans="1:11" ht="21.75" customHeight="1">
      <c r="A856" s="132" t="s">
        <v>6951</v>
      </c>
      <c r="B856" s="133" t="s">
        <v>6985</v>
      </c>
      <c r="C856" s="132" t="s" ph="1">
        <v>6975</v>
      </c>
      <c r="D856" s="133" t="s">
        <v>6446</v>
      </c>
      <c r="E856" s="132" t="s" ph="1">
        <v>6975</v>
      </c>
      <c r="F856" s="132" t="s">
        <v>7957</v>
      </c>
      <c r="G856" s="132" t="s">
        <v>5635</v>
      </c>
      <c r="J856" s="131" ph="1"/>
      <c r="K856" s="131" ph="1"/>
    </row>
    <row r="857" spans="1:11" ht="21.75" customHeight="1">
      <c r="A857" s="132" t="s">
        <v>6951</v>
      </c>
      <c r="B857" s="133" t="s">
        <v>6984</v>
      </c>
      <c r="C857" s="132" t="s" ph="1">
        <v>6955</v>
      </c>
      <c r="D857" s="133" t="s">
        <v>1855</v>
      </c>
      <c r="E857" s="132" t="s" ph="1">
        <v>6955</v>
      </c>
      <c r="F857" s="132" t="s">
        <v>7957</v>
      </c>
      <c r="G857" s="132" t="s">
        <v>5635</v>
      </c>
      <c r="H857" s="131" ph="1"/>
      <c r="J857" s="131" ph="1"/>
      <c r="K857" s="131" ph="1"/>
    </row>
    <row r="858" spans="1:11" ht="21.75" customHeight="1">
      <c r="A858" s="132" t="s">
        <v>6951</v>
      </c>
      <c r="B858" s="134"/>
      <c r="C858" s="135"/>
      <c r="D858" s="133" t="s">
        <v>6446</v>
      </c>
      <c r="E858" s="132" t="s" ph="1">
        <v>6975</v>
      </c>
      <c r="F858" s="132" t="s">
        <v>7957</v>
      </c>
      <c r="G858" s="132" t="s">
        <v>5635</v>
      </c>
      <c r="J858" s="131" ph="1"/>
      <c r="K858" s="131" ph="1"/>
    </row>
    <row r="859" spans="1:11" ht="21.75" customHeight="1">
      <c r="A859" s="132" t="s">
        <v>6951</v>
      </c>
      <c r="B859" s="133" t="s">
        <v>6459</v>
      </c>
      <c r="C859" s="132" t="s" ph="1">
        <v>3842</v>
      </c>
      <c r="D859" s="133" t="s">
        <v>4934</v>
      </c>
      <c r="E859" s="132" t="s" ph="1">
        <v>5371</v>
      </c>
      <c r="F859" s="132" t="s">
        <v>7957</v>
      </c>
      <c r="G859" s="132" t="s">
        <v>5635</v>
      </c>
      <c r="H859" s="131" ph="1"/>
      <c r="J859" s="131" ph="1"/>
      <c r="K859" s="131" ph="1"/>
    </row>
    <row r="860" spans="1:11" ht="21.75" customHeight="1">
      <c r="A860" s="132" t="s">
        <v>6951</v>
      </c>
      <c r="B860" s="134"/>
      <c r="C860" s="135"/>
      <c r="D860" s="133" t="s">
        <v>2063</v>
      </c>
      <c r="E860" s="132" t="s" ph="1">
        <v>6971</v>
      </c>
      <c r="F860" s="132" t="s">
        <v>7957</v>
      </c>
      <c r="G860" s="132" t="s">
        <v>5635</v>
      </c>
      <c r="H860" s="131" ph="1"/>
      <c r="J860" s="131" ph="1"/>
      <c r="K860" s="131" ph="1"/>
    </row>
    <row r="861" spans="1:11" ht="21.75" customHeight="1">
      <c r="A861" s="132" t="s">
        <v>6951</v>
      </c>
      <c r="B861" s="134"/>
      <c r="C861" s="135"/>
      <c r="D861" s="133" t="s">
        <v>1855</v>
      </c>
      <c r="E861" s="132" t="s" ph="1">
        <v>6955</v>
      </c>
      <c r="F861" s="132" t="s">
        <v>7957</v>
      </c>
      <c r="G861" s="132" t="s">
        <v>5635</v>
      </c>
      <c r="H861" s="131" ph="1"/>
      <c r="J861" s="131" ph="1"/>
      <c r="K861" s="131" ph="1"/>
    </row>
    <row r="862" spans="1:11" ht="21.75" customHeight="1">
      <c r="A862" s="132" t="s">
        <v>6951</v>
      </c>
      <c r="B862" s="134"/>
      <c r="C862" s="135"/>
      <c r="D862" s="133" t="s">
        <v>6954</v>
      </c>
      <c r="E862" s="132" t="s" ph="1">
        <v>6953</v>
      </c>
      <c r="F862" s="132" t="s">
        <v>7957</v>
      </c>
      <c r="G862" s="132" t="s">
        <v>5635</v>
      </c>
      <c r="J862" s="131" ph="1"/>
      <c r="K862" s="131" ph="1"/>
    </row>
    <row r="863" spans="1:11" ht="21.75" customHeight="1">
      <c r="A863" s="132" t="s">
        <v>6951</v>
      </c>
      <c r="B863" s="133" t="s">
        <v>6983</v>
      </c>
      <c r="C863" s="132" t="s" ph="1">
        <v>6935</v>
      </c>
      <c r="D863" s="133" t="s">
        <v>4934</v>
      </c>
      <c r="E863" s="132" t="s" ph="1">
        <v>5371</v>
      </c>
      <c r="F863" s="132" t="s">
        <v>7957</v>
      </c>
      <c r="G863" s="132" t="s">
        <v>5635</v>
      </c>
      <c r="H863" s="131" ph="1"/>
      <c r="J863" s="131" ph="1"/>
      <c r="K863" s="131" ph="1"/>
    </row>
    <row r="864" spans="1:11" ht="21.75" customHeight="1">
      <c r="A864" s="132" t="s">
        <v>6951</v>
      </c>
      <c r="B864" s="134"/>
      <c r="C864" s="135"/>
      <c r="D864" s="133" t="s">
        <v>6977</v>
      </c>
      <c r="E864" s="132" t="s" ph="1">
        <v>6976</v>
      </c>
      <c r="F864" s="132" t="s">
        <v>7957</v>
      </c>
      <c r="G864" s="132" t="s">
        <v>5635</v>
      </c>
      <c r="H864" s="131" ph="1"/>
      <c r="J864" s="131" ph="1"/>
      <c r="K864" s="131" ph="1"/>
    </row>
    <row r="865" spans="1:7" ht="21.75" customHeight="1">
      <c r="A865" s="132" t="s">
        <v>6951</v>
      </c>
      <c r="B865" s="134"/>
      <c r="C865" s="135"/>
      <c r="D865" s="133" t="s">
        <v>1855</v>
      </c>
      <c r="E865" s="132" t="s" ph="1">
        <v>6955</v>
      </c>
      <c r="F865" s="132" t="s">
        <v>7957</v>
      </c>
      <c r="G865" s="132" t="s">
        <v>5635</v>
      </c>
    </row>
    <row r="866" spans="1:7" ht="21.75" customHeight="1">
      <c r="A866" s="132" t="s">
        <v>6951</v>
      </c>
      <c r="B866" s="133" t="s">
        <v>6982</v>
      </c>
      <c r="C866" s="132" t="s" ph="1">
        <v>3323</v>
      </c>
      <c r="D866" s="133" t="s">
        <v>4934</v>
      </c>
      <c r="E866" s="132" t="s" ph="1">
        <v>5371</v>
      </c>
      <c r="F866" s="132" t="s">
        <v>7957</v>
      </c>
      <c r="G866" s="132" t="s">
        <v>5635</v>
      </c>
    </row>
    <row r="867" spans="1:7" ht="21.75" customHeight="1">
      <c r="A867" s="132" t="s">
        <v>6951</v>
      </c>
      <c r="B867" s="134"/>
      <c r="C867" s="135"/>
      <c r="D867" s="133" t="s">
        <v>6977</v>
      </c>
      <c r="E867" s="132" t="s" ph="1">
        <v>6976</v>
      </c>
      <c r="F867" s="132" t="s">
        <v>7957</v>
      </c>
      <c r="G867" s="132" t="s">
        <v>5635</v>
      </c>
    </row>
    <row r="868" spans="1:7" ht="21.75" customHeight="1">
      <c r="A868" s="132" t="s">
        <v>6951</v>
      </c>
      <c r="B868" s="133" t="s">
        <v>6981</v>
      </c>
      <c r="C868" s="132" t="s" ph="1">
        <v>6980</v>
      </c>
      <c r="D868" s="133" t="s">
        <v>4934</v>
      </c>
      <c r="E868" s="132" t="s" ph="1">
        <v>5371</v>
      </c>
      <c r="F868" s="132" t="s">
        <v>7957</v>
      </c>
      <c r="G868" s="132" t="s">
        <v>5635</v>
      </c>
    </row>
    <row r="869" spans="1:7" ht="21.75" customHeight="1">
      <c r="A869" s="132" t="s">
        <v>6951</v>
      </c>
      <c r="B869" s="134"/>
      <c r="C869" s="135"/>
      <c r="D869" s="133" t="s">
        <v>6977</v>
      </c>
      <c r="E869" s="132" t="s" ph="1">
        <v>6976</v>
      </c>
      <c r="F869" s="132" t="s">
        <v>7957</v>
      </c>
      <c r="G869" s="132" t="s">
        <v>5635</v>
      </c>
    </row>
    <row r="870" spans="1:7" ht="21.75" customHeight="1">
      <c r="A870" s="132" t="s">
        <v>6951</v>
      </c>
      <c r="B870" s="133" t="s">
        <v>6979</v>
      </c>
      <c r="C870" s="132" t="s" ph="1">
        <v>4925</v>
      </c>
      <c r="D870" s="133" t="s">
        <v>4934</v>
      </c>
      <c r="E870" s="132" t="s" ph="1">
        <v>5371</v>
      </c>
      <c r="F870" s="132" t="s">
        <v>7957</v>
      </c>
      <c r="G870" s="132" t="s">
        <v>5635</v>
      </c>
    </row>
    <row r="871" spans="1:7" ht="21.75" customHeight="1">
      <c r="A871" s="132" t="s">
        <v>6951</v>
      </c>
      <c r="B871" s="134"/>
      <c r="C871" s="135"/>
      <c r="D871" s="133" t="s">
        <v>6977</v>
      </c>
      <c r="E871" s="132" t="s" ph="1">
        <v>6976</v>
      </c>
      <c r="F871" s="132" t="s">
        <v>7957</v>
      </c>
      <c r="G871" s="132" t="s">
        <v>5635</v>
      </c>
    </row>
    <row r="872" spans="1:7" ht="21.75" customHeight="1">
      <c r="A872" s="132" t="s">
        <v>6951</v>
      </c>
      <c r="B872" s="133" t="s">
        <v>6978</v>
      </c>
      <c r="C872" s="132" t="s" ph="1">
        <v>5391</v>
      </c>
      <c r="D872" s="133" t="s">
        <v>6977</v>
      </c>
      <c r="E872" s="132" t="s" ph="1">
        <v>6976</v>
      </c>
      <c r="F872" s="132" t="s">
        <v>7957</v>
      </c>
      <c r="G872" s="132" t="s">
        <v>5635</v>
      </c>
    </row>
    <row r="873" spans="1:7" ht="21.75" customHeight="1">
      <c r="A873" s="132" t="s">
        <v>6951</v>
      </c>
      <c r="B873" s="134"/>
      <c r="C873" s="135"/>
      <c r="D873" s="133" t="s">
        <v>6446</v>
      </c>
      <c r="E873" s="132" t="s" ph="1">
        <v>6975</v>
      </c>
      <c r="F873" s="132" t="s">
        <v>7957</v>
      </c>
      <c r="G873" s="132" t="s">
        <v>5635</v>
      </c>
    </row>
    <row r="874" spans="1:7" ht="21.75" customHeight="1">
      <c r="A874" s="132" t="s">
        <v>6951</v>
      </c>
      <c r="B874" s="134"/>
      <c r="C874" s="135" ph="1"/>
      <c r="D874" s="133" t="s">
        <v>2063</v>
      </c>
      <c r="E874" s="132" t="s" ph="1">
        <v>6971</v>
      </c>
      <c r="F874" s="132" t="s">
        <v>7957</v>
      </c>
      <c r="G874" s="132" t="s">
        <v>5635</v>
      </c>
    </row>
    <row r="875" spans="1:7" ht="21.75" customHeight="1">
      <c r="A875" s="132" t="s">
        <v>6951</v>
      </c>
      <c r="B875" s="133" t="s">
        <v>6974</v>
      </c>
      <c r="C875" s="132" t="s" ph="1">
        <v>6953</v>
      </c>
      <c r="D875" s="133" t="s">
        <v>6954</v>
      </c>
      <c r="E875" s="132" t="s" ph="1">
        <v>6953</v>
      </c>
      <c r="F875" s="132" t="s">
        <v>7957</v>
      </c>
      <c r="G875" s="132" t="s">
        <v>5635</v>
      </c>
    </row>
    <row r="876" spans="1:7" ht="21.75" customHeight="1">
      <c r="A876" s="132" t="s">
        <v>6951</v>
      </c>
      <c r="B876" s="134"/>
      <c r="C876" s="135"/>
      <c r="D876" s="133" t="s">
        <v>2485</v>
      </c>
      <c r="E876" s="132" t="s" ph="1">
        <v>4932</v>
      </c>
      <c r="F876" s="132" t="s">
        <v>7957</v>
      </c>
      <c r="G876" s="132" t="s">
        <v>5635</v>
      </c>
    </row>
    <row r="877" spans="1:7" ht="21.75" customHeight="1">
      <c r="A877" s="132" t="s">
        <v>6951</v>
      </c>
      <c r="B877" s="133" t="s">
        <v>6973</v>
      </c>
      <c r="C877" s="132" t="s" ph="1">
        <v>6972</v>
      </c>
      <c r="D877" s="133" t="s">
        <v>4934</v>
      </c>
      <c r="E877" s="132" t="s" ph="1">
        <v>5371</v>
      </c>
      <c r="F877" s="132" t="s">
        <v>7957</v>
      </c>
      <c r="G877" s="132" t="s">
        <v>5635</v>
      </c>
    </row>
    <row r="878" spans="1:7" ht="21.75" customHeight="1">
      <c r="A878" s="132" t="s">
        <v>6951</v>
      </c>
      <c r="B878" s="134"/>
      <c r="C878" s="135"/>
      <c r="D878" s="133" t="s">
        <v>2063</v>
      </c>
      <c r="E878" s="132" t="s" ph="1">
        <v>6971</v>
      </c>
      <c r="F878" s="132" t="s">
        <v>7957</v>
      </c>
      <c r="G878" s="132" t="s">
        <v>5635</v>
      </c>
    </row>
    <row r="879" spans="1:7" ht="21.75" customHeight="1">
      <c r="A879" s="132" t="s">
        <v>6951</v>
      </c>
      <c r="B879" s="133" t="s">
        <v>6970</v>
      </c>
      <c r="C879" s="132" t="s" ph="1">
        <v>6969</v>
      </c>
      <c r="D879" s="133" t="s">
        <v>6040</v>
      </c>
      <c r="E879" s="132" t="s" ph="1">
        <v>6969</v>
      </c>
      <c r="F879" s="132" t="s">
        <v>7957</v>
      </c>
      <c r="G879" s="132" t="s">
        <v>5635</v>
      </c>
    </row>
    <row r="880" spans="1:7" ht="21.75" customHeight="1">
      <c r="A880" s="132" t="s">
        <v>6951</v>
      </c>
      <c r="B880" s="134"/>
      <c r="C880" s="135"/>
      <c r="D880" s="133" t="s">
        <v>2485</v>
      </c>
      <c r="E880" s="132" t="s" ph="1">
        <v>4932</v>
      </c>
      <c r="F880" s="132" t="s">
        <v>7957</v>
      </c>
      <c r="G880" s="132" t="s">
        <v>5635</v>
      </c>
    </row>
    <row r="881" spans="1:7" ht="21.75" customHeight="1">
      <c r="A881" s="132" t="s">
        <v>6951</v>
      </c>
      <c r="B881" s="133" t="s">
        <v>6967</v>
      </c>
      <c r="C881" s="132" t="s" ph="1">
        <v>6966</v>
      </c>
      <c r="D881" s="133" t="s">
        <v>93</v>
      </c>
      <c r="E881" s="132" t="s" ph="1">
        <v>6966</v>
      </c>
      <c r="F881" s="132" t="s">
        <v>7957</v>
      </c>
      <c r="G881" s="132" t="s">
        <v>5635</v>
      </c>
    </row>
    <row r="882" spans="1:7" ht="21.75" customHeight="1">
      <c r="A882" s="132" t="s">
        <v>6951</v>
      </c>
      <c r="B882" s="133" t="s">
        <v>6964</v>
      </c>
      <c r="C882" s="132" t="s" ph="1">
        <v>426</v>
      </c>
      <c r="D882" s="133" t="s">
        <v>6962</v>
      </c>
      <c r="E882" s="132" t="s" ph="1">
        <v>426</v>
      </c>
      <c r="F882" s="132" t="s">
        <v>7957</v>
      </c>
      <c r="G882" s="132" t="s">
        <v>5635</v>
      </c>
    </row>
    <row r="883" spans="1:7" ht="21.75" customHeight="1">
      <c r="A883" s="132" t="s">
        <v>6951</v>
      </c>
      <c r="B883" s="133" t="s">
        <v>6958</v>
      </c>
      <c r="C883" s="132" t="s" ph="1">
        <v>6957</v>
      </c>
      <c r="D883" s="133" t="s">
        <v>1855</v>
      </c>
      <c r="E883" s="132" t="s" ph="1">
        <v>6955</v>
      </c>
      <c r="F883" s="132" t="s">
        <v>7957</v>
      </c>
      <c r="G883" s="132" t="s">
        <v>5635</v>
      </c>
    </row>
    <row r="884" spans="1:7" ht="21.75" customHeight="1">
      <c r="A884" s="132" t="s">
        <v>6951</v>
      </c>
      <c r="B884" s="134"/>
      <c r="C884" s="135"/>
      <c r="D884" s="133" t="s">
        <v>6954</v>
      </c>
      <c r="E884" s="132" t="s" ph="1">
        <v>6953</v>
      </c>
      <c r="F884" s="132" t="s">
        <v>7957</v>
      </c>
      <c r="G884" s="132" t="s">
        <v>5635</v>
      </c>
    </row>
    <row r="885" spans="1:7" ht="21.75" customHeight="1">
      <c r="A885" s="132" t="s">
        <v>6951</v>
      </c>
      <c r="B885" s="133" t="s">
        <v>6952</v>
      </c>
      <c r="C885" s="132" t="s" ph="1">
        <v>4159</v>
      </c>
      <c r="D885" s="133" t="s">
        <v>5184</v>
      </c>
      <c r="E885" s="132" t="s" ph="1">
        <v>4159</v>
      </c>
      <c r="F885" s="132" t="s">
        <v>7957</v>
      </c>
      <c r="G885" s="132" t="s">
        <v>5635</v>
      </c>
    </row>
    <row r="886" spans="1:7" ht="21.75" customHeight="1">
      <c r="A886" s="132" t="s">
        <v>6951</v>
      </c>
      <c r="B886" s="133" t="s">
        <v>5524</v>
      </c>
      <c r="C886" s="132" t="s" ph="1">
        <v>6948</v>
      </c>
      <c r="D886" s="133" t="s">
        <v>6949</v>
      </c>
      <c r="E886" s="132" t="s" ph="1">
        <v>6948</v>
      </c>
      <c r="F886" s="132" t="s">
        <v>7957</v>
      </c>
      <c r="G886" s="132" t="s">
        <v>5635</v>
      </c>
    </row>
    <row r="887" spans="1:7" ht="21.75" customHeight="1">
      <c r="A887" s="132" t="s">
        <v>6914</v>
      </c>
      <c r="B887" s="133" t="s">
        <v>564</v>
      </c>
      <c r="C887" s="132" t="s" ph="1">
        <v>6947</v>
      </c>
      <c r="D887" s="133" t="s">
        <v>5442</v>
      </c>
      <c r="E887" s="132" t="s" ph="1">
        <v>6947</v>
      </c>
      <c r="F887" s="132" t="s">
        <v>759</v>
      </c>
      <c r="G887" s="132" t="s">
        <v>5635</v>
      </c>
    </row>
    <row r="888" spans="1:7" ht="21.75" customHeight="1">
      <c r="A888" s="132" t="s">
        <v>6914</v>
      </c>
      <c r="B888" s="133" t="s">
        <v>1100</v>
      </c>
      <c r="C888" s="132" t="s" ph="1">
        <v>1363</v>
      </c>
      <c r="D888" s="133" t="s">
        <v>6946</v>
      </c>
      <c r="E888" s="132" t="s" ph="1">
        <v>1363</v>
      </c>
      <c r="F888" s="132" t="s">
        <v>759</v>
      </c>
      <c r="G888" s="132" t="s">
        <v>5635</v>
      </c>
    </row>
    <row r="889" spans="1:7" ht="21.75" customHeight="1">
      <c r="A889" s="132" t="s">
        <v>6914</v>
      </c>
      <c r="B889" s="133" t="s">
        <v>6227</v>
      </c>
      <c r="C889" s="132" t="s" ph="1">
        <v>1152</v>
      </c>
      <c r="D889" s="133" t="s">
        <v>6944</v>
      </c>
      <c r="E889" s="132" t="s" ph="1">
        <v>1152</v>
      </c>
      <c r="F889" s="132" t="s">
        <v>759</v>
      </c>
      <c r="G889" s="132" t="s">
        <v>5635</v>
      </c>
    </row>
    <row r="890" spans="1:7" ht="21.75" customHeight="1">
      <c r="A890" s="132" t="s">
        <v>6914</v>
      </c>
      <c r="B890" s="133" t="s">
        <v>6942</v>
      </c>
      <c r="C890" s="132" t="s" ph="1">
        <v>6940</v>
      </c>
      <c r="D890" s="133" t="s">
        <v>6941</v>
      </c>
      <c r="E890" s="132" t="s" ph="1">
        <v>6940</v>
      </c>
      <c r="F890" s="132" t="s">
        <v>759</v>
      </c>
      <c r="G890" s="132" t="s">
        <v>5635</v>
      </c>
    </row>
    <row r="891" spans="1:7" ht="21.75" customHeight="1">
      <c r="A891" s="132" t="s">
        <v>6914</v>
      </c>
      <c r="B891" s="133" t="s">
        <v>6939</v>
      </c>
      <c r="C891" s="132" t="s" ph="1">
        <v>6915</v>
      </c>
      <c r="D891" s="133" t="s">
        <v>5269</v>
      </c>
      <c r="E891" s="132" t="s" ph="1">
        <v>6915</v>
      </c>
      <c r="F891" s="132" t="s">
        <v>759</v>
      </c>
      <c r="G891" s="132" t="s">
        <v>5635</v>
      </c>
    </row>
    <row r="892" spans="1:7" ht="21.75" customHeight="1">
      <c r="A892" s="132" t="s">
        <v>6914</v>
      </c>
      <c r="B892" s="133" t="s">
        <v>6937</v>
      </c>
      <c r="C892" s="132" t="s">
        <v>6934</v>
      </c>
      <c r="D892" s="133" t="s">
        <v>6936</v>
      </c>
      <c r="E892" s="132" t="s" ph="1">
        <v>6934</v>
      </c>
      <c r="F892" s="132" t="s">
        <v>759</v>
      </c>
      <c r="G892" s="132" t="s">
        <v>5635</v>
      </c>
    </row>
    <row r="893" spans="1:7" ht="21.75" customHeight="1">
      <c r="A893" s="132" t="s">
        <v>6914</v>
      </c>
      <c r="B893" s="133" t="s">
        <v>1612</v>
      </c>
      <c r="C893" s="132" t="s" ph="1">
        <v>124</v>
      </c>
      <c r="D893" s="133" t="s">
        <v>6933</v>
      </c>
      <c r="E893" s="132" t="s" ph="1">
        <v>124</v>
      </c>
      <c r="F893" s="132" t="s">
        <v>759</v>
      </c>
      <c r="G893" s="132" t="s">
        <v>5635</v>
      </c>
    </row>
    <row r="894" spans="1:7" ht="21.75" customHeight="1">
      <c r="A894" s="132" t="s">
        <v>6914</v>
      </c>
      <c r="B894" s="133" t="s">
        <v>6932</v>
      </c>
      <c r="C894" s="132" t="s" ph="1">
        <v>3075</v>
      </c>
      <c r="D894" s="133" t="s">
        <v>4893</v>
      </c>
      <c r="E894" s="132" t="s" ph="1">
        <v>3075</v>
      </c>
      <c r="F894" s="132" t="s">
        <v>759</v>
      </c>
      <c r="G894" s="132" t="s">
        <v>5635</v>
      </c>
    </row>
    <row r="895" spans="1:7" ht="21.75" customHeight="1">
      <c r="A895" s="132" t="s">
        <v>6914</v>
      </c>
      <c r="B895" s="133" t="s">
        <v>6931</v>
      </c>
      <c r="C895" s="132" t="s">
        <v>3918</v>
      </c>
      <c r="D895" s="133" t="s">
        <v>6930</v>
      </c>
      <c r="E895" s="132" t="s" ph="1">
        <v>3918</v>
      </c>
      <c r="F895" s="132" t="s">
        <v>759</v>
      </c>
      <c r="G895" s="132" t="s">
        <v>5635</v>
      </c>
    </row>
    <row r="896" spans="1:7" ht="21.75" customHeight="1">
      <c r="A896" s="132" t="s">
        <v>6914</v>
      </c>
      <c r="B896" s="134"/>
      <c r="C896" s="135" ph="1"/>
      <c r="D896" s="133" t="s">
        <v>6924</v>
      </c>
      <c r="E896" s="132" t="s" ph="1">
        <v>6607</v>
      </c>
      <c r="F896" s="132" t="s">
        <v>759</v>
      </c>
      <c r="G896" s="132" t="s">
        <v>5635</v>
      </c>
    </row>
    <row r="897" spans="1:11" ht="21.75" customHeight="1">
      <c r="A897" s="132" t="s">
        <v>6914</v>
      </c>
      <c r="B897" s="133" t="s">
        <v>6929</v>
      </c>
      <c r="C897" s="132" t="s" ph="1">
        <v>918</v>
      </c>
      <c r="D897" s="133" t="s">
        <v>4819</v>
      </c>
      <c r="E897" s="132" t="s" ph="1">
        <v>918</v>
      </c>
      <c r="F897" s="132" t="s">
        <v>759</v>
      </c>
      <c r="G897" s="132" t="s">
        <v>5635</v>
      </c>
    </row>
    <row r="898" spans="1:11" ht="21.75" customHeight="1">
      <c r="A898" s="132" t="s">
        <v>6914</v>
      </c>
      <c r="B898" s="133" t="s">
        <v>6928</v>
      </c>
      <c r="C898" s="132" t="s" ph="1">
        <v>6926</v>
      </c>
      <c r="D898" s="133" t="s">
        <v>6927</v>
      </c>
      <c r="E898" s="132" t="s" ph="1">
        <v>6926</v>
      </c>
      <c r="F898" s="132" t="s">
        <v>759</v>
      </c>
      <c r="G898" s="132" t="s">
        <v>5635</v>
      </c>
      <c r="H898" s="131" ph="1"/>
      <c r="J898" s="131" ph="1"/>
      <c r="K898" s="131" ph="1"/>
    </row>
    <row r="899" spans="1:11" ht="21.75" customHeight="1">
      <c r="A899" s="132" t="s">
        <v>6914</v>
      </c>
      <c r="B899" s="134"/>
      <c r="C899" s="135"/>
      <c r="D899" s="133" t="s">
        <v>4819</v>
      </c>
      <c r="E899" s="132" t="s" ph="1">
        <v>918</v>
      </c>
      <c r="F899" s="132" t="s">
        <v>759</v>
      </c>
      <c r="G899" s="132" t="s">
        <v>5635</v>
      </c>
    </row>
    <row r="900" spans="1:11" ht="21.75" customHeight="1">
      <c r="A900" s="132" t="s">
        <v>6914</v>
      </c>
      <c r="B900" s="133" t="s">
        <v>5206</v>
      </c>
      <c r="C900" s="132" t="s" ph="1">
        <v>6925</v>
      </c>
      <c r="D900" s="133" t="s">
        <v>2863</v>
      </c>
      <c r="E900" s="132" t="s" ph="1">
        <v>6925</v>
      </c>
      <c r="F900" s="132" t="s">
        <v>759</v>
      </c>
      <c r="G900" s="132" t="s">
        <v>5635</v>
      </c>
    </row>
    <row r="901" spans="1:11" ht="21.75" customHeight="1">
      <c r="A901" s="132" t="s">
        <v>6914</v>
      </c>
      <c r="B901" s="133" t="s">
        <v>2181</v>
      </c>
      <c r="C901" s="132" t="s">
        <v>6607</v>
      </c>
      <c r="D901" s="133" t="s">
        <v>6924</v>
      </c>
      <c r="E901" s="132" t="s" ph="1">
        <v>6607</v>
      </c>
      <c r="F901" s="132" t="s">
        <v>759</v>
      </c>
      <c r="G901" s="132" t="s">
        <v>5635</v>
      </c>
    </row>
    <row r="902" spans="1:11" ht="21.75" customHeight="1">
      <c r="A902" s="132" t="s">
        <v>6914</v>
      </c>
      <c r="B902" s="133" t="s">
        <v>24</v>
      </c>
      <c r="C902" s="132" t="s" ph="1">
        <v>6923</v>
      </c>
      <c r="D902" s="133" t="s">
        <v>4855</v>
      </c>
      <c r="E902" s="132" t="s" ph="1">
        <v>6923</v>
      </c>
      <c r="F902" s="132" t="s">
        <v>759</v>
      </c>
      <c r="G902" s="132" t="s">
        <v>5635</v>
      </c>
    </row>
    <row r="903" spans="1:11" ht="21.75" customHeight="1">
      <c r="A903" s="132" t="s">
        <v>6914</v>
      </c>
      <c r="B903" s="133" t="s">
        <v>5723</v>
      </c>
      <c r="C903" s="132" t="s" ph="1">
        <v>6819</v>
      </c>
      <c r="D903" s="133" t="s">
        <v>1324</v>
      </c>
      <c r="E903" s="132" t="s" ph="1">
        <v>6819</v>
      </c>
      <c r="F903" s="132" t="s">
        <v>759</v>
      </c>
      <c r="G903" s="132" t="s">
        <v>5635</v>
      </c>
    </row>
    <row r="904" spans="1:11" ht="21.75" customHeight="1">
      <c r="A904" s="132" t="s">
        <v>6914</v>
      </c>
      <c r="B904" s="133" t="s">
        <v>194</v>
      </c>
      <c r="C904" s="132" t="s">
        <v>6922</v>
      </c>
      <c r="D904" s="133" t="s">
        <v>6150</v>
      </c>
      <c r="E904" s="132" t="s" ph="1">
        <v>6922</v>
      </c>
      <c r="F904" s="132" t="s">
        <v>759</v>
      </c>
      <c r="G904" s="132" t="s">
        <v>5635</v>
      </c>
    </row>
    <row r="905" spans="1:11" ht="21.75" customHeight="1">
      <c r="A905" s="132" t="s">
        <v>6914</v>
      </c>
      <c r="B905" s="133" t="s">
        <v>5562</v>
      </c>
      <c r="C905" s="132" t="s">
        <v>6921</v>
      </c>
      <c r="D905" s="133" t="s">
        <v>1234</v>
      </c>
      <c r="E905" s="132" t="s" ph="1">
        <v>5466</v>
      </c>
      <c r="F905" s="132" t="s">
        <v>759</v>
      </c>
      <c r="G905" s="132" t="s">
        <v>5635</v>
      </c>
    </row>
    <row r="906" spans="1:11" ht="21.75" customHeight="1">
      <c r="A906" s="132" t="s">
        <v>6914</v>
      </c>
      <c r="B906" s="133" t="s">
        <v>4507</v>
      </c>
      <c r="C906" s="132" t="s" ph="1">
        <v>6920</v>
      </c>
      <c r="D906" s="133" t="s">
        <v>1234</v>
      </c>
      <c r="E906" s="132" t="s" ph="1">
        <v>5466</v>
      </c>
      <c r="F906" s="132" t="s">
        <v>759</v>
      </c>
      <c r="G906" s="132" t="s">
        <v>5635</v>
      </c>
    </row>
    <row r="907" spans="1:11" ht="21.75" customHeight="1">
      <c r="A907" s="132" t="s">
        <v>6914</v>
      </c>
      <c r="B907" s="133" t="s">
        <v>5871</v>
      </c>
      <c r="C907" s="132" t="s">
        <v>6916</v>
      </c>
      <c r="D907" s="133" t="s">
        <v>6918</v>
      </c>
      <c r="E907" s="132" t="s" ph="1">
        <v>6916</v>
      </c>
      <c r="F907" s="132" t="s">
        <v>759</v>
      </c>
      <c r="G907" s="132" t="s">
        <v>5635</v>
      </c>
    </row>
    <row r="908" spans="1:11" ht="21.75" customHeight="1">
      <c r="A908" s="132" t="s">
        <v>6914</v>
      </c>
      <c r="B908" s="133" t="s">
        <v>4518</v>
      </c>
      <c r="C908" s="136" t="s" ph="1">
        <v>5761</v>
      </c>
      <c r="D908" s="133" t="s">
        <v>5269</v>
      </c>
      <c r="E908" s="132" t="s" ph="1">
        <v>6915</v>
      </c>
      <c r="F908" s="132" t="s">
        <v>759</v>
      </c>
      <c r="G908" s="132" t="s">
        <v>5635</v>
      </c>
    </row>
    <row r="909" spans="1:11" ht="21.75" customHeight="1">
      <c r="A909" s="132" t="s">
        <v>6914</v>
      </c>
      <c r="B909" s="133" t="s">
        <v>813</v>
      </c>
      <c r="C909" s="132" t="s" ph="1">
        <v>6050</v>
      </c>
      <c r="D909" s="133" t="s">
        <v>6912</v>
      </c>
      <c r="E909" s="132" t="s" ph="1">
        <v>6050</v>
      </c>
      <c r="F909" s="132" t="s">
        <v>759</v>
      </c>
      <c r="G909" s="132" t="s">
        <v>5635</v>
      </c>
    </row>
    <row r="910" spans="1:11" ht="21.75" customHeight="1">
      <c r="A910" s="132" t="s">
        <v>4557</v>
      </c>
      <c r="B910" s="133" t="s">
        <v>2726</v>
      </c>
      <c r="C910" s="132" t="s" ph="1">
        <v>5802</v>
      </c>
      <c r="D910" s="133" t="s">
        <v>6911</v>
      </c>
      <c r="E910" s="132" t="s" ph="1">
        <v>5802</v>
      </c>
      <c r="F910" s="132" t="s">
        <v>7963</v>
      </c>
      <c r="G910" s="132" t="s">
        <v>5635</v>
      </c>
    </row>
    <row r="911" spans="1:11" ht="21.75" customHeight="1">
      <c r="A911" s="132" t="s">
        <v>4557</v>
      </c>
      <c r="B911" s="133" t="s">
        <v>984</v>
      </c>
      <c r="C911" s="132" t="s" ph="1">
        <v>6909</v>
      </c>
      <c r="D911" s="133" t="s">
        <v>6910</v>
      </c>
      <c r="E911" s="132" t="s" ph="1">
        <v>6909</v>
      </c>
      <c r="F911" s="132" t="s">
        <v>7963</v>
      </c>
      <c r="G911" s="132" t="s">
        <v>5635</v>
      </c>
    </row>
    <row r="912" spans="1:11" ht="21.75" customHeight="1">
      <c r="A912" s="132" t="s">
        <v>4557</v>
      </c>
      <c r="B912" s="133" t="s">
        <v>6908</v>
      </c>
      <c r="C912" s="132" t="s" ph="1">
        <v>6832</v>
      </c>
      <c r="D912" s="133" t="s">
        <v>5623</v>
      </c>
      <c r="E912" s="132" t="s" ph="1">
        <v>6832</v>
      </c>
      <c r="F912" s="132" t="s">
        <v>7963</v>
      </c>
      <c r="G912" s="132" t="s">
        <v>5635</v>
      </c>
    </row>
    <row r="913" spans="1:7" ht="21.75" customHeight="1">
      <c r="A913" s="132" t="s">
        <v>4557</v>
      </c>
      <c r="B913" s="133" t="s">
        <v>1337</v>
      </c>
      <c r="C913" s="132" t="s" ph="1">
        <v>1750</v>
      </c>
      <c r="D913" s="133" t="s">
        <v>6868</v>
      </c>
      <c r="E913" s="132" t="s" ph="1">
        <v>1750</v>
      </c>
      <c r="F913" s="132" t="s">
        <v>7963</v>
      </c>
      <c r="G913" s="132" t="s">
        <v>5635</v>
      </c>
    </row>
    <row r="914" spans="1:7" ht="21.75" customHeight="1">
      <c r="A914" s="132" t="s">
        <v>4557</v>
      </c>
      <c r="B914" s="133" t="s">
        <v>6767</v>
      </c>
      <c r="C914" s="132" t="s" ph="1">
        <v>6289</v>
      </c>
      <c r="D914" s="133" t="s">
        <v>2770</v>
      </c>
      <c r="E914" s="132" t="s" ph="1">
        <v>6289</v>
      </c>
      <c r="F914" s="132" t="s">
        <v>7963</v>
      </c>
      <c r="G914" s="132" t="s">
        <v>5635</v>
      </c>
    </row>
    <row r="915" spans="1:7" ht="21.75" customHeight="1">
      <c r="A915" s="132" t="s">
        <v>4557</v>
      </c>
      <c r="B915" s="134"/>
      <c r="C915" s="135"/>
      <c r="D915" s="133" t="s">
        <v>6907</v>
      </c>
      <c r="E915" s="132" t="s" ph="1">
        <v>6904</v>
      </c>
      <c r="F915" s="132" t="s">
        <v>7963</v>
      </c>
      <c r="G915" s="132" t="s">
        <v>5635</v>
      </c>
    </row>
    <row r="916" spans="1:7" ht="21.75" customHeight="1">
      <c r="A916" s="132" t="s">
        <v>4557</v>
      </c>
      <c r="B916" s="133" t="s">
        <v>3919</v>
      </c>
      <c r="C916" s="132" t="s" ph="1">
        <v>4932</v>
      </c>
      <c r="D916" s="133" t="s">
        <v>2485</v>
      </c>
      <c r="E916" s="132" t="s" ph="1">
        <v>4932</v>
      </c>
      <c r="F916" s="132" t="s">
        <v>7963</v>
      </c>
      <c r="G916" s="132" t="s">
        <v>5635</v>
      </c>
    </row>
    <row r="917" spans="1:7" ht="21.75" customHeight="1">
      <c r="A917" s="132" t="s">
        <v>4557</v>
      </c>
      <c r="B917" s="133" t="s">
        <v>6787</v>
      </c>
      <c r="C917" s="132" t="s" ph="1">
        <v>6904</v>
      </c>
      <c r="D917" s="133" t="s">
        <v>6907</v>
      </c>
      <c r="E917" s="132" t="s" ph="1">
        <v>6904</v>
      </c>
      <c r="F917" s="132" t="s">
        <v>7963</v>
      </c>
      <c r="G917" s="132" t="s">
        <v>5635</v>
      </c>
    </row>
    <row r="918" spans="1:7" ht="21.75" customHeight="1">
      <c r="A918" s="132" t="s">
        <v>4557</v>
      </c>
      <c r="B918" s="134"/>
      <c r="C918" s="135"/>
      <c r="D918" s="133" t="s">
        <v>3293</v>
      </c>
      <c r="E918" s="132" t="s" ph="1">
        <v>3891</v>
      </c>
      <c r="F918" s="132" t="s">
        <v>7963</v>
      </c>
      <c r="G918" s="132" t="s">
        <v>5635</v>
      </c>
    </row>
    <row r="919" spans="1:7" ht="21.75" customHeight="1">
      <c r="A919" s="132" t="s">
        <v>4557</v>
      </c>
      <c r="B919" s="133" t="s">
        <v>6902</v>
      </c>
      <c r="C919" s="132" t="s" ph="1">
        <v>2777</v>
      </c>
      <c r="D919" s="133" t="s">
        <v>6901</v>
      </c>
      <c r="E919" s="132" t="s" ph="1">
        <v>2777</v>
      </c>
      <c r="F919" s="132" t="s">
        <v>7963</v>
      </c>
      <c r="G919" s="132" t="s">
        <v>5635</v>
      </c>
    </row>
    <row r="920" spans="1:7" ht="21.75" customHeight="1">
      <c r="A920" s="132" t="s">
        <v>4557</v>
      </c>
      <c r="B920" s="133" t="s">
        <v>4884</v>
      </c>
      <c r="C920" s="132" t="s" ph="1">
        <v>6900</v>
      </c>
      <c r="D920" s="133" t="s">
        <v>4959</v>
      </c>
      <c r="E920" s="132" t="s" ph="1">
        <v>6900</v>
      </c>
      <c r="F920" s="132" t="s">
        <v>7963</v>
      </c>
      <c r="G920" s="132" t="s">
        <v>5635</v>
      </c>
    </row>
    <row r="921" spans="1:7" ht="21.75" customHeight="1">
      <c r="A921" s="132" t="s">
        <v>4557</v>
      </c>
      <c r="B921" s="133" t="s">
        <v>2201</v>
      </c>
      <c r="C921" s="132" t="s" ph="1">
        <v>6899</v>
      </c>
      <c r="D921" s="133" t="s">
        <v>2335</v>
      </c>
      <c r="E921" s="132" t="s" ph="1">
        <v>6899</v>
      </c>
      <c r="F921" s="132" t="s">
        <v>7963</v>
      </c>
      <c r="G921" s="132" t="s">
        <v>5635</v>
      </c>
    </row>
    <row r="922" spans="1:7" ht="21.75" customHeight="1">
      <c r="A922" s="132" t="s">
        <v>4557</v>
      </c>
      <c r="B922" s="133" t="s">
        <v>6898</v>
      </c>
      <c r="C922" s="132" t="s" ph="1">
        <v>6337</v>
      </c>
      <c r="D922" s="133" t="s">
        <v>5957</v>
      </c>
      <c r="E922" s="132" t="s" ph="1">
        <v>6337</v>
      </c>
      <c r="F922" s="132" t="s">
        <v>7963</v>
      </c>
      <c r="G922" s="132" t="s">
        <v>5635</v>
      </c>
    </row>
    <row r="923" spans="1:7" ht="21.75" customHeight="1">
      <c r="A923" s="132" t="s">
        <v>4557</v>
      </c>
      <c r="B923" s="134"/>
      <c r="C923" s="135" ph="1"/>
      <c r="D923" s="133" t="s">
        <v>6868</v>
      </c>
      <c r="E923" s="132" t="s" ph="1">
        <v>1750</v>
      </c>
      <c r="F923" s="132" t="s">
        <v>7963</v>
      </c>
      <c r="G923" s="132" t="s">
        <v>5635</v>
      </c>
    </row>
    <row r="924" spans="1:7" ht="21.75" customHeight="1">
      <c r="A924" s="132" t="s">
        <v>4557</v>
      </c>
      <c r="B924" s="133" t="s">
        <v>2814</v>
      </c>
      <c r="C924" s="132" t="s" ph="1">
        <v>5604</v>
      </c>
      <c r="D924" s="133" t="s">
        <v>1360</v>
      </c>
      <c r="E924" s="132" t="s" ph="1">
        <v>5604</v>
      </c>
      <c r="F924" s="132" t="s">
        <v>7963</v>
      </c>
      <c r="G924" s="132" t="s">
        <v>5635</v>
      </c>
    </row>
    <row r="925" spans="1:7" ht="21.75" customHeight="1">
      <c r="A925" s="132" t="s">
        <v>4557</v>
      </c>
      <c r="B925" s="133" t="s">
        <v>4117</v>
      </c>
      <c r="C925" s="132" t="s" ph="1">
        <v>5344</v>
      </c>
      <c r="D925" s="133" t="s">
        <v>6897</v>
      </c>
      <c r="E925" s="132" t="s" ph="1">
        <v>5344</v>
      </c>
      <c r="F925" s="132" t="s">
        <v>7963</v>
      </c>
      <c r="G925" s="132" t="s">
        <v>5635</v>
      </c>
    </row>
    <row r="926" spans="1:7" ht="21.75" customHeight="1">
      <c r="A926" s="132" t="s">
        <v>4557</v>
      </c>
      <c r="B926" s="133" t="s">
        <v>5031</v>
      </c>
      <c r="C926" s="132" t="s" ph="1">
        <v>3809</v>
      </c>
      <c r="D926" s="133" t="s">
        <v>6896</v>
      </c>
      <c r="E926" s="132" t="s" ph="1">
        <v>3809</v>
      </c>
      <c r="F926" s="132" t="s">
        <v>7963</v>
      </c>
      <c r="G926" s="132" t="s">
        <v>5635</v>
      </c>
    </row>
    <row r="927" spans="1:7" ht="21.75" customHeight="1">
      <c r="A927" s="132" t="s">
        <v>4557</v>
      </c>
      <c r="B927" s="133" t="s">
        <v>6895</v>
      </c>
      <c r="C927" s="132" t="s" ph="1">
        <v>6893</v>
      </c>
      <c r="D927" s="133" t="s">
        <v>6894</v>
      </c>
      <c r="E927" s="132" t="s" ph="1">
        <v>6893</v>
      </c>
      <c r="F927" s="132" t="s">
        <v>7963</v>
      </c>
      <c r="G927" s="132" t="s">
        <v>5635</v>
      </c>
    </row>
    <row r="928" spans="1:7" ht="21.75" customHeight="1">
      <c r="A928" s="132" t="s">
        <v>4557</v>
      </c>
      <c r="B928" s="134"/>
      <c r="C928" s="135" ph="1"/>
      <c r="D928" s="133" t="s">
        <v>6868</v>
      </c>
      <c r="E928" s="132" t="s" ph="1">
        <v>1750</v>
      </c>
      <c r="F928" s="132" t="s">
        <v>7963</v>
      </c>
      <c r="G928" s="132" t="s">
        <v>5635</v>
      </c>
    </row>
    <row r="929" spans="1:7" ht="21.75" customHeight="1">
      <c r="A929" s="132" t="s">
        <v>4557</v>
      </c>
      <c r="B929" s="133" t="s">
        <v>111</v>
      </c>
      <c r="C929" s="132" t="s" ph="1">
        <v>6891</v>
      </c>
      <c r="D929" s="133" t="s">
        <v>6892</v>
      </c>
      <c r="E929" s="132" t="s" ph="1">
        <v>6891</v>
      </c>
      <c r="F929" s="132" t="s">
        <v>7963</v>
      </c>
      <c r="G929" s="132" t="s">
        <v>5635</v>
      </c>
    </row>
    <row r="930" spans="1:7" ht="21.75" customHeight="1">
      <c r="A930" s="132" t="s">
        <v>4557</v>
      </c>
      <c r="B930" s="133" t="s">
        <v>692</v>
      </c>
      <c r="C930" s="132" t="s" ph="1">
        <v>6762</v>
      </c>
      <c r="D930" s="133" t="s">
        <v>6890</v>
      </c>
      <c r="E930" s="132" t="s" ph="1">
        <v>6762</v>
      </c>
      <c r="F930" s="132" t="s">
        <v>7963</v>
      </c>
      <c r="G930" s="132" t="s">
        <v>5635</v>
      </c>
    </row>
    <row r="931" spans="1:7" ht="21.75" customHeight="1">
      <c r="A931" s="132" t="s">
        <v>4557</v>
      </c>
      <c r="B931" s="133" t="s">
        <v>1973</v>
      </c>
      <c r="C931" s="132" t="s" ph="1">
        <v>6444</v>
      </c>
      <c r="D931" s="133" t="s">
        <v>2603</v>
      </c>
      <c r="E931" s="132" t="s" ph="1">
        <v>6444</v>
      </c>
      <c r="F931" s="132" t="s">
        <v>7963</v>
      </c>
      <c r="G931" s="132" t="s">
        <v>5635</v>
      </c>
    </row>
    <row r="932" spans="1:7" ht="21.75" customHeight="1">
      <c r="A932" s="132" t="s">
        <v>4557</v>
      </c>
      <c r="B932" s="133" t="s">
        <v>2880</v>
      </c>
      <c r="C932" s="132" t="s" ph="1">
        <v>6886</v>
      </c>
      <c r="D932" s="133" t="s">
        <v>6887</v>
      </c>
      <c r="E932" s="132" t="s" ph="1">
        <v>6886</v>
      </c>
      <c r="F932" s="132" t="s">
        <v>7963</v>
      </c>
      <c r="G932" s="132" t="s">
        <v>5635</v>
      </c>
    </row>
    <row r="933" spans="1:7" ht="21.75" customHeight="1">
      <c r="A933" s="132" t="s">
        <v>4557</v>
      </c>
      <c r="B933" s="133" t="s">
        <v>6804</v>
      </c>
      <c r="C933" s="132" t="s" ph="1">
        <v>1798</v>
      </c>
      <c r="D933" s="133" t="s">
        <v>6887</v>
      </c>
      <c r="E933" s="132" t="s" ph="1">
        <v>6886</v>
      </c>
      <c r="F933" s="132" t="s">
        <v>7963</v>
      </c>
      <c r="G933" s="132" t="s">
        <v>5635</v>
      </c>
    </row>
    <row r="934" spans="1:7" ht="21.75" customHeight="1">
      <c r="A934" s="132" t="s">
        <v>4557</v>
      </c>
      <c r="B934" s="133" t="s">
        <v>6889</v>
      </c>
      <c r="C934" s="132" t="s" ph="1">
        <v>1465</v>
      </c>
      <c r="D934" s="133" t="s">
        <v>2603</v>
      </c>
      <c r="E934" s="132" t="s" ph="1">
        <v>6444</v>
      </c>
      <c r="F934" s="132" t="s">
        <v>7963</v>
      </c>
      <c r="G934" s="132" t="s">
        <v>5635</v>
      </c>
    </row>
    <row r="935" spans="1:7" ht="21.75" customHeight="1">
      <c r="A935" s="132" t="s">
        <v>4557</v>
      </c>
      <c r="B935" s="134"/>
      <c r="C935" s="135"/>
      <c r="D935" s="133" t="s">
        <v>6887</v>
      </c>
      <c r="E935" s="132" t="s" ph="1">
        <v>6886</v>
      </c>
      <c r="F935" s="132" t="s">
        <v>7963</v>
      </c>
      <c r="G935" s="132" t="s">
        <v>5635</v>
      </c>
    </row>
    <row r="936" spans="1:7" ht="21.75" customHeight="1">
      <c r="A936" s="132" t="s">
        <v>4557</v>
      </c>
      <c r="B936" s="133" t="s">
        <v>6888</v>
      </c>
      <c r="C936" s="132" t="s" ph="1">
        <v>2093</v>
      </c>
      <c r="D936" s="133" t="s">
        <v>6887</v>
      </c>
      <c r="E936" s="132" t="s" ph="1">
        <v>6886</v>
      </c>
      <c r="F936" s="132" t="s">
        <v>7963</v>
      </c>
      <c r="G936" s="132" t="s">
        <v>5635</v>
      </c>
    </row>
    <row r="937" spans="1:7" ht="21.75" customHeight="1">
      <c r="A937" s="132" t="s">
        <v>4557</v>
      </c>
      <c r="B937" s="133" t="s">
        <v>6302</v>
      </c>
      <c r="C937" s="132" t="s" ph="1">
        <v>6883</v>
      </c>
      <c r="D937" s="133" t="s">
        <v>6885</v>
      </c>
      <c r="E937" s="132" t="s" ph="1">
        <v>6883</v>
      </c>
      <c r="F937" s="132" t="s">
        <v>7963</v>
      </c>
      <c r="G937" s="132" t="s">
        <v>5635</v>
      </c>
    </row>
    <row r="938" spans="1:7" ht="21.75" customHeight="1">
      <c r="A938" s="132" t="s">
        <v>4557</v>
      </c>
      <c r="B938" s="133" t="s">
        <v>6881</v>
      </c>
      <c r="C938" s="132" t="s" ph="1">
        <v>6880</v>
      </c>
      <c r="D938" s="133" t="s">
        <v>949</v>
      </c>
      <c r="E938" s="132" t="s" ph="1">
        <v>6880</v>
      </c>
      <c r="F938" s="132" t="s">
        <v>7963</v>
      </c>
      <c r="G938" s="132" t="s">
        <v>5635</v>
      </c>
    </row>
    <row r="939" spans="1:7" ht="21.75" customHeight="1">
      <c r="A939" s="132" t="s">
        <v>4557</v>
      </c>
      <c r="B939" s="133" t="s">
        <v>4564</v>
      </c>
      <c r="C939" s="132" t="s" ph="1">
        <v>1831</v>
      </c>
      <c r="D939" s="133" t="s">
        <v>2780</v>
      </c>
      <c r="E939" s="132" t="s" ph="1">
        <v>1831</v>
      </c>
      <c r="F939" s="132" t="s">
        <v>7963</v>
      </c>
      <c r="G939" s="132" t="s">
        <v>5635</v>
      </c>
    </row>
    <row r="940" spans="1:7" ht="21.75" customHeight="1">
      <c r="A940" s="132" t="s">
        <v>4557</v>
      </c>
      <c r="B940" s="133" t="s">
        <v>2267</v>
      </c>
      <c r="C940" s="132" t="s" ph="1">
        <v>376</v>
      </c>
      <c r="D940" s="133" t="s">
        <v>6879</v>
      </c>
      <c r="E940" s="132" t="s" ph="1">
        <v>376</v>
      </c>
      <c r="F940" s="132" t="s">
        <v>7963</v>
      </c>
      <c r="G940" s="132" t="s">
        <v>5635</v>
      </c>
    </row>
    <row r="941" spans="1:7" ht="21.75" customHeight="1">
      <c r="A941" s="132" t="s">
        <v>4557</v>
      </c>
      <c r="B941" s="133" t="s">
        <v>6877</v>
      </c>
      <c r="C941" s="132" t="s" ph="1">
        <v>2786</v>
      </c>
      <c r="D941" s="133" t="s">
        <v>6876</v>
      </c>
      <c r="E941" s="132" t="s" ph="1">
        <v>2786</v>
      </c>
      <c r="F941" s="132" t="s">
        <v>7963</v>
      </c>
      <c r="G941" s="132" t="s">
        <v>5635</v>
      </c>
    </row>
    <row r="942" spans="1:7" ht="21.75" customHeight="1">
      <c r="A942" s="132" t="s">
        <v>4557</v>
      </c>
      <c r="B942" s="133" t="s">
        <v>6875</v>
      </c>
      <c r="C942" s="132" t="s" ph="1">
        <v>1604</v>
      </c>
      <c r="D942" s="133" t="s">
        <v>6858</v>
      </c>
      <c r="E942" s="132" t="s" ph="1">
        <v>1604</v>
      </c>
      <c r="F942" s="132" t="s">
        <v>7963</v>
      </c>
      <c r="G942" s="132" t="s">
        <v>5635</v>
      </c>
    </row>
    <row r="943" spans="1:7" ht="21.75" customHeight="1">
      <c r="A943" s="132" t="s">
        <v>4557</v>
      </c>
      <c r="B943" s="133" t="s">
        <v>6874</v>
      </c>
      <c r="C943" s="132" t="s" ph="1">
        <v>4755</v>
      </c>
      <c r="D943" s="133" t="s">
        <v>2484</v>
      </c>
      <c r="E943" s="132" t="s" ph="1">
        <v>4755</v>
      </c>
      <c r="F943" s="132" t="s">
        <v>7963</v>
      </c>
      <c r="G943" s="132" t="s">
        <v>5635</v>
      </c>
    </row>
    <row r="944" spans="1:7" ht="21.75" customHeight="1">
      <c r="A944" s="132" t="s">
        <v>4557</v>
      </c>
      <c r="B944" s="133" t="s">
        <v>6872</v>
      </c>
      <c r="C944" s="132" t="s" ph="1">
        <v>6870</v>
      </c>
      <c r="D944" s="133" t="s">
        <v>6868</v>
      </c>
      <c r="E944" s="132" t="s" ph="1">
        <v>1750</v>
      </c>
      <c r="F944" s="132" t="s">
        <v>7963</v>
      </c>
      <c r="G944" s="132" t="s">
        <v>5635</v>
      </c>
    </row>
    <row r="945" spans="1:7" ht="21.75" customHeight="1">
      <c r="A945" s="132" t="s">
        <v>4557</v>
      </c>
      <c r="B945" s="133" t="s">
        <v>4082</v>
      </c>
      <c r="C945" s="132" t="s" ph="1">
        <v>6867</v>
      </c>
      <c r="D945" s="133" t="s">
        <v>2485</v>
      </c>
      <c r="E945" s="132" t="s" ph="1">
        <v>4932</v>
      </c>
      <c r="F945" s="132" t="s">
        <v>7963</v>
      </c>
      <c r="G945" s="132" t="s">
        <v>5635</v>
      </c>
    </row>
    <row r="946" spans="1:7" ht="21.75" customHeight="1">
      <c r="A946" s="132" t="s">
        <v>4557</v>
      </c>
      <c r="B946" s="133" t="s">
        <v>4625</v>
      </c>
      <c r="C946" s="132" t="s" ph="1">
        <v>5565</v>
      </c>
      <c r="D946" s="133" t="s">
        <v>221</v>
      </c>
      <c r="E946" s="132" t="s" ph="1">
        <v>5565</v>
      </c>
      <c r="F946" s="132" t="s">
        <v>7963</v>
      </c>
      <c r="G946" s="132" t="s">
        <v>5635</v>
      </c>
    </row>
    <row r="947" spans="1:7" ht="21.75" customHeight="1">
      <c r="A947" s="132" t="s">
        <v>4557</v>
      </c>
      <c r="B947" s="133" t="s">
        <v>6866</v>
      </c>
      <c r="C947" s="132" t="s" ph="1">
        <v>672</v>
      </c>
      <c r="D947" s="133" t="s">
        <v>6865</v>
      </c>
      <c r="E947" s="132" t="s" ph="1">
        <v>672</v>
      </c>
      <c r="F947" s="132" t="s">
        <v>7963</v>
      </c>
      <c r="G947" s="132" t="s">
        <v>5635</v>
      </c>
    </row>
    <row r="948" spans="1:7" ht="21.75" customHeight="1">
      <c r="A948" s="132" t="s">
        <v>4557</v>
      </c>
      <c r="B948" s="133" t="s">
        <v>6864</v>
      </c>
      <c r="C948" s="132" t="s" ph="1">
        <v>5709</v>
      </c>
      <c r="D948" s="133" t="s">
        <v>2823</v>
      </c>
      <c r="E948" s="132" t="s" ph="1">
        <v>5709</v>
      </c>
      <c r="F948" s="132" t="s">
        <v>7963</v>
      </c>
      <c r="G948" s="132" t="s">
        <v>5635</v>
      </c>
    </row>
    <row r="949" spans="1:7" ht="21.75" customHeight="1">
      <c r="A949" s="132" t="s">
        <v>4557</v>
      </c>
      <c r="B949" s="133" t="s">
        <v>6863</v>
      </c>
      <c r="C949" s="132" t="s" ph="1">
        <v>1862</v>
      </c>
      <c r="D949" s="133" t="s">
        <v>6860</v>
      </c>
      <c r="E949" s="132" t="s" ph="1">
        <v>1862</v>
      </c>
      <c r="F949" s="132" t="s">
        <v>7963</v>
      </c>
      <c r="G949" s="132" t="s">
        <v>5635</v>
      </c>
    </row>
    <row r="950" spans="1:7" ht="21.75" customHeight="1">
      <c r="A950" s="132" t="s">
        <v>963</v>
      </c>
      <c r="B950" s="133" t="s">
        <v>4320</v>
      </c>
      <c r="C950" s="132" t="s" ph="1">
        <v>3228</v>
      </c>
      <c r="D950" s="133" t="s">
        <v>6859</v>
      </c>
      <c r="E950" s="132" t="s" ph="1">
        <v>3228</v>
      </c>
      <c r="F950" s="132" t="s">
        <v>7964</v>
      </c>
      <c r="G950" s="132" t="s">
        <v>5635</v>
      </c>
    </row>
    <row r="951" spans="1:7" ht="21.75" customHeight="1">
      <c r="A951" s="132" t="s">
        <v>963</v>
      </c>
      <c r="B951" s="134"/>
      <c r="C951" s="135" ph="1"/>
      <c r="D951" s="133" t="s">
        <v>2234</v>
      </c>
      <c r="E951" s="132" t="s" ph="1">
        <v>6817</v>
      </c>
      <c r="F951" s="132" t="s">
        <v>7964</v>
      </c>
      <c r="G951" s="132" t="s">
        <v>5635</v>
      </c>
    </row>
    <row r="952" spans="1:7" ht="21.75" customHeight="1">
      <c r="A952" s="132" t="s">
        <v>963</v>
      </c>
      <c r="B952" s="134"/>
      <c r="C952" s="135"/>
      <c r="D952" s="133" t="s">
        <v>3496</v>
      </c>
      <c r="E952" s="132" t="s" ph="1">
        <v>6838</v>
      </c>
      <c r="F952" s="132" t="s">
        <v>7964</v>
      </c>
      <c r="G952" s="132" t="s">
        <v>5635</v>
      </c>
    </row>
    <row r="953" spans="1:7" ht="21.75" customHeight="1">
      <c r="A953" s="132" t="s">
        <v>963</v>
      </c>
      <c r="B953" s="133" t="s">
        <v>4889</v>
      </c>
      <c r="C953" s="132" t="s" ph="1">
        <v>4575</v>
      </c>
      <c r="D953" s="133" t="s">
        <v>6857</v>
      </c>
      <c r="E953" s="132" t="s" ph="1">
        <v>4575</v>
      </c>
      <c r="F953" s="132" t="s">
        <v>7964</v>
      </c>
      <c r="G953" s="132" t="s">
        <v>5635</v>
      </c>
    </row>
    <row r="954" spans="1:7" ht="21.75" customHeight="1">
      <c r="A954" s="132" t="s">
        <v>963</v>
      </c>
      <c r="B954" s="133" t="s">
        <v>4061</v>
      </c>
      <c r="C954" s="132" t="s" ph="1">
        <v>6856</v>
      </c>
      <c r="D954" s="133" t="s">
        <v>5342</v>
      </c>
      <c r="E954" s="132" t="s" ph="1">
        <v>6856</v>
      </c>
      <c r="F954" s="132" t="s">
        <v>7964</v>
      </c>
      <c r="G954" s="132" t="s">
        <v>5635</v>
      </c>
    </row>
    <row r="955" spans="1:7" ht="21.75" customHeight="1">
      <c r="A955" s="132" t="s">
        <v>963</v>
      </c>
      <c r="B955" s="133" t="s">
        <v>6855</v>
      </c>
      <c r="C955" s="132" t="s" ph="1">
        <v>6280</v>
      </c>
      <c r="D955" s="133" t="s">
        <v>5433</v>
      </c>
      <c r="E955" s="132" t="s" ph="1">
        <v>6280</v>
      </c>
      <c r="F955" s="132" t="s">
        <v>7964</v>
      </c>
      <c r="G955" s="132" t="s">
        <v>5635</v>
      </c>
    </row>
    <row r="956" spans="1:7" ht="21.75" customHeight="1">
      <c r="A956" s="132" t="s">
        <v>963</v>
      </c>
      <c r="B956" s="133" t="s">
        <v>3679</v>
      </c>
      <c r="C956" s="132" t="s" ph="1">
        <v>6853</v>
      </c>
      <c r="D956" s="133" t="s">
        <v>6854</v>
      </c>
      <c r="E956" s="132" t="s" ph="1">
        <v>6853</v>
      </c>
      <c r="F956" s="132" t="s">
        <v>7964</v>
      </c>
      <c r="G956" s="132" t="s">
        <v>5635</v>
      </c>
    </row>
    <row r="957" spans="1:7" ht="21.75" customHeight="1">
      <c r="A957" s="132" t="s">
        <v>963</v>
      </c>
      <c r="B957" s="133" t="s">
        <v>2638</v>
      </c>
      <c r="C957" s="132" t="s" ph="1">
        <v>6651</v>
      </c>
      <c r="D957" s="133" t="s">
        <v>2220</v>
      </c>
      <c r="E957" s="132" t="s" ph="1">
        <v>6651</v>
      </c>
      <c r="F957" s="132" t="s">
        <v>7964</v>
      </c>
      <c r="G957" s="132" t="s">
        <v>5635</v>
      </c>
    </row>
    <row r="958" spans="1:7" ht="21.75" customHeight="1">
      <c r="A958" s="132" t="s">
        <v>963</v>
      </c>
      <c r="B958" s="133" t="s">
        <v>6850</v>
      </c>
      <c r="C958" s="132" t="s" ph="1">
        <v>3407</v>
      </c>
      <c r="D958" s="133" t="s">
        <v>6849</v>
      </c>
      <c r="E958" s="132" t="s" ph="1">
        <v>3407</v>
      </c>
      <c r="F958" s="132" t="s">
        <v>7964</v>
      </c>
      <c r="G958" s="132" t="s">
        <v>5635</v>
      </c>
    </row>
    <row r="959" spans="1:7" ht="21.75" customHeight="1">
      <c r="A959" s="132" t="s">
        <v>963</v>
      </c>
      <c r="B959" s="133" t="s">
        <v>6848</v>
      </c>
      <c r="C959" s="132" t="s" ph="1">
        <v>6846</v>
      </c>
      <c r="D959" s="133" t="s">
        <v>2674</v>
      </c>
      <c r="E959" s="132" t="s" ph="1">
        <v>6846</v>
      </c>
      <c r="F959" s="132" t="s">
        <v>7964</v>
      </c>
      <c r="G959" s="132" t="s">
        <v>5635</v>
      </c>
    </row>
    <row r="960" spans="1:7" ht="21.75" customHeight="1">
      <c r="A960" s="132" t="s">
        <v>963</v>
      </c>
      <c r="B960" s="133" t="s">
        <v>6124</v>
      </c>
      <c r="C960" s="132" t="s" ph="1">
        <v>5487</v>
      </c>
      <c r="D960" s="133" t="s">
        <v>6845</v>
      </c>
      <c r="E960" s="132" t="s" ph="1">
        <v>5487</v>
      </c>
      <c r="F960" s="132" t="s">
        <v>7964</v>
      </c>
      <c r="G960" s="132" t="s">
        <v>5635</v>
      </c>
    </row>
    <row r="961" spans="1:7" ht="21.75" customHeight="1">
      <c r="A961" s="132" t="s">
        <v>963</v>
      </c>
      <c r="B961" s="133" t="s">
        <v>6844</v>
      </c>
      <c r="C961" s="132" t="s" ph="1">
        <v>6841</v>
      </c>
      <c r="D961" s="133" t="s">
        <v>6842</v>
      </c>
      <c r="E961" s="132" t="s" ph="1">
        <v>6841</v>
      </c>
      <c r="F961" s="132" t="s">
        <v>7964</v>
      </c>
      <c r="G961" s="132" t="s">
        <v>5635</v>
      </c>
    </row>
    <row r="962" spans="1:7" ht="21.75" customHeight="1">
      <c r="A962" s="132" t="s">
        <v>963</v>
      </c>
      <c r="B962" s="134"/>
      <c r="C962" s="135" ph="1"/>
      <c r="D962" s="133" t="s">
        <v>6818</v>
      </c>
      <c r="E962" s="132" t="s" ph="1">
        <v>2027</v>
      </c>
      <c r="F962" s="132" t="s">
        <v>7964</v>
      </c>
      <c r="G962" s="132" t="s">
        <v>5635</v>
      </c>
    </row>
    <row r="963" spans="1:7" ht="21.75" customHeight="1">
      <c r="A963" s="132" t="s">
        <v>963</v>
      </c>
      <c r="B963" s="133" t="s">
        <v>6839</v>
      </c>
      <c r="C963" s="132" t="s" ph="1">
        <v>4456</v>
      </c>
      <c r="D963" s="133" t="s">
        <v>2524</v>
      </c>
      <c r="E963" s="132" t="s" ph="1">
        <v>4456</v>
      </c>
      <c r="F963" s="132" t="s">
        <v>7964</v>
      </c>
      <c r="G963" s="132" t="s">
        <v>5635</v>
      </c>
    </row>
    <row r="964" spans="1:7" ht="21.75" customHeight="1">
      <c r="A964" s="132" t="s">
        <v>963</v>
      </c>
      <c r="B964" s="134"/>
      <c r="C964" s="135"/>
      <c r="D964" s="133" t="s">
        <v>6326</v>
      </c>
      <c r="E964" s="132" t="s" ph="1">
        <v>325</v>
      </c>
      <c r="F964" s="132" t="s">
        <v>7964</v>
      </c>
      <c r="G964" s="132" t="s">
        <v>5635</v>
      </c>
    </row>
    <row r="965" spans="1:7" ht="21.75" customHeight="1">
      <c r="A965" s="132" t="s">
        <v>963</v>
      </c>
      <c r="B965" s="133" t="s">
        <v>3732</v>
      </c>
      <c r="C965" s="132" t="s" ph="1">
        <v>325</v>
      </c>
      <c r="D965" s="133" t="s">
        <v>6326</v>
      </c>
      <c r="E965" s="132" t="s" ph="1">
        <v>325</v>
      </c>
      <c r="F965" s="132" t="s">
        <v>7964</v>
      </c>
      <c r="G965" s="132" t="s">
        <v>5635</v>
      </c>
    </row>
    <row r="966" spans="1:7" ht="21.75" customHeight="1">
      <c r="A966" s="132" t="s">
        <v>963</v>
      </c>
      <c r="B966" s="133" t="s">
        <v>5134</v>
      </c>
      <c r="C966" s="132" t="s" ph="1">
        <v>6838</v>
      </c>
      <c r="D966" s="133" t="s">
        <v>3496</v>
      </c>
      <c r="E966" s="132" t="s" ph="1">
        <v>6838</v>
      </c>
      <c r="F966" s="132" t="s">
        <v>7964</v>
      </c>
      <c r="G966" s="132" t="s">
        <v>5635</v>
      </c>
    </row>
    <row r="967" spans="1:7" ht="21.75" customHeight="1">
      <c r="A967" s="132" t="s">
        <v>963</v>
      </c>
      <c r="B967" s="133" t="s">
        <v>6837</v>
      </c>
      <c r="C967" s="136" t="s" ph="1">
        <v>6835</v>
      </c>
      <c r="D967" s="133" t="s">
        <v>6836</v>
      </c>
      <c r="E967" s="136" t="s" ph="1">
        <v>6835</v>
      </c>
      <c r="F967" s="132" t="s">
        <v>7964</v>
      </c>
      <c r="G967" s="132" t="s">
        <v>5635</v>
      </c>
    </row>
    <row r="968" spans="1:7" ht="21.75" customHeight="1">
      <c r="A968" s="132" t="s">
        <v>963</v>
      </c>
      <c r="B968" s="133" t="s">
        <v>6834</v>
      </c>
      <c r="C968" s="136" t="s" ph="1">
        <v>6831</v>
      </c>
      <c r="D968" s="133" t="s">
        <v>3047</v>
      </c>
      <c r="E968" s="136" t="s" ph="1">
        <v>6831</v>
      </c>
      <c r="F968" s="132" t="s">
        <v>7964</v>
      </c>
      <c r="G968" s="132" t="s">
        <v>5635</v>
      </c>
    </row>
    <row r="969" spans="1:7" ht="21.75" customHeight="1">
      <c r="A969" s="132" t="s">
        <v>963</v>
      </c>
      <c r="B969" s="133" t="s">
        <v>6830</v>
      </c>
      <c r="C969" s="136" t="s" ph="1">
        <v>6827</v>
      </c>
      <c r="D969" s="133" t="s">
        <v>6828</v>
      </c>
      <c r="E969" s="136" t="s" ph="1">
        <v>6827</v>
      </c>
      <c r="F969" s="132" t="s">
        <v>7964</v>
      </c>
      <c r="G969" s="132" t="s">
        <v>5635</v>
      </c>
    </row>
    <row r="970" spans="1:7" ht="21.75" customHeight="1">
      <c r="A970" s="132" t="s">
        <v>963</v>
      </c>
      <c r="B970" s="133" t="s">
        <v>6826</v>
      </c>
      <c r="C970" s="136" t="s" ph="1">
        <v>6824</v>
      </c>
      <c r="D970" s="133" t="s">
        <v>6825</v>
      </c>
      <c r="E970" s="136" t="s" ph="1">
        <v>6824</v>
      </c>
      <c r="F970" s="132" t="s">
        <v>7964</v>
      </c>
      <c r="G970" s="132" t="s">
        <v>5635</v>
      </c>
    </row>
    <row r="971" spans="1:7" ht="21.75" customHeight="1">
      <c r="A971" s="132" t="s">
        <v>963</v>
      </c>
      <c r="B971" s="133" t="s">
        <v>3013</v>
      </c>
      <c r="C971" s="132" t="s" ph="1">
        <v>4908</v>
      </c>
      <c r="D971" s="133" t="s">
        <v>6823</v>
      </c>
      <c r="E971" s="132" t="s" ph="1">
        <v>4908</v>
      </c>
      <c r="F971" s="132" t="s">
        <v>7964</v>
      </c>
      <c r="G971" s="132" t="s">
        <v>5635</v>
      </c>
    </row>
    <row r="972" spans="1:7" ht="21.75" customHeight="1">
      <c r="A972" s="132" t="s">
        <v>963</v>
      </c>
      <c r="B972" s="133" t="s">
        <v>5492</v>
      </c>
      <c r="C972" s="132" t="s" ph="1">
        <v>172</v>
      </c>
      <c r="D972" s="133" t="s">
        <v>1146</v>
      </c>
      <c r="E972" s="132" t="s" ph="1">
        <v>172</v>
      </c>
      <c r="F972" s="132" t="s">
        <v>7964</v>
      </c>
      <c r="G972" s="132" t="s">
        <v>5635</v>
      </c>
    </row>
    <row r="973" spans="1:7" ht="21.75" customHeight="1">
      <c r="A973" s="132" t="s">
        <v>963</v>
      </c>
      <c r="B973" s="133" t="s">
        <v>5938</v>
      </c>
      <c r="C973" s="132" t="s" ph="1">
        <v>1093</v>
      </c>
      <c r="D973" s="133" t="s">
        <v>6822</v>
      </c>
      <c r="E973" s="132" t="s" ph="1">
        <v>1093</v>
      </c>
      <c r="F973" s="132" t="s">
        <v>7964</v>
      </c>
      <c r="G973" s="132" t="s">
        <v>5635</v>
      </c>
    </row>
    <row r="974" spans="1:7" ht="21.75" customHeight="1">
      <c r="A974" s="132" t="s">
        <v>963</v>
      </c>
      <c r="B974" s="133" t="s">
        <v>6821</v>
      </c>
      <c r="C974" s="132" t="s" ph="1">
        <v>5812</v>
      </c>
      <c r="D974" s="133" t="s">
        <v>3518</v>
      </c>
      <c r="E974" s="132" t="s" ph="1">
        <v>5812</v>
      </c>
      <c r="F974" s="132" t="s">
        <v>7964</v>
      </c>
      <c r="G974" s="132" t="s">
        <v>5635</v>
      </c>
    </row>
    <row r="975" spans="1:7" ht="21.75" customHeight="1">
      <c r="A975" s="132" t="s">
        <v>963</v>
      </c>
      <c r="B975" s="133" t="s">
        <v>6820</v>
      </c>
      <c r="C975" s="132" t="s" ph="1">
        <v>2027</v>
      </c>
      <c r="D975" s="133" t="s">
        <v>6818</v>
      </c>
      <c r="E975" s="132" t="s" ph="1">
        <v>2027</v>
      </c>
      <c r="F975" s="132" t="s">
        <v>7964</v>
      </c>
      <c r="G975" s="132" t="s">
        <v>5635</v>
      </c>
    </row>
    <row r="976" spans="1:7" ht="21.75" customHeight="1">
      <c r="A976" s="132" t="s">
        <v>963</v>
      </c>
      <c r="B976" s="133" t="s">
        <v>481</v>
      </c>
      <c r="C976" s="132" t="s" ph="1">
        <v>6817</v>
      </c>
      <c r="D976" s="133" t="s">
        <v>2234</v>
      </c>
      <c r="E976" s="132" t="s" ph="1">
        <v>6817</v>
      </c>
      <c r="F976" s="132" t="s">
        <v>7964</v>
      </c>
      <c r="G976" s="132" t="s">
        <v>5635</v>
      </c>
    </row>
    <row r="977" spans="1:7" ht="21.75" customHeight="1">
      <c r="A977" s="132" t="s">
        <v>963</v>
      </c>
      <c r="B977" s="133" t="s">
        <v>5823</v>
      </c>
      <c r="C977" s="132" t="s" ph="1">
        <v>4191</v>
      </c>
      <c r="D977" s="133" t="s">
        <v>4381</v>
      </c>
      <c r="E977" s="132" t="s" ph="1">
        <v>4191</v>
      </c>
      <c r="F977" s="132" t="s">
        <v>7964</v>
      </c>
      <c r="G977" s="132" t="s">
        <v>5635</v>
      </c>
    </row>
    <row r="978" spans="1:7" ht="21.75" customHeight="1">
      <c r="A978" s="132" t="s">
        <v>963</v>
      </c>
      <c r="B978" s="133" t="s">
        <v>6816</v>
      </c>
      <c r="C978" s="132" t="s" ph="1">
        <v>5003</v>
      </c>
      <c r="D978" s="133" t="s">
        <v>6814</v>
      </c>
      <c r="E978" s="132" t="s" ph="1">
        <v>5003</v>
      </c>
      <c r="F978" s="132" t="s">
        <v>7964</v>
      </c>
      <c r="G978" s="132" t="s">
        <v>5635</v>
      </c>
    </row>
    <row r="979" spans="1:7" ht="21.75" customHeight="1">
      <c r="A979" s="132" t="s">
        <v>963</v>
      </c>
      <c r="B979" s="133" t="s">
        <v>3454</v>
      </c>
      <c r="C979" s="132" t="s" ph="1">
        <v>2779</v>
      </c>
      <c r="D979" s="133" t="s">
        <v>6812</v>
      </c>
      <c r="E979" s="132" t="s" ph="1">
        <v>2779</v>
      </c>
      <c r="F979" s="132" t="s">
        <v>7964</v>
      </c>
      <c r="G979" s="132" t="s">
        <v>5635</v>
      </c>
    </row>
    <row r="980" spans="1:7" ht="21.75" customHeight="1">
      <c r="A980" s="132" t="s">
        <v>1166</v>
      </c>
      <c r="B980" s="134"/>
      <c r="C980" s="135" ph="1"/>
      <c r="D980" s="133" t="s">
        <v>6708</v>
      </c>
      <c r="E980" s="132" t="s" ph="1">
        <v>6707</v>
      </c>
      <c r="F980" s="132" t="s">
        <v>5513</v>
      </c>
      <c r="G980" s="132" t="s">
        <v>5635</v>
      </c>
    </row>
    <row r="981" spans="1:7" ht="21.75" customHeight="1">
      <c r="A981" s="132" t="s">
        <v>1166</v>
      </c>
      <c r="B981" s="133" t="s">
        <v>6811</v>
      </c>
      <c r="C981" s="132" t="s" ph="1">
        <v>6796</v>
      </c>
      <c r="D981" s="133" t="s">
        <v>6797</v>
      </c>
      <c r="E981" s="132" t="s" ph="1">
        <v>6796</v>
      </c>
      <c r="F981" s="132" t="s">
        <v>5513</v>
      </c>
      <c r="G981" s="132" t="s">
        <v>5635</v>
      </c>
    </row>
    <row r="982" spans="1:7" ht="21.75" customHeight="1">
      <c r="A982" s="132" t="s">
        <v>1166</v>
      </c>
      <c r="B982" s="134"/>
      <c r="C982" s="135" ph="1"/>
      <c r="D982" s="133" t="s">
        <v>6782</v>
      </c>
      <c r="E982" s="132" t="s" ph="1">
        <v>6298</v>
      </c>
      <c r="F982" s="132" t="s">
        <v>5513</v>
      </c>
      <c r="G982" s="132" t="s">
        <v>5635</v>
      </c>
    </row>
    <row r="983" spans="1:7" ht="21.75" customHeight="1">
      <c r="A983" s="132" t="s">
        <v>1166</v>
      </c>
      <c r="B983" s="133" t="s">
        <v>6809</v>
      </c>
      <c r="C983" s="132" t="s" ph="1">
        <v>6794</v>
      </c>
      <c r="D983" s="133" t="s">
        <v>6795</v>
      </c>
      <c r="E983" s="132" t="s" ph="1">
        <v>6794</v>
      </c>
      <c r="F983" s="132" t="s">
        <v>5513</v>
      </c>
      <c r="G983" s="132" t="s">
        <v>5635</v>
      </c>
    </row>
    <row r="984" spans="1:7" ht="21.75" customHeight="1">
      <c r="A984" s="132" t="s">
        <v>1166</v>
      </c>
      <c r="B984" s="133" t="s">
        <v>559</v>
      </c>
      <c r="C984" s="132" t="s" ph="1">
        <v>6800</v>
      </c>
      <c r="D984" s="133" t="s">
        <v>1976</v>
      </c>
      <c r="E984" s="132" t="s" ph="1">
        <v>6800</v>
      </c>
      <c r="F984" s="132" t="s">
        <v>5513</v>
      </c>
      <c r="G984" s="132" t="s">
        <v>5635</v>
      </c>
    </row>
    <row r="985" spans="1:7" ht="21.75" customHeight="1">
      <c r="A985" s="132" t="s">
        <v>1166</v>
      </c>
      <c r="B985" s="134"/>
      <c r="C985" s="135" ph="1"/>
      <c r="D985" s="133" t="s">
        <v>6708</v>
      </c>
      <c r="E985" s="132" t="s" ph="1">
        <v>6707</v>
      </c>
      <c r="F985" s="132" t="s">
        <v>5513</v>
      </c>
      <c r="G985" s="132" t="s">
        <v>5635</v>
      </c>
    </row>
    <row r="986" spans="1:7" ht="21.75" customHeight="1">
      <c r="A986" s="132" t="s">
        <v>1166</v>
      </c>
      <c r="B986" s="134"/>
      <c r="C986" s="135"/>
      <c r="D986" s="133" t="s">
        <v>6797</v>
      </c>
      <c r="E986" s="132" t="s" ph="1">
        <v>6796</v>
      </c>
      <c r="F986" s="132" t="s">
        <v>5513</v>
      </c>
      <c r="G986" s="132" t="s">
        <v>5635</v>
      </c>
    </row>
    <row r="987" spans="1:7" ht="21.75" customHeight="1">
      <c r="A987" s="132" t="s">
        <v>1166</v>
      </c>
      <c r="B987" s="133" t="s">
        <v>1406</v>
      </c>
      <c r="C987" s="132" t="s" ph="1">
        <v>3430</v>
      </c>
      <c r="D987" s="133" t="s">
        <v>793</v>
      </c>
      <c r="E987" s="132" t="s" ph="1">
        <v>3430</v>
      </c>
      <c r="F987" s="132" t="s">
        <v>5513</v>
      </c>
      <c r="G987" s="132" t="s">
        <v>5635</v>
      </c>
    </row>
    <row r="988" spans="1:7" ht="21.75" customHeight="1">
      <c r="A988" s="132" t="s">
        <v>1166</v>
      </c>
      <c r="B988" s="134"/>
      <c r="C988" s="135"/>
      <c r="D988" s="133" t="s">
        <v>6782</v>
      </c>
      <c r="E988" s="132" t="s" ph="1">
        <v>6298</v>
      </c>
      <c r="F988" s="132" t="s">
        <v>5513</v>
      </c>
      <c r="G988" s="132" t="s">
        <v>5635</v>
      </c>
    </row>
    <row r="989" spans="1:7" ht="21.75" customHeight="1">
      <c r="A989" s="132" t="s">
        <v>1166</v>
      </c>
      <c r="B989" s="134"/>
      <c r="C989" s="135" ph="1"/>
      <c r="D989" s="133" t="s">
        <v>6708</v>
      </c>
      <c r="E989" s="132" t="s" ph="1">
        <v>6707</v>
      </c>
      <c r="F989" s="132" t="s">
        <v>5513</v>
      </c>
      <c r="G989" s="132" t="s">
        <v>5635</v>
      </c>
    </row>
    <row r="990" spans="1:7" ht="21.75" customHeight="1">
      <c r="A990" s="132" t="s">
        <v>1166</v>
      </c>
      <c r="B990" s="133" t="s">
        <v>5198</v>
      </c>
      <c r="C990" s="132" t="s" ph="1">
        <v>6298</v>
      </c>
      <c r="D990" s="133" t="s">
        <v>6782</v>
      </c>
      <c r="E990" s="132" t="s" ph="1">
        <v>6298</v>
      </c>
      <c r="F990" s="132" t="s">
        <v>5513</v>
      </c>
      <c r="G990" s="132" t="s">
        <v>5635</v>
      </c>
    </row>
    <row r="991" spans="1:7" ht="21.75" customHeight="1">
      <c r="A991" s="132" t="s">
        <v>1166</v>
      </c>
      <c r="B991" s="134"/>
      <c r="C991" s="135" ph="1"/>
      <c r="D991" s="133" t="s">
        <v>6708</v>
      </c>
      <c r="E991" s="132" t="s" ph="1">
        <v>6707</v>
      </c>
      <c r="F991" s="132" t="s">
        <v>5513</v>
      </c>
      <c r="G991" s="132" t="s">
        <v>5635</v>
      </c>
    </row>
    <row r="992" spans="1:7" ht="21.75" customHeight="1">
      <c r="A992" s="132" t="s">
        <v>1166</v>
      </c>
      <c r="B992" s="133" t="s">
        <v>6808</v>
      </c>
      <c r="C992" s="132" t="s" ph="1">
        <v>2621</v>
      </c>
      <c r="D992" s="133" t="s">
        <v>4076</v>
      </c>
      <c r="E992" s="132" t="s" ph="1">
        <v>6805</v>
      </c>
      <c r="F992" s="132" t="s">
        <v>5513</v>
      </c>
      <c r="G992" s="132" t="s">
        <v>5635</v>
      </c>
    </row>
    <row r="993" spans="1:7" ht="21.75" customHeight="1">
      <c r="A993" s="132" t="s">
        <v>1166</v>
      </c>
      <c r="B993" s="134"/>
      <c r="C993" s="135" ph="1"/>
      <c r="D993" s="133" t="s">
        <v>6708</v>
      </c>
      <c r="E993" s="132" t="s" ph="1">
        <v>6707</v>
      </c>
      <c r="F993" s="132" t="s">
        <v>5513</v>
      </c>
      <c r="G993" s="132" t="s">
        <v>5635</v>
      </c>
    </row>
    <row r="994" spans="1:7" ht="21.75" customHeight="1">
      <c r="A994" s="132" t="s">
        <v>1166</v>
      </c>
      <c r="B994" s="134"/>
      <c r="C994" s="135"/>
      <c r="D994" s="133" t="s">
        <v>6785</v>
      </c>
      <c r="E994" s="132" t="s" ph="1">
        <v>110</v>
      </c>
      <c r="F994" s="132" t="s">
        <v>5513</v>
      </c>
      <c r="G994" s="132" t="s">
        <v>5635</v>
      </c>
    </row>
    <row r="995" spans="1:7" ht="21.75" customHeight="1">
      <c r="A995" s="132" t="s">
        <v>1166</v>
      </c>
      <c r="B995" s="133" t="s">
        <v>6807</v>
      </c>
      <c r="C995" s="132" t="s" ph="1">
        <v>6806</v>
      </c>
      <c r="D995" s="133" t="s">
        <v>4076</v>
      </c>
      <c r="E995" s="132" t="s" ph="1">
        <v>6805</v>
      </c>
      <c r="F995" s="132" t="s">
        <v>5513</v>
      </c>
      <c r="G995" s="132" t="s">
        <v>5635</v>
      </c>
    </row>
    <row r="996" spans="1:7" ht="21.75" customHeight="1">
      <c r="A996" s="132" t="s">
        <v>1166</v>
      </c>
      <c r="B996" s="133" t="s">
        <v>6803</v>
      </c>
      <c r="C996" s="132" t="s" ph="1">
        <v>6801</v>
      </c>
      <c r="D996" s="133" t="s">
        <v>1976</v>
      </c>
      <c r="E996" s="132" t="s" ph="1">
        <v>6800</v>
      </c>
      <c r="F996" s="132" t="s">
        <v>5513</v>
      </c>
      <c r="G996" s="132" t="s">
        <v>5635</v>
      </c>
    </row>
    <row r="997" spans="1:7" ht="21.75" customHeight="1">
      <c r="A997" s="132" t="s">
        <v>1166</v>
      </c>
      <c r="B997" s="134"/>
      <c r="C997" s="135"/>
      <c r="D997" s="133" t="s">
        <v>6795</v>
      </c>
      <c r="E997" s="132" t="s" ph="1">
        <v>6794</v>
      </c>
      <c r="F997" s="132" t="s">
        <v>5513</v>
      </c>
      <c r="G997" s="132" t="s">
        <v>5635</v>
      </c>
    </row>
    <row r="998" spans="1:7" ht="21.75" customHeight="1">
      <c r="A998" s="132" t="s">
        <v>1166</v>
      </c>
      <c r="B998" s="134"/>
      <c r="C998" s="135"/>
      <c r="D998" s="133" t="s">
        <v>2747</v>
      </c>
      <c r="E998" s="132" t="s" ph="1">
        <v>5160</v>
      </c>
      <c r="F998" s="132" t="s">
        <v>5513</v>
      </c>
      <c r="G998" s="132" t="s">
        <v>5635</v>
      </c>
    </row>
    <row r="999" spans="1:7" ht="21.75" customHeight="1">
      <c r="A999" s="132" t="s">
        <v>1166</v>
      </c>
      <c r="B999" s="133" t="s">
        <v>65</v>
      </c>
      <c r="C999" s="132" t="s" ph="1">
        <v>6799</v>
      </c>
      <c r="D999" s="133" t="s">
        <v>6797</v>
      </c>
      <c r="E999" s="132" t="s" ph="1">
        <v>6796</v>
      </c>
      <c r="F999" s="132" t="s">
        <v>5513</v>
      </c>
      <c r="G999" s="132" t="s">
        <v>5635</v>
      </c>
    </row>
    <row r="1000" spans="1:7" ht="21.75" customHeight="1">
      <c r="A1000" s="132" t="s">
        <v>1166</v>
      </c>
      <c r="B1000" s="134"/>
      <c r="C1000" s="135"/>
      <c r="D1000" s="133" t="s">
        <v>6795</v>
      </c>
      <c r="E1000" s="132" t="s" ph="1">
        <v>6794</v>
      </c>
      <c r="F1000" s="132" t="s">
        <v>5513</v>
      </c>
      <c r="G1000" s="132" t="s">
        <v>5635</v>
      </c>
    </row>
    <row r="1001" spans="1:7" ht="21.75" customHeight="1">
      <c r="A1001" s="132" t="s">
        <v>1166</v>
      </c>
      <c r="B1001" s="134"/>
      <c r="C1001" s="135"/>
      <c r="D1001" s="133" t="s">
        <v>2747</v>
      </c>
      <c r="E1001" s="132" t="s" ph="1">
        <v>5160</v>
      </c>
      <c r="F1001" s="132" t="s">
        <v>5513</v>
      </c>
      <c r="G1001" s="132" t="s">
        <v>5635</v>
      </c>
    </row>
    <row r="1002" spans="1:7" ht="21.75" customHeight="1">
      <c r="A1002" s="132" t="s">
        <v>1166</v>
      </c>
      <c r="B1002" s="134"/>
      <c r="C1002" s="135" ph="1"/>
      <c r="D1002" s="133" t="s">
        <v>6708</v>
      </c>
      <c r="E1002" s="132" t="s" ph="1">
        <v>6707</v>
      </c>
      <c r="F1002" s="132" t="s">
        <v>5513</v>
      </c>
      <c r="G1002" s="132" t="s">
        <v>5635</v>
      </c>
    </row>
    <row r="1003" spans="1:7" ht="21.75" customHeight="1">
      <c r="A1003" s="132" t="s">
        <v>1166</v>
      </c>
      <c r="B1003" s="134"/>
      <c r="C1003" s="135"/>
      <c r="D1003" s="133" t="s">
        <v>5902</v>
      </c>
      <c r="E1003" s="132" t="s" ph="1">
        <v>6173</v>
      </c>
      <c r="F1003" s="132" t="s">
        <v>5513</v>
      </c>
      <c r="G1003" s="132" t="s">
        <v>5635</v>
      </c>
    </row>
    <row r="1004" spans="1:7" ht="21.75" customHeight="1">
      <c r="A1004" s="132" t="s">
        <v>1166</v>
      </c>
      <c r="B1004" s="133" t="s">
        <v>6793</v>
      </c>
      <c r="C1004" s="132" t="s" ph="1">
        <v>6780</v>
      </c>
      <c r="D1004" s="133" t="s">
        <v>4525</v>
      </c>
      <c r="E1004" s="132" t="s" ph="1">
        <v>6780</v>
      </c>
      <c r="F1004" s="132" t="s">
        <v>5513</v>
      </c>
      <c r="G1004" s="132" t="s">
        <v>5635</v>
      </c>
    </row>
    <row r="1005" spans="1:7" ht="21.75" customHeight="1">
      <c r="A1005" s="132" t="s">
        <v>1166</v>
      </c>
      <c r="B1005" s="133" t="s">
        <v>6792</v>
      </c>
      <c r="C1005" s="132" t="s" ph="1">
        <v>6791</v>
      </c>
      <c r="D1005" s="133" t="s">
        <v>6708</v>
      </c>
      <c r="E1005" s="132" t="s" ph="1">
        <v>6707</v>
      </c>
      <c r="F1005" s="132" t="s">
        <v>5513</v>
      </c>
      <c r="G1005" s="132" t="s">
        <v>5635</v>
      </c>
    </row>
    <row r="1006" spans="1:7" ht="21.75" customHeight="1">
      <c r="A1006" s="132" t="s">
        <v>1166</v>
      </c>
      <c r="B1006" s="134"/>
      <c r="C1006" s="135" ph="1"/>
      <c r="D1006" s="133" t="s">
        <v>6785</v>
      </c>
      <c r="E1006" s="132" t="s" ph="1">
        <v>110</v>
      </c>
      <c r="F1006" s="132" t="s">
        <v>5513</v>
      </c>
      <c r="G1006" s="132" t="s">
        <v>5635</v>
      </c>
    </row>
    <row r="1007" spans="1:7" ht="21.75" customHeight="1">
      <c r="A1007" s="132" t="s">
        <v>1166</v>
      </c>
      <c r="B1007" s="133" t="s">
        <v>6790</v>
      </c>
      <c r="C1007" s="132" t="s" ph="1">
        <v>6788</v>
      </c>
      <c r="D1007" s="133" t="s">
        <v>6789</v>
      </c>
      <c r="E1007" s="132" t="s" ph="1">
        <v>6788</v>
      </c>
      <c r="F1007" s="132" t="s">
        <v>5513</v>
      </c>
      <c r="G1007" s="132" t="s">
        <v>5635</v>
      </c>
    </row>
    <row r="1008" spans="1:7" ht="21.75" customHeight="1">
      <c r="A1008" s="132" t="s">
        <v>1166</v>
      </c>
      <c r="B1008" s="133" t="s">
        <v>6786</v>
      </c>
      <c r="C1008" s="132" t="s" ph="1">
        <v>110</v>
      </c>
      <c r="D1008" s="133" t="s">
        <v>6785</v>
      </c>
      <c r="E1008" s="132" t="s" ph="1">
        <v>110</v>
      </c>
      <c r="F1008" s="132" t="s">
        <v>5513</v>
      </c>
      <c r="G1008" s="132" t="s">
        <v>5635</v>
      </c>
    </row>
    <row r="1009" spans="1:7" ht="21.75" customHeight="1">
      <c r="A1009" s="132" t="s">
        <v>1166</v>
      </c>
      <c r="B1009" s="134"/>
      <c r="C1009" s="135" ph="1"/>
      <c r="D1009" s="133" t="s">
        <v>6708</v>
      </c>
      <c r="E1009" s="132" t="s" ph="1">
        <v>6707</v>
      </c>
      <c r="F1009" s="132" t="s">
        <v>5513</v>
      </c>
      <c r="G1009" s="132" t="s">
        <v>5635</v>
      </c>
    </row>
    <row r="1010" spans="1:7" ht="21.75" customHeight="1">
      <c r="A1010" s="132" t="s">
        <v>1166</v>
      </c>
      <c r="B1010" s="133" t="s">
        <v>6467</v>
      </c>
      <c r="C1010" s="132" t="s" ph="1">
        <v>518</v>
      </c>
      <c r="D1010" s="133" t="s">
        <v>1395</v>
      </c>
      <c r="E1010" s="132" t="s" ph="1">
        <v>518</v>
      </c>
      <c r="F1010" s="132" t="s">
        <v>5513</v>
      </c>
      <c r="G1010" s="132" t="s">
        <v>5635</v>
      </c>
    </row>
    <row r="1011" spans="1:7" ht="21.75" customHeight="1">
      <c r="A1011" s="132" t="s">
        <v>1166</v>
      </c>
      <c r="B1011" s="133" t="s">
        <v>6784</v>
      </c>
      <c r="C1011" s="132" t="s" ph="1">
        <v>6781</v>
      </c>
      <c r="D1011" s="133" t="s">
        <v>1395</v>
      </c>
      <c r="E1011" s="132" t="s" ph="1">
        <v>518</v>
      </c>
      <c r="F1011" s="132" t="s">
        <v>5513</v>
      </c>
      <c r="G1011" s="132" t="s">
        <v>5635</v>
      </c>
    </row>
    <row r="1012" spans="1:7" ht="21.75" customHeight="1">
      <c r="A1012" s="132" t="s">
        <v>1166</v>
      </c>
      <c r="B1012" s="133" t="s">
        <v>5255</v>
      </c>
      <c r="C1012" s="132" t="s" ph="1">
        <v>3435</v>
      </c>
      <c r="D1012" s="133" t="s">
        <v>6708</v>
      </c>
      <c r="E1012" s="132" t="s" ph="1">
        <v>6707</v>
      </c>
      <c r="F1012" s="132" t="s">
        <v>5513</v>
      </c>
      <c r="G1012" s="132" t="s">
        <v>5635</v>
      </c>
    </row>
    <row r="1013" spans="1:7" ht="21.75" customHeight="1">
      <c r="A1013" s="132" t="s">
        <v>1166</v>
      </c>
      <c r="B1013" s="134"/>
      <c r="C1013" s="135"/>
      <c r="D1013" s="133" t="s">
        <v>4525</v>
      </c>
      <c r="E1013" s="132" t="s" ph="1">
        <v>6780</v>
      </c>
      <c r="F1013" s="132" t="s">
        <v>5513</v>
      </c>
      <c r="G1013" s="132" t="s">
        <v>5635</v>
      </c>
    </row>
    <row r="1014" spans="1:7" ht="21.75" customHeight="1">
      <c r="A1014" s="132" t="s">
        <v>1166</v>
      </c>
      <c r="B1014" s="133" t="s">
        <v>5940</v>
      </c>
      <c r="C1014" s="132" t="s" ph="1">
        <v>6707</v>
      </c>
      <c r="D1014" s="133" t="s">
        <v>6708</v>
      </c>
      <c r="E1014" s="132" t="s" ph="1">
        <v>6707</v>
      </c>
      <c r="F1014" s="132" t="s">
        <v>5513</v>
      </c>
      <c r="G1014" s="132" t="s">
        <v>5635</v>
      </c>
    </row>
    <row r="1015" spans="1:7" ht="21.75" customHeight="1">
      <c r="A1015" s="132" t="s">
        <v>1166</v>
      </c>
      <c r="B1015" s="133" t="s">
        <v>6779</v>
      </c>
      <c r="C1015" s="132" t="s" ph="1">
        <v>5027</v>
      </c>
      <c r="D1015" s="133" t="s">
        <v>2496</v>
      </c>
      <c r="E1015" s="132" t="s" ph="1">
        <v>5027</v>
      </c>
      <c r="F1015" s="132" t="s">
        <v>5513</v>
      </c>
      <c r="G1015" s="132" t="s">
        <v>5635</v>
      </c>
    </row>
    <row r="1016" spans="1:7" ht="21.75" customHeight="1">
      <c r="A1016" s="132" t="s">
        <v>1615</v>
      </c>
      <c r="B1016" s="133" t="s">
        <v>6778</v>
      </c>
      <c r="C1016" s="132" t="s" ph="1">
        <v>1635</v>
      </c>
      <c r="D1016" s="133" t="s">
        <v>6777</v>
      </c>
      <c r="E1016" s="132" t="s" ph="1">
        <v>1635</v>
      </c>
      <c r="F1016" s="132" t="s">
        <v>7965</v>
      </c>
      <c r="G1016" s="132" t="s">
        <v>5635</v>
      </c>
    </row>
    <row r="1017" spans="1:7" ht="21.75" customHeight="1">
      <c r="A1017" s="132" t="s">
        <v>1615</v>
      </c>
      <c r="B1017" s="133" t="s">
        <v>6775</v>
      </c>
      <c r="C1017" s="132" t="s" ph="1">
        <v>6751</v>
      </c>
      <c r="D1017" s="133" t="s">
        <v>2838</v>
      </c>
      <c r="E1017" s="132" t="s" ph="1">
        <v>6751</v>
      </c>
      <c r="F1017" s="132" t="s">
        <v>7965</v>
      </c>
      <c r="G1017" s="132" t="s">
        <v>5635</v>
      </c>
    </row>
    <row r="1018" spans="1:7" ht="21.75" customHeight="1">
      <c r="A1018" s="132" t="s">
        <v>1615</v>
      </c>
      <c r="B1018" s="134"/>
      <c r="C1018" s="135"/>
      <c r="D1018" s="133" t="s">
        <v>5316</v>
      </c>
      <c r="E1018" s="132" t="s" ph="1">
        <v>5070</v>
      </c>
      <c r="F1018" s="132" t="s">
        <v>7965</v>
      </c>
      <c r="G1018" s="132" t="s">
        <v>5635</v>
      </c>
    </row>
    <row r="1019" spans="1:7" ht="21.75" customHeight="1">
      <c r="A1019" s="132" t="s">
        <v>1615</v>
      </c>
      <c r="B1019" s="134"/>
      <c r="C1019" s="135"/>
      <c r="D1019" s="133" t="s">
        <v>6747</v>
      </c>
      <c r="E1019" s="132" t="s" ph="1">
        <v>6746</v>
      </c>
      <c r="F1019" s="132" t="s">
        <v>7965</v>
      </c>
      <c r="G1019" s="132" t="s">
        <v>5635</v>
      </c>
    </row>
    <row r="1020" spans="1:7" ht="21.75" customHeight="1">
      <c r="A1020" s="132" t="s">
        <v>1615</v>
      </c>
      <c r="B1020" s="134"/>
      <c r="C1020" s="135"/>
      <c r="D1020" s="133" t="s">
        <v>6773</v>
      </c>
      <c r="E1020" s="132" t="s" ph="1">
        <v>6772</v>
      </c>
      <c r="F1020" s="132" t="s">
        <v>7965</v>
      </c>
      <c r="G1020" s="132" t="s">
        <v>5635</v>
      </c>
    </row>
    <row r="1021" spans="1:7" ht="21.75" customHeight="1">
      <c r="A1021" s="132" t="s">
        <v>1615</v>
      </c>
      <c r="B1021" s="133" t="s">
        <v>6658</v>
      </c>
      <c r="C1021" s="132" t="s" ph="1">
        <v>4694</v>
      </c>
      <c r="D1021" s="133" t="s">
        <v>5458</v>
      </c>
      <c r="E1021" s="132" t="s" ph="1">
        <v>4694</v>
      </c>
      <c r="F1021" s="132" t="s">
        <v>7965</v>
      </c>
      <c r="G1021" s="132" t="s">
        <v>5635</v>
      </c>
    </row>
    <row r="1022" spans="1:7" ht="21.75" customHeight="1">
      <c r="A1022" s="132" t="s">
        <v>1615</v>
      </c>
      <c r="B1022" s="133" t="s">
        <v>265</v>
      </c>
      <c r="C1022" s="132" t="s" ph="1">
        <v>6748</v>
      </c>
      <c r="D1022" s="133" t="s">
        <v>6750</v>
      </c>
      <c r="E1022" s="132" t="s" ph="1">
        <v>6748</v>
      </c>
      <c r="F1022" s="132" t="s">
        <v>7965</v>
      </c>
      <c r="G1022" s="132" t="s">
        <v>5635</v>
      </c>
    </row>
    <row r="1023" spans="1:7" ht="21.75" customHeight="1">
      <c r="A1023" s="132" t="s">
        <v>1615</v>
      </c>
      <c r="B1023" s="133" t="s">
        <v>6702</v>
      </c>
      <c r="C1023" s="132" t="s" ph="1">
        <v>6462</v>
      </c>
      <c r="D1023" s="133" t="s">
        <v>5866</v>
      </c>
      <c r="E1023" s="132" t="s" ph="1">
        <v>6462</v>
      </c>
      <c r="F1023" s="132" t="s">
        <v>7965</v>
      </c>
      <c r="G1023" s="132" t="s">
        <v>5635</v>
      </c>
    </row>
    <row r="1024" spans="1:7" ht="21.75" customHeight="1">
      <c r="A1024" s="132" t="s">
        <v>1615</v>
      </c>
      <c r="B1024" s="133" t="s">
        <v>6771</v>
      </c>
      <c r="C1024" s="132" t="s" ph="1">
        <v>6770</v>
      </c>
      <c r="D1024" s="133" t="s">
        <v>5306</v>
      </c>
      <c r="E1024" s="132" t="s" ph="1">
        <v>6770</v>
      </c>
      <c r="F1024" s="132" t="s">
        <v>7965</v>
      </c>
      <c r="G1024" s="132" t="s">
        <v>5635</v>
      </c>
    </row>
    <row r="1025" spans="1:7" ht="21.75" customHeight="1">
      <c r="A1025" s="132" t="s">
        <v>1615</v>
      </c>
      <c r="B1025" s="134"/>
      <c r="C1025" s="135"/>
      <c r="D1025" s="133" t="s">
        <v>2374</v>
      </c>
      <c r="E1025" s="132" t="s" ph="1">
        <v>6769</v>
      </c>
      <c r="F1025" s="132" t="s">
        <v>7965</v>
      </c>
      <c r="G1025" s="132" t="s">
        <v>5635</v>
      </c>
    </row>
    <row r="1026" spans="1:7" ht="21.75" customHeight="1">
      <c r="A1026" s="132" t="s">
        <v>1615</v>
      </c>
      <c r="B1026" s="133" t="s">
        <v>6768</v>
      </c>
      <c r="C1026" s="132" t="s" ph="1">
        <v>6766</v>
      </c>
      <c r="D1026" s="133" t="s">
        <v>3089</v>
      </c>
      <c r="E1026" s="132" t="s" ph="1">
        <v>6766</v>
      </c>
      <c r="F1026" s="132" t="s">
        <v>7965</v>
      </c>
      <c r="G1026" s="132" t="s">
        <v>5635</v>
      </c>
    </row>
    <row r="1027" spans="1:7" ht="21.75" customHeight="1">
      <c r="A1027" s="132" t="s">
        <v>1615</v>
      </c>
      <c r="B1027" s="133" t="s">
        <v>6764</v>
      </c>
      <c r="C1027" s="132" t="s" ph="1">
        <v>6759</v>
      </c>
      <c r="D1027" s="133" t="s">
        <v>6761</v>
      </c>
      <c r="E1027" s="132" t="s" ph="1">
        <v>6759</v>
      </c>
      <c r="F1027" s="132" t="s">
        <v>7965</v>
      </c>
      <c r="G1027" s="132" t="s">
        <v>5635</v>
      </c>
    </row>
    <row r="1028" spans="1:7" ht="21.75" customHeight="1">
      <c r="A1028" s="132" t="s">
        <v>1615</v>
      </c>
      <c r="B1028" s="134"/>
      <c r="C1028" s="135"/>
      <c r="D1028" s="133" t="s">
        <v>6758</v>
      </c>
      <c r="E1028" s="132" t="s" ph="1">
        <v>2076</v>
      </c>
      <c r="F1028" s="132" t="s">
        <v>7965</v>
      </c>
      <c r="G1028" s="132" t="s">
        <v>5635</v>
      </c>
    </row>
    <row r="1029" spans="1:7" ht="21.75" customHeight="1">
      <c r="A1029" s="132" t="s">
        <v>1615</v>
      </c>
      <c r="B1029" s="133" t="s">
        <v>6128</v>
      </c>
      <c r="C1029" s="132" t="s" ph="1">
        <v>6757</v>
      </c>
      <c r="D1029" s="133" t="s">
        <v>5279</v>
      </c>
      <c r="E1029" s="132" t="s" ph="1">
        <v>6757</v>
      </c>
      <c r="F1029" s="132" t="s">
        <v>7965</v>
      </c>
      <c r="G1029" s="132" t="s">
        <v>5635</v>
      </c>
    </row>
    <row r="1030" spans="1:7" ht="21.75" customHeight="1">
      <c r="A1030" s="132" t="s">
        <v>1615</v>
      </c>
      <c r="B1030" s="134"/>
      <c r="C1030" s="135"/>
      <c r="D1030" s="133" t="s">
        <v>264</v>
      </c>
      <c r="E1030" s="132" t="s" ph="1">
        <v>6755</v>
      </c>
      <c r="F1030" s="132" t="s">
        <v>7965</v>
      </c>
      <c r="G1030" s="132" t="s">
        <v>5635</v>
      </c>
    </row>
    <row r="1031" spans="1:7" ht="21.75" customHeight="1">
      <c r="A1031" s="132" t="s">
        <v>1615</v>
      </c>
      <c r="B1031" s="133" t="s">
        <v>915</v>
      </c>
      <c r="C1031" s="132" t="s" ph="1">
        <v>6754</v>
      </c>
      <c r="D1031" s="133" t="s">
        <v>2838</v>
      </c>
      <c r="E1031" s="132" t="s" ph="1">
        <v>6751</v>
      </c>
      <c r="F1031" s="132" t="s">
        <v>7965</v>
      </c>
      <c r="G1031" s="132" t="s">
        <v>5635</v>
      </c>
    </row>
    <row r="1032" spans="1:7" ht="21.75" customHeight="1">
      <c r="A1032" s="132" t="s">
        <v>1615</v>
      </c>
      <c r="B1032" s="134"/>
      <c r="C1032" s="135"/>
      <c r="D1032" s="133" t="s">
        <v>6750</v>
      </c>
      <c r="E1032" s="132" t="s" ph="1">
        <v>6748</v>
      </c>
      <c r="F1032" s="132" t="s">
        <v>7965</v>
      </c>
      <c r="G1032" s="132" t="s">
        <v>5635</v>
      </c>
    </row>
    <row r="1033" spans="1:7" ht="21.75" customHeight="1">
      <c r="A1033" s="132" t="s">
        <v>1615</v>
      </c>
      <c r="B1033" s="133" t="s">
        <v>5302</v>
      </c>
      <c r="C1033" s="132" t="s" ph="1">
        <v>6746</v>
      </c>
      <c r="D1033" s="133" t="s">
        <v>6747</v>
      </c>
      <c r="E1033" s="132" t="s" ph="1">
        <v>6746</v>
      </c>
      <c r="F1033" s="132" t="s">
        <v>7965</v>
      </c>
      <c r="G1033" s="132" t="s">
        <v>5635</v>
      </c>
    </row>
    <row r="1034" spans="1:7" ht="21.75" customHeight="1">
      <c r="A1034" s="132" t="s">
        <v>1615</v>
      </c>
      <c r="B1034" s="133" t="s">
        <v>6744</v>
      </c>
      <c r="C1034" s="132" t="s" ph="1">
        <v>6741</v>
      </c>
      <c r="D1034" s="133" t="s">
        <v>6742</v>
      </c>
      <c r="E1034" s="132" t="s" ph="1">
        <v>6741</v>
      </c>
      <c r="F1034" s="132" t="s">
        <v>7965</v>
      </c>
      <c r="G1034" s="132" t="s">
        <v>5635</v>
      </c>
    </row>
    <row r="1035" spans="1:7" ht="21.75" customHeight="1">
      <c r="A1035" s="132" t="s">
        <v>3012</v>
      </c>
      <c r="B1035" s="133" t="s">
        <v>6740</v>
      </c>
      <c r="C1035" s="132" t="s" ph="1">
        <v>6731</v>
      </c>
      <c r="D1035" s="133" t="s">
        <v>6532</v>
      </c>
      <c r="E1035" s="132" t="s" ph="1">
        <v>6731</v>
      </c>
      <c r="F1035" s="132" t="s">
        <v>7966</v>
      </c>
      <c r="G1035" s="132" t="s">
        <v>5635</v>
      </c>
    </row>
    <row r="1036" spans="1:7" ht="21.75" customHeight="1">
      <c r="A1036" s="132" t="s">
        <v>3012</v>
      </c>
      <c r="B1036" s="134"/>
      <c r="C1036" s="135"/>
      <c r="D1036" s="133" t="s">
        <v>6739</v>
      </c>
      <c r="E1036" s="132" t="s" ph="1">
        <v>5151</v>
      </c>
      <c r="F1036" s="132" t="s">
        <v>7966</v>
      </c>
      <c r="G1036" s="132" t="s">
        <v>5635</v>
      </c>
    </row>
    <row r="1037" spans="1:7" ht="21.75" customHeight="1">
      <c r="A1037" s="132" t="s">
        <v>3012</v>
      </c>
      <c r="B1037" s="134"/>
      <c r="C1037" s="135"/>
      <c r="D1037" s="133" t="s">
        <v>6738</v>
      </c>
      <c r="E1037" s="132" t="s" ph="1">
        <v>5516</v>
      </c>
      <c r="F1037" s="132" t="s">
        <v>7966</v>
      </c>
      <c r="G1037" s="132" t="s">
        <v>5635</v>
      </c>
    </row>
    <row r="1038" spans="1:7" ht="21.75" customHeight="1">
      <c r="A1038" s="132" t="s">
        <v>3012</v>
      </c>
      <c r="B1038" s="134"/>
      <c r="C1038" s="135"/>
      <c r="D1038" s="133" t="s">
        <v>394</v>
      </c>
      <c r="E1038" s="132" t="s" ph="1">
        <v>2284</v>
      </c>
      <c r="F1038" s="132" t="s">
        <v>7966</v>
      </c>
      <c r="G1038" s="132" t="s">
        <v>5635</v>
      </c>
    </row>
    <row r="1039" spans="1:7" ht="21.75" customHeight="1">
      <c r="A1039" s="132" t="s">
        <v>3012</v>
      </c>
      <c r="B1039" s="134"/>
      <c r="C1039" s="135"/>
      <c r="D1039" s="133" t="s">
        <v>6737</v>
      </c>
      <c r="E1039" s="132" t="s" ph="1">
        <v>6735</v>
      </c>
      <c r="F1039" s="132" t="s">
        <v>7966</v>
      </c>
      <c r="G1039" s="132" t="s">
        <v>5635</v>
      </c>
    </row>
    <row r="1040" spans="1:7" ht="21.75" customHeight="1">
      <c r="A1040" s="132" t="s">
        <v>3012</v>
      </c>
      <c r="B1040" s="134"/>
      <c r="C1040" s="135"/>
      <c r="D1040" s="133" t="s">
        <v>6725</v>
      </c>
      <c r="E1040" s="132" t="s" ph="1">
        <v>2479</v>
      </c>
      <c r="F1040" s="132" t="s">
        <v>7966</v>
      </c>
      <c r="G1040" s="132" t="s">
        <v>5635</v>
      </c>
    </row>
    <row r="1041" spans="1:7" ht="21.75" customHeight="1">
      <c r="A1041" s="132" t="s">
        <v>3012</v>
      </c>
      <c r="B1041" s="134"/>
      <c r="C1041" s="135"/>
      <c r="D1041" s="133" t="s">
        <v>6734</v>
      </c>
      <c r="E1041" s="132" t="s" ph="1">
        <v>2504</v>
      </c>
      <c r="F1041" s="132" t="s">
        <v>7966</v>
      </c>
      <c r="G1041" s="132" t="s">
        <v>5635</v>
      </c>
    </row>
    <row r="1042" spans="1:7" ht="21.75" customHeight="1">
      <c r="A1042" s="132" t="s">
        <v>3012</v>
      </c>
      <c r="B1042" s="133" t="s">
        <v>1145</v>
      </c>
      <c r="C1042" s="132" t="s" ph="1">
        <v>2479</v>
      </c>
      <c r="D1042" s="133" t="s">
        <v>6725</v>
      </c>
      <c r="E1042" s="132" t="s" ph="1">
        <v>2479</v>
      </c>
      <c r="F1042" s="132" t="s">
        <v>7966</v>
      </c>
      <c r="G1042" s="132" t="s">
        <v>5635</v>
      </c>
    </row>
    <row r="1043" spans="1:7" ht="21.75" customHeight="1">
      <c r="A1043" s="132" t="s">
        <v>3012</v>
      </c>
      <c r="B1043" s="133" t="s">
        <v>6044</v>
      </c>
      <c r="C1043" s="132" t="s" ph="1">
        <v>6732</v>
      </c>
      <c r="D1043" s="133" t="s">
        <v>6532</v>
      </c>
      <c r="E1043" s="132" t="s" ph="1">
        <v>6731</v>
      </c>
      <c r="F1043" s="132" t="s">
        <v>7966</v>
      </c>
      <c r="G1043" s="132" t="s">
        <v>5635</v>
      </c>
    </row>
    <row r="1044" spans="1:7" ht="21.75" customHeight="1">
      <c r="A1044" s="132" t="s">
        <v>3012</v>
      </c>
      <c r="B1044" s="134"/>
      <c r="C1044" s="135"/>
      <c r="D1044" s="133" t="s">
        <v>394</v>
      </c>
      <c r="E1044" s="132" t="s" ph="1">
        <v>2284</v>
      </c>
      <c r="F1044" s="132" t="s">
        <v>7966</v>
      </c>
      <c r="G1044" s="132" t="s">
        <v>5635</v>
      </c>
    </row>
    <row r="1045" spans="1:7" ht="21.75" customHeight="1">
      <c r="A1045" s="132" t="s">
        <v>3012</v>
      </c>
      <c r="B1045" s="134"/>
      <c r="C1045" s="135"/>
      <c r="D1045" s="133" t="s">
        <v>6725</v>
      </c>
      <c r="E1045" s="132" t="s" ph="1">
        <v>2479</v>
      </c>
      <c r="F1045" s="132" t="s">
        <v>7966</v>
      </c>
      <c r="G1045" s="132" t="s">
        <v>5635</v>
      </c>
    </row>
    <row r="1046" spans="1:7" ht="21.75" customHeight="1">
      <c r="A1046" s="132" t="s">
        <v>3012</v>
      </c>
      <c r="B1046" s="133" t="s">
        <v>5485</v>
      </c>
      <c r="C1046" s="136" t="s" ph="1">
        <v>6730</v>
      </c>
      <c r="D1046" s="133" t="s">
        <v>6725</v>
      </c>
      <c r="E1046" s="132" t="s" ph="1">
        <v>2479</v>
      </c>
      <c r="F1046" s="132" t="s">
        <v>7966</v>
      </c>
      <c r="G1046" s="132" t="s">
        <v>5635</v>
      </c>
    </row>
    <row r="1047" spans="1:7" ht="21.75" customHeight="1">
      <c r="A1047" s="132" t="s">
        <v>3012</v>
      </c>
      <c r="B1047" s="133" t="s">
        <v>6729</v>
      </c>
      <c r="C1047" s="132" t="s" ph="1">
        <v>6728</v>
      </c>
      <c r="D1047" s="133" t="s">
        <v>6006</v>
      </c>
      <c r="E1047" s="132" t="s" ph="1">
        <v>6728</v>
      </c>
      <c r="F1047" s="132" t="s">
        <v>7966</v>
      </c>
      <c r="G1047" s="132" t="s">
        <v>5635</v>
      </c>
    </row>
    <row r="1048" spans="1:7" ht="21.75" customHeight="1">
      <c r="A1048" s="132" t="s">
        <v>3012</v>
      </c>
      <c r="B1048" s="133" t="s">
        <v>6727</v>
      </c>
      <c r="C1048" s="132" t="s" ph="1">
        <v>6726</v>
      </c>
      <c r="D1048" s="133" t="s">
        <v>6725</v>
      </c>
      <c r="E1048" s="132" t="s" ph="1">
        <v>2479</v>
      </c>
      <c r="F1048" s="132" t="s">
        <v>7966</v>
      </c>
      <c r="G1048" s="132" t="s">
        <v>5635</v>
      </c>
    </row>
    <row r="1049" spans="1:7" ht="21.75" customHeight="1">
      <c r="A1049" s="132" t="s">
        <v>3012</v>
      </c>
      <c r="B1049" s="133" t="s">
        <v>4156</v>
      </c>
      <c r="C1049" s="132" t="s" ph="1">
        <v>2284</v>
      </c>
      <c r="D1049" s="133" t="s">
        <v>394</v>
      </c>
      <c r="E1049" s="132" t="s" ph="1">
        <v>2284</v>
      </c>
      <c r="F1049" s="132" t="s">
        <v>7966</v>
      </c>
      <c r="G1049" s="132" t="s">
        <v>5635</v>
      </c>
    </row>
    <row r="1050" spans="1:7" ht="21.75" customHeight="1">
      <c r="A1050" s="132" t="s">
        <v>5283</v>
      </c>
      <c r="B1050" s="134"/>
      <c r="C1050" s="135" ph="1"/>
      <c r="D1050" s="133" t="s">
        <v>1395</v>
      </c>
      <c r="E1050" s="132" t="s" ph="1">
        <v>518</v>
      </c>
      <c r="F1050" s="132" t="s">
        <v>7067</v>
      </c>
      <c r="G1050" s="132" t="s">
        <v>5635</v>
      </c>
    </row>
    <row r="1051" spans="1:7" ht="21.75" customHeight="1">
      <c r="A1051" s="132" t="s">
        <v>5283</v>
      </c>
      <c r="B1051" s="133" t="s">
        <v>6724</v>
      </c>
      <c r="C1051" s="132" t="s" ph="1">
        <v>6709</v>
      </c>
      <c r="D1051" s="133" t="s">
        <v>6202</v>
      </c>
      <c r="E1051" s="132" t="s" ph="1">
        <v>6709</v>
      </c>
      <c r="F1051" s="132" t="s">
        <v>7067</v>
      </c>
      <c r="G1051" s="132" t="s">
        <v>5635</v>
      </c>
    </row>
    <row r="1052" spans="1:7" ht="21.75" customHeight="1">
      <c r="A1052" s="132" t="s">
        <v>5283</v>
      </c>
      <c r="B1052" s="134"/>
      <c r="C1052" s="135"/>
      <c r="D1052" s="133" t="s">
        <v>6723</v>
      </c>
      <c r="E1052" s="132" t="s" ph="1">
        <v>1979</v>
      </c>
      <c r="F1052" s="132" t="s">
        <v>7067</v>
      </c>
      <c r="G1052" s="132" t="s">
        <v>5635</v>
      </c>
    </row>
    <row r="1053" spans="1:7" ht="21.75" customHeight="1">
      <c r="A1053" s="132" t="s">
        <v>5283</v>
      </c>
      <c r="B1053" s="133" t="s">
        <v>6720</v>
      </c>
      <c r="C1053" s="132" t="s" ph="1">
        <v>6719</v>
      </c>
      <c r="D1053" s="133" t="s">
        <v>6202</v>
      </c>
      <c r="E1053" s="132" t="s" ph="1">
        <v>6709</v>
      </c>
      <c r="F1053" s="132" t="s">
        <v>7067</v>
      </c>
      <c r="G1053" s="132" t="s">
        <v>5635</v>
      </c>
    </row>
    <row r="1054" spans="1:7" ht="21.75" customHeight="1">
      <c r="A1054" s="132" t="s">
        <v>5283</v>
      </c>
      <c r="B1054" s="134"/>
      <c r="C1054" s="135"/>
      <c r="D1054" s="133" t="s">
        <v>301</v>
      </c>
      <c r="E1054" s="132" t="s" ph="1">
        <v>6717</v>
      </c>
      <c r="F1054" s="132" t="s">
        <v>7067</v>
      </c>
      <c r="G1054" s="132" t="s">
        <v>5635</v>
      </c>
    </row>
    <row r="1055" spans="1:7" ht="21.75" customHeight="1">
      <c r="A1055" s="132" t="s">
        <v>5283</v>
      </c>
      <c r="B1055" s="133" t="s">
        <v>6713</v>
      </c>
      <c r="C1055" s="132" t="s" ph="1">
        <v>1257</v>
      </c>
      <c r="D1055" s="133" t="s">
        <v>6202</v>
      </c>
      <c r="E1055" s="132" t="s" ph="1">
        <v>6709</v>
      </c>
      <c r="F1055" s="132" t="s">
        <v>7067</v>
      </c>
      <c r="G1055" s="132" t="s">
        <v>5635</v>
      </c>
    </row>
    <row r="1056" spans="1:7" ht="21.75" customHeight="1">
      <c r="A1056" s="132" t="s">
        <v>5283</v>
      </c>
      <c r="B1056" s="133" t="s">
        <v>6712</v>
      </c>
      <c r="C1056" s="132" t="s" ph="1">
        <v>415</v>
      </c>
      <c r="D1056" s="133" t="s">
        <v>6202</v>
      </c>
      <c r="E1056" s="132" t="s" ph="1">
        <v>6709</v>
      </c>
      <c r="F1056" s="132" t="s">
        <v>7067</v>
      </c>
      <c r="G1056" s="132" t="s">
        <v>5635</v>
      </c>
    </row>
    <row r="1057" spans="1:7" ht="21.75" customHeight="1">
      <c r="A1057" s="132" t="s">
        <v>5283</v>
      </c>
      <c r="B1057" s="133" t="s">
        <v>4840</v>
      </c>
      <c r="C1057" s="132" t="s" ph="1">
        <v>6632</v>
      </c>
      <c r="D1057" s="133" t="s">
        <v>6202</v>
      </c>
      <c r="E1057" s="132" t="s" ph="1">
        <v>6709</v>
      </c>
      <c r="F1057" s="132" t="s">
        <v>7067</v>
      </c>
      <c r="G1057" s="132" t="s">
        <v>5635</v>
      </c>
    </row>
    <row r="1058" spans="1:7" ht="21.75" customHeight="1">
      <c r="A1058" s="132" t="s">
        <v>5283</v>
      </c>
      <c r="B1058" s="133" t="s">
        <v>6710</v>
      </c>
      <c r="C1058" s="132" t="s" ph="1">
        <v>1868</v>
      </c>
      <c r="D1058" s="133" t="s">
        <v>6202</v>
      </c>
      <c r="E1058" s="132" t="s" ph="1">
        <v>6709</v>
      </c>
      <c r="F1058" s="132" t="s">
        <v>7067</v>
      </c>
      <c r="G1058" s="132" t="s">
        <v>5635</v>
      </c>
    </row>
    <row r="1059" spans="1:7" ht="21.75" customHeight="1">
      <c r="A1059" s="132" t="s">
        <v>5283</v>
      </c>
      <c r="B1059" s="134"/>
      <c r="C1059" s="135" ph="1"/>
      <c r="D1059" s="133" t="s">
        <v>6708</v>
      </c>
      <c r="E1059" s="132" t="s" ph="1">
        <v>6707</v>
      </c>
      <c r="F1059" s="132" t="s">
        <v>7067</v>
      </c>
      <c r="G1059" s="132" t="s">
        <v>5635</v>
      </c>
    </row>
    <row r="1060" spans="1:7" ht="21.75" customHeight="1">
      <c r="A1060" s="132" t="s">
        <v>5283</v>
      </c>
      <c r="B1060" s="135"/>
      <c r="C1060" s="135"/>
      <c r="D1060" s="133" t="s">
        <v>5902</v>
      </c>
      <c r="E1060" s="132" t="s" ph="1">
        <v>6173</v>
      </c>
      <c r="F1060" s="132" t="s">
        <v>7067</v>
      </c>
      <c r="G1060" s="132" t="s">
        <v>5635</v>
      </c>
    </row>
    <row r="1061" spans="1:7" ht="21.75" customHeight="1">
      <c r="A1061" s="132" t="s">
        <v>5283</v>
      </c>
      <c r="B1061" s="133" t="s">
        <v>6706</v>
      </c>
      <c r="C1061" s="132" t="s" ph="1">
        <v>6703</v>
      </c>
      <c r="D1061" s="133" t="s">
        <v>6704</v>
      </c>
      <c r="E1061" s="132" t="s" ph="1">
        <v>6703</v>
      </c>
      <c r="F1061" s="132" t="s">
        <v>7067</v>
      </c>
      <c r="G1061" s="132" t="s">
        <v>5635</v>
      </c>
    </row>
    <row r="1062" spans="1:7" ht="21.75" customHeight="1">
      <c r="A1062" s="132" t="s">
        <v>5283</v>
      </c>
      <c r="B1062" s="135"/>
      <c r="C1062" s="135"/>
      <c r="D1062" s="133" t="s">
        <v>5182</v>
      </c>
      <c r="E1062" s="132" t="s" ph="1">
        <v>4529</v>
      </c>
      <c r="F1062" s="132" t="s">
        <v>7067</v>
      </c>
      <c r="G1062" s="132" t="s">
        <v>5635</v>
      </c>
    </row>
    <row r="1063" spans="1:7" ht="21.75" customHeight="1">
      <c r="A1063" s="132" t="s">
        <v>5283</v>
      </c>
      <c r="B1063" s="133" t="s">
        <v>6701</v>
      </c>
      <c r="C1063" s="132" t="s" ph="1">
        <v>6699</v>
      </c>
      <c r="D1063" s="133" t="s">
        <v>2053</v>
      </c>
      <c r="E1063" s="132" t="s" ph="1">
        <v>6699</v>
      </c>
      <c r="F1063" s="132" t="s">
        <v>7067</v>
      </c>
      <c r="G1063" s="132" t="s">
        <v>5635</v>
      </c>
    </row>
    <row r="1064" spans="1:7" ht="21.75" customHeight="1">
      <c r="A1064" s="132" t="s">
        <v>5283</v>
      </c>
      <c r="B1064" s="133" t="s">
        <v>2477</v>
      </c>
      <c r="C1064" s="132" t="s" ph="1">
        <v>3041</v>
      </c>
      <c r="D1064" s="133" t="s">
        <v>3350</v>
      </c>
      <c r="E1064" s="132" t="s" ph="1">
        <v>3041</v>
      </c>
      <c r="F1064" s="132" t="s">
        <v>7067</v>
      </c>
      <c r="G1064" s="132" t="s">
        <v>5635</v>
      </c>
    </row>
    <row r="1065" spans="1:7" ht="21.75" customHeight="1">
      <c r="A1065" s="132" t="s">
        <v>3570</v>
      </c>
      <c r="B1065" s="133" t="s">
        <v>6697</v>
      </c>
      <c r="C1065" s="132" t="s" ph="1">
        <v>4120</v>
      </c>
      <c r="D1065" s="133" t="s">
        <v>6669</v>
      </c>
      <c r="E1065" s="132" t="s" ph="1">
        <v>4120</v>
      </c>
      <c r="F1065" s="132" t="s">
        <v>4858</v>
      </c>
      <c r="G1065" s="132" t="s">
        <v>5635</v>
      </c>
    </row>
    <row r="1066" spans="1:7" ht="21.75" customHeight="1">
      <c r="A1066" s="132" t="s">
        <v>3570</v>
      </c>
      <c r="B1066" s="134"/>
      <c r="C1066" s="135"/>
      <c r="D1066" s="133" t="s">
        <v>6696</v>
      </c>
      <c r="E1066" s="132" t="s" ph="1">
        <v>3249</v>
      </c>
      <c r="F1066" s="132" t="s">
        <v>4858</v>
      </c>
      <c r="G1066" s="132" t="s">
        <v>5635</v>
      </c>
    </row>
    <row r="1067" spans="1:7" ht="21.75" customHeight="1">
      <c r="A1067" s="132" t="s">
        <v>3570</v>
      </c>
      <c r="B1067" s="134"/>
      <c r="C1067" s="135"/>
      <c r="D1067" s="133" t="s">
        <v>6695</v>
      </c>
      <c r="E1067" s="132" t="s" ph="1">
        <v>6694</v>
      </c>
      <c r="F1067" s="132" t="s">
        <v>4858</v>
      </c>
      <c r="G1067" s="132" t="s">
        <v>5635</v>
      </c>
    </row>
    <row r="1068" spans="1:7" ht="21.75" customHeight="1">
      <c r="A1068" s="132" t="s">
        <v>3570</v>
      </c>
      <c r="B1068" s="134"/>
      <c r="C1068" s="135"/>
      <c r="D1068" s="133" t="s">
        <v>209</v>
      </c>
      <c r="E1068" s="132" t="s" ph="1">
        <v>6195</v>
      </c>
      <c r="F1068" s="132" t="s">
        <v>4858</v>
      </c>
      <c r="G1068" s="132" t="s">
        <v>5635</v>
      </c>
    </row>
    <row r="1069" spans="1:7" ht="21.75" customHeight="1">
      <c r="A1069" s="132" t="s">
        <v>3570</v>
      </c>
      <c r="B1069" s="133" t="s">
        <v>6692</v>
      </c>
      <c r="C1069" s="132" t="s" ph="1">
        <v>3395</v>
      </c>
      <c r="D1069" s="133" t="s">
        <v>4503</v>
      </c>
      <c r="E1069" s="132" t="s" ph="1">
        <v>6655</v>
      </c>
      <c r="F1069" s="132" t="s">
        <v>4858</v>
      </c>
      <c r="G1069" s="132" t="s">
        <v>5635</v>
      </c>
    </row>
    <row r="1070" spans="1:7" ht="21.75" customHeight="1">
      <c r="A1070" s="132" t="s">
        <v>3570</v>
      </c>
      <c r="B1070" s="134"/>
      <c r="C1070" s="135"/>
      <c r="D1070" s="133" t="s">
        <v>4917</v>
      </c>
      <c r="E1070" s="132" t="s" ph="1">
        <v>5888</v>
      </c>
      <c r="F1070" s="132" t="s">
        <v>4858</v>
      </c>
      <c r="G1070" s="132" t="s">
        <v>5635</v>
      </c>
    </row>
    <row r="1071" spans="1:7" ht="21.75" customHeight="1">
      <c r="A1071" s="132" t="s">
        <v>3570</v>
      </c>
      <c r="B1071" s="133" t="s">
        <v>6691</v>
      </c>
      <c r="C1071" s="132" t="s" ph="1">
        <v>6690</v>
      </c>
      <c r="D1071" s="133" t="s">
        <v>4503</v>
      </c>
      <c r="E1071" s="132" t="s" ph="1">
        <v>6655</v>
      </c>
      <c r="F1071" s="132" t="s">
        <v>4858</v>
      </c>
      <c r="G1071" s="132" t="s">
        <v>5635</v>
      </c>
    </row>
    <row r="1072" spans="1:7" ht="21.75" customHeight="1">
      <c r="A1072" s="132" t="s">
        <v>3570</v>
      </c>
      <c r="B1072" s="133" t="s">
        <v>6689</v>
      </c>
      <c r="C1072" s="132" t="s" ph="1">
        <v>2569</v>
      </c>
      <c r="D1072" s="133" t="s">
        <v>4503</v>
      </c>
      <c r="E1072" s="132" t="s" ph="1">
        <v>6655</v>
      </c>
      <c r="F1072" s="132" t="s">
        <v>4858</v>
      </c>
      <c r="G1072" s="132" t="s">
        <v>5635</v>
      </c>
    </row>
    <row r="1073" spans="1:7" ht="21.75" customHeight="1">
      <c r="A1073" s="132" t="s">
        <v>3570</v>
      </c>
      <c r="B1073" s="133" t="s">
        <v>677</v>
      </c>
      <c r="C1073" s="132" t="s" ph="1">
        <v>220</v>
      </c>
      <c r="D1073" s="133" t="s">
        <v>4503</v>
      </c>
      <c r="E1073" s="132" t="s" ph="1">
        <v>6655</v>
      </c>
      <c r="F1073" s="132" t="s">
        <v>4858</v>
      </c>
      <c r="G1073" s="132" t="s">
        <v>5635</v>
      </c>
    </row>
    <row r="1074" spans="1:7" ht="21.75" customHeight="1">
      <c r="A1074" s="132" t="s">
        <v>3570</v>
      </c>
      <c r="B1074" s="133" t="s">
        <v>6687</v>
      </c>
      <c r="C1074" s="132" t="s" ph="1">
        <v>2928</v>
      </c>
      <c r="D1074" s="133" t="s">
        <v>4503</v>
      </c>
      <c r="E1074" s="132" t="s" ph="1">
        <v>6655</v>
      </c>
      <c r="F1074" s="132" t="s">
        <v>4858</v>
      </c>
      <c r="G1074" s="132" t="s">
        <v>5635</v>
      </c>
    </row>
    <row r="1075" spans="1:7" ht="21.75" customHeight="1">
      <c r="A1075" s="132" t="s">
        <v>3570</v>
      </c>
      <c r="B1075" s="133" t="s">
        <v>6686</v>
      </c>
      <c r="C1075" s="132" t="s" ph="1">
        <v>3550</v>
      </c>
      <c r="D1075" s="133" t="s">
        <v>4503</v>
      </c>
      <c r="E1075" s="132" t="s" ph="1">
        <v>6655</v>
      </c>
      <c r="F1075" s="132" t="s">
        <v>4858</v>
      </c>
      <c r="G1075" s="132" t="s">
        <v>5635</v>
      </c>
    </row>
    <row r="1076" spans="1:7" ht="21.75" customHeight="1">
      <c r="A1076" s="132" t="s">
        <v>3570</v>
      </c>
      <c r="B1076" s="133" t="s">
        <v>4313</v>
      </c>
      <c r="C1076" s="132" t="s" ph="1">
        <v>6685</v>
      </c>
      <c r="D1076" s="133" t="s">
        <v>4503</v>
      </c>
      <c r="E1076" s="132" t="s" ph="1">
        <v>6655</v>
      </c>
      <c r="F1076" s="132" t="s">
        <v>4858</v>
      </c>
      <c r="G1076" s="132" t="s">
        <v>5635</v>
      </c>
    </row>
    <row r="1077" spans="1:7" ht="21.75" customHeight="1">
      <c r="A1077" s="132" t="s">
        <v>3570</v>
      </c>
      <c r="B1077" s="133" t="s">
        <v>4646</v>
      </c>
      <c r="C1077" s="132" t="s" ph="1">
        <v>6682</v>
      </c>
      <c r="D1077" s="133" t="s">
        <v>4503</v>
      </c>
      <c r="E1077" s="132" t="s" ph="1">
        <v>6655</v>
      </c>
      <c r="F1077" s="132" t="s">
        <v>4858</v>
      </c>
      <c r="G1077" s="132" t="s">
        <v>5635</v>
      </c>
    </row>
    <row r="1078" spans="1:7" ht="21.75" customHeight="1">
      <c r="A1078" s="132" t="s">
        <v>3570</v>
      </c>
      <c r="B1078" s="133" t="s">
        <v>3597</v>
      </c>
      <c r="C1078" s="132" t="s" ph="1">
        <v>4505</v>
      </c>
      <c r="D1078" s="133" t="s">
        <v>4503</v>
      </c>
      <c r="E1078" s="132" t="s" ph="1">
        <v>6655</v>
      </c>
      <c r="F1078" s="132" t="s">
        <v>4858</v>
      </c>
      <c r="G1078" s="132" t="s">
        <v>5635</v>
      </c>
    </row>
    <row r="1079" spans="1:7" ht="21.75" customHeight="1">
      <c r="A1079" s="132" t="s">
        <v>3570</v>
      </c>
      <c r="B1079" s="134"/>
      <c r="C1079" s="135" ph="1"/>
      <c r="D1079" s="133" t="s">
        <v>6669</v>
      </c>
      <c r="E1079" s="132" t="s" ph="1">
        <v>4120</v>
      </c>
      <c r="F1079" s="132" t="s">
        <v>4858</v>
      </c>
      <c r="G1079" s="132" t="s">
        <v>5635</v>
      </c>
    </row>
    <row r="1080" spans="1:7" ht="21.75" customHeight="1">
      <c r="A1080" s="132" t="s">
        <v>3570</v>
      </c>
      <c r="B1080" s="134"/>
      <c r="C1080" s="135" ph="1"/>
      <c r="D1080" s="133" t="s">
        <v>1463</v>
      </c>
      <c r="E1080" s="132" t="s" ph="1">
        <v>6660</v>
      </c>
      <c r="F1080" s="132" t="s">
        <v>4858</v>
      </c>
      <c r="G1080" s="132" t="s">
        <v>5635</v>
      </c>
    </row>
    <row r="1081" spans="1:7" ht="21.75" customHeight="1">
      <c r="A1081" s="132" t="s">
        <v>3570</v>
      </c>
      <c r="B1081" s="133" t="s">
        <v>6680</v>
      </c>
      <c r="C1081" s="132" t="s" ph="1">
        <v>2489</v>
      </c>
      <c r="D1081" s="133" t="s">
        <v>4503</v>
      </c>
      <c r="E1081" s="132" t="s" ph="1">
        <v>6655</v>
      </c>
      <c r="F1081" s="132" t="s">
        <v>4858</v>
      </c>
      <c r="G1081" s="132" t="s">
        <v>5635</v>
      </c>
    </row>
    <row r="1082" spans="1:7" ht="21.75" customHeight="1">
      <c r="A1082" s="132" t="s">
        <v>3570</v>
      </c>
      <c r="B1082" s="133" t="s">
        <v>638</v>
      </c>
      <c r="C1082" s="132" t="s" ph="1">
        <v>6678</v>
      </c>
      <c r="D1082" s="133" t="s">
        <v>4503</v>
      </c>
      <c r="E1082" s="132" t="s" ph="1">
        <v>6655</v>
      </c>
      <c r="F1082" s="132" t="s">
        <v>4858</v>
      </c>
      <c r="G1082" s="132" t="s">
        <v>5635</v>
      </c>
    </row>
    <row r="1083" spans="1:7" ht="21.75" customHeight="1">
      <c r="A1083" s="132" t="s">
        <v>3570</v>
      </c>
      <c r="B1083" s="134"/>
      <c r="C1083" s="135"/>
      <c r="D1083" s="133" t="s">
        <v>6393</v>
      </c>
      <c r="E1083" s="132" t="s" ph="1">
        <v>6674</v>
      </c>
      <c r="F1083" s="132" t="s">
        <v>4858</v>
      </c>
      <c r="G1083" s="132" t="s">
        <v>5635</v>
      </c>
    </row>
    <row r="1084" spans="1:7" ht="21.75" customHeight="1">
      <c r="A1084" s="132" t="s">
        <v>3570</v>
      </c>
      <c r="B1084" s="134"/>
      <c r="C1084" s="135"/>
      <c r="D1084" s="133" t="s">
        <v>6631</v>
      </c>
      <c r="E1084" s="132" t="s" ph="1">
        <v>6630</v>
      </c>
      <c r="F1084" s="132" t="s">
        <v>4858</v>
      </c>
      <c r="G1084" s="132" t="s">
        <v>5635</v>
      </c>
    </row>
    <row r="1085" spans="1:7" ht="21.75" customHeight="1">
      <c r="A1085" s="132" t="s">
        <v>3570</v>
      </c>
      <c r="B1085" s="134"/>
      <c r="C1085" s="135" ph="1"/>
      <c r="D1085" s="133" t="s">
        <v>6671</v>
      </c>
      <c r="E1085" s="132" t="s" ph="1">
        <v>6670</v>
      </c>
      <c r="F1085" s="132" t="s">
        <v>4858</v>
      </c>
      <c r="G1085" s="132" t="s">
        <v>5635</v>
      </c>
    </row>
    <row r="1086" spans="1:7" ht="21.75" customHeight="1">
      <c r="A1086" s="132" t="s">
        <v>3570</v>
      </c>
      <c r="B1086" s="134"/>
      <c r="C1086" s="135"/>
      <c r="D1086" s="133" t="s">
        <v>4503</v>
      </c>
      <c r="E1086" s="132" t="s" ph="1">
        <v>6655</v>
      </c>
      <c r="F1086" s="132" t="s">
        <v>4858</v>
      </c>
      <c r="G1086" s="132" t="s">
        <v>5635</v>
      </c>
    </row>
    <row r="1087" spans="1:7" ht="21.75" customHeight="1">
      <c r="A1087" s="132" t="s">
        <v>3570</v>
      </c>
      <c r="B1087" s="133" t="s">
        <v>6676</v>
      </c>
      <c r="C1087" s="132" t="s" ph="1">
        <v>6674</v>
      </c>
      <c r="D1087" s="133" t="s">
        <v>6393</v>
      </c>
      <c r="E1087" s="132" t="s" ph="1">
        <v>6674</v>
      </c>
      <c r="F1087" s="132" t="s">
        <v>4858</v>
      </c>
      <c r="G1087" s="132" t="s">
        <v>5635</v>
      </c>
    </row>
    <row r="1088" spans="1:7" ht="21.75" customHeight="1">
      <c r="A1088" s="132" t="s">
        <v>3570</v>
      </c>
      <c r="B1088" s="133" t="s">
        <v>6675</v>
      </c>
      <c r="C1088" s="132" t="s" ph="1">
        <v>1715</v>
      </c>
      <c r="D1088" s="133" t="s">
        <v>6393</v>
      </c>
      <c r="E1088" s="132" t="s" ph="1">
        <v>6674</v>
      </c>
      <c r="F1088" s="132" t="s">
        <v>4858</v>
      </c>
      <c r="G1088" s="132" t="s">
        <v>5635</v>
      </c>
    </row>
    <row r="1089" spans="1:7" ht="21.75" customHeight="1">
      <c r="A1089" s="132" t="s">
        <v>3570</v>
      </c>
      <c r="B1089" s="133" t="s">
        <v>6673</v>
      </c>
      <c r="C1089" s="132" t="s" ph="1">
        <v>6670</v>
      </c>
      <c r="D1089" s="133" t="s">
        <v>6671</v>
      </c>
      <c r="E1089" s="132" t="s" ph="1">
        <v>6670</v>
      </c>
      <c r="F1089" s="132" t="s">
        <v>4858</v>
      </c>
      <c r="G1089" s="132" t="s">
        <v>5635</v>
      </c>
    </row>
    <row r="1090" spans="1:7" ht="21.75" customHeight="1">
      <c r="A1090" s="132" t="s">
        <v>3570</v>
      </c>
      <c r="B1090" s="134"/>
      <c r="C1090" s="135"/>
      <c r="D1090" s="133" t="s">
        <v>4503</v>
      </c>
      <c r="E1090" s="132" t="s" ph="1">
        <v>6655</v>
      </c>
      <c r="F1090" s="132" t="s">
        <v>4858</v>
      </c>
      <c r="G1090" s="132" t="s">
        <v>5635</v>
      </c>
    </row>
    <row r="1091" spans="1:7" ht="21.75" customHeight="1">
      <c r="A1091" s="132" t="s">
        <v>3570</v>
      </c>
      <c r="B1091" s="134"/>
      <c r="C1091" s="135"/>
      <c r="D1091" s="133" t="s">
        <v>1463</v>
      </c>
      <c r="E1091" s="132" t="s" ph="1">
        <v>6660</v>
      </c>
      <c r="F1091" s="132" t="s">
        <v>4858</v>
      </c>
      <c r="G1091" s="132" t="s">
        <v>5635</v>
      </c>
    </row>
    <row r="1092" spans="1:7" ht="21.75" customHeight="1">
      <c r="A1092" s="132" t="s">
        <v>3570</v>
      </c>
      <c r="B1092" s="134"/>
      <c r="C1092" s="135" ph="1"/>
      <c r="D1092" s="133" t="s">
        <v>6671</v>
      </c>
      <c r="E1092" s="132" t="s" ph="1">
        <v>6670</v>
      </c>
      <c r="F1092" s="132" t="s">
        <v>4858</v>
      </c>
      <c r="G1092" s="132" t="s">
        <v>5635</v>
      </c>
    </row>
    <row r="1093" spans="1:7" ht="21.75" customHeight="1">
      <c r="A1093" s="132" t="s">
        <v>3570</v>
      </c>
      <c r="B1093" s="134"/>
      <c r="C1093" s="135"/>
      <c r="D1093" s="133" t="s">
        <v>4503</v>
      </c>
      <c r="E1093" s="132" t="s" ph="1">
        <v>6655</v>
      </c>
      <c r="F1093" s="132" t="s">
        <v>4858</v>
      </c>
      <c r="G1093" s="132" t="s">
        <v>5635</v>
      </c>
    </row>
    <row r="1094" spans="1:7" ht="21.75" customHeight="1">
      <c r="A1094" s="132" t="s">
        <v>3570</v>
      </c>
      <c r="B1094" s="134"/>
      <c r="C1094" s="135"/>
      <c r="D1094" s="133" t="s">
        <v>6668</v>
      </c>
      <c r="E1094" s="132" t="s" ph="1">
        <v>6667</v>
      </c>
      <c r="F1094" s="132" t="s">
        <v>4858</v>
      </c>
      <c r="G1094" s="132" t="s">
        <v>5635</v>
      </c>
    </row>
    <row r="1095" spans="1:7" ht="21.75" customHeight="1">
      <c r="A1095" s="132" t="s">
        <v>3570</v>
      </c>
      <c r="B1095" s="134"/>
      <c r="C1095" s="135"/>
      <c r="D1095" s="133" t="s">
        <v>6668</v>
      </c>
      <c r="E1095" s="132" t="s" ph="1">
        <v>7943</v>
      </c>
      <c r="F1095" s="132" t="s">
        <v>4858</v>
      </c>
      <c r="G1095" s="132" t="s">
        <v>5635</v>
      </c>
    </row>
    <row r="1096" spans="1:7" ht="21.75" customHeight="1">
      <c r="A1096" s="132" t="s">
        <v>3570</v>
      </c>
      <c r="B1096" s="134"/>
      <c r="C1096" s="135"/>
      <c r="D1096" s="133" t="s">
        <v>6669</v>
      </c>
      <c r="E1096" s="132" t="s" ph="1">
        <v>4120</v>
      </c>
      <c r="F1096" s="132" t="s">
        <v>4858</v>
      </c>
      <c r="G1096" s="132" t="s">
        <v>5635</v>
      </c>
    </row>
    <row r="1097" spans="1:7" ht="21.75" customHeight="1">
      <c r="A1097" s="132" t="s">
        <v>3570</v>
      </c>
      <c r="B1097" s="133" t="s">
        <v>5651</v>
      </c>
      <c r="C1097" s="132" t="s" ph="1">
        <v>6660</v>
      </c>
      <c r="D1097" s="133" t="s">
        <v>1463</v>
      </c>
      <c r="E1097" s="132" t="s" ph="1">
        <v>6660</v>
      </c>
      <c r="F1097" s="132" t="s">
        <v>4858</v>
      </c>
      <c r="G1097" s="132" t="s">
        <v>5635</v>
      </c>
    </row>
    <row r="1098" spans="1:7" ht="21.75" customHeight="1">
      <c r="A1098" s="132" t="s">
        <v>3570</v>
      </c>
      <c r="B1098" s="133" t="s">
        <v>6266</v>
      </c>
      <c r="C1098" s="132" t="s" ph="1">
        <v>6667</v>
      </c>
      <c r="D1098" s="133" t="s">
        <v>6668</v>
      </c>
      <c r="E1098" s="132" t="s" ph="1">
        <v>6667</v>
      </c>
      <c r="F1098" s="132" t="s">
        <v>4858</v>
      </c>
      <c r="G1098" s="132" t="s">
        <v>5635</v>
      </c>
    </row>
    <row r="1099" spans="1:7" ht="21.75" customHeight="1">
      <c r="A1099" s="132" t="s">
        <v>3570</v>
      </c>
      <c r="B1099" s="134"/>
      <c r="C1099" s="135"/>
      <c r="D1099" s="133" t="s">
        <v>2846</v>
      </c>
      <c r="E1099" s="132" t="s" ph="1">
        <v>6596</v>
      </c>
      <c r="F1099" s="132" t="s">
        <v>4858</v>
      </c>
      <c r="G1099" s="132" t="s">
        <v>5635</v>
      </c>
    </row>
    <row r="1100" spans="1:7" ht="21.75" customHeight="1">
      <c r="A1100" s="132" t="s">
        <v>3570</v>
      </c>
      <c r="B1100" s="133" t="s">
        <v>6665</v>
      </c>
      <c r="C1100" s="132" t="s" ph="1">
        <v>6473</v>
      </c>
      <c r="D1100" s="133" t="s">
        <v>6654</v>
      </c>
      <c r="E1100" s="132" t="s" ph="1">
        <v>6473</v>
      </c>
      <c r="F1100" s="132" t="s">
        <v>4858</v>
      </c>
      <c r="G1100" s="132" t="s">
        <v>5635</v>
      </c>
    </row>
    <row r="1101" spans="1:7" ht="21.75" customHeight="1">
      <c r="A1101" s="132" t="s">
        <v>3570</v>
      </c>
      <c r="B1101" s="133" t="s">
        <v>6663</v>
      </c>
      <c r="C1101" s="132" t="s" ph="1">
        <v>6662</v>
      </c>
      <c r="D1101" s="133" t="s">
        <v>4503</v>
      </c>
      <c r="E1101" s="132" t="s" ph="1">
        <v>6655</v>
      </c>
      <c r="F1101" s="132" t="s">
        <v>4858</v>
      </c>
      <c r="G1101" s="132" t="s">
        <v>5635</v>
      </c>
    </row>
    <row r="1102" spans="1:7" ht="21.75" customHeight="1">
      <c r="A1102" s="132" t="s">
        <v>3570</v>
      </c>
      <c r="B1102" s="133" t="s">
        <v>423</v>
      </c>
      <c r="C1102" s="132" t="s" ph="1">
        <v>6661</v>
      </c>
      <c r="D1102" s="133" t="s">
        <v>1463</v>
      </c>
      <c r="E1102" s="132" t="s" ph="1">
        <v>6660</v>
      </c>
      <c r="F1102" s="132" t="s">
        <v>4858</v>
      </c>
      <c r="G1102" s="132" t="s">
        <v>5635</v>
      </c>
    </row>
    <row r="1103" spans="1:7" ht="21.75" customHeight="1">
      <c r="A1103" s="132" t="s">
        <v>3570</v>
      </c>
      <c r="B1103" s="133" t="s">
        <v>2744</v>
      </c>
      <c r="C1103" s="132" t="s" ph="1">
        <v>6657</v>
      </c>
      <c r="D1103" s="133" t="s">
        <v>4503</v>
      </c>
      <c r="E1103" s="132" t="s" ph="1">
        <v>6655</v>
      </c>
      <c r="F1103" s="132" t="s">
        <v>4858</v>
      </c>
      <c r="G1103" s="132" t="s">
        <v>5635</v>
      </c>
    </row>
    <row r="1104" spans="1:7" ht="21.75" customHeight="1">
      <c r="A1104" s="132" t="s">
        <v>3570</v>
      </c>
      <c r="B1104" s="133" t="s">
        <v>6656</v>
      </c>
      <c r="C1104" s="132" t="s" ph="1">
        <v>6111</v>
      </c>
      <c r="D1104" s="133" t="s">
        <v>4503</v>
      </c>
      <c r="E1104" s="132" t="s" ph="1">
        <v>6655</v>
      </c>
      <c r="F1104" s="132" t="s">
        <v>4858</v>
      </c>
      <c r="G1104" s="132" t="s">
        <v>5635</v>
      </c>
    </row>
    <row r="1105" spans="1:7" ht="21.75" customHeight="1">
      <c r="A1105" s="132" t="s">
        <v>1144</v>
      </c>
      <c r="B1105" s="133" t="s">
        <v>2501</v>
      </c>
      <c r="C1105" s="132" t="s" ph="1">
        <v>6641</v>
      </c>
      <c r="D1105" s="133" t="s">
        <v>3943</v>
      </c>
      <c r="E1105" s="132" t="s" ph="1">
        <v>6637</v>
      </c>
      <c r="F1105" s="132" t="s">
        <v>840</v>
      </c>
      <c r="G1105" s="132" t="s">
        <v>5635</v>
      </c>
    </row>
    <row r="1106" spans="1:7" ht="21.75" customHeight="1">
      <c r="A1106" s="132" t="s">
        <v>1144</v>
      </c>
      <c r="B1106" s="133" t="s">
        <v>6653</v>
      </c>
      <c r="C1106" s="132" t="s" ph="1">
        <v>6637</v>
      </c>
      <c r="D1106" s="133" t="s">
        <v>3943</v>
      </c>
      <c r="E1106" s="132" t="s" ph="1">
        <v>6637</v>
      </c>
      <c r="F1106" s="132" t="s">
        <v>840</v>
      </c>
      <c r="G1106" s="132" t="s">
        <v>5635</v>
      </c>
    </row>
    <row r="1107" spans="1:7" ht="21.75" customHeight="1">
      <c r="A1107" s="132" t="s">
        <v>1144</v>
      </c>
      <c r="B1107" s="134"/>
      <c r="C1107" s="135" ph="1"/>
      <c r="D1107" s="133" t="s">
        <v>6631</v>
      </c>
      <c r="E1107" s="132" t="s" ph="1">
        <v>6630</v>
      </c>
      <c r="F1107" s="132" t="s">
        <v>840</v>
      </c>
      <c r="G1107" s="132" t="s">
        <v>5635</v>
      </c>
    </row>
    <row r="1108" spans="1:7" ht="21.75" customHeight="1">
      <c r="A1108" s="132" t="s">
        <v>1144</v>
      </c>
      <c r="B1108" s="134"/>
      <c r="C1108" s="135"/>
      <c r="D1108" s="133" t="s">
        <v>3943</v>
      </c>
      <c r="E1108" s="132" t="s" ph="1">
        <v>6637</v>
      </c>
      <c r="F1108" s="132" t="s">
        <v>840</v>
      </c>
      <c r="G1108" s="132" t="s">
        <v>5635</v>
      </c>
    </row>
    <row r="1109" spans="1:7" ht="21.75" customHeight="1">
      <c r="A1109" s="132" t="s">
        <v>1144</v>
      </c>
      <c r="B1109" s="133" t="s">
        <v>5781</v>
      </c>
      <c r="C1109" s="132" t="s" ph="1">
        <v>6650</v>
      </c>
      <c r="D1109" s="133" t="s">
        <v>6652</v>
      </c>
      <c r="E1109" s="132" t="s" ph="1">
        <v>6650</v>
      </c>
      <c r="F1109" s="132" t="s">
        <v>840</v>
      </c>
      <c r="G1109" s="132" t="s">
        <v>5635</v>
      </c>
    </row>
    <row r="1110" spans="1:7" ht="21.75" customHeight="1">
      <c r="A1110" s="132" t="s">
        <v>1144</v>
      </c>
      <c r="B1110" s="134"/>
      <c r="C1110" s="135" ph="1"/>
      <c r="D1110" s="133" t="s">
        <v>3943</v>
      </c>
      <c r="E1110" s="132" t="s" ph="1">
        <v>6637</v>
      </c>
      <c r="F1110" s="132" t="s">
        <v>840</v>
      </c>
      <c r="G1110" s="132" t="s">
        <v>5635</v>
      </c>
    </row>
    <row r="1111" spans="1:7" ht="21.75" customHeight="1">
      <c r="A1111" s="132" t="s">
        <v>1144</v>
      </c>
      <c r="B1111" s="133" t="s">
        <v>6649</v>
      </c>
      <c r="C1111" s="132" t="s" ph="1">
        <v>580</v>
      </c>
      <c r="D1111" s="133" t="s">
        <v>1412</v>
      </c>
      <c r="E1111" s="132" t="s" ph="1">
        <v>580</v>
      </c>
      <c r="F1111" s="132" t="s">
        <v>840</v>
      </c>
      <c r="G1111" s="132" t="s">
        <v>5635</v>
      </c>
    </row>
    <row r="1112" spans="1:7" ht="21.75" customHeight="1">
      <c r="A1112" s="132" t="s">
        <v>1144</v>
      </c>
      <c r="B1112" s="133" t="s">
        <v>3219</v>
      </c>
      <c r="C1112" s="132" t="s" ph="1">
        <v>6648</v>
      </c>
      <c r="D1112" s="133" t="s">
        <v>6631</v>
      </c>
      <c r="E1112" s="132" t="s" ph="1">
        <v>6630</v>
      </c>
      <c r="F1112" s="132" t="s">
        <v>840</v>
      </c>
      <c r="G1112" s="132" t="s">
        <v>5635</v>
      </c>
    </row>
    <row r="1113" spans="1:7" ht="21.75" customHeight="1">
      <c r="A1113" s="132" t="s">
        <v>1144</v>
      </c>
      <c r="B1113" s="133" t="s">
        <v>4617</v>
      </c>
      <c r="C1113" s="132" t="s" ph="1">
        <v>6647</v>
      </c>
      <c r="D1113" s="133" t="s">
        <v>6631</v>
      </c>
      <c r="E1113" s="132" t="s" ph="1">
        <v>6630</v>
      </c>
      <c r="F1113" s="132" t="s">
        <v>840</v>
      </c>
      <c r="G1113" s="132" t="s">
        <v>5635</v>
      </c>
    </row>
    <row r="1114" spans="1:7" ht="21.75" customHeight="1">
      <c r="A1114" s="132" t="s">
        <v>1144</v>
      </c>
      <c r="B1114" s="134"/>
      <c r="C1114" s="135"/>
      <c r="D1114" s="133" t="s">
        <v>6643</v>
      </c>
      <c r="E1114" s="132" t="s" ph="1">
        <v>6641</v>
      </c>
      <c r="F1114" s="132" t="s">
        <v>840</v>
      </c>
      <c r="G1114" s="132" t="s">
        <v>5635</v>
      </c>
    </row>
    <row r="1115" spans="1:7" ht="21.75" customHeight="1">
      <c r="A1115" s="132" t="s">
        <v>1144</v>
      </c>
      <c r="B1115" s="133" t="s">
        <v>6646</v>
      </c>
      <c r="C1115" s="132" t="s" ph="1">
        <v>6644</v>
      </c>
      <c r="D1115" s="133" t="s">
        <v>6631</v>
      </c>
      <c r="E1115" s="132" t="s" ph="1">
        <v>6630</v>
      </c>
      <c r="F1115" s="132" t="s">
        <v>840</v>
      </c>
      <c r="G1115" s="132" t="s">
        <v>5635</v>
      </c>
    </row>
    <row r="1116" spans="1:7" ht="21.75" customHeight="1">
      <c r="A1116" s="132" t="s">
        <v>1144</v>
      </c>
      <c r="B1116" s="134"/>
      <c r="C1116" s="135"/>
      <c r="D1116" s="133" t="s">
        <v>6643</v>
      </c>
      <c r="E1116" s="132" t="s" ph="1">
        <v>6641</v>
      </c>
      <c r="F1116" s="132" t="s">
        <v>840</v>
      </c>
      <c r="G1116" s="132" t="s">
        <v>5635</v>
      </c>
    </row>
    <row r="1117" spans="1:7" ht="21.75" customHeight="1">
      <c r="A1117" s="132" t="s">
        <v>1144</v>
      </c>
      <c r="B1117" s="134"/>
      <c r="C1117" s="135"/>
      <c r="D1117" s="133" t="s">
        <v>3943</v>
      </c>
      <c r="E1117" s="132" t="s" ph="1">
        <v>6637</v>
      </c>
      <c r="F1117" s="132" t="s">
        <v>840</v>
      </c>
      <c r="G1117" s="132" t="s">
        <v>5635</v>
      </c>
    </row>
    <row r="1118" spans="1:7" ht="21.75" customHeight="1">
      <c r="A1118" s="132" t="s">
        <v>1144</v>
      </c>
      <c r="B1118" s="133" t="s">
        <v>6639</v>
      </c>
      <c r="C1118" s="132" t="s" ph="1">
        <v>980</v>
      </c>
      <c r="D1118" s="133" t="s">
        <v>6631</v>
      </c>
      <c r="E1118" s="132" t="s" ph="1">
        <v>6630</v>
      </c>
      <c r="F1118" s="132" t="s">
        <v>840</v>
      </c>
      <c r="G1118" s="132" t="s">
        <v>5635</v>
      </c>
    </row>
    <row r="1119" spans="1:7" ht="21.75" customHeight="1">
      <c r="A1119" s="132" t="s">
        <v>1144</v>
      </c>
      <c r="B1119" s="134"/>
      <c r="C1119" s="135"/>
      <c r="D1119" s="133" t="s">
        <v>3943</v>
      </c>
      <c r="E1119" s="132" t="s" ph="1">
        <v>6637</v>
      </c>
      <c r="F1119" s="132" t="s">
        <v>840</v>
      </c>
      <c r="G1119" s="132" t="s">
        <v>5635</v>
      </c>
    </row>
    <row r="1120" spans="1:7" ht="21.75" customHeight="1">
      <c r="A1120" s="132" t="s">
        <v>1144</v>
      </c>
      <c r="B1120" s="133" t="s">
        <v>825</v>
      </c>
      <c r="C1120" s="132" t="s" ph="1">
        <v>6636</v>
      </c>
      <c r="D1120" s="133" t="s">
        <v>6631</v>
      </c>
      <c r="E1120" s="132" t="s" ph="1">
        <v>6630</v>
      </c>
      <c r="F1120" s="132" t="s">
        <v>840</v>
      </c>
      <c r="G1120" s="132" t="s">
        <v>5635</v>
      </c>
    </row>
    <row r="1121" spans="1:7" ht="21.75" customHeight="1">
      <c r="A1121" s="132" t="s">
        <v>1144</v>
      </c>
      <c r="B1121" s="133" t="s">
        <v>6634</v>
      </c>
      <c r="C1121" s="132" t="s" ph="1">
        <v>6633</v>
      </c>
      <c r="D1121" s="133" t="s">
        <v>6631</v>
      </c>
      <c r="E1121" s="132" t="s" ph="1">
        <v>6630</v>
      </c>
      <c r="F1121" s="132" t="s">
        <v>840</v>
      </c>
      <c r="G1121" s="132" t="s">
        <v>5635</v>
      </c>
    </row>
    <row r="1122" spans="1:7" ht="21.75" customHeight="1">
      <c r="A1122" s="132" t="s">
        <v>1144</v>
      </c>
      <c r="B1122" s="133" t="s">
        <v>3684</v>
      </c>
      <c r="C1122" s="132" t="s" ph="1">
        <v>4874</v>
      </c>
      <c r="D1122" s="133" t="s">
        <v>6631</v>
      </c>
      <c r="E1122" s="132" t="s" ph="1">
        <v>6630</v>
      </c>
      <c r="F1122" s="132" t="s">
        <v>840</v>
      </c>
      <c r="G1122" s="132" t="s">
        <v>5635</v>
      </c>
    </row>
    <row r="1123" spans="1:7" ht="21.75" customHeight="1">
      <c r="A1123" s="132" t="s">
        <v>6604</v>
      </c>
      <c r="B1123" s="133" t="s">
        <v>6629</v>
      </c>
      <c r="C1123" s="132" t="s" ph="1">
        <v>4910</v>
      </c>
      <c r="D1123" s="133" t="s">
        <v>800</v>
      </c>
      <c r="E1123" s="132" t="s" ph="1">
        <v>4910</v>
      </c>
      <c r="F1123" s="132" t="s">
        <v>1251</v>
      </c>
      <c r="G1123" s="132" t="s">
        <v>5635</v>
      </c>
    </row>
    <row r="1124" spans="1:7" ht="21.75" customHeight="1">
      <c r="A1124" s="132" t="s">
        <v>6604</v>
      </c>
      <c r="B1124" s="133" t="s">
        <v>833</v>
      </c>
      <c r="C1124" s="132" t="s" ph="1">
        <v>6627</v>
      </c>
      <c r="D1124" s="133" t="s">
        <v>6628</v>
      </c>
      <c r="E1124" s="132" t="s" ph="1">
        <v>6627</v>
      </c>
      <c r="F1124" s="132" t="s">
        <v>1251</v>
      </c>
      <c r="G1124" s="132" t="s">
        <v>5635</v>
      </c>
    </row>
    <row r="1125" spans="1:7" ht="21.75" customHeight="1">
      <c r="A1125" s="132" t="s">
        <v>6604</v>
      </c>
      <c r="B1125" s="134"/>
      <c r="C1125" s="135"/>
      <c r="D1125" s="133" t="s">
        <v>6626</v>
      </c>
      <c r="E1125" s="132" t="s" ph="1">
        <v>4906</v>
      </c>
      <c r="F1125" s="132" t="s">
        <v>1251</v>
      </c>
      <c r="G1125" s="132" t="s">
        <v>5635</v>
      </c>
    </row>
    <row r="1126" spans="1:7" ht="21.75" customHeight="1">
      <c r="A1126" s="132" t="s">
        <v>6604</v>
      </c>
      <c r="B1126" s="134"/>
      <c r="C1126" s="135"/>
      <c r="D1126" s="133" t="s">
        <v>6625</v>
      </c>
      <c r="E1126" s="132" t="s" ph="1">
        <v>6624</v>
      </c>
      <c r="F1126" s="132" t="s">
        <v>1251</v>
      </c>
      <c r="G1126" s="132" t="s">
        <v>5635</v>
      </c>
    </row>
    <row r="1127" spans="1:7" ht="21.75" customHeight="1">
      <c r="A1127" s="132" t="s">
        <v>6604</v>
      </c>
      <c r="B1127" s="133" t="s">
        <v>6623</v>
      </c>
      <c r="C1127" s="132" t="s" ph="1">
        <v>6622</v>
      </c>
      <c r="D1127" s="133" t="s">
        <v>5497</v>
      </c>
      <c r="E1127" s="132" t="s" ph="1">
        <v>6622</v>
      </c>
      <c r="F1127" s="132" t="s">
        <v>1251</v>
      </c>
      <c r="G1127" s="132" t="s">
        <v>5635</v>
      </c>
    </row>
    <row r="1128" spans="1:7" ht="21.75" customHeight="1">
      <c r="A1128" s="132" t="s">
        <v>6604</v>
      </c>
      <c r="B1128" s="133" t="s">
        <v>6620</v>
      </c>
      <c r="C1128" s="132" t="s" ph="1">
        <v>4958</v>
      </c>
      <c r="D1128" s="133" t="s">
        <v>6619</v>
      </c>
      <c r="E1128" s="132" t="s" ph="1">
        <v>4958</v>
      </c>
      <c r="F1128" s="132" t="s">
        <v>1251</v>
      </c>
      <c r="G1128" s="132" t="s">
        <v>5635</v>
      </c>
    </row>
    <row r="1129" spans="1:7" ht="21.75" customHeight="1">
      <c r="A1129" s="132" t="s">
        <v>6604</v>
      </c>
      <c r="B1129" s="134"/>
      <c r="C1129" s="135"/>
      <c r="D1129" s="133" t="s">
        <v>4089</v>
      </c>
      <c r="E1129" s="132" t="s" ph="1">
        <v>6618</v>
      </c>
      <c r="F1129" s="132" t="s">
        <v>1251</v>
      </c>
      <c r="G1129" s="132" t="s">
        <v>5635</v>
      </c>
    </row>
    <row r="1130" spans="1:7" ht="21.75" customHeight="1">
      <c r="A1130" s="132" t="s">
        <v>6604</v>
      </c>
      <c r="B1130" s="134"/>
      <c r="C1130" s="135"/>
      <c r="D1130" s="133" t="s">
        <v>6617</v>
      </c>
      <c r="E1130" s="132" t="s" ph="1">
        <v>6616</v>
      </c>
      <c r="F1130" s="132" t="s">
        <v>1251</v>
      </c>
      <c r="G1130" s="132" t="s">
        <v>5635</v>
      </c>
    </row>
    <row r="1131" spans="1:7" ht="21.75" customHeight="1">
      <c r="A1131" s="132" t="s">
        <v>6604</v>
      </c>
      <c r="B1131" s="134"/>
      <c r="C1131" s="135"/>
      <c r="D1131" s="133" t="s">
        <v>6615</v>
      </c>
      <c r="E1131" s="132" t="s" ph="1">
        <v>6613</v>
      </c>
      <c r="F1131" s="132" t="s">
        <v>1251</v>
      </c>
      <c r="G1131" s="132" t="s">
        <v>5635</v>
      </c>
    </row>
    <row r="1132" spans="1:7" ht="21.75" customHeight="1">
      <c r="A1132" s="132" t="s">
        <v>6604</v>
      </c>
      <c r="B1132" s="134"/>
      <c r="C1132" s="135"/>
      <c r="D1132" s="133" t="s">
        <v>6612</v>
      </c>
      <c r="E1132" s="132" t="s" ph="1">
        <v>6611</v>
      </c>
      <c r="F1132" s="132" t="s">
        <v>1251</v>
      </c>
      <c r="G1132" s="132" t="s">
        <v>5635</v>
      </c>
    </row>
    <row r="1133" spans="1:7" ht="21.75" customHeight="1">
      <c r="A1133" s="132" t="s">
        <v>6604</v>
      </c>
      <c r="B1133" s="133" t="s">
        <v>6609</v>
      </c>
      <c r="C1133" s="132" t="s" ph="1">
        <v>6406</v>
      </c>
      <c r="D1133" s="133" t="s">
        <v>3557</v>
      </c>
      <c r="E1133" s="132" t="s" ph="1">
        <v>6406</v>
      </c>
      <c r="F1133" s="132" t="s">
        <v>1251</v>
      </c>
      <c r="G1133" s="132" t="s">
        <v>5635</v>
      </c>
    </row>
    <row r="1134" spans="1:7" ht="21.75" customHeight="1">
      <c r="A1134" s="132" t="s">
        <v>6604</v>
      </c>
      <c r="B1134" s="134"/>
      <c r="C1134" s="135"/>
      <c r="D1134" s="133" t="s">
        <v>6320</v>
      </c>
      <c r="E1134" s="132" t="s" ph="1">
        <v>6608</v>
      </c>
      <c r="F1134" s="132" t="s">
        <v>1251</v>
      </c>
      <c r="G1134" s="132" t="s">
        <v>5635</v>
      </c>
    </row>
    <row r="1135" spans="1:7" ht="21.75" customHeight="1">
      <c r="A1135" s="132" t="s">
        <v>6604</v>
      </c>
      <c r="B1135" s="134"/>
      <c r="C1135" s="135"/>
      <c r="D1135" s="133" t="s">
        <v>1804</v>
      </c>
      <c r="E1135" s="132" t="s" ph="1">
        <v>6606</v>
      </c>
      <c r="F1135" s="132" t="s">
        <v>1251</v>
      </c>
      <c r="G1135" s="132" t="s">
        <v>5635</v>
      </c>
    </row>
    <row r="1136" spans="1:7" ht="21.75" customHeight="1">
      <c r="A1136" s="132" t="s">
        <v>6604</v>
      </c>
      <c r="B1136" s="134"/>
      <c r="C1136" s="135" ph="1"/>
      <c r="D1136" s="133" t="s">
        <v>6601</v>
      </c>
      <c r="E1136" s="132" t="s" ph="1">
        <v>6599</v>
      </c>
      <c r="F1136" s="132" t="s">
        <v>1251</v>
      </c>
      <c r="G1136" s="132" t="s">
        <v>5635</v>
      </c>
    </row>
    <row r="1137" spans="1:7" ht="21.75" customHeight="1">
      <c r="A1137" s="132" t="s">
        <v>6604</v>
      </c>
      <c r="B1137" s="133" t="s">
        <v>1970</v>
      </c>
      <c r="C1137" s="132" t="s" ph="1">
        <v>2790</v>
      </c>
      <c r="D1137" s="133" t="s">
        <v>4049</v>
      </c>
      <c r="E1137" s="132" t="s" ph="1">
        <v>2790</v>
      </c>
      <c r="F1137" s="132" t="s">
        <v>1251</v>
      </c>
      <c r="G1137" s="132" t="s">
        <v>5635</v>
      </c>
    </row>
    <row r="1138" spans="1:7" ht="21.75" customHeight="1">
      <c r="A1138" s="132" t="s">
        <v>6604</v>
      </c>
      <c r="B1138" s="133" t="s">
        <v>6469</v>
      </c>
      <c r="C1138" s="132" t="s" ph="1">
        <v>6599</v>
      </c>
      <c r="D1138" s="133" t="s">
        <v>6601</v>
      </c>
      <c r="E1138" s="132" t="s" ph="1">
        <v>6599</v>
      </c>
      <c r="F1138" s="132" t="s">
        <v>1251</v>
      </c>
      <c r="G1138" s="132" t="s">
        <v>5635</v>
      </c>
    </row>
    <row r="1139" spans="1:7" ht="21.75" customHeight="1">
      <c r="A1139" s="132" t="s">
        <v>4701</v>
      </c>
      <c r="B1139" s="133" t="s">
        <v>6598</v>
      </c>
      <c r="C1139" s="132" t="s" ph="1">
        <v>4873</v>
      </c>
      <c r="D1139" s="133" t="s">
        <v>4001</v>
      </c>
      <c r="E1139" s="132" t="s" ph="1">
        <v>4873</v>
      </c>
      <c r="F1139" s="132" t="s">
        <v>7967</v>
      </c>
      <c r="G1139" s="132" t="s">
        <v>5635</v>
      </c>
    </row>
    <row r="1140" spans="1:7" ht="21.75" customHeight="1">
      <c r="A1140" s="132" t="s">
        <v>4701</v>
      </c>
      <c r="B1140" s="133" t="s">
        <v>5920</v>
      </c>
      <c r="C1140" s="132" t="s" ph="1">
        <v>6596</v>
      </c>
      <c r="D1140" s="133" t="s">
        <v>2846</v>
      </c>
      <c r="E1140" s="132" t="s" ph="1">
        <v>6596</v>
      </c>
      <c r="F1140" s="132" t="s">
        <v>7967</v>
      </c>
      <c r="G1140" s="132" t="s">
        <v>5635</v>
      </c>
    </row>
    <row r="1141" spans="1:7" ht="21.75" customHeight="1">
      <c r="A1141" s="132" t="s">
        <v>4701</v>
      </c>
      <c r="B1141" s="134"/>
      <c r="C1141" s="135"/>
      <c r="D1141" s="133" t="s">
        <v>4001</v>
      </c>
      <c r="E1141" s="132" t="s" ph="1">
        <v>4873</v>
      </c>
      <c r="F1141" s="132" t="s">
        <v>7967</v>
      </c>
      <c r="G1141" s="132" t="s">
        <v>5635</v>
      </c>
    </row>
    <row r="1142" spans="1:7" ht="21.75" customHeight="1">
      <c r="A1142" s="132" t="s">
        <v>4701</v>
      </c>
      <c r="B1142" s="133" t="s">
        <v>6594</v>
      </c>
      <c r="C1142" s="132" t="s" ph="1">
        <v>5540</v>
      </c>
      <c r="D1142" s="133" t="s">
        <v>526</v>
      </c>
      <c r="E1142" s="132" t="s" ph="1">
        <v>5540</v>
      </c>
      <c r="F1142" s="132" t="s">
        <v>7967</v>
      </c>
      <c r="G1142" s="132" t="s">
        <v>5635</v>
      </c>
    </row>
    <row r="1143" spans="1:7" ht="21.75" customHeight="1">
      <c r="A1143" s="132" t="s">
        <v>4701</v>
      </c>
      <c r="B1143" s="133" t="s">
        <v>4752</v>
      </c>
      <c r="C1143" s="132" t="s" ph="1">
        <v>6591</v>
      </c>
      <c r="D1143" s="133" t="s">
        <v>6592</v>
      </c>
      <c r="E1143" s="132" t="s" ph="1">
        <v>6591</v>
      </c>
      <c r="F1143" s="132" t="s">
        <v>7967</v>
      </c>
      <c r="G1143" s="132" t="s">
        <v>5635</v>
      </c>
    </row>
    <row r="1144" spans="1:7" ht="21.75" customHeight="1">
      <c r="A1144" s="132" t="s">
        <v>4701</v>
      </c>
      <c r="B1144" s="134"/>
      <c r="C1144" s="135"/>
      <c r="D1144" s="133" t="s">
        <v>4001</v>
      </c>
      <c r="E1144" s="132" t="s" ph="1">
        <v>4873</v>
      </c>
      <c r="F1144" s="132" t="s">
        <v>7967</v>
      </c>
      <c r="G1144" s="132" t="s">
        <v>5635</v>
      </c>
    </row>
    <row r="1145" spans="1:7" ht="21.75" customHeight="1">
      <c r="A1145" s="132" t="s">
        <v>4701</v>
      </c>
      <c r="B1145" s="133" t="s">
        <v>3015</v>
      </c>
      <c r="C1145" s="132" t="s" ph="1">
        <v>6589</v>
      </c>
      <c r="D1145" s="133" t="s">
        <v>6590</v>
      </c>
      <c r="E1145" s="132" t="s" ph="1">
        <v>6589</v>
      </c>
      <c r="F1145" s="132" t="s">
        <v>7967</v>
      </c>
      <c r="G1145" s="132" t="s">
        <v>5635</v>
      </c>
    </row>
    <row r="1146" spans="1:7" ht="21.75" customHeight="1">
      <c r="A1146" s="132" t="s">
        <v>6581</v>
      </c>
      <c r="B1146" s="133" t="s">
        <v>341</v>
      </c>
      <c r="C1146" s="132" t="s" ph="1">
        <v>212</v>
      </c>
      <c r="D1146" s="133" t="s">
        <v>6588</v>
      </c>
      <c r="E1146" s="132" t="s" ph="1">
        <v>212</v>
      </c>
      <c r="F1146" s="132" t="s">
        <v>4065</v>
      </c>
      <c r="G1146" s="132" t="s">
        <v>5635</v>
      </c>
    </row>
    <row r="1147" spans="1:7" ht="21.75" customHeight="1">
      <c r="A1147" s="132" t="s">
        <v>6581</v>
      </c>
      <c r="B1147" s="133" t="s">
        <v>6586</v>
      </c>
      <c r="C1147" s="132" t="s" ph="1">
        <v>6579</v>
      </c>
      <c r="D1147" s="133" t="s">
        <v>2158</v>
      </c>
      <c r="E1147" s="132" t="s" ph="1">
        <v>6579</v>
      </c>
      <c r="F1147" s="132" t="s">
        <v>4065</v>
      </c>
      <c r="G1147" s="132" t="s">
        <v>5635</v>
      </c>
    </row>
    <row r="1148" spans="1:7" ht="21.75" customHeight="1">
      <c r="A1148" s="132" t="s">
        <v>6581</v>
      </c>
      <c r="B1148" s="133" t="s">
        <v>6584</v>
      </c>
      <c r="C1148" s="132" t="s" ph="1">
        <v>2165</v>
      </c>
      <c r="D1148" s="133" t="s">
        <v>6583</v>
      </c>
      <c r="E1148" s="132" t="s" ph="1">
        <v>2165</v>
      </c>
      <c r="F1148" s="132" t="s">
        <v>4065</v>
      </c>
      <c r="G1148" s="132" t="s">
        <v>5635</v>
      </c>
    </row>
    <row r="1149" spans="1:7" ht="21.75" customHeight="1">
      <c r="A1149" s="132" t="s">
        <v>6581</v>
      </c>
      <c r="B1149" s="133" t="s">
        <v>1129</v>
      </c>
      <c r="C1149" s="132" t="s" ph="1">
        <v>2795</v>
      </c>
      <c r="D1149" s="133" t="s">
        <v>4745</v>
      </c>
      <c r="E1149" s="132" t="s" ph="1">
        <v>2795</v>
      </c>
      <c r="F1149" s="132" t="s">
        <v>4065</v>
      </c>
      <c r="G1149" s="132" t="s">
        <v>5635</v>
      </c>
    </row>
    <row r="1150" spans="1:7" ht="21.75" customHeight="1">
      <c r="A1150" s="132" t="s">
        <v>6581</v>
      </c>
      <c r="B1150" s="133" t="s">
        <v>6582</v>
      </c>
      <c r="C1150" s="132" t="s" ph="1">
        <v>2847</v>
      </c>
      <c r="D1150" s="133" t="s">
        <v>4481</v>
      </c>
      <c r="E1150" s="132" t="s" ph="1">
        <v>2847</v>
      </c>
      <c r="F1150" s="132" t="s">
        <v>4065</v>
      </c>
      <c r="G1150" s="132" t="s">
        <v>5635</v>
      </c>
    </row>
    <row r="1151" spans="1:7" ht="21.75" customHeight="1">
      <c r="A1151" s="132" t="s">
        <v>6581</v>
      </c>
      <c r="B1151" s="133" t="s">
        <v>6580</v>
      </c>
      <c r="C1151" s="132" t="s" ph="1">
        <v>1926</v>
      </c>
      <c r="D1151" s="133" t="s">
        <v>2158</v>
      </c>
      <c r="E1151" s="132" t="s" ph="1">
        <v>6579</v>
      </c>
      <c r="F1151" s="132" t="s">
        <v>4065</v>
      </c>
      <c r="G1151" s="132" t="s">
        <v>5635</v>
      </c>
    </row>
    <row r="1152" spans="1:7" ht="21.75" customHeight="1">
      <c r="A1152" s="132" t="s">
        <v>6562</v>
      </c>
      <c r="B1152" s="133" t="s">
        <v>3203</v>
      </c>
      <c r="C1152" s="132" t="s" ph="1">
        <v>6576</v>
      </c>
      <c r="D1152" s="133" t="s">
        <v>6561</v>
      </c>
      <c r="E1152" s="132" t="s" ph="1">
        <v>5087</v>
      </c>
      <c r="F1152" s="132" t="s">
        <v>6595</v>
      </c>
      <c r="G1152" s="132" t="s">
        <v>5635</v>
      </c>
    </row>
    <row r="1153" spans="1:7" ht="21.75" customHeight="1">
      <c r="A1153" s="132" t="s">
        <v>6562</v>
      </c>
      <c r="B1153" s="134"/>
      <c r="C1153" s="135"/>
      <c r="D1153" s="133" t="s">
        <v>6577</v>
      </c>
      <c r="E1153" s="132" t="s" ph="1">
        <v>6576</v>
      </c>
      <c r="F1153" s="132" t="s">
        <v>6595</v>
      </c>
      <c r="G1153" s="132" t="s">
        <v>5635</v>
      </c>
    </row>
    <row r="1154" spans="1:7" ht="21.75" customHeight="1">
      <c r="A1154" s="132" t="s">
        <v>6562</v>
      </c>
      <c r="B1154" s="133" t="s">
        <v>6573</v>
      </c>
      <c r="C1154" s="132" t="s" ph="1">
        <v>6572</v>
      </c>
      <c r="D1154" s="133" t="s">
        <v>6561</v>
      </c>
      <c r="E1154" s="132" t="s" ph="1">
        <v>5087</v>
      </c>
      <c r="F1154" s="132" t="s">
        <v>6595</v>
      </c>
      <c r="G1154" s="132" t="s">
        <v>5635</v>
      </c>
    </row>
    <row r="1155" spans="1:7" ht="21.75" customHeight="1">
      <c r="A1155" s="132" t="s">
        <v>6562</v>
      </c>
      <c r="B1155" s="134"/>
      <c r="C1155" s="135"/>
      <c r="D1155" s="133" t="s">
        <v>2351</v>
      </c>
      <c r="E1155" s="132" t="s" ph="1">
        <v>6572</v>
      </c>
      <c r="F1155" s="132" t="s">
        <v>6595</v>
      </c>
      <c r="G1155" s="132" t="s">
        <v>5635</v>
      </c>
    </row>
    <row r="1156" spans="1:7" ht="21.75" customHeight="1">
      <c r="A1156" s="132" t="s">
        <v>6562</v>
      </c>
      <c r="B1156" s="133" t="s">
        <v>6571</v>
      </c>
      <c r="C1156" s="132" t="s" ph="1">
        <v>5988</v>
      </c>
      <c r="D1156" s="133" t="s">
        <v>6561</v>
      </c>
      <c r="E1156" s="132" t="s" ph="1">
        <v>5087</v>
      </c>
      <c r="F1156" s="132" t="s">
        <v>6595</v>
      </c>
      <c r="G1156" s="132" t="s">
        <v>5635</v>
      </c>
    </row>
    <row r="1157" spans="1:7" ht="21.75" customHeight="1">
      <c r="A1157" s="132" t="s">
        <v>6562</v>
      </c>
      <c r="B1157" s="134"/>
      <c r="C1157" s="135"/>
      <c r="D1157" s="133" t="s">
        <v>6570</v>
      </c>
      <c r="E1157" s="132" t="s" ph="1">
        <v>5988</v>
      </c>
      <c r="F1157" s="132" t="s">
        <v>6595</v>
      </c>
      <c r="G1157" s="132" t="s">
        <v>5635</v>
      </c>
    </row>
    <row r="1158" spans="1:7" ht="21.75" customHeight="1">
      <c r="A1158" s="132" t="s">
        <v>6562</v>
      </c>
      <c r="B1158" s="133" t="s">
        <v>4817</v>
      </c>
      <c r="C1158" s="132" t="s" ph="1">
        <v>6569</v>
      </c>
      <c r="D1158" s="133" t="s">
        <v>1765</v>
      </c>
      <c r="E1158" s="132" t="s" ph="1">
        <v>6569</v>
      </c>
      <c r="F1158" s="132" t="s">
        <v>6595</v>
      </c>
      <c r="G1158" s="132" t="s">
        <v>5635</v>
      </c>
    </row>
    <row r="1159" spans="1:7" ht="21.75" customHeight="1">
      <c r="A1159" s="132" t="s">
        <v>6562</v>
      </c>
      <c r="B1159" s="133" t="s">
        <v>626</v>
      </c>
      <c r="C1159" s="132" t="s" ph="1">
        <v>6568</v>
      </c>
      <c r="D1159" s="133" t="s">
        <v>6561</v>
      </c>
      <c r="E1159" s="132" t="s" ph="1">
        <v>5087</v>
      </c>
      <c r="F1159" s="132" t="s">
        <v>6595</v>
      </c>
      <c r="G1159" s="132" t="s">
        <v>5635</v>
      </c>
    </row>
    <row r="1160" spans="1:7" ht="21.75" customHeight="1">
      <c r="A1160" s="132" t="s">
        <v>6562</v>
      </c>
      <c r="B1160" s="134"/>
      <c r="C1160" s="135"/>
      <c r="D1160" s="133" t="s">
        <v>1025</v>
      </c>
      <c r="E1160" s="132" t="s" ph="1">
        <v>6568</v>
      </c>
      <c r="F1160" s="132" t="s">
        <v>6595</v>
      </c>
      <c r="G1160" s="132" t="s">
        <v>5635</v>
      </c>
    </row>
    <row r="1161" spans="1:7" ht="21.75" customHeight="1">
      <c r="A1161" s="132" t="s">
        <v>6562</v>
      </c>
      <c r="B1161" s="133" t="s">
        <v>6567</v>
      </c>
      <c r="C1161" s="132" t="s" ph="1">
        <v>6566</v>
      </c>
      <c r="D1161" s="133" t="s">
        <v>5146</v>
      </c>
      <c r="E1161" s="132" t="s" ph="1">
        <v>6566</v>
      </c>
      <c r="F1161" s="132" t="s">
        <v>6595</v>
      </c>
      <c r="G1161" s="132" t="s">
        <v>5635</v>
      </c>
    </row>
    <row r="1162" spans="1:7" ht="21.75" customHeight="1">
      <c r="A1162" s="132" t="s">
        <v>6562</v>
      </c>
      <c r="B1162" s="133" t="s">
        <v>6554</v>
      </c>
      <c r="C1162" s="132" t="s" ph="1">
        <v>1204</v>
      </c>
      <c r="D1162" s="133" t="s">
        <v>6561</v>
      </c>
      <c r="E1162" s="132" t="s" ph="1">
        <v>5087</v>
      </c>
      <c r="F1162" s="132" t="s">
        <v>6595</v>
      </c>
      <c r="G1162" s="132" t="s">
        <v>5635</v>
      </c>
    </row>
    <row r="1163" spans="1:7" ht="21.75" customHeight="1">
      <c r="A1163" s="132" t="s">
        <v>6562</v>
      </c>
      <c r="B1163" s="134"/>
      <c r="C1163" s="135"/>
      <c r="D1163" s="133" t="s">
        <v>6563</v>
      </c>
      <c r="E1163" s="132" t="s" ph="1">
        <v>1204</v>
      </c>
      <c r="F1163" s="132" t="s">
        <v>6595</v>
      </c>
      <c r="G1163" s="132" t="s">
        <v>5635</v>
      </c>
    </row>
    <row r="1164" spans="1:7" ht="21.75" customHeight="1">
      <c r="A1164" s="132" t="s">
        <v>6562</v>
      </c>
      <c r="B1164" s="133" t="s">
        <v>4340</v>
      </c>
      <c r="C1164" s="132" t="s" ph="1">
        <v>5087</v>
      </c>
      <c r="D1164" s="133" t="s">
        <v>6561</v>
      </c>
      <c r="E1164" s="132" t="s" ph="1">
        <v>5087</v>
      </c>
      <c r="F1164" s="132" t="s">
        <v>6595</v>
      </c>
      <c r="G1164" s="132" t="s">
        <v>5635</v>
      </c>
    </row>
    <row r="1165" spans="1:7" ht="21.75" customHeight="1">
      <c r="A1165" s="132" t="s">
        <v>5204</v>
      </c>
      <c r="B1165" s="133" t="s">
        <v>6421</v>
      </c>
      <c r="C1165" s="132" t="s" ph="1">
        <v>6335</v>
      </c>
      <c r="D1165" s="133" t="s">
        <v>3554</v>
      </c>
      <c r="E1165" s="132" t="s" ph="1">
        <v>6519</v>
      </c>
      <c r="F1165" s="132" t="s">
        <v>7969</v>
      </c>
      <c r="G1165" s="132" t="s">
        <v>5635</v>
      </c>
    </row>
    <row r="1166" spans="1:7" ht="21.75" customHeight="1">
      <c r="A1166" s="132" t="s">
        <v>5204</v>
      </c>
      <c r="B1166" s="134"/>
      <c r="C1166" s="135"/>
      <c r="D1166" s="133" t="s">
        <v>6538</v>
      </c>
      <c r="E1166" s="132" t="s" ph="1">
        <v>6537</v>
      </c>
      <c r="F1166" s="132" t="s">
        <v>7969</v>
      </c>
      <c r="G1166" s="132" t="s">
        <v>5635</v>
      </c>
    </row>
    <row r="1167" spans="1:7" ht="21.75" customHeight="1">
      <c r="A1167" s="132" t="s">
        <v>5204</v>
      </c>
      <c r="B1167" s="133" t="s">
        <v>2025</v>
      </c>
      <c r="C1167" s="132" t="s" ph="1">
        <v>6560</v>
      </c>
      <c r="D1167" s="133" t="s">
        <v>3554</v>
      </c>
      <c r="E1167" s="132" t="s" ph="1">
        <v>6519</v>
      </c>
      <c r="F1167" s="132" t="s">
        <v>7969</v>
      </c>
      <c r="G1167" s="132" t="s">
        <v>5635</v>
      </c>
    </row>
    <row r="1168" spans="1:7" ht="21.75" customHeight="1">
      <c r="A1168" s="132" t="s">
        <v>5204</v>
      </c>
      <c r="B1168" s="134"/>
      <c r="C1168" s="135"/>
      <c r="D1168" s="133" t="s">
        <v>6538</v>
      </c>
      <c r="E1168" s="132" t="s" ph="1">
        <v>6537</v>
      </c>
      <c r="F1168" s="132" t="s">
        <v>7969</v>
      </c>
      <c r="G1168" s="132" t="s">
        <v>5635</v>
      </c>
    </row>
    <row r="1169" spans="1:7" ht="21.75" customHeight="1">
      <c r="A1169" s="132" t="s">
        <v>5204</v>
      </c>
      <c r="B1169" s="133" t="s">
        <v>2661</v>
      </c>
      <c r="C1169" s="132" t="s" ph="1">
        <v>6559</v>
      </c>
      <c r="D1169" s="133" t="s">
        <v>6538</v>
      </c>
      <c r="E1169" s="132" t="s" ph="1">
        <v>6537</v>
      </c>
      <c r="F1169" s="132" t="s">
        <v>7969</v>
      </c>
      <c r="G1169" s="132" t="s">
        <v>5635</v>
      </c>
    </row>
    <row r="1170" spans="1:7" ht="21.75" customHeight="1">
      <c r="A1170" s="132" t="s">
        <v>5204</v>
      </c>
      <c r="B1170" s="133" t="s">
        <v>2707</v>
      </c>
      <c r="C1170" s="132" t="s" ph="1">
        <v>6558</v>
      </c>
      <c r="D1170" s="133" t="s">
        <v>6538</v>
      </c>
      <c r="E1170" s="132" t="s" ph="1">
        <v>6537</v>
      </c>
      <c r="F1170" s="132" t="s">
        <v>7969</v>
      </c>
      <c r="G1170" s="132" t="s">
        <v>5635</v>
      </c>
    </row>
    <row r="1171" spans="1:7" ht="21.75" customHeight="1">
      <c r="A1171" s="132" t="s">
        <v>5204</v>
      </c>
      <c r="B1171" s="133" t="s">
        <v>5150</v>
      </c>
      <c r="C1171" s="132" t="s" ph="1">
        <v>4709</v>
      </c>
      <c r="D1171" s="133" t="s">
        <v>6538</v>
      </c>
      <c r="E1171" s="132" t="s" ph="1">
        <v>6537</v>
      </c>
      <c r="F1171" s="132" t="s">
        <v>7969</v>
      </c>
      <c r="G1171" s="132" t="s">
        <v>5635</v>
      </c>
    </row>
    <row r="1172" spans="1:7" ht="21.75" customHeight="1">
      <c r="A1172" s="132" t="s">
        <v>5204</v>
      </c>
      <c r="B1172" s="133" t="s">
        <v>6555</v>
      </c>
      <c r="C1172" s="132" t="s" ph="1">
        <v>6553</v>
      </c>
      <c r="D1172" s="133" t="s">
        <v>3554</v>
      </c>
      <c r="E1172" s="132" t="s" ph="1">
        <v>6519</v>
      </c>
      <c r="F1172" s="132" t="s">
        <v>7969</v>
      </c>
      <c r="G1172" s="132" t="s">
        <v>5635</v>
      </c>
    </row>
    <row r="1173" spans="1:7" ht="21.75" customHeight="1">
      <c r="A1173" s="132" t="s">
        <v>5204</v>
      </c>
      <c r="B1173" s="134"/>
      <c r="C1173" s="135"/>
      <c r="D1173" s="133" t="s">
        <v>6523</v>
      </c>
      <c r="E1173" s="132" t="s" ph="1">
        <v>284</v>
      </c>
      <c r="F1173" s="132" t="s">
        <v>7969</v>
      </c>
      <c r="G1173" s="132" t="s">
        <v>5635</v>
      </c>
    </row>
    <row r="1174" spans="1:7" ht="21.75" customHeight="1">
      <c r="A1174" s="132" t="s">
        <v>5204</v>
      </c>
      <c r="B1174" s="134"/>
      <c r="C1174" s="135"/>
      <c r="D1174" s="133" t="s">
        <v>6538</v>
      </c>
      <c r="E1174" s="132" t="s" ph="1">
        <v>6537</v>
      </c>
      <c r="F1174" s="132" t="s">
        <v>7969</v>
      </c>
      <c r="G1174" s="132" t="s">
        <v>5635</v>
      </c>
    </row>
    <row r="1175" spans="1:7" ht="21.75" customHeight="1">
      <c r="A1175" s="132" t="s">
        <v>5204</v>
      </c>
      <c r="B1175" s="133" t="s">
        <v>6552</v>
      </c>
      <c r="C1175" s="132" t="s" ph="1">
        <v>6065</v>
      </c>
      <c r="D1175" s="133" t="s">
        <v>6538</v>
      </c>
      <c r="E1175" s="132" t="s" ph="1">
        <v>6537</v>
      </c>
      <c r="F1175" s="132" t="s">
        <v>7969</v>
      </c>
      <c r="G1175" s="132" t="s">
        <v>5635</v>
      </c>
    </row>
    <row r="1176" spans="1:7" ht="21.75" customHeight="1">
      <c r="A1176" s="132" t="s">
        <v>5204</v>
      </c>
      <c r="B1176" s="133" t="s">
        <v>6551</v>
      </c>
      <c r="C1176" s="132" t="s" ph="1">
        <v>6550</v>
      </c>
      <c r="D1176" s="133" t="s">
        <v>6523</v>
      </c>
      <c r="E1176" s="132" t="s" ph="1">
        <v>284</v>
      </c>
      <c r="F1176" s="132" t="s">
        <v>7969</v>
      </c>
      <c r="G1176" s="132" t="s">
        <v>5635</v>
      </c>
    </row>
    <row r="1177" spans="1:7" ht="21.75" customHeight="1">
      <c r="A1177" s="132" t="s">
        <v>5204</v>
      </c>
      <c r="B1177" s="134"/>
      <c r="C1177" s="135"/>
      <c r="D1177" s="133" t="s">
        <v>6538</v>
      </c>
      <c r="E1177" s="132" t="s" ph="1">
        <v>6537</v>
      </c>
      <c r="F1177" s="132" t="s">
        <v>7969</v>
      </c>
      <c r="G1177" s="132" t="s">
        <v>5635</v>
      </c>
    </row>
    <row r="1178" spans="1:7" ht="21.75" customHeight="1">
      <c r="A1178" s="132" t="s">
        <v>5204</v>
      </c>
      <c r="B1178" s="133" t="s">
        <v>6548</v>
      </c>
      <c r="C1178" s="132" t="s" ph="1">
        <v>2793</v>
      </c>
      <c r="D1178" s="133" t="s">
        <v>6523</v>
      </c>
      <c r="E1178" s="132" t="s" ph="1">
        <v>284</v>
      </c>
      <c r="F1178" s="132" t="s">
        <v>7969</v>
      </c>
      <c r="G1178" s="132" t="s">
        <v>5635</v>
      </c>
    </row>
    <row r="1179" spans="1:7" ht="21.75" customHeight="1">
      <c r="A1179" s="132" t="s">
        <v>5204</v>
      </c>
      <c r="B1179" s="134"/>
      <c r="C1179" s="135"/>
      <c r="D1179" s="133" t="s">
        <v>6538</v>
      </c>
      <c r="E1179" s="132" t="s" ph="1">
        <v>6537</v>
      </c>
      <c r="F1179" s="132" t="s">
        <v>7969</v>
      </c>
      <c r="G1179" s="132" t="s">
        <v>5635</v>
      </c>
    </row>
    <row r="1180" spans="1:7" ht="21.75" customHeight="1">
      <c r="A1180" s="132" t="s">
        <v>5204</v>
      </c>
      <c r="B1180" s="133" t="s">
        <v>6547</v>
      </c>
      <c r="C1180" s="132" t="s" ph="1">
        <v>1402</v>
      </c>
      <c r="D1180" s="133" t="s">
        <v>6523</v>
      </c>
      <c r="E1180" s="132" t="s" ph="1">
        <v>284</v>
      </c>
      <c r="F1180" s="132" t="s">
        <v>7969</v>
      </c>
      <c r="G1180" s="132" t="s">
        <v>5635</v>
      </c>
    </row>
    <row r="1181" spans="1:7" ht="21.75" customHeight="1">
      <c r="A1181" s="132" t="s">
        <v>5204</v>
      </c>
      <c r="B1181" s="134"/>
      <c r="C1181" s="135"/>
      <c r="D1181" s="133" t="s">
        <v>6538</v>
      </c>
      <c r="E1181" s="132" t="s" ph="1">
        <v>6537</v>
      </c>
      <c r="F1181" s="132" t="s">
        <v>7969</v>
      </c>
      <c r="G1181" s="132" t="s">
        <v>5635</v>
      </c>
    </row>
    <row r="1182" spans="1:7" ht="21.75" customHeight="1">
      <c r="A1182" s="132" t="s">
        <v>5204</v>
      </c>
      <c r="B1182" s="133" t="s">
        <v>59</v>
      </c>
      <c r="C1182" s="132" t="s" ph="1">
        <v>3336</v>
      </c>
      <c r="D1182" s="133" t="s">
        <v>6546</v>
      </c>
      <c r="E1182" s="132" t="s" ph="1">
        <v>4845</v>
      </c>
      <c r="F1182" s="132" t="s">
        <v>7969</v>
      </c>
      <c r="G1182" s="132" t="s">
        <v>5635</v>
      </c>
    </row>
    <row r="1183" spans="1:7" ht="21.75" customHeight="1">
      <c r="A1183" s="132" t="s">
        <v>5204</v>
      </c>
      <c r="B1183" s="134"/>
      <c r="C1183" s="135"/>
      <c r="D1183" s="133" t="s">
        <v>6523</v>
      </c>
      <c r="E1183" s="132" t="s" ph="1">
        <v>284</v>
      </c>
      <c r="F1183" s="132" t="s">
        <v>7969</v>
      </c>
      <c r="G1183" s="132" t="s">
        <v>5635</v>
      </c>
    </row>
    <row r="1184" spans="1:7" ht="21.75" customHeight="1">
      <c r="A1184" s="132" t="s">
        <v>5204</v>
      </c>
      <c r="B1184" s="134"/>
      <c r="C1184" s="135"/>
      <c r="D1184" s="133" t="s">
        <v>6538</v>
      </c>
      <c r="E1184" s="132" t="s" ph="1">
        <v>6537</v>
      </c>
      <c r="F1184" s="132" t="s">
        <v>7969</v>
      </c>
      <c r="G1184" s="132" t="s">
        <v>5635</v>
      </c>
    </row>
    <row r="1185" spans="1:11" ht="21.75" customHeight="1">
      <c r="A1185" s="132" t="s">
        <v>5204</v>
      </c>
      <c r="B1185" s="133" t="s">
        <v>4473</v>
      </c>
      <c r="C1185" s="132" t="s" ph="1">
        <v>6544</v>
      </c>
      <c r="D1185" s="133" t="s">
        <v>6521</v>
      </c>
      <c r="E1185" s="132" t="s" ph="1">
        <v>6340</v>
      </c>
      <c r="F1185" s="132" t="s">
        <v>7969</v>
      </c>
      <c r="G1185" s="132" t="s">
        <v>5635</v>
      </c>
      <c r="H1185" s="131" ph="1"/>
      <c r="J1185" s="131" ph="1"/>
      <c r="K1185" s="131" ph="1"/>
    </row>
    <row r="1186" spans="1:11" ht="21.75" customHeight="1">
      <c r="A1186" s="132" t="s">
        <v>5204</v>
      </c>
      <c r="B1186" s="134"/>
      <c r="C1186" s="135"/>
      <c r="D1186" s="133" t="s">
        <v>6542</v>
      </c>
      <c r="E1186" s="132" t="s" ph="1">
        <v>6540</v>
      </c>
      <c r="F1186" s="132" t="s">
        <v>7969</v>
      </c>
      <c r="G1186" s="132" t="s">
        <v>5635</v>
      </c>
      <c r="H1186" s="131" ph="1"/>
      <c r="J1186" s="131" ph="1"/>
      <c r="K1186" s="131" ph="1"/>
    </row>
    <row r="1187" spans="1:11" ht="21.75" customHeight="1">
      <c r="A1187" s="132" t="s">
        <v>5204</v>
      </c>
      <c r="B1187" s="134"/>
      <c r="C1187" s="135"/>
      <c r="D1187" s="133" t="s">
        <v>3554</v>
      </c>
      <c r="E1187" s="132" t="s" ph="1">
        <v>6519</v>
      </c>
      <c r="F1187" s="132" t="s">
        <v>7969</v>
      </c>
      <c r="G1187" s="132" t="s">
        <v>5635</v>
      </c>
      <c r="H1187" s="131" ph="1"/>
      <c r="J1187" s="131" ph="1"/>
      <c r="K1187" s="131" ph="1"/>
    </row>
    <row r="1188" spans="1:11" ht="21.75" customHeight="1">
      <c r="A1188" s="132" t="s">
        <v>5204</v>
      </c>
      <c r="B1188" s="134"/>
      <c r="C1188" s="135"/>
      <c r="D1188" s="133" t="s">
        <v>6523</v>
      </c>
      <c r="E1188" s="132" t="s" ph="1">
        <v>284</v>
      </c>
      <c r="F1188" s="132" t="s">
        <v>7969</v>
      </c>
      <c r="G1188" s="132" t="s">
        <v>5635</v>
      </c>
      <c r="H1188" s="131" ph="1"/>
      <c r="J1188" s="131" ph="1"/>
      <c r="K1188" s="131" ph="1"/>
    </row>
    <row r="1189" spans="1:11" ht="21.75" customHeight="1">
      <c r="A1189" s="132" t="s">
        <v>5204</v>
      </c>
      <c r="B1189" s="133" t="s">
        <v>5341</v>
      </c>
      <c r="C1189" s="132" t="s" ph="1">
        <v>3372</v>
      </c>
      <c r="D1189" s="133" t="s">
        <v>6538</v>
      </c>
      <c r="E1189" s="132" t="s" ph="1">
        <v>6537</v>
      </c>
      <c r="F1189" s="132" t="s">
        <v>7969</v>
      </c>
      <c r="G1189" s="132" t="s">
        <v>5635</v>
      </c>
      <c r="H1189" s="131" ph="1"/>
      <c r="J1189" s="131" ph="1"/>
      <c r="K1189" s="131" ph="1"/>
    </row>
    <row r="1190" spans="1:11" ht="21.75" customHeight="1">
      <c r="A1190" s="132" t="s">
        <v>5204</v>
      </c>
      <c r="B1190" s="133" t="s">
        <v>6539</v>
      </c>
      <c r="C1190" s="132" t="s" ph="1">
        <v>3357</v>
      </c>
      <c r="D1190" s="133" t="s">
        <v>6538</v>
      </c>
      <c r="E1190" s="132" t="s" ph="1">
        <v>6537</v>
      </c>
      <c r="F1190" s="132" t="s">
        <v>7969</v>
      </c>
      <c r="G1190" s="132" t="s">
        <v>5635</v>
      </c>
      <c r="H1190" s="131" ph="1"/>
      <c r="J1190" s="131" ph="1"/>
      <c r="K1190" s="131" ph="1"/>
    </row>
    <row r="1191" spans="1:11" ht="21.75" customHeight="1">
      <c r="A1191" s="132" t="s">
        <v>5204</v>
      </c>
      <c r="B1191" s="133" t="s">
        <v>5593</v>
      </c>
      <c r="C1191" s="132" t="s" ph="1">
        <v>650</v>
      </c>
      <c r="D1191" s="133" t="s">
        <v>6538</v>
      </c>
      <c r="E1191" s="132" t="s" ph="1">
        <v>6537</v>
      </c>
      <c r="F1191" s="132" t="s">
        <v>7969</v>
      </c>
      <c r="G1191" s="132" t="s">
        <v>5635</v>
      </c>
      <c r="H1191" s="131" ph="1"/>
      <c r="J1191" s="131" ph="1"/>
      <c r="K1191" s="131" ph="1"/>
    </row>
    <row r="1192" spans="1:11" ht="21.75" customHeight="1">
      <c r="A1192" s="132" t="s">
        <v>5204</v>
      </c>
      <c r="B1192" s="133" t="s">
        <v>6536</v>
      </c>
      <c r="C1192" s="132" t="s" ph="1">
        <v>6519</v>
      </c>
      <c r="D1192" s="133" t="s">
        <v>3554</v>
      </c>
      <c r="E1192" s="132" t="s" ph="1">
        <v>6519</v>
      </c>
      <c r="F1192" s="132" t="s">
        <v>7969</v>
      </c>
      <c r="G1192" s="132" t="s">
        <v>5635</v>
      </c>
      <c r="H1192" s="131" ph="1"/>
      <c r="J1192" s="131" ph="1"/>
      <c r="K1192" s="131" ph="1"/>
    </row>
    <row r="1193" spans="1:11" ht="21.75" customHeight="1">
      <c r="A1193" s="132" t="s">
        <v>5204</v>
      </c>
      <c r="B1193" s="134"/>
      <c r="C1193" s="135"/>
      <c r="D1193" s="133" t="s">
        <v>6523</v>
      </c>
      <c r="E1193" s="132" t="s" ph="1">
        <v>284</v>
      </c>
      <c r="F1193" s="132" t="s">
        <v>7969</v>
      </c>
      <c r="G1193" s="132" t="s">
        <v>5635</v>
      </c>
      <c r="H1193" s="131" ph="1"/>
      <c r="J1193" s="131" ph="1"/>
      <c r="K1193" s="131" ph="1"/>
    </row>
    <row r="1194" spans="1:11" ht="21.75" customHeight="1">
      <c r="A1194" s="132" t="s">
        <v>5204</v>
      </c>
      <c r="B1194" s="133" t="s">
        <v>3941</v>
      </c>
      <c r="C1194" s="132" t="s" ph="1">
        <v>284</v>
      </c>
      <c r="D1194" s="133" t="s">
        <v>6535</v>
      </c>
      <c r="E1194" s="132" t="s" ph="1">
        <v>6154</v>
      </c>
      <c r="F1194" s="132" t="s">
        <v>7969</v>
      </c>
      <c r="G1194" s="132" t="s">
        <v>5635</v>
      </c>
      <c r="H1194" s="131" ph="1"/>
      <c r="J1194" s="131" ph="1"/>
      <c r="K1194" s="131" ph="1"/>
    </row>
    <row r="1195" spans="1:11" ht="21.75" customHeight="1">
      <c r="A1195" s="132" t="s">
        <v>5204</v>
      </c>
      <c r="B1195" s="134"/>
      <c r="C1195" s="135"/>
      <c r="D1195" s="133" t="s">
        <v>3554</v>
      </c>
      <c r="E1195" s="132" t="s" ph="1">
        <v>6519</v>
      </c>
      <c r="F1195" s="132" t="s">
        <v>7969</v>
      </c>
      <c r="G1195" s="132" t="s">
        <v>5635</v>
      </c>
      <c r="H1195" s="131" ph="1"/>
      <c r="J1195" s="131" ph="1"/>
      <c r="K1195" s="131" ph="1"/>
    </row>
    <row r="1196" spans="1:11" ht="21.75" customHeight="1">
      <c r="A1196" s="132" t="s">
        <v>5204</v>
      </c>
      <c r="B1196" s="134"/>
      <c r="C1196" s="135"/>
      <c r="D1196" s="133" t="s">
        <v>6523</v>
      </c>
      <c r="E1196" s="132" t="s" ph="1">
        <v>284</v>
      </c>
      <c r="F1196" s="132" t="s">
        <v>7969</v>
      </c>
      <c r="G1196" s="132" t="s">
        <v>5635</v>
      </c>
      <c r="H1196" s="131" ph="1"/>
      <c r="J1196" s="131" ph="1"/>
      <c r="K1196" s="131" ph="1"/>
    </row>
    <row r="1197" spans="1:11" ht="21.75" customHeight="1">
      <c r="A1197" s="132" t="s">
        <v>5204</v>
      </c>
      <c r="B1197" s="133" t="s">
        <v>6534</v>
      </c>
      <c r="C1197" s="132" t="s" ph="1">
        <v>6533</v>
      </c>
      <c r="D1197" s="133" t="s">
        <v>3554</v>
      </c>
      <c r="E1197" s="132" t="s" ph="1">
        <v>6519</v>
      </c>
      <c r="F1197" s="132" t="s">
        <v>7969</v>
      </c>
      <c r="G1197" s="132" t="s">
        <v>5635</v>
      </c>
      <c r="H1197" s="131" ph="1"/>
      <c r="J1197" s="131" ph="1"/>
      <c r="K1197" s="131" ph="1"/>
    </row>
    <row r="1198" spans="1:11" ht="21.75" customHeight="1">
      <c r="A1198" s="132" t="s">
        <v>5204</v>
      </c>
      <c r="B1198" s="134"/>
      <c r="C1198" s="135"/>
      <c r="D1198" s="133" t="s">
        <v>6523</v>
      </c>
      <c r="E1198" s="132" t="s" ph="1">
        <v>284</v>
      </c>
      <c r="F1198" s="132" t="s">
        <v>7969</v>
      </c>
      <c r="G1198" s="132" t="s">
        <v>5635</v>
      </c>
      <c r="H1198" s="131" ph="1"/>
      <c r="J1198" s="131" ph="1"/>
      <c r="K1198" s="131" ph="1"/>
    </row>
    <row r="1199" spans="1:11" ht="21.75" customHeight="1">
      <c r="A1199" s="132" t="s">
        <v>5204</v>
      </c>
      <c r="B1199" s="133" t="s">
        <v>2168</v>
      </c>
      <c r="C1199" s="132" t="s" ph="1">
        <v>6531</v>
      </c>
      <c r="D1199" s="133" t="s">
        <v>6521</v>
      </c>
      <c r="E1199" s="132" t="s" ph="1">
        <v>6340</v>
      </c>
      <c r="F1199" s="132" t="s">
        <v>7969</v>
      </c>
      <c r="G1199" s="132" t="s">
        <v>5635</v>
      </c>
      <c r="H1199" s="131" ph="1"/>
      <c r="J1199" s="131" ph="1"/>
      <c r="K1199" s="131" ph="1"/>
    </row>
    <row r="1200" spans="1:11" ht="21.75" customHeight="1">
      <c r="A1200" s="132" t="s">
        <v>5204</v>
      </c>
      <c r="B1200" s="133" t="s">
        <v>6530</v>
      </c>
      <c r="C1200" s="132" t="s" ph="1">
        <v>5418</v>
      </c>
      <c r="D1200" s="133" t="s">
        <v>3554</v>
      </c>
      <c r="E1200" s="132" t="s" ph="1">
        <v>6519</v>
      </c>
      <c r="F1200" s="132" t="s">
        <v>7969</v>
      </c>
      <c r="G1200" s="132" t="s">
        <v>5635</v>
      </c>
      <c r="H1200" s="131" ph="1"/>
      <c r="J1200" s="131" ph="1"/>
      <c r="K1200" s="131" ph="1"/>
    </row>
    <row r="1201" spans="1:11" ht="21.75" customHeight="1">
      <c r="A1201" s="132" t="s">
        <v>5204</v>
      </c>
      <c r="B1201" s="133" t="s">
        <v>2486</v>
      </c>
      <c r="C1201" s="132" t="s" ph="1">
        <v>6529</v>
      </c>
      <c r="D1201" s="133" t="s">
        <v>3554</v>
      </c>
      <c r="E1201" s="132" t="s" ph="1">
        <v>6519</v>
      </c>
      <c r="F1201" s="132" t="s">
        <v>7969</v>
      </c>
      <c r="G1201" s="132" t="s">
        <v>5635</v>
      </c>
      <c r="H1201" s="131" ph="1"/>
      <c r="J1201" s="131" ph="1"/>
      <c r="K1201" s="131" ph="1"/>
    </row>
    <row r="1202" spans="1:11" ht="21.75" customHeight="1">
      <c r="A1202" s="132" t="s">
        <v>5204</v>
      </c>
      <c r="B1202" s="133" t="s">
        <v>6527</v>
      </c>
      <c r="C1202" s="132" t="s" ph="1">
        <v>6525</v>
      </c>
      <c r="D1202" s="133" t="s">
        <v>3554</v>
      </c>
      <c r="E1202" s="132" t="s" ph="1">
        <v>6519</v>
      </c>
      <c r="F1202" s="132" t="s">
        <v>7969</v>
      </c>
      <c r="G1202" s="132" t="s">
        <v>5635</v>
      </c>
      <c r="H1202" s="131" ph="1"/>
      <c r="J1202" s="131" ph="1"/>
      <c r="K1202" s="131" ph="1"/>
    </row>
    <row r="1203" spans="1:11" ht="21.75" customHeight="1">
      <c r="A1203" s="132" t="s">
        <v>5204</v>
      </c>
      <c r="B1203" s="134"/>
      <c r="C1203" s="135"/>
      <c r="D1203" s="133" t="s">
        <v>6523</v>
      </c>
      <c r="E1203" s="132" t="s" ph="1">
        <v>284</v>
      </c>
      <c r="F1203" s="132" t="s">
        <v>7969</v>
      </c>
      <c r="G1203" s="132" t="s">
        <v>5635</v>
      </c>
      <c r="H1203" s="131" ph="1"/>
      <c r="J1203" s="131" ph="1"/>
      <c r="K1203" s="131" ph="1"/>
    </row>
    <row r="1204" spans="1:11" ht="21.75" customHeight="1">
      <c r="A1204" s="132" t="s">
        <v>5204</v>
      </c>
      <c r="B1204" s="133" t="s">
        <v>6522</v>
      </c>
      <c r="C1204" s="132" t="s" ph="1">
        <v>6340</v>
      </c>
      <c r="D1204" s="133" t="s">
        <v>6521</v>
      </c>
      <c r="E1204" s="132" t="s" ph="1">
        <v>6340</v>
      </c>
      <c r="F1204" s="132" t="s">
        <v>7969</v>
      </c>
      <c r="G1204" s="132" t="s">
        <v>5635</v>
      </c>
      <c r="H1204" s="131" ph="1"/>
      <c r="J1204" s="131" ph="1"/>
      <c r="K1204" s="131" ph="1"/>
    </row>
    <row r="1205" spans="1:11" ht="21.75" customHeight="1">
      <c r="A1205" s="132" t="s">
        <v>5204</v>
      </c>
      <c r="B1205" s="135"/>
      <c r="C1205" s="135"/>
      <c r="D1205" s="133" t="s">
        <v>3554</v>
      </c>
      <c r="E1205" s="132" t="s" ph="1">
        <v>6519</v>
      </c>
      <c r="F1205" s="132" t="s">
        <v>7969</v>
      </c>
      <c r="G1205" s="132" t="s">
        <v>5635</v>
      </c>
    </row>
    <row r="1206" spans="1:11" ht="21.75" customHeight="1">
      <c r="A1206" s="132" t="s">
        <v>1603</v>
      </c>
      <c r="B1206" s="133" t="s">
        <v>6518</v>
      </c>
      <c r="C1206" s="132" t="s" ph="1">
        <v>366</v>
      </c>
      <c r="D1206" s="133" t="s">
        <v>6513</v>
      </c>
      <c r="E1206" s="132" t="s" ph="1">
        <v>366</v>
      </c>
      <c r="F1206" s="132" t="s">
        <v>7970</v>
      </c>
      <c r="G1206" s="132" t="s">
        <v>5635</v>
      </c>
    </row>
    <row r="1207" spans="1:11" ht="21.75" customHeight="1">
      <c r="A1207" s="132" t="s">
        <v>1603</v>
      </c>
      <c r="B1207" s="134"/>
      <c r="C1207" s="135"/>
      <c r="D1207" s="133" t="s">
        <v>6491</v>
      </c>
      <c r="E1207" s="132" t="s" ph="1">
        <v>1357</v>
      </c>
      <c r="F1207" s="132" t="s">
        <v>7970</v>
      </c>
      <c r="G1207" s="132" t="s">
        <v>5635</v>
      </c>
    </row>
    <row r="1208" spans="1:11" ht="21.75" customHeight="1">
      <c r="A1208" s="132" t="s">
        <v>1603</v>
      </c>
      <c r="B1208" s="134"/>
      <c r="C1208" s="135"/>
      <c r="D1208" s="133" t="s">
        <v>280</v>
      </c>
      <c r="E1208" s="132" t="s" ph="1">
        <v>4270</v>
      </c>
      <c r="F1208" s="132" t="s">
        <v>7970</v>
      </c>
      <c r="G1208" s="132" t="s">
        <v>5635</v>
      </c>
    </row>
    <row r="1209" spans="1:11" ht="21.75" customHeight="1">
      <c r="A1209" s="132" t="s">
        <v>1603</v>
      </c>
      <c r="B1209" s="134"/>
      <c r="C1209" s="135"/>
      <c r="D1209" s="133" t="s">
        <v>6517</v>
      </c>
      <c r="E1209" s="132" t="s" ph="1">
        <v>3108</v>
      </c>
      <c r="F1209" s="132" t="s">
        <v>7970</v>
      </c>
      <c r="G1209" s="132" t="s">
        <v>5635</v>
      </c>
    </row>
    <row r="1210" spans="1:11" ht="21.75" customHeight="1">
      <c r="A1210" s="132" t="s">
        <v>1603</v>
      </c>
      <c r="B1210" s="133" t="s">
        <v>3515</v>
      </c>
      <c r="C1210" s="132" t="s" ph="1">
        <v>6515</v>
      </c>
      <c r="D1210" s="133" t="s">
        <v>6513</v>
      </c>
      <c r="E1210" s="132" t="s" ph="1">
        <v>366</v>
      </c>
      <c r="F1210" s="132" t="s">
        <v>7970</v>
      </c>
      <c r="G1210" s="132" t="s">
        <v>5635</v>
      </c>
    </row>
    <row r="1211" spans="1:11" ht="21.75" customHeight="1">
      <c r="A1211" s="132" t="s">
        <v>1603</v>
      </c>
      <c r="B1211" s="133" t="s">
        <v>6512</v>
      </c>
      <c r="C1211" s="132" t="s" ph="1">
        <v>1357</v>
      </c>
      <c r="D1211" s="133" t="s">
        <v>6491</v>
      </c>
      <c r="E1211" s="132" t="s" ph="1">
        <v>1357</v>
      </c>
      <c r="F1211" s="132" t="s">
        <v>7970</v>
      </c>
      <c r="G1211" s="132" t="s">
        <v>5635</v>
      </c>
    </row>
    <row r="1212" spans="1:11" ht="21.75" customHeight="1">
      <c r="A1212" s="132" t="s">
        <v>1603</v>
      </c>
      <c r="B1212" s="133" t="s">
        <v>4441</v>
      </c>
      <c r="C1212" s="132" t="s" ph="1">
        <v>2684</v>
      </c>
      <c r="D1212" s="133" t="s">
        <v>6491</v>
      </c>
      <c r="E1212" s="132" t="s" ph="1">
        <v>1357</v>
      </c>
      <c r="F1212" s="132" t="s">
        <v>7970</v>
      </c>
      <c r="G1212" s="132" t="s">
        <v>5635</v>
      </c>
    </row>
    <row r="1213" spans="1:11" ht="21.75" customHeight="1">
      <c r="A1213" s="132" t="s">
        <v>1603</v>
      </c>
      <c r="B1213" s="133" t="s">
        <v>6511</v>
      </c>
      <c r="C1213" s="132" t="s" ph="1">
        <v>6510</v>
      </c>
      <c r="D1213" s="133" t="s">
        <v>6491</v>
      </c>
      <c r="E1213" s="132" t="s" ph="1">
        <v>1357</v>
      </c>
      <c r="F1213" s="132" t="s">
        <v>7970</v>
      </c>
      <c r="G1213" s="132" t="s">
        <v>5635</v>
      </c>
    </row>
    <row r="1214" spans="1:11" ht="21.75" customHeight="1">
      <c r="A1214" s="132" t="s">
        <v>1603</v>
      </c>
      <c r="B1214" s="134"/>
      <c r="C1214" s="135"/>
      <c r="D1214" s="133" t="s">
        <v>6490</v>
      </c>
      <c r="E1214" s="132" t="s" ph="1">
        <v>6487</v>
      </c>
      <c r="F1214" s="132" t="s">
        <v>7970</v>
      </c>
      <c r="G1214" s="132" t="s">
        <v>5635</v>
      </c>
    </row>
    <row r="1215" spans="1:11" ht="21.75" customHeight="1">
      <c r="A1215" s="132" t="s">
        <v>1603</v>
      </c>
      <c r="B1215" s="133" t="s">
        <v>4550</v>
      </c>
      <c r="C1215" s="132" t="s" ph="1">
        <v>2169</v>
      </c>
      <c r="D1215" s="133" t="s">
        <v>6491</v>
      </c>
      <c r="E1215" s="132" t="s" ph="1">
        <v>1357</v>
      </c>
      <c r="F1215" s="132" t="s">
        <v>7970</v>
      </c>
      <c r="G1215" s="132" t="s">
        <v>5635</v>
      </c>
    </row>
    <row r="1216" spans="1:11" ht="21.75" customHeight="1">
      <c r="A1216" s="132" t="s">
        <v>1603</v>
      </c>
      <c r="B1216" s="133" t="s">
        <v>6508</v>
      </c>
      <c r="C1216" s="132" t="s" ph="1">
        <v>6507</v>
      </c>
      <c r="D1216" s="133" t="s">
        <v>3044</v>
      </c>
      <c r="E1216" s="132" t="s" ph="1">
        <v>2705</v>
      </c>
      <c r="F1216" s="132" t="s">
        <v>7970</v>
      </c>
      <c r="G1216" s="132" t="s">
        <v>5635</v>
      </c>
    </row>
    <row r="1217" spans="1:7" ht="21.75" customHeight="1">
      <c r="A1217" s="132" t="s">
        <v>1603</v>
      </c>
      <c r="B1217" s="134"/>
      <c r="C1217" s="135"/>
      <c r="D1217" s="133" t="s">
        <v>6491</v>
      </c>
      <c r="E1217" s="132" t="s" ph="1">
        <v>1357</v>
      </c>
      <c r="F1217" s="132" t="s">
        <v>7970</v>
      </c>
      <c r="G1217" s="132" t="s">
        <v>5635</v>
      </c>
    </row>
    <row r="1218" spans="1:7" ht="21.75" customHeight="1">
      <c r="A1218" s="132" t="s">
        <v>1603</v>
      </c>
      <c r="B1218" s="133" t="s">
        <v>6506</v>
      </c>
      <c r="C1218" s="132" t="s" ph="1">
        <v>6503</v>
      </c>
      <c r="D1218" s="133" t="s">
        <v>6491</v>
      </c>
      <c r="E1218" s="132" t="s" ph="1">
        <v>1357</v>
      </c>
      <c r="F1218" s="132" t="s">
        <v>7970</v>
      </c>
      <c r="G1218" s="132" t="s">
        <v>5635</v>
      </c>
    </row>
    <row r="1219" spans="1:7" ht="21.75" customHeight="1">
      <c r="A1219" s="132" t="s">
        <v>1603</v>
      </c>
      <c r="B1219" s="133" t="s">
        <v>3067</v>
      </c>
      <c r="C1219" s="132" t="s" ph="1">
        <v>3398</v>
      </c>
      <c r="D1219" s="133" t="s">
        <v>6491</v>
      </c>
      <c r="E1219" s="132" t="s" ph="1">
        <v>1357</v>
      </c>
      <c r="F1219" s="132" t="s">
        <v>7970</v>
      </c>
      <c r="G1219" s="132" t="s">
        <v>5635</v>
      </c>
    </row>
    <row r="1220" spans="1:7" ht="21.75" customHeight="1">
      <c r="A1220" s="132" t="s">
        <v>1603</v>
      </c>
      <c r="B1220" s="133" t="s">
        <v>6501</v>
      </c>
      <c r="C1220" s="132" t="s" ph="1">
        <v>1962</v>
      </c>
      <c r="D1220" s="133" t="s">
        <v>5934</v>
      </c>
      <c r="E1220" s="132" t="s" ph="1">
        <v>6496</v>
      </c>
      <c r="F1220" s="132" t="s">
        <v>7970</v>
      </c>
      <c r="G1220" s="132" t="s">
        <v>5635</v>
      </c>
    </row>
    <row r="1221" spans="1:7" ht="21.75" customHeight="1">
      <c r="A1221" s="132" t="s">
        <v>1603</v>
      </c>
      <c r="B1221" s="134"/>
      <c r="C1221" s="135"/>
      <c r="D1221" s="133" t="s">
        <v>6491</v>
      </c>
      <c r="E1221" s="132" t="s" ph="1">
        <v>1357</v>
      </c>
      <c r="F1221" s="132" t="s">
        <v>7970</v>
      </c>
      <c r="G1221" s="132" t="s">
        <v>5635</v>
      </c>
    </row>
    <row r="1222" spans="1:7" ht="21.75" customHeight="1">
      <c r="A1222" s="132" t="s">
        <v>1603</v>
      </c>
      <c r="B1222" s="133" t="s">
        <v>3004</v>
      </c>
      <c r="C1222" s="136" t="s" ph="1">
        <v>4284</v>
      </c>
      <c r="D1222" s="133" t="s">
        <v>6491</v>
      </c>
      <c r="E1222" s="132" t="s" ph="1">
        <v>1357</v>
      </c>
      <c r="F1222" s="132" t="s">
        <v>7970</v>
      </c>
      <c r="G1222" s="132" t="s">
        <v>5635</v>
      </c>
    </row>
    <row r="1223" spans="1:7" ht="21.75" customHeight="1">
      <c r="A1223" s="132" t="s">
        <v>1603</v>
      </c>
      <c r="B1223" s="133" t="s">
        <v>729</v>
      </c>
      <c r="C1223" s="132" t="s" ph="1">
        <v>6500</v>
      </c>
      <c r="D1223" s="133" t="s">
        <v>5934</v>
      </c>
      <c r="E1223" s="132" t="s" ph="1">
        <v>6496</v>
      </c>
      <c r="F1223" s="132" t="s">
        <v>7970</v>
      </c>
      <c r="G1223" s="132" t="s">
        <v>5635</v>
      </c>
    </row>
    <row r="1224" spans="1:7" ht="21.75" customHeight="1">
      <c r="A1224" s="132" t="s">
        <v>1603</v>
      </c>
      <c r="B1224" s="134"/>
      <c r="C1224" s="135"/>
      <c r="D1224" s="133" t="s">
        <v>2676</v>
      </c>
      <c r="E1224" s="132" t="s" ph="1">
        <v>6500</v>
      </c>
      <c r="F1224" s="132" t="s">
        <v>7970</v>
      </c>
      <c r="G1224" s="132" t="s">
        <v>5635</v>
      </c>
    </row>
    <row r="1225" spans="1:7" ht="21.75" customHeight="1">
      <c r="A1225" s="132" t="s">
        <v>1603</v>
      </c>
      <c r="B1225" s="134"/>
      <c r="C1225" s="135"/>
      <c r="D1225" s="133" t="s">
        <v>6491</v>
      </c>
      <c r="E1225" s="132" t="s" ph="1">
        <v>1357</v>
      </c>
      <c r="F1225" s="132" t="s">
        <v>7970</v>
      </c>
      <c r="G1225" s="132" t="s">
        <v>5635</v>
      </c>
    </row>
    <row r="1226" spans="1:7" ht="21.75" customHeight="1">
      <c r="A1226" s="132" t="s">
        <v>1603</v>
      </c>
      <c r="B1226" s="134"/>
      <c r="C1226" s="135"/>
      <c r="D1226" s="133" t="s">
        <v>1625</v>
      </c>
      <c r="E1226" s="132" t="s" ph="1">
        <v>6498</v>
      </c>
      <c r="F1226" s="132" t="s">
        <v>7970</v>
      </c>
      <c r="G1226" s="132" t="s">
        <v>5635</v>
      </c>
    </row>
    <row r="1227" spans="1:7" ht="21.75" customHeight="1">
      <c r="A1227" s="132" t="s">
        <v>1603</v>
      </c>
      <c r="B1227" s="133" t="s">
        <v>5575</v>
      </c>
      <c r="C1227" s="132" t="s" ph="1">
        <v>6498</v>
      </c>
      <c r="D1227" s="133" t="s">
        <v>3044</v>
      </c>
      <c r="E1227" s="132" t="s" ph="1">
        <v>2705</v>
      </c>
      <c r="F1227" s="132" t="s">
        <v>7970</v>
      </c>
      <c r="G1227" s="132" t="s">
        <v>5635</v>
      </c>
    </row>
    <row r="1228" spans="1:7" ht="21.75" customHeight="1">
      <c r="A1228" s="132" t="s">
        <v>1603</v>
      </c>
      <c r="B1228" s="134"/>
      <c r="C1228" s="135"/>
      <c r="D1228" s="133" t="s">
        <v>6491</v>
      </c>
      <c r="E1228" s="132" t="s" ph="1">
        <v>1357</v>
      </c>
      <c r="F1228" s="132" t="s">
        <v>7970</v>
      </c>
      <c r="G1228" s="132" t="s">
        <v>5635</v>
      </c>
    </row>
    <row r="1229" spans="1:7" ht="21.75" customHeight="1">
      <c r="A1229" s="132" t="s">
        <v>1603</v>
      </c>
      <c r="B1229" s="134"/>
      <c r="C1229" s="135"/>
      <c r="D1229" s="133" t="s">
        <v>1625</v>
      </c>
      <c r="E1229" s="132" t="s" ph="1">
        <v>6498</v>
      </c>
      <c r="F1229" s="132" t="s">
        <v>7970</v>
      </c>
      <c r="G1229" s="132" t="s">
        <v>5635</v>
      </c>
    </row>
    <row r="1230" spans="1:7" ht="21.75" customHeight="1">
      <c r="A1230" s="132" t="s">
        <v>1603</v>
      </c>
      <c r="B1230" s="133" t="s">
        <v>6497</v>
      </c>
      <c r="C1230" s="132" t="s" ph="1">
        <v>6496</v>
      </c>
      <c r="D1230" s="133" t="s">
        <v>5934</v>
      </c>
      <c r="E1230" s="132" t="s" ph="1">
        <v>6496</v>
      </c>
      <c r="F1230" s="132" t="s">
        <v>7970</v>
      </c>
      <c r="G1230" s="132" t="s">
        <v>5635</v>
      </c>
    </row>
    <row r="1231" spans="1:7" ht="21.75" customHeight="1">
      <c r="A1231" s="132" t="s">
        <v>1603</v>
      </c>
      <c r="B1231" s="134"/>
      <c r="C1231" s="135"/>
      <c r="D1231" s="133" t="s">
        <v>6491</v>
      </c>
      <c r="E1231" s="132" t="s" ph="1">
        <v>1357</v>
      </c>
      <c r="F1231" s="132" t="s">
        <v>7970</v>
      </c>
      <c r="G1231" s="132" t="s">
        <v>5635</v>
      </c>
    </row>
    <row r="1232" spans="1:7" ht="21.75" customHeight="1">
      <c r="A1232" s="132" t="s">
        <v>1603</v>
      </c>
      <c r="B1232" s="133" t="s">
        <v>6055</v>
      </c>
      <c r="C1232" s="132" t="s" ph="1">
        <v>4103</v>
      </c>
      <c r="D1232" s="133" t="s">
        <v>6440</v>
      </c>
      <c r="E1232" s="132" t="s" ph="1">
        <v>5414</v>
      </c>
      <c r="F1232" s="132" t="s">
        <v>7970</v>
      </c>
      <c r="G1232" s="132" t="s">
        <v>5635</v>
      </c>
    </row>
    <row r="1233" spans="1:7" ht="21.75" customHeight="1">
      <c r="A1233" s="132" t="s">
        <v>1603</v>
      </c>
      <c r="B1233" s="134"/>
      <c r="C1233" s="135"/>
      <c r="D1233" s="133" t="s">
        <v>6491</v>
      </c>
      <c r="E1233" s="132" t="s" ph="1">
        <v>1357</v>
      </c>
      <c r="F1233" s="132" t="s">
        <v>7970</v>
      </c>
      <c r="G1233" s="132" t="s">
        <v>5635</v>
      </c>
    </row>
    <row r="1234" spans="1:7" ht="21.75" customHeight="1">
      <c r="A1234" s="132" t="s">
        <v>1603</v>
      </c>
      <c r="B1234" s="133" t="s">
        <v>3246</v>
      </c>
      <c r="C1234" s="132" t="s" ph="1">
        <v>6494</v>
      </c>
      <c r="D1234" s="133" t="s">
        <v>6490</v>
      </c>
      <c r="E1234" s="132" t="s" ph="1">
        <v>6487</v>
      </c>
      <c r="F1234" s="132" t="s">
        <v>7970</v>
      </c>
      <c r="G1234" s="132" t="s">
        <v>5635</v>
      </c>
    </row>
    <row r="1235" spans="1:7" ht="21.75" customHeight="1">
      <c r="A1235" s="132" t="s">
        <v>1603</v>
      </c>
      <c r="B1235" s="134"/>
      <c r="C1235" s="135"/>
      <c r="D1235" s="133" t="s">
        <v>6408</v>
      </c>
      <c r="E1235" s="132" t="s" ph="1">
        <v>2141</v>
      </c>
      <c r="F1235" s="132" t="s">
        <v>7970</v>
      </c>
      <c r="G1235" s="132" t="s">
        <v>5635</v>
      </c>
    </row>
    <row r="1236" spans="1:7" ht="21.75" customHeight="1">
      <c r="A1236" s="132" t="s">
        <v>1603</v>
      </c>
      <c r="B1236" s="134"/>
      <c r="C1236" s="135"/>
      <c r="D1236" s="133" t="s">
        <v>6440</v>
      </c>
      <c r="E1236" s="132" t="s" ph="1">
        <v>5414</v>
      </c>
      <c r="F1236" s="132" t="s">
        <v>7970</v>
      </c>
      <c r="G1236" s="132" t="s">
        <v>5635</v>
      </c>
    </row>
    <row r="1237" spans="1:7" ht="21.75" customHeight="1">
      <c r="A1237" s="132" t="s">
        <v>1603</v>
      </c>
      <c r="B1237" s="133" t="s">
        <v>771</v>
      </c>
      <c r="C1237" s="132" t="s" ph="1">
        <v>4123</v>
      </c>
      <c r="D1237" s="133" t="s">
        <v>6491</v>
      </c>
      <c r="E1237" s="132" t="s" ph="1">
        <v>1357</v>
      </c>
      <c r="F1237" s="132" t="s">
        <v>7970</v>
      </c>
      <c r="G1237" s="132" t="s">
        <v>5635</v>
      </c>
    </row>
    <row r="1238" spans="1:7" ht="21.75" customHeight="1">
      <c r="A1238" s="132" t="s">
        <v>1603</v>
      </c>
      <c r="B1238" s="133" t="s">
        <v>5568</v>
      </c>
      <c r="C1238" s="132" t="s" ph="1">
        <v>6493</v>
      </c>
      <c r="D1238" s="133" t="s">
        <v>6491</v>
      </c>
      <c r="E1238" s="132" t="s" ph="1">
        <v>1357</v>
      </c>
      <c r="F1238" s="132" t="s">
        <v>7970</v>
      </c>
      <c r="G1238" s="132" t="s">
        <v>5635</v>
      </c>
    </row>
    <row r="1239" spans="1:7" ht="21.75" customHeight="1">
      <c r="A1239" s="132" t="s">
        <v>1603</v>
      </c>
      <c r="B1239" s="134"/>
      <c r="C1239" s="135"/>
      <c r="D1239" s="133" t="s">
        <v>6490</v>
      </c>
      <c r="E1239" s="132" t="s" ph="1">
        <v>6487</v>
      </c>
      <c r="F1239" s="132" t="s">
        <v>7970</v>
      </c>
      <c r="G1239" s="132" t="s">
        <v>5635</v>
      </c>
    </row>
    <row r="1240" spans="1:7" ht="21.75" customHeight="1">
      <c r="A1240" s="132" t="s">
        <v>1603</v>
      </c>
      <c r="B1240" s="133" t="s">
        <v>106</v>
      </c>
      <c r="C1240" s="132" t="s" ph="1">
        <v>6492</v>
      </c>
      <c r="D1240" s="133" t="s">
        <v>6491</v>
      </c>
      <c r="E1240" s="132" t="s" ph="1">
        <v>1357</v>
      </c>
      <c r="F1240" s="132" t="s">
        <v>7970</v>
      </c>
      <c r="G1240" s="132" t="s">
        <v>5635</v>
      </c>
    </row>
    <row r="1241" spans="1:7" ht="21.75" customHeight="1">
      <c r="A1241" s="132" t="s">
        <v>1603</v>
      </c>
      <c r="B1241" s="134"/>
      <c r="C1241" s="135"/>
      <c r="D1241" s="133" t="s">
        <v>6490</v>
      </c>
      <c r="E1241" s="132" t="s" ph="1">
        <v>6487</v>
      </c>
      <c r="F1241" s="132" t="s">
        <v>7970</v>
      </c>
      <c r="G1241" s="132" t="s">
        <v>5635</v>
      </c>
    </row>
    <row r="1242" spans="1:7" ht="21.75" customHeight="1">
      <c r="A1242" s="132" t="s">
        <v>6447</v>
      </c>
      <c r="B1242" s="133" t="s">
        <v>6486</v>
      </c>
      <c r="C1242" s="132" t="s" ph="1">
        <v>6484</v>
      </c>
      <c r="D1242" s="133" t="s">
        <v>6485</v>
      </c>
      <c r="E1242" s="132" t="s" ph="1">
        <v>6484</v>
      </c>
      <c r="F1242" s="132" t="s">
        <v>3298</v>
      </c>
      <c r="G1242" s="132" t="s">
        <v>5635</v>
      </c>
    </row>
    <row r="1243" spans="1:7" ht="21.75" customHeight="1">
      <c r="A1243" s="132" t="s">
        <v>6447</v>
      </c>
      <c r="B1243" s="133" t="s">
        <v>6482</v>
      </c>
      <c r="C1243" s="132" t="s" ph="1">
        <v>1539</v>
      </c>
      <c r="D1243" s="133" t="s">
        <v>6443</v>
      </c>
      <c r="E1243" s="132" t="s" ph="1">
        <v>1539</v>
      </c>
      <c r="F1243" s="132" t="s">
        <v>3298</v>
      </c>
      <c r="G1243" s="132" t="s">
        <v>5635</v>
      </c>
    </row>
    <row r="1244" spans="1:7" ht="21.75" customHeight="1">
      <c r="A1244" s="132" t="s">
        <v>6447</v>
      </c>
      <c r="B1244" s="133" t="s">
        <v>6479</v>
      </c>
      <c r="C1244" s="132" t="s" ph="1">
        <v>5982</v>
      </c>
      <c r="D1244" s="133" t="s">
        <v>6478</v>
      </c>
      <c r="E1244" s="132" t="s" ph="1">
        <v>5982</v>
      </c>
      <c r="F1244" s="132" t="s">
        <v>3298</v>
      </c>
      <c r="G1244" s="132" t="s">
        <v>5635</v>
      </c>
    </row>
    <row r="1245" spans="1:7" ht="21.75" customHeight="1">
      <c r="A1245" s="132" t="s">
        <v>6447</v>
      </c>
      <c r="B1245" s="133" t="s">
        <v>3183</v>
      </c>
      <c r="C1245" s="132" t="s" ph="1">
        <v>6476</v>
      </c>
      <c r="D1245" s="133" t="s">
        <v>6477</v>
      </c>
      <c r="E1245" s="132" t="s" ph="1">
        <v>6476</v>
      </c>
      <c r="F1245" s="132" t="s">
        <v>3298</v>
      </c>
      <c r="G1245" s="132" t="s">
        <v>5635</v>
      </c>
    </row>
    <row r="1246" spans="1:7" ht="21.75" customHeight="1">
      <c r="A1246" s="132" t="s">
        <v>6447</v>
      </c>
      <c r="B1246" s="134"/>
      <c r="C1246" s="135"/>
      <c r="D1246" s="133" t="s">
        <v>5075</v>
      </c>
      <c r="E1246" s="132" t="s" ph="1">
        <v>2865</v>
      </c>
      <c r="F1246" s="132" t="s">
        <v>3298</v>
      </c>
      <c r="G1246" s="132" t="s">
        <v>5635</v>
      </c>
    </row>
    <row r="1247" spans="1:7" ht="21.75" customHeight="1">
      <c r="A1247" s="132" t="s">
        <v>6447</v>
      </c>
      <c r="B1247" s="133" t="s">
        <v>6475</v>
      </c>
      <c r="C1247" s="132" t="s" ph="1">
        <v>2865</v>
      </c>
      <c r="D1247" s="133" t="s">
        <v>6456</v>
      </c>
      <c r="E1247" s="132" t="s" ph="1">
        <v>6073</v>
      </c>
      <c r="F1247" s="132" t="s">
        <v>3298</v>
      </c>
      <c r="G1247" s="132" t="s">
        <v>5635</v>
      </c>
    </row>
    <row r="1248" spans="1:7" ht="21.75" customHeight="1">
      <c r="A1248" s="132" t="s">
        <v>6447</v>
      </c>
      <c r="B1248" s="134"/>
      <c r="C1248" s="135"/>
      <c r="D1248" s="133" t="s">
        <v>5075</v>
      </c>
      <c r="E1248" s="132" t="s" ph="1">
        <v>2865</v>
      </c>
      <c r="F1248" s="132" t="s">
        <v>3298</v>
      </c>
      <c r="G1248" s="132" t="s">
        <v>5635</v>
      </c>
    </row>
    <row r="1249" spans="1:7" ht="21.75" customHeight="1">
      <c r="A1249" s="132" t="s">
        <v>6447</v>
      </c>
      <c r="B1249" s="134"/>
      <c r="C1249" s="135"/>
      <c r="D1249" s="133" t="s">
        <v>6356</v>
      </c>
      <c r="E1249" s="132" t="s" ph="1">
        <v>5015</v>
      </c>
      <c r="F1249" s="132" t="s">
        <v>3298</v>
      </c>
      <c r="G1249" s="132" t="s">
        <v>5635</v>
      </c>
    </row>
    <row r="1250" spans="1:7" ht="21.75" customHeight="1">
      <c r="A1250" s="132" t="s">
        <v>6447</v>
      </c>
      <c r="B1250" s="133" t="s">
        <v>6474</v>
      </c>
      <c r="C1250" s="132" t="s" ph="1">
        <v>6471</v>
      </c>
      <c r="D1250" s="133" t="s">
        <v>6472</v>
      </c>
      <c r="E1250" s="132" t="s" ph="1">
        <v>6471</v>
      </c>
      <c r="F1250" s="132" t="s">
        <v>3298</v>
      </c>
      <c r="G1250" s="132" t="s">
        <v>5635</v>
      </c>
    </row>
    <row r="1251" spans="1:7" ht="21.75" customHeight="1">
      <c r="A1251" s="132" t="s">
        <v>6447</v>
      </c>
      <c r="B1251" s="133" t="s">
        <v>3060</v>
      </c>
      <c r="C1251" s="132" t="s" ph="1">
        <v>6116</v>
      </c>
      <c r="D1251" s="133" t="s">
        <v>6472</v>
      </c>
      <c r="E1251" s="132" t="s" ph="1">
        <v>6471</v>
      </c>
      <c r="F1251" s="132" t="s">
        <v>3298</v>
      </c>
      <c r="G1251" s="132" t="s">
        <v>5635</v>
      </c>
    </row>
    <row r="1252" spans="1:7" ht="21.75" customHeight="1">
      <c r="A1252" s="132" t="s">
        <v>6447</v>
      </c>
      <c r="B1252" s="134"/>
      <c r="C1252" s="135"/>
      <c r="D1252" s="133" t="s">
        <v>5075</v>
      </c>
      <c r="E1252" s="132" t="s" ph="1">
        <v>2865</v>
      </c>
      <c r="F1252" s="132" t="s">
        <v>3298</v>
      </c>
      <c r="G1252" s="132" t="s">
        <v>5635</v>
      </c>
    </row>
    <row r="1253" spans="1:7" ht="21.75" customHeight="1">
      <c r="A1253" s="132" t="s">
        <v>6447</v>
      </c>
      <c r="B1253" s="134"/>
      <c r="C1253" s="135"/>
      <c r="D1253" s="133" t="s">
        <v>6470</v>
      </c>
      <c r="E1253" s="132" t="s" ph="1">
        <v>6116</v>
      </c>
      <c r="F1253" s="132" t="s">
        <v>3298</v>
      </c>
      <c r="G1253" s="132" t="s">
        <v>5635</v>
      </c>
    </row>
    <row r="1254" spans="1:7" ht="21.75" customHeight="1">
      <c r="A1254" s="132" t="s">
        <v>6447</v>
      </c>
      <c r="B1254" s="133" t="s">
        <v>6468</v>
      </c>
      <c r="C1254" s="132" t="s" ph="1">
        <v>3605</v>
      </c>
      <c r="D1254" s="133" t="s">
        <v>6466</v>
      </c>
      <c r="E1254" s="132" t="s" ph="1">
        <v>3605</v>
      </c>
      <c r="F1254" s="132" t="s">
        <v>3298</v>
      </c>
      <c r="G1254" s="132" t="s">
        <v>5635</v>
      </c>
    </row>
    <row r="1255" spans="1:7" ht="21.75" customHeight="1">
      <c r="A1255" s="132" t="s">
        <v>6447</v>
      </c>
      <c r="B1255" s="133" t="s">
        <v>5387</v>
      </c>
      <c r="C1255" s="132" t="s" ph="1">
        <v>6465</v>
      </c>
      <c r="D1255" s="133" t="s">
        <v>1688</v>
      </c>
      <c r="E1255" s="132" t="s" ph="1">
        <v>6465</v>
      </c>
      <c r="F1255" s="132" t="s">
        <v>3298</v>
      </c>
      <c r="G1255" s="132" t="s">
        <v>5635</v>
      </c>
    </row>
    <row r="1256" spans="1:7" ht="21.75" customHeight="1">
      <c r="A1256" s="132" t="s">
        <v>6447</v>
      </c>
      <c r="B1256" s="133" t="s">
        <v>1694</v>
      </c>
      <c r="C1256" s="132" t="s" ph="1">
        <v>6464</v>
      </c>
      <c r="D1256" s="133" t="s">
        <v>2078</v>
      </c>
      <c r="E1256" s="132" t="s" ph="1">
        <v>6464</v>
      </c>
      <c r="F1256" s="132" t="s">
        <v>3298</v>
      </c>
      <c r="G1256" s="132" t="s">
        <v>5635</v>
      </c>
    </row>
    <row r="1257" spans="1:7" ht="21.75" customHeight="1">
      <c r="A1257" s="132" t="s">
        <v>6447</v>
      </c>
      <c r="B1257" s="133" t="s">
        <v>6463</v>
      </c>
      <c r="C1257" s="132" t="s" ph="1">
        <v>6458</v>
      </c>
      <c r="D1257" s="133" t="s">
        <v>6461</v>
      </c>
      <c r="E1257" s="132" t="s" ph="1">
        <v>6458</v>
      </c>
      <c r="F1257" s="132" t="s">
        <v>3298</v>
      </c>
      <c r="G1257" s="132" t="s">
        <v>5635</v>
      </c>
    </row>
    <row r="1258" spans="1:7" ht="21.75" customHeight="1">
      <c r="A1258" s="132" t="s">
        <v>6447</v>
      </c>
      <c r="B1258" s="133" t="s">
        <v>6457</v>
      </c>
      <c r="C1258" s="132" t="s" ph="1">
        <v>6073</v>
      </c>
      <c r="D1258" s="133" t="s">
        <v>6456</v>
      </c>
      <c r="E1258" s="132" t="s" ph="1">
        <v>6073</v>
      </c>
      <c r="F1258" s="132" t="s">
        <v>3298</v>
      </c>
      <c r="G1258" s="132" t="s">
        <v>5635</v>
      </c>
    </row>
    <row r="1259" spans="1:7" ht="21.75" customHeight="1">
      <c r="A1259" s="132" t="s">
        <v>6447</v>
      </c>
      <c r="B1259" s="133" t="s">
        <v>2893</v>
      </c>
      <c r="C1259" s="132" t="s" ph="1">
        <v>6454</v>
      </c>
      <c r="D1259" s="133" t="s">
        <v>5075</v>
      </c>
      <c r="E1259" s="132" t="s" ph="1">
        <v>2865</v>
      </c>
      <c r="F1259" s="132" t="s">
        <v>3298</v>
      </c>
      <c r="G1259" s="132" t="s">
        <v>5635</v>
      </c>
    </row>
    <row r="1260" spans="1:7" ht="21.75" customHeight="1">
      <c r="A1260" s="132" t="s">
        <v>6447</v>
      </c>
      <c r="B1260" s="134"/>
      <c r="C1260" s="135"/>
      <c r="D1260" s="133" t="s">
        <v>6119</v>
      </c>
      <c r="E1260" s="132" t="s" ph="1">
        <v>6454</v>
      </c>
      <c r="F1260" s="132" t="s">
        <v>3298</v>
      </c>
      <c r="G1260" s="132" t="s">
        <v>5635</v>
      </c>
    </row>
    <row r="1261" spans="1:7" ht="21.75" customHeight="1">
      <c r="A1261" s="132" t="s">
        <v>6447</v>
      </c>
      <c r="B1261" s="133" t="s">
        <v>902</v>
      </c>
      <c r="C1261" s="132" t="s" ph="1">
        <v>6452</v>
      </c>
      <c r="D1261" s="133" t="s">
        <v>6453</v>
      </c>
      <c r="E1261" s="132" t="s" ph="1">
        <v>6452</v>
      </c>
      <c r="F1261" s="132" t="s">
        <v>3298</v>
      </c>
      <c r="G1261" s="132" t="s">
        <v>5635</v>
      </c>
    </row>
    <row r="1262" spans="1:7" ht="21.75" customHeight="1">
      <c r="A1262" s="132" t="s">
        <v>6447</v>
      </c>
      <c r="B1262" s="133" t="s">
        <v>6346</v>
      </c>
      <c r="C1262" s="132" t="s" ph="1">
        <v>6449</v>
      </c>
      <c r="D1262" s="133" t="s">
        <v>6451</v>
      </c>
      <c r="E1262" s="132" t="s" ph="1">
        <v>6449</v>
      </c>
      <c r="F1262" s="132" t="s">
        <v>3298</v>
      </c>
      <c r="G1262" s="132" t="s">
        <v>5635</v>
      </c>
    </row>
    <row r="1263" spans="1:7" ht="21.75" customHeight="1">
      <c r="A1263" s="132" t="s">
        <v>6447</v>
      </c>
      <c r="B1263" s="133" t="s">
        <v>6146</v>
      </c>
      <c r="C1263" s="132" t="s" ph="1">
        <v>6445</v>
      </c>
      <c r="D1263" s="133" t="s">
        <v>6443</v>
      </c>
      <c r="E1263" s="132" t="s" ph="1">
        <v>1539</v>
      </c>
      <c r="F1263" s="132" t="s">
        <v>3298</v>
      </c>
      <c r="G1263" s="132" t="s">
        <v>5635</v>
      </c>
    </row>
    <row r="1264" spans="1:7" ht="21.75" customHeight="1">
      <c r="A1264" s="132" t="s">
        <v>5583</v>
      </c>
      <c r="B1264" s="133" t="s">
        <v>6441</v>
      </c>
      <c r="C1264" s="132" t="s" ph="1">
        <v>5414</v>
      </c>
      <c r="D1264" s="133" t="s">
        <v>6440</v>
      </c>
      <c r="E1264" s="132" t="s" ph="1">
        <v>5414</v>
      </c>
      <c r="F1264" s="132" t="s">
        <v>7972</v>
      </c>
      <c r="G1264" s="132" t="s">
        <v>5635</v>
      </c>
    </row>
    <row r="1265" spans="1:7" ht="21.75" customHeight="1">
      <c r="A1265" s="132" t="s">
        <v>5583</v>
      </c>
      <c r="B1265" s="133" t="s">
        <v>6438</v>
      </c>
      <c r="C1265" s="132" t="s" ph="1">
        <v>6384</v>
      </c>
      <c r="D1265" s="133" t="s">
        <v>6385</v>
      </c>
      <c r="E1265" s="132" t="s" ph="1">
        <v>6384</v>
      </c>
      <c r="F1265" s="132" t="s">
        <v>7972</v>
      </c>
      <c r="G1265" s="132" t="s">
        <v>5635</v>
      </c>
    </row>
    <row r="1266" spans="1:7" ht="21.75" customHeight="1">
      <c r="A1266" s="132" t="s">
        <v>5583</v>
      </c>
      <c r="B1266" s="133" t="s">
        <v>6434</v>
      </c>
      <c r="C1266" s="132" t="s" ph="1">
        <v>6381</v>
      </c>
      <c r="D1266" s="133" t="s">
        <v>6382</v>
      </c>
      <c r="E1266" s="132" t="s" ph="1">
        <v>6381</v>
      </c>
      <c r="F1266" s="132" t="s">
        <v>7972</v>
      </c>
      <c r="G1266" s="132" t="s">
        <v>5635</v>
      </c>
    </row>
    <row r="1267" spans="1:7" ht="21.75" customHeight="1">
      <c r="A1267" s="132" t="s">
        <v>5583</v>
      </c>
      <c r="B1267" s="133" t="s">
        <v>2663</v>
      </c>
      <c r="C1267" s="132" t="s" ph="1">
        <v>5835</v>
      </c>
      <c r="D1267" s="133" t="s">
        <v>6424</v>
      </c>
      <c r="E1267" s="132" t="s" ph="1">
        <v>5835</v>
      </c>
      <c r="F1267" s="132" t="s">
        <v>7972</v>
      </c>
      <c r="G1267" s="132" t="s">
        <v>5635</v>
      </c>
    </row>
    <row r="1268" spans="1:7" ht="21.75" customHeight="1">
      <c r="A1268" s="132" t="s">
        <v>5583</v>
      </c>
      <c r="B1268" s="133" t="s">
        <v>6433</v>
      </c>
      <c r="C1268" s="132" t="s" ph="1">
        <v>4222</v>
      </c>
      <c r="D1268" s="133" t="s">
        <v>6392</v>
      </c>
      <c r="E1268" s="132" t="s" ph="1">
        <v>5347</v>
      </c>
      <c r="F1268" s="132" t="s">
        <v>7972</v>
      </c>
      <c r="G1268" s="132" t="s">
        <v>5635</v>
      </c>
    </row>
    <row r="1269" spans="1:7" ht="21.75" customHeight="1">
      <c r="A1269" s="132" t="s">
        <v>5583</v>
      </c>
      <c r="B1269" s="134"/>
      <c r="C1269" s="135"/>
      <c r="D1269" s="133" t="s">
        <v>6431</v>
      </c>
      <c r="E1269" s="132" t="s" ph="1">
        <v>4222</v>
      </c>
      <c r="F1269" s="132" t="s">
        <v>7972</v>
      </c>
      <c r="G1269" s="132" t="s">
        <v>5635</v>
      </c>
    </row>
    <row r="1270" spans="1:7" ht="21.75" customHeight="1">
      <c r="A1270" s="132" t="s">
        <v>5583</v>
      </c>
      <c r="B1270" s="133" t="s">
        <v>3326</v>
      </c>
      <c r="C1270" s="132" t="s" ph="1">
        <v>6432</v>
      </c>
      <c r="D1270" s="133" t="s">
        <v>6431</v>
      </c>
      <c r="E1270" s="132" t="s" ph="1">
        <v>4222</v>
      </c>
      <c r="F1270" s="132" t="s">
        <v>7972</v>
      </c>
      <c r="G1270" s="132" t="s">
        <v>5635</v>
      </c>
    </row>
    <row r="1271" spans="1:7" ht="21.75" customHeight="1">
      <c r="A1271" s="132" t="s">
        <v>5583</v>
      </c>
      <c r="B1271" s="133" t="s">
        <v>6348</v>
      </c>
      <c r="C1271" s="132" t="s" ph="1">
        <v>6429</v>
      </c>
      <c r="D1271" s="133" t="s">
        <v>6428</v>
      </c>
      <c r="E1271" s="132" t="s" ph="1">
        <v>6427</v>
      </c>
      <c r="F1271" s="132" t="s">
        <v>7972</v>
      </c>
      <c r="G1271" s="132" t="s">
        <v>5635</v>
      </c>
    </row>
    <row r="1272" spans="1:7" ht="21.75" customHeight="1">
      <c r="A1272" s="132" t="s">
        <v>5583</v>
      </c>
      <c r="B1272" s="133" t="s">
        <v>6426</v>
      </c>
      <c r="C1272" s="132" t="s" ph="1">
        <v>3195</v>
      </c>
      <c r="D1272" s="133" t="s">
        <v>6424</v>
      </c>
      <c r="E1272" s="132" t="s" ph="1">
        <v>5835</v>
      </c>
      <c r="F1272" s="132" t="s">
        <v>7972</v>
      </c>
      <c r="G1272" s="132" t="s">
        <v>5635</v>
      </c>
    </row>
    <row r="1273" spans="1:7" ht="21.75" customHeight="1">
      <c r="A1273" s="132" t="s">
        <v>5583</v>
      </c>
      <c r="B1273" s="134"/>
      <c r="C1273" s="135"/>
      <c r="D1273" s="133" t="s">
        <v>6423</v>
      </c>
      <c r="E1273" s="132" t="s" ph="1">
        <v>3195</v>
      </c>
      <c r="F1273" s="132" t="s">
        <v>7972</v>
      </c>
      <c r="G1273" s="132" t="s">
        <v>5635</v>
      </c>
    </row>
    <row r="1274" spans="1:7" ht="21.75" customHeight="1">
      <c r="A1274" s="132" t="s">
        <v>5583</v>
      </c>
      <c r="B1274" s="133" t="s">
        <v>6422</v>
      </c>
      <c r="C1274" s="132" t="s" ph="1">
        <v>3534</v>
      </c>
      <c r="D1274" s="133" t="s">
        <v>5700</v>
      </c>
      <c r="E1274" s="132" t="s" ph="1">
        <v>3534</v>
      </c>
      <c r="F1274" s="132" t="s">
        <v>7972</v>
      </c>
      <c r="G1274" s="132" t="s">
        <v>5635</v>
      </c>
    </row>
    <row r="1275" spans="1:7" ht="21.75" customHeight="1">
      <c r="A1275" s="132" t="s">
        <v>5583</v>
      </c>
      <c r="B1275" s="133" t="s">
        <v>6420</v>
      </c>
      <c r="C1275" s="132" t="s" ph="1">
        <v>6418</v>
      </c>
      <c r="D1275" s="133" t="s">
        <v>4662</v>
      </c>
      <c r="E1275" s="132" t="s" ph="1">
        <v>6418</v>
      </c>
      <c r="F1275" s="132" t="s">
        <v>7972</v>
      </c>
      <c r="G1275" s="132" t="s">
        <v>5635</v>
      </c>
    </row>
    <row r="1276" spans="1:7" ht="21.75" customHeight="1">
      <c r="A1276" s="132" t="s">
        <v>5583</v>
      </c>
      <c r="B1276" s="133" t="s">
        <v>6417</v>
      </c>
      <c r="C1276" s="132" t="s" ph="1">
        <v>6413</v>
      </c>
      <c r="D1276" s="133" t="s">
        <v>6415</v>
      </c>
      <c r="E1276" s="132" t="s" ph="1">
        <v>6413</v>
      </c>
      <c r="F1276" s="132" t="s">
        <v>7972</v>
      </c>
      <c r="G1276" s="132" t="s">
        <v>5635</v>
      </c>
    </row>
    <row r="1277" spans="1:7" ht="21.75" customHeight="1">
      <c r="A1277" s="132" t="s">
        <v>5583</v>
      </c>
      <c r="B1277" s="133" t="s">
        <v>3023</v>
      </c>
      <c r="C1277" s="132" t="s" ph="1">
        <v>6412</v>
      </c>
      <c r="D1277" s="133" t="s">
        <v>1648</v>
      </c>
      <c r="E1277" s="132" t="s" ph="1">
        <v>6412</v>
      </c>
      <c r="F1277" s="132" t="s">
        <v>7972</v>
      </c>
      <c r="G1277" s="132" t="s">
        <v>5635</v>
      </c>
    </row>
    <row r="1278" spans="1:7" ht="21.75" customHeight="1">
      <c r="A1278" s="132" t="s">
        <v>5583</v>
      </c>
      <c r="B1278" s="133" t="s">
        <v>6411</v>
      </c>
      <c r="C1278" s="132" t="s" ph="1">
        <v>2141</v>
      </c>
      <c r="D1278" s="133" t="s">
        <v>6408</v>
      </c>
      <c r="E1278" s="132" t="s" ph="1">
        <v>2141</v>
      </c>
      <c r="F1278" s="132" t="s">
        <v>7972</v>
      </c>
      <c r="G1278" s="132" t="s">
        <v>5635</v>
      </c>
    </row>
    <row r="1279" spans="1:7" ht="21.75" customHeight="1">
      <c r="A1279" s="132" t="s">
        <v>5583</v>
      </c>
      <c r="B1279" s="133" t="s">
        <v>6409</v>
      </c>
      <c r="C1279" s="132" t="s" ph="1">
        <v>6404</v>
      </c>
      <c r="D1279" s="133" t="s">
        <v>6408</v>
      </c>
      <c r="E1279" s="132" t="s" ph="1">
        <v>2141</v>
      </c>
      <c r="F1279" s="132" t="s">
        <v>7972</v>
      </c>
      <c r="G1279" s="132" t="s">
        <v>5635</v>
      </c>
    </row>
    <row r="1280" spans="1:7" ht="21.75" customHeight="1">
      <c r="A1280" s="132" t="s">
        <v>5583</v>
      </c>
      <c r="B1280" s="134"/>
      <c r="C1280" s="135"/>
      <c r="D1280" s="133" t="s">
        <v>6405</v>
      </c>
      <c r="E1280" s="132" t="s" ph="1">
        <v>6404</v>
      </c>
      <c r="F1280" s="132" t="s">
        <v>7972</v>
      </c>
      <c r="G1280" s="132" t="s">
        <v>5635</v>
      </c>
    </row>
    <row r="1281" spans="1:7" ht="21.75" customHeight="1">
      <c r="A1281" s="132" t="s">
        <v>5583</v>
      </c>
      <c r="B1281" s="134"/>
      <c r="C1281" s="135"/>
      <c r="D1281" s="133" t="s">
        <v>6403</v>
      </c>
      <c r="E1281" s="132" t="s" ph="1">
        <v>4214</v>
      </c>
      <c r="F1281" s="132" t="s">
        <v>7972</v>
      </c>
      <c r="G1281" s="132" t="s">
        <v>5635</v>
      </c>
    </row>
    <row r="1282" spans="1:7" ht="21.75" customHeight="1">
      <c r="A1282" s="132" t="s">
        <v>5583</v>
      </c>
      <c r="B1282" s="133" t="s">
        <v>5587</v>
      </c>
      <c r="C1282" s="132" t="s" ph="1">
        <v>4214</v>
      </c>
      <c r="D1282" s="133" t="s">
        <v>6403</v>
      </c>
      <c r="E1282" s="132" t="s" ph="1">
        <v>4214</v>
      </c>
      <c r="F1282" s="132" t="s">
        <v>7972</v>
      </c>
      <c r="G1282" s="132" t="s">
        <v>5635</v>
      </c>
    </row>
    <row r="1283" spans="1:7" ht="21.75" customHeight="1">
      <c r="A1283" s="132" t="s">
        <v>5583</v>
      </c>
      <c r="B1283" s="133" t="s">
        <v>4424</v>
      </c>
      <c r="C1283" s="132" t="s" ph="1">
        <v>6396</v>
      </c>
      <c r="D1283" s="133" t="s">
        <v>5165</v>
      </c>
      <c r="E1283" s="132" t="s" ph="1">
        <v>6396</v>
      </c>
      <c r="F1283" s="132" t="s">
        <v>7972</v>
      </c>
      <c r="G1283" s="132" t="s">
        <v>5635</v>
      </c>
    </row>
    <row r="1284" spans="1:7" ht="21.75" customHeight="1">
      <c r="A1284" s="132" t="s">
        <v>5583</v>
      </c>
      <c r="B1284" s="133" t="s">
        <v>6402</v>
      </c>
      <c r="C1284" s="132" t="s" ph="1">
        <v>570</v>
      </c>
      <c r="D1284" s="133" t="s">
        <v>6401</v>
      </c>
      <c r="E1284" s="132" t="s" ph="1">
        <v>570</v>
      </c>
      <c r="F1284" s="132" t="s">
        <v>7972</v>
      </c>
      <c r="G1284" s="132" t="s">
        <v>5635</v>
      </c>
    </row>
    <row r="1285" spans="1:7" ht="21.75" customHeight="1">
      <c r="A1285" s="132" t="s">
        <v>5583</v>
      </c>
      <c r="B1285" s="133" t="s">
        <v>6400</v>
      </c>
      <c r="C1285" s="132" t="s" ph="1">
        <v>6397</v>
      </c>
      <c r="D1285" s="133" t="s">
        <v>6398</v>
      </c>
      <c r="E1285" s="132" t="s" ph="1">
        <v>6397</v>
      </c>
      <c r="F1285" s="132" t="s">
        <v>7972</v>
      </c>
      <c r="G1285" s="132" t="s">
        <v>5635</v>
      </c>
    </row>
    <row r="1286" spans="1:7" ht="21.75" customHeight="1">
      <c r="A1286" s="132" t="s">
        <v>5583</v>
      </c>
      <c r="B1286" s="134"/>
      <c r="C1286" s="135"/>
      <c r="D1286" s="133" t="s">
        <v>5165</v>
      </c>
      <c r="E1286" s="132" t="s" ph="1">
        <v>6396</v>
      </c>
      <c r="F1286" s="132" t="s">
        <v>7972</v>
      </c>
      <c r="G1286" s="132" t="s">
        <v>5635</v>
      </c>
    </row>
    <row r="1287" spans="1:7" ht="21.75" customHeight="1">
      <c r="A1287" s="132" t="s">
        <v>5583</v>
      </c>
      <c r="B1287" s="133" t="s">
        <v>358</v>
      </c>
      <c r="C1287" s="132" t="s" ph="1">
        <v>5347</v>
      </c>
      <c r="D1287" s="133" t="s">
        <v>6392</v>
      </c>
      <c r="E1287" s="132" t="s" ph="1">
        <v>5347</v>
      </c>
      <c r="F1287" s="132" t="s">
        <v>7972</v>
      </c>
      <c r="G1287" s="132" t="s">
        <v>5635</v>
      </c>
    </row>
    <row r="1288" spans="1:7" ht="21.75" customHeight="1">
      <c r="A1288" s="132" t="s">
        <v>5583</v>
      </c>
      <c r="B1288" s="133" t="s">
        <v>262</v>
      </c>
      <c r="C1288" s="132" t="s" ph="1">
        <v>6388</v>
      </c>
      <c r="D1288" s="133" t="s">
        <v>6389</v>
      </c>
      <c r="E1288" s="132" t="s" ph="1">
        <v>6388</v>
      </c>
      <c r="F1288" s="132" t="s">
        <v>7972</v>
      </c>
      <c r="G1288" s="132" t="s">
        <v>5635</v>
      </c>
    </row>
    <row r="1289" spans="1:7" ht="21.75" customHeight="1">
      <c r="A1289" s="132" t="s">
        <v>5583</v>
      </c>
      <c r="B1289" s="133" t="s">
        <v>2144</v>
      </c>
      <c r="C1289" s="132" t="s" ph="1">
        <v>6387</v>
      </c>
      <c r="D1289" s="133" t="s">
        <v>5985</v>
      </c>
      <c r="E1289" s="132" t="s" ph="1">
        <v>6387</v>
      </c>
      <c r="F1289" s="132" t="s">
        <v>7972</v>
      </c>
      <c r="G1289" s="132" t="s">
        <v>5635</v>
      </c>
    </row>
    <row r="1290" spans="1:7" ht="21.75" customHeight="1">
      <c r="A1290" s="132" t="s">
        <v>5583</v>
      </c>
      <c r="B1290" s="133" t="s">
        <v>4357</v>
      </c>
      <c r="C1290" s="132" t="s" ph="1">
        <v>6386</v>
      </c>
      <c r="D1290" s="133" t="s">
        <v>1364</v>
      </c>
      <c r="E1290" s="132" t="s" ph="1">
        <v>6386</v>
      </c>
      <c r="F1290" s="132" t="s">
        <v>7972</v>
      </c>
      <c r="G1290" s="132" t="s">
        <v>5635</v>
      </c>
    </row>
    <row r="1291" spans="1:7" ht="21.75" customHeight="1">
      <c r="A1291" s="132" t="s">
        <v>5583</v>
      </c>
      <c r="B1291" s="133" t="s">
        <v>3141</v>
      </c>
      <c r="C1291" s="132" t="s" ph="1">
        <v>5296</v>
      </c>
      <c r="D1291" s="133" t="s">
        <v>6385</v>
      </c>
      <c r="E1291" s="132" t="s" ph="1">
        <v>6384</v>
      </c>
      <c r="F1291" s="132" t="s">
        <v>7972</v>
      </c>
      <c r="G1291" s="132" t="s">
        <v>5635</v>
      </c>
    </row>
    <row r="1292" spans="1:7" ht="21.75" customHeight="1">
      <c r="A1292" s="132" t="s">
        <v>5583</v>
      </c>
      <c r="B1292" s="134"/>
      <c r="C1292" s="135"/>
      <c r="D1292" s="133" t="s">
        <v>6382</v>
      </c>
      <c r="E1292" s="132" t="s" ph="1">
        <v>6381</v>
      </c>
      <c r="F1292" s="132" t="s">
        <v>7972</v>
      </c>
      <c r="G1292" s="132" t="s">
        <v>5635</v>
      </c>
    </row>
    <row r="1293" spans="1:7" ht="21.75" customHeight="1">
      <c r="A1293" s="132" t="s">
        <v>5158</v>
      </c>
      <c r="B1293" s="133" t="s">
        <v>6380</v>
      </c>
      <c r="C1293" s="133" t="s" ph="1">
        <v>6379</v>
      </c>
      <c r="D1293" s="133" t="s">
        <v>5061</v>
      </c>
      <c r="E1293" s="132" t="s" ph="1">
        <v>6378</v>
      </c>
      <c r="F1293" s="132" t="s">
        <v>7200</v>
      </c>
      <c r="G1293" s="132" t="s">
        <v>5635</v>
      </c>
    </row>
    <row r="1294" spans="1:7" ht="21.75" customHeight="1">
      <c r="A1294" s="132" t="s">
        <v>5158</v>
      </c>
      <c r="B1294" s="133" t="s">
        <v>5324</v>
      </c>
      <c r="C1294" s="132" t="s" ph="1">
        <v>4200</v>
      </c>
      <c r="D1294" s="133" t="s">
        <v>5061</v>
      </c>
      <c r="E1294" s="132" t="s" ph="1">
        <v>6378</v>
      </c>
      <c r="F1294" s="132" t="s">
        <v>7200</v>
      </c>
      <c r="G1294" s="132" t="s">
        <v>5635</v>
      </c>
    </row>
    <row r="1295" spans="1:7" ht="21.75" customHeight="1">
      <c r="A1295" s="132" t="s">
        <v>5158</v>
      </c>
      <c r="B1295" s="134"/>
      <c r="C1295" s="135"/>
      <c r="D1295" s="133" t="s">
        <v>3666</v>
      </c>
      <c r="E1295" s="132" t="s" ph="1">
        <v>6376</v>
      </c>
      <c r="F1295" s="132" t="s">
        <v>7200</v>
      </c>
      <c r="G1295" s="132" t="s">
        <v>5635</v>
      </c>
    </row>
    <row r="1296" spans="1:7" ht="21.75" customHeight="1">
      <c r="A1296" s="132" t="s">
        <v>5158</v>
      </c>
      <c r="B1296" s="133" t="s">
        <v>6377</v>
      </c>
      <c r="C1296" s="132" t="s" ph="1">
        <v>6376</v>
      </c>
      <c r="D1296" s="133" t="s">
        <v>3666</v>
      </c>
      <c r="E1296" s="132" t="s" ph="1">
        <v>6376</v>
      </c>
      <c r="F1296" s="132" t="s">
        <v>7200</v>
      </c>
      <c r="G1296" s="132" t="s">
        <v>5635</v>
      </c>
    </row>
    <row r="1297" spans="1:7" ht="21.75" customHeight="1">
      <c r="A1297" s="132" t="s">
        <v>5158</v>
      </c>
      <c r="B1297" s="133" t="s">
        <v>6375</v>
      </c>
      <c r="C1297" s="132" t="s" ph="1">
        <v>6372</v>
      </c>
      <c r="D1297" s="133" t="s">
        <v>6374</v>
      </c>
      <c r="E1297" s="132" t="s" ph="1">
        <v>6372</v>
      </c>
      <c r="F1297" s="132" t="s">
        <v>7200</v>
      </c>
      <c r="G1297" s="132" t="s">
        <v>5635</v>
      </c>
    </row>
    <row r="1298" spans="1:7" ht="21.75" customHeight="1">
      <c r="A1298" s="132" t="s">
        <v>5158</v>
      </c>
      <c r="B1298" s="133" t="s">
        <v>3355</v>
      </c>
      <c r="C1298" s="132" t="s" ph="1">
        <v>6370</v>
      </c>
      <c r="D1298" s="133" t="s">
        <v>6371</v>
      </c>
      <c r="E1298" s="132" t="s" ph="1">
        <v>6370</v>
      </c>
      <c r="F1298" s="132" t="s">
        <v>7200</v>
      </c>
      <c r="G1298" s="132" t="s">
        <v>5635</v>
      </c>
    </row>
    <row r="1299" spans="1:7" ht="21.75" customHeight="1">
      <c r="A1299" s="132" t="s">
        <v>5158</v>
      </c>
      <c r="B1299" s="133" t="s">
        <v>2186</v>
      </c>
      <c r="C1299" s="132" t="s" ph="1">
        <v>6366</v>
      </c>
      <c r="D1299" s="133" t="s">
        <v>6368</v>
      </c>
      <c r="E1299" s="132" t="s" ph="1">
        <v>6366</v>
      </c>
      <c r="F1299" s="132" t="s">
        <v>7200</v>
      </c>
      <c r="G1299" s="132" t="s">
        <v>5635</v>
      </c>
    </row>
    <row r="1300" spans="1:7" ht="21.75" customHeight="1">
      <c r="A1300" s="132" t="s">
        <v>5158</v>
      </c>
      <c r="B1300" s="133" t="s">
        <v>6365</v>
      </c>
      <c r="C1300" s="132" t="s" ph="1">
        <v>6364</v>
      </c>
      <c r="D1300" s="133" t="s">
        <v>5010</v>
      </c>
      <c r="E1300" s="132" t="s" ph="1">
        <v>6364</v>
      </c>
      <c r="F1300" s="132" t="s">
        <v>7200</v>
      </c>
      <c r="G1300" s="132" t="s">
        <v>5635</v>
      </c>
    </row>
    <row r="1301" spans="1:7" ht="21.75" customHeight="1">
      <c r="A1301" s="132" t="s">
        <v>5158</v>
      </c>
      <c r="B1301" s="133" t="s">
        <v>6362</v>
      </c>
      <c r="C1301" s="132" t="s" ph="1">
        <v>3785</v>
      </c>
      <c r="D1301" s="133" t="s">
        <v>6356</v>
      </c>
      <c r="E1301" s="132" t="s" ph="1">
        <v>5015</v>
      </c>
      <c r="F1301" s="132" t="s">
        <v>7200</v>
      </c>
      <c r="G1301" s="132" t="s">
        <v>5635</v>
      </c>
    </row>
    <row r="1302" spans="1:7" ht="21.75" customHeight="1">
      <c r="A1302" s="132" t="s">
        <v>5158</v>
      </c>
      <c r="B1302" s="133" t="s">
        <v>3501</v>
      </c>
      <c r="C1302" s="132" t="s" ph="1">
        <v>4610</v>
      </c>
      <c r="D1302" s="133" t="s">
        <v>6356</v>
      </c>
      <c r="E1302" s="132" t="s" ph="1">
        <v>5015</v>
      </c>
      <c r="F1302" s="132" t="s">
        <v>7200</v>
      </c>
      <c r="G1302" s="132" t="s">
        <v>5635</v>
      </c>
    </row>
    <row r="1303" spans="1:7" ht="21.75" customHeight="1">
      <c r="A1303" s="132" t="s">
        <v>5158</v>
      </c>
      <c r="B1303" s="133" t="s">
        <v>6361</v>
      </c>
      <c r="C1303" s="132" t="s" ph="1">
        <v>6359</v>
      </c>
      <c r="D1303" s="133" t="s">
        <v>6356</v>
      </c>
      <c r="E1303" s="132" t="s" ph="1">
        <v>5015</v>
      </c>
      <c r="F1303" s="132" t="s">
        <v>7200</v>
      </c>
      <c r="G1303" s="132" t="s">
        <v>5635</v>
      </c>
    </row>
    <row r="1304" spans="1:7" ht="21.75" customHeight="1">
      <c r="A1304" s="132" t="s">
        <v>5158</v>
      </c>
      <c r="B1304" s="133" t="s">
        <v>6358</v>
      </c>
      <c r="C1304" s="132" t="s" ph="1">
        <v>6357</v>
      </c>
      <c r="D1304" s="133" t="s">
        <v>6356</v>
      </c>
      <c r="E1304" s="132" t="s" ph="1">
        <v>5015</v>
      </c>
      <c r="F1304" s="132" t="s">
        <v>7200</v>
      </c>
      <c r="G1304" s="132" t="s">
        <v>5635</v>
      </c>
    </row>
    <row r="1305" spans="1:7" ht="21.75" customHeight="1">
      <c r="A1305" s="132" t="s">
        <v>5158</v>
      </c>
      <c r="B1305" s="133" t="s">
        <v>6355</v>
      </c>
      <c r="C1305" s="132" t="s" ph="1">
        <v>6352</v>
      </c>
      <c r="D1305" s="133" t="s">
        <v>6354</v>
      </c>
      <c r="E1305" s="132" t="s" ph="1">
        <v>6352</v>
      </c>
      <c r="F1305" s="132" t="s">
        <v>7200</v>
      </c>
      <c r="G1305" s="132" t="s">
        <v>5635</v>
      </c>
    </row>
    <row r="1306" spans="1:7" ht="21.75" customHeight="1">
      <c r="A1306" s="132" t="s">
        <v>5158</v>
      </c>
      <c r="B1306" s="133" t="s">
        <v>6350</v>
      </c>
      <c r="C1306" s="132" t="s" ph="1">
        <v>6347</v>
      </c>
      <c r="D1306" s="133" t="s">
        <v>6349</v>
      </c>
      <c r="E1306" s="132" t="s" ph="1">
        <v>6347</v>
      </c>
      <c r="F1306" s="132" t="s">
        <v>7200</v>
      </c>
      <c r="G1306" s="132" t="s">
        <v>5635</v>
      </c>
    </row>
    <row r="1307" spans="1:7" ht="21.75" customHeight="1">
      <c r="A1307" s="132" t="s">
        <v>5158</v>
      </c>
      <c r="B1307" s="133" t="s">
        <v>6345</v>
      </c>
      <c r="C1307" s="132" t="s" ph="1">
        <v>6343</v>
      </c>
      <c r="D1307" s="133" t="s">
        <v>1885</v>
      </c>
      <c r="E1307" s="132" t="s" ph="1">
        <v>6343</v>
      </c>
      <c r="F1307" s="132" t="s">
        <v>7200</v>
      </c>
      <c r="G1307" s="132" t="s">
        <v>5635</v>
      </c>
    </row>
    <row r="1308" spans="1:7" ht="21.75" customHeight="1">
      <c r="A1308" s="132" t="s">
        <v>5158</v>
      </c>
      <c r="B1308" s="133" t="s">
        <v>6342</v>
      </c>
      <c r="C1308" s="132" t="s" ph="1">
        <v>4970</v>
      </c>
      <c r="D1308" s="133" t="s">
        <v>5964</v>
      </c>
      <c r="E1308" s="132" t="s" ph="1">
        <v>4970</v>
      </c>
      <c r="F1308" s="132" t="s">
        <v>7200</v>
      </c>
      <c r="G1308" s="132" t="s">
        <v>5635</v>
      </c>
    </row>
    <row r="1309" spans="1:7" ht="21.75" customHeight="1">
      <c r="A1309" s="132" t="s">
        <v>5158</v>
      </c>
      <c r="B1309" s="133" t="s">
        <v>6341</v>
      </c>
      <c r="C1309" s="132" t="s" ph="1">
        <v>6338</v>
      </c>
      <c r="D1309" s="133" t="s">
        <v>6339</v>
      </c>
      <c r="E1309" s="132" t="s" ph="1">
        <v>6338</v>
      </c>
      <c r="F1309" s="132" t="s">
        <v>7200</v>
      </c>
      <c r="G1309" s="132" t="s">
        <v>5635</v>
      </c>
    </row>
    <row r="1310" spans="1:7" ht="21.75" customHeight="1">
      <c r="A1310" s="132" t="s">
        <v>5158</v>
      </c>
      <c r="B1310" s="133" t="s">
        <v>5107</v>
      </c>
      <c r="C1310" s="132" t="s" ph="1">
        <v>5285</v>
      </c>
      <c r="D1310" s="133" t="s">
        <v>4998</v>
      </c>
      <c r="E1310" s="132" t="s" ph="1">
        <v>5285</v>
      </c>
      <c r="F1310" s="132" t="s">
        <v>7200</v>
      </c>
      <c r="G1310" s="132" t="s">
        <v>5635</v>
      </c>
    </row>
    <row r="1311" spans="1:7" ht="21.75" customHeight="1">
      <c r="A1311" s="132" t="s">
        <v>5158</v>
      </c>
      <c r="B1311" s="133" t="s">
        <v>6336</v>
      </c>
      <c r="C1311" s="132" t="s" ph="1">
        <v>6334</v>
      </c>
      <c r="D1311" s="133" t="s">
        <v>2368</v>
      </c>
      <c r="E1311" s="132" t="s" ph="1">
        <v>6334</v>
      </c>
      <c r="F1311" s="132" t="s">
        <v>7200</v>
      </c>
      <c r="G1311" s="132" t="s">
        <v>5635</v>
      </c>
    </row>
    <row r="1312" spans="1:7" ht="21.75" customHeight="1">
      <c r="A1312" s="132" t="s">
        <v>791</v>
      </c>
      <c r="B1312" s="133" t="s">
        <v>6332</v>
      </c>
      <c r="C1312" s="136" t="s" ph="1">
        <v>3716</v>
      </c>
      <c r="D1312" s="133" t="s">
        <v>6331</v>
      </c>
      <c r="E1312" s="136" t="s" ph="1">
        <v>3716</v>
      </c>
      <c r="F1312" s="132" t="s">
        <v>6275</v>
      </c>
      <c r="G1312" s="132" t="s">
        <v>5635</v>
      </c>
    </row>
    <row r="1313" spans="1:11" ht="21.75" customHeight="1">
      <c r="A1313" s="132" t="s">
        <v>791</v>
      </c>
      <c r="B1313" s="133" t="s">
        <v>6330</v>
      </c>
      <c r="C1313" s="136" t="s" ph="1">
        <v>5281</v>
      </c>
      <c r="D1313" s="133" t="s">
        <v>3836</v>
      </c>
      <c r="E1313" s="136" t="s" ph="1">
        <v>5281</v>
      </c>
      <c r="F1313" s="132" t="s">
        <v>6275</v>
      </c>
      <c r="G1313" s="132" t="s">
        <v>5635</v>
      </c>
    </row>
    <row r="1314" spans="1:11" ht="21.75" customHeight="1">
      <c r="A1314" s="132" t="s">
        <v>791</v>
      </c>
      <c r="B1314" s="133" t="s">
        <v>6329</v>
      </c>
      <c r="C1314" s="136" t="s" ph="1">
        <v>4699</v>
      </c>
      <c r="D1314" s="133" t="s">
        <v>5501</v>
      </c>
      <c r="E1314" s="136" t="s" ph="1">
        <v>4699</v>
      </c>
      <c r="F1314" s="132" t="s">
        <v>6275</v>
      </c>
      <c r="G1314" s="132" t="s">
        <v>5635</v>
      </c>
      <c r="H1314" s="131" ph="1"/>
      <c r="J1314" s="131" ph="1"/>
      <c r="K1314" s="131" ph="1"/>
    </row>
    <row r="1315" spans="1:11" ht="21.75" customHeight="1">
      <c r="A1315" s="132" t="s">
        <v>791</v>
      </c>
      <c r="B1315" s="133" t="s">
        <v>4048</v>
      </c>
      <c r="C1315" s="136" t="s" ph="1">
        <v>6327</v>
      </c>
      <c r="D1315" s="133" t="s">
        <v>6328</v>
      </c>
      <c r="E1315" s="136" t="s" ph="1">
        <v>6327</v>
      </c>
      <c r="F1315" s="132" t="s">
        <v>6275</v>
      </c>
      <c r="G1315" s="132" t="s">
        <v>5635</v>
      </c>
      <c r="H1315" s="131" ph="1"/>
      <c r="J1315" s="131" ph="1"/>
      <c r="K1315" s="131" ph="1"/>
    </row>
    <row r="1316" spans="1:11" ht="21.75" customHeight="1">
      <c r="A1316" s="132" t="s">
        <v>791</v>
      </c>
      <c r="B1316" s="133" t="s">
        <v>6325</v>
      </c>
      <c r="C1316" s="136" t="s" ph="1">
        <v>6323</v>
      </c>
      <c r="D1316" s="133" t="s">
        <v>3317</v>
      </c>
      <c r="E1316" s="136" t="s" ph="1">
        <v>6323</v>
      </c>
      <c r="F1316" s="132" t="s">
        <v>6275</v>
      </c>
      <c r="G1316" s="132" t="s">
        <v>5635</v>
      </c>
      <c r="H1316" s="131" ph="1"/>
      <c r="J1316" s="131" ph="1"/>
      <c r="K1316" s="131" ph="1"/>
    </row>
    <row r="1317" spans="1:11" ht="21.75" customHeight="1">
      <c r="A1317" s="132" t="s">
        <v>791</v>
      </c>
      <c r="B1317" s="133" t="s">
        <v>6310</v>
      </c>
      <c r="C1317" s="136" t="s" ph="1">
        <v>2428</v>
      </c>
      <c r="D1317" s="133" t="s">
        <v>1960</v>
      </c>
      <c r="E1317" s="136" t="s" ph="1">
        <v>2428</v>
      </c>
      <c r="F1317" s="132" t="s">
        <v>6275</v>
      </c>
      <c r="G1317" s="132" t="s">
        <v>5635</v>
      </c>
      <c r="H1317" s="131" ph="1"/>
      <c r="J1317" s="131" ph="1"/>
      <c r="K1317" s="131" ph="1"/>
    </row>
    <row r="1318" spans="1:11" ht="21.75" customHeight="1">
      <c r="A1318" s="132" t="s">
        <v>791</v>
      </c>
      <c r="B1318" s="133" t="s">
        <v>2894</v>
      </c>
      <c r="C1318" s="136" t="s" ph="1">
        <v>6321</v>
      </c>
      <c r="D1318" s="133" t="s">
        <v>4275</v>
      </c>
      <c r="E1318" s="136" t="s" ph="1">
        <v>6321</v>
      </c>
      <c r="F1318" s="132" t="s">
        <v>6275</v>
      </c>
      <c r="G1318" s="132" t="s">
        <v>5635</v>
      </c>
      <c r="H1318" s="131" ph="1"/>
      <c r="J1318" s="131" ph="1"/>
      <c r="K1318" s="131" ph="1"/>
    </row>
    <row r="1319" spans="1:11" ht="21.75" customHeight="1">
      <c r="A1319" s="132" t="s">
        <v>791</v>
      </c>
      <c r="B1319" s="133" t="s">
        <v>3878</v>
      </c>
      <c r="C1319" s="136" t="s" ph="1">
        <v>4839</v>
      </c>
      <c r="D1319" s="133" t="s">
        <v>6319</v>
      </c>
      <c r="E1319" s="136" t="s" ph="1">
        <v>4839</v>
      </c>
      <c r="F1319" s="132" t="s">
        <v>6275</v>
      </c>
      <c r="G1319" s="132" t="s">
        <v>5635</v>
      </c>
      <c r="H1319" s="131" ph="1"/>
      <c r="J1319" s="131" ph="1"/>
      <c r="K1319" s="131" ph="1"/>
    </row>
    <row r="1320" spans="1:11" ht="21.75" customHeight="1">
      <c r="A1320" s="132" t="s">
        <v>791</v>
      </c>
      <c r="B1320" s="133" t="s">
        <v>3547</v>
      </c>
      <c r="C1320" s="132" t="s" ph="1">
        <v>652</v>
      </c>
      <c r="D1320" s="133" t="s">
        <v>6318</v>
      </c>
      <c r="E1320" s="132" t="s" ph="1">
        <v>652</v>
      </c>
      <c r="F1320" s="132" t="s">
        <v>6275</v>
      </c>
      <c r="G1320" s="132" t="s">
        <v>5635</v>
      </c>
      <c r="H1320" s="131" ph="1"/>
      <c r="J1320" s="131" ph="1"/>
      <c r="K1320" s="131" ph="1"/>
    </row>
    <row r="1321" spans="1:11" ht="21.75" customHeight="1">
      <c r="A1321" s="132" t="s">
        <v>791</v>
      </c>
      <c r="B1321" s="133" t="s">
        <v>6317</v>
      </c>
      <c r="C1321" s="132" t="s" ph="1">
        <v>6316</v>
      </c>
      <c r="D1321" s="133" t="s">
        <v>273</v>
      </c>
      <c r="E1321" s="132" t="s" ph="1">
        <v>6316</v>
      </c>
      <c r="F1321" s="132" t="s">
        <v>6275</v>
      </c>
      <c r="G1321" s="132" t="s">
        <v>5635</v>
      </c>
      <c r="H1321" s="131" ph="1"/>
      <c r="J1321" s="131" ph="1"/>
      <c r="K1321" s="131" ph="1"/>
    </row>
    <row r="1322" spans="1:11" ht="21.75" customHeight="1">
      <c r="A1322" s="132" t="s">
        <v>791</v>
      </c>
      <c r="B1322" s="133" t="s">
        <v>3906</v>
      </c>
      <c r="C1322" s="132" t="s" ph="1">
        <v>4770</v>
      </c>
      <c r="D1322" s="133" t="s">
        <v>5477</v>
      </c>
      <c r="E1322" s="132" t="s" ph="1">
        <v>4770</v>
      </c>
      <c r="F1322" s="132" t="s">
        <v>6275</v>
      </c>
      <c r="G1322" s="132" t="s">
        <v>5635</v>
      </c>
      <c r="H1322" s="131" ph="1"/>
      <c r="J1322" s="131" ph="1"/>
      <c r="K1322" s="131" ph="1"/>
    </row>
    <row r="1323" spans="1:11" ht="21.75" customHeight="1">
      <c r="A1323" s="132" t="s">
        <v>791</v>
      </c>
      <c r="B1323" s="133" t="s">
        <v>2736</v>
      </c>
      <c r="C1323" s="136" t="s" ph="1">
        <v>4633</v>
      </c>
      <c r="D1323" s="133" t="s">
        <v>1427</v>
      </c>
      <c r="E1323" s="136" t="s" ph="1">
        <v>4633</v>
      </c>
      <c r="F1323" s="132" t="s">
        <v>6275</v>
      </c>
      <c r="G1323" s="132" t="s">
        <v>5635</v>
      </c>
      <c r="H1323" s="131" ph="1"/>
      <c r="J1323" s="131" ph="1"/>
      <c r="K1323" s="131" ph="1"/>
    </row>
    <row r="1324" spans="1:11" ht="21.75" customHeight="1">
      <c r="A1324" s="132" t="s">
        <v>791</v>
      </c>
      <c r="B1324" s="133" t="s">
        <v>717</v>
      </c>
      <c r="C1324" s="132" t="s" ph="1">
        <v>368</v>
      </c>
      <c r="D1324" s="133" t="s">
        <v>6315</v>
      </c>
      <c r="E1324" s="132" t="s" ph="1">
        <v>368</v>
      </c>
      <c r="F1324" s="132" t="s">
        <v>6275</v>
      </c>
      <c r="G1324" s="132" t="s">
        <v>5635</v>
      </c>
      <c r="H1324" s="131" ph="1"/>
      <c r="J1324" s="131" ph="1"/>
      <c r="K1324" s="131" ph="1"/>
    </row>
    <row r="1325" spans="1:11" ht="21.75" customHeight="1">
      <c r="A1325" s="132" t="s">
        <v>791</v>
      </c>
      <c r="B1325" s="133" t="s">
        <v>6314</v>
      </c>
      <c r="C1325" s="132" t="s" ph="1">
        <v>3697</v>
      </c>
      <c r="D1325" s="133" t="s">
        <v>6313</v>
      </c>
      <c r="E1325" s="132" t="s" ph="1">
        <v>3697</v>
      </c>
      <c r="F1325" s="132" t="s">
        <v>6275</v>
      </c>
      <c r="G1325" s="132" t="s">
        <v>5635</v>
      </c>
      <c r="H1325" s="131" ph="1"/>
      <c r="J1325" s="131" ph="1"/>
      <c r="K1325" s="131" ph="1"/>
    </row>
    <row r="1326" spans="1:11" ht="21.75" customHeight="1">
      <c r="A1326" s="132" t="s">
        <v>791</v>
      </c>
      <c r="B1326" s="133" t="s">
        <v>6311</v>
      </c>
      <c r="C1326" s="132" t="s" ph="1">
        <v>6309</v>
      </c>
      <c r="D1326" s="133" t="s">
        <v>1075</v>
      </c>
      <c r="E1326" s="132" t="s" ph="1">
        <v>6309</v>
      </c>
      <c r="F1326" s="132" t="s">
        <v>6275</v>
      </c>
      <c r="G1326" s="132" t="s">
        <v>5635</v>
      </c>
      <c r="H1326" s="131" ph="1"/>
      <c r="J1326" s="131" ph="1"/>
      <c r="K1326" s="131" ph="1"/>
    </row>
    <row r="1327" spans="1:11" ht="21.75" customHeight="1">
      <c r="A1327" s="132" t="s">
        <v>791</v>
      </c>
      <c r="B1327" s="133" t="s">
        <v>2470</v>
      </c>
      <c r="C1327" s="132" t="s" ph="1">
        <v>4487</v>
      </c>
      <c r="D1327" s="133" t="s">
        <v>6308</v>
      </c>
      <c r="E1327" s="132" t="s" ph="1">
        <v>4487</v>
      </c>
      <c r="F1327" s="132" t="s">
        <v>6275</v>
      </c>
      <c r="G1327" s="132" t="s">
        <v>5635</v>
      </c>
      <c r="H1327" s="131" ph="1"/>
      <c r="J1327" s="131" ph="1"/>
      <c r="K1327" s="131" ph="1"/>
    </row>
    <row r="1328" spans="1:11" ht="21.75" customHeight="1">
      <c r="A1328" s="132" t="s">
        <v>791</v>
      </c>
      <c r="B1328" s="133" t="s">
        <v>6307</v>
      </c>
      <c r="C1328" s="132" t="s" ph="1">
        <v>6305</v>
      </c>
      <c r="D1328" s="133" t="s">
        <v>6306</v>
      </c>
      <c r="E1328" s="132" t="s" ph="1">
        <v>6305</v>
      </c>
      <c r="F1328" s="132" t="s">
        <v>6275</v>
      </c>
      <c r="G1328" s="132" t="s">
        <v>5635</v>
      </c>
      <c r="H1328" s="131" ph="1"/>
      <c r="J1328" s="131" ph="1"/>
      <c r="K1328" s="131" ph="1"/>
    </row>
    <row r="1329" spans="1:11" ht="21.75" customHeight="1">
      <c r="A1329" s="132" t="s">
        <v>791</v>
      </c>
      <c r="B1329" s="133" t="s">
        <v>3289</v>
      </c>
      <c r="C1329" s="132" t="s" ph="1">
        <v>5462</v>
      </c>
      <c r="D1329" s="133" t="s">
        <v>5765</v>
      </c>
      <c r="E1329" s="132" t="s" ph="1">
        <v>5462</v>
      </c>
      <c r="F1329" s="132" t="s">
        <v>6275</v>
      </c>
      <c r="G1329" s="132" t="s">
        <v>5635</v>
      </c>
      <c r="H1329" s="131" ph="1"/>
      <c r="J1329" s="131" ph="1"/>
      <c r="K1329" s="131" ph="1"/>
    </row>
    <row r="1330" spans="1:11" ht="21.75" customHeight="1">
      <c r="A1330" s="132" t="s">
        <v>791</v>
      </c>
      <c r="B1330" s="133" t="s">
        <v>6303</v>
      </c>
      <c r="C1330" s="132" t="s" ph="1">
        <v>6301</v>
      </c>
      <c r="D1330" s="133" t="s">
        <v>1809</v>
      </c>
      <c r="E1330" s="132" t="s" ph="1">
        <v>6301</v>
      </c>
      <c r="F1330" s="132" t="s">
        <v>6275</v>
      </c>
      <c r="G1330" s="132" t="s">
        <v>5635</v>
      </c>
      <c r="H1330" s="131" ph="1"/>
      <c r="J1330" s="131" ph="1"/>
      <c r="K1330" s="131" ph="1"/>
    </row>
    <row r="1331" spans="1:11" ht="21.75" customHeight="1">
      <c r="A1331" s="132" t="s">
        <v>791</v>
      </c>
      <c r="B1331" s="133" t="s">
        <v>1359</v>
      </c>
      <c r="C1331" s="132" t="s" ph="1">
        <v>6299</v>
      </c>
      <c r="D1331" s="133" t="s">
        <v>6300</v>
      </c>
      <c r="E1331" s="132" t="s" ph="1">
        <v>6299</v>
      </c>
      <c r="F1331" s="132" t="s">
        <v>6275</v>
      </c>
      <c r="G1331" s="132" t="s">
        <v>5635</v>
      </c>
      <c r="H1331" s="131" ph="1"/>
      <c r="J1331" s="131" ph="1"/>
      <c r="K1331" s="131" ph="1"/>
    </row>
    <row r="1332" spans="1:11" ht="21.75" customHeight="1">
      <c r="A1332" s="132" t="s">
        <v>791</v>
      </c>
      <c r="B1332" s="133" t="s">
        <v>6297</v>
      </c>
      <c r="C1332" s="132" t="s" ph="1">
        <v>5946</v>
      </c>
      <c r="D1332" s="133" t="s">
        <v>6296</v>
      </c>
      <c r="E1332" s="132" t="s" ph="1">
        <v>5946</v>
      </c>
      <c r="F1332" s="132" t="s">
        <v>6275</v>
      </c>
      <c r="G1332" s="132" t="s">
        <v>5635</v>
      </c>
      <c r="H1332" s="131" ph="1"/>
      <c r="J1332" s="131" ph="1"/>
      <c r="K1332" s="131" ph="1"/>
    </row>
    <row r="1333" spans="1:11" ht="21.75" customHeight="1">
      <c r="A1333" s="132" t="s">
        <v>791</v>
      </c>
      <c r="B1333" s="133" t="s">
        <v>6295</v>
      </c>
      <c r="C1333" s="132" t="s" ph="1">
        <v>6293</v>
      </c>
      <c r="D1333" s="133" t="s">
        <v>6292</v>
      </c>
      <c r="E1333" s="132" t="s" ph="1">
        <v>6291</v>
      </c>
      <c r="F1333" s="132" t="s">
        <v>6275</v>
      </c>
      <c r="G1333" s="132" t="s">
        <v>5635</v>
      </c>
      <c r="H1333" s="131" ph="1"/>
      <c r="J1333" s="131" ph="1"/>
      <c r="K1333" s="131" ph="1"/>
    </row>
    <row r="1334" spans="1:11" ht="21.75" customHeight="1">
      <c r="A1334" s="132" t="s">
        <v>791</v>
      </c>
      <c r="B1334" s="133" t="s">
        <v>4327</v>
      </c>
      <c r="C1334" s="132" t="s" ph="1">
        <v>6288</v>
      </c>
      <c r="D1334" s="133" t="s">
        <v>6290</v>
      </c>
      <c r="E1334" s="132" t="s" ph="1">
        <v>6288</v>
      </c>
      <c r="F1334" s="132" t="s">
        <v>6275</v>
      </c>
      <c r="G1334" s="132" t="s">
        <v>5635</v>
      </c>
      <c r="H1334" s="131" ph="1"/>
      <c r="J1334" s="131" ph="1"/>
      <c r="K1334" s="131" ph="1"/>
    </row>
    <row r="1335" spans="1:11" ht="21.75" customHeight="1">
      <c r="A1335" s="132" t="s">
        <v>6213</v>
      </c>
      <c r="B1335" s="133" t="s">
        <v>2550</v>
      </c>
      <c r="C1335" s="132" t="s" ph="1">
        <v>6287</v>
      </c>
      <c r="D1335" s="133" t="s">
        <v>5080</v>
      </c>
      <c r="E1335" s="132" t="s" ph="1">
        <v>6238</v>
      </c>
      <c r="F1335" s="132" t="s">
        <v>7973</v>
      </c>
      <c r="G1335" s="132" t="s">
        <v>5635</v>
      </c>
    </row>
    <row r="1336" spans="1:11" ht="21.75" customHeight="1">
      <c r="A1336" s="132" t="s">
        <v>6213</v>
      </c>
      <c r="B1336" s="133" t="s">
        <v>6286</v>
      </c>
      <c r="C1336" s="132" t="s" ph="1">
        <v>6285</v>
      </c>
      <c r="D1336" s="133" t="s">
        <v>382</v>
      </c>
      <c r="E1336" s="132" t="s" ph="1">
        <v>3792</v>
      </c>
      <c r="F1336" s="132" t="s">
        <v>7973</v>
      </c>
      <c r="G1336" s="132" t="s">
        <v>5635</v>
      </c>
    </row>
    <row r="1337" spans="1:11" ht="21.75" customHeight="1">
      <c r="A1337" s="132" t="s">
        <v>6213</v>
      </c>
      <c r="B1337" s="135"/>
      <c r="C1337" s="135"/>
      <c r="D1337" s="133" t="s">
        <v>6284</v>
      </c>
      <c r="E1337" s="132" t="s" ph="1">
        <v>6283</v>
      </c>
      <c r="F1337" s="132" t="s">
        <v>7973</v>
      </c>
      <c r="G1337" s="132" t="s">
        <v>5635</v>
      </c>
    </row>
    <row r="1338" spans="1:11" ht="21.75" customHeight="1">
      <c r="A1338" s="132" t="s">
        <v>6213</v>
      </c>
      <c r="B1338" s="133" t="s">
        <v>6282</v>
      </c>
      <c r="C1338" s="132" t="s" ph="1">
        <v>4119</v>
      </c>
      <c r="D1338" s="133" t="s">
        <v>4231</v>
      </c>
      <c r="E1338" s="132" t="s" ph="1">
        <v>1669</v>
      </c>
      <c r="F1338" s="132" t="s">
        <v>7973</v>
      </c>
      <c r="G1338" s="132" t="s">
        <v>5635</v>
      </c>
    </row>
    <row r="1339" spans="1:11" ht="21.75" customHeight="1">
      <c r="A1339" s="132" t="s">
        <v>6213</v>
      </c>
      <c r="B1339" s="133" t="s">
        <v>6281</v>
      </c>
      <c r="C1339" s="132" t="s" ph="1">
        <v>2213</v>
      </c>
      <c r="D1339" s="133" t="s">
        <v>5918</v>
      </c>
      <c r="E1339" s="132" t="s" ph="1">
        <v>6279</v>
      </c>
      <c r="F1339" s="132" t="s">
        <v>7973</v>
      </c>
      <c r="G1339" s="132" t="s">
        <v>5635</v>
      </c>
    </row>
    <row r="1340" spans="1:11" ht="21.75" customHeight="1">
      <c r="A1340" s="132" t="s">
        <v>6213</v>
      </c>
      <c r="B1340" s="135"/>
      <c r="C1340" s="135"/>
      <c r="D1340" s="133" t="s">
        <v>1404</v>
      </c>
      <c r="E1340" s="132" t="s" ph="1">
        <v>6278</v>
      </c>
      <c r="F1340" s="132" t="s">
        <v>7973</v>
      </c>
      <c r="G1340" s="132" t="s">
        <v>5635</v>
      </c>
    </row>
    <row r="1341" spans="1:11" ht="21.75" customHeight="1">
      <c r="A1341" s="132" t="s">
        <v>6213</v>
      </c>
      <c r="B1341" s="133" t="s">
        <v>6184</v>
      </c>
      <c r="C1341" s="132" t="s" ph="1">
        <v>5970</v>
      </c>
      <c r="D1341" s="133" t="s">
        <v>6277</v>
      </c>
      <c r="E1341" s="132" t="s" ph="1">
        <v>6276</v>
      </c>
      <c r="F1341" s="132" t="s">
        <v>7973</v>
      </c>
      <c r="G1341" s="132" t="s">
        <v>5635</v>
      </c>
    </row>
    <row r="1342" spans="1:11" ht="21.75" customHeight="1">
      <c r="A1342" s="132" t="s">
        <v>6213</v>
      </c>
      <c r="B1342" s="134"/>
      <c r="C1342" s="135"/>
      <c r="D1342" s="133" t="s">
        <v>6267</v>
      </c>
      <c r="E1342" s="132" t="s" ph="1">
        <v>6265</v>
      </c>
      <c r="F1342" s="132" t="s">
        <v>7973</v>
      </c>
      <c r="G1342" s="132" t="s">
        <v>5635</v>
      </c>
    </row>
    <row r="1343" spans="1:11" ht="21.75" customHeight="1">
      <c r="A1343" s="132" t="s">
        <v>6213</v>
      </c>
      <c r="B1343" s="133" t="s">
        <v>2697</v>
      </c>
      <c r="C1343" s="132" t="s" ph="1">
        <v>6274</v>
      </c>
      <c r="D1343" s="133" t="s">
        <v>5669</v>
      </c>
      <c r="E1343" s="132" t="s" ph="1">
        <v>6274</v>
      </c>
      <c r="F1343" s="132" t="s">
        <v>7973</v>
      </c>
      <c r="G1343" s="132" t="s">
        <v>5635</v>
      </c>
    </row>
    <row r="1344" spans="1:11" ht="21.75" customHeight="1">
      <c r="A1344" s="132" t="s">
        <v>6213</v>
      </c>
      <c r="B1344" s="133" t="s">
        <v>323</v>
      </c>
      <c r="C1344" s="132" t="s" ph="1">
        <v>6272</v>
      </c>
      <c r="D1344" s="133" t="s">
        <v>6273</v>
      </c>
      <c r="E1344" s="132" t="s" ph="1">
        <v>6272</v>
      </c>
      <c r="F1344" s="132" t="s">
        <v>7973</v>
      </c>
      <c r="G1344" s="132" t="s">
        <v>5635</v>
      </c>
    </row>
    <row r="1345" spans="1:11" ht="21.75" customHeight="1">
      <c r="A1345" s="132" t="s">
        <v>6213</v>
      </c>
      <c r="B1345" s="133" t="s">
        <v>1570</v>
      </c>
      <c r="C1345" s="132" t="s" ph="1">
        <v>6271</v>
      </c>
      <c r="D1345" s="133" t="s">
        <v>6069</v>
      </c>
      <c r="E1345" s="132" t="s" ph="1">
        <v>6271</v>
      </c>
      <c r="F1345" s="132" t="s">
        <v>7973</v>
      </c>
      <c r="G1345" s="132" t="s">
        <v>5635</v>
      </c>
    </row>
    <row r="1346" spans="1:11" ht="21.75" customHeight="1">
      <c r="A1346" s="132" t="s">
        <v>6213</v>
      </c>
      <c r="B1346" s="133" t="s">
        <v>6162</v>
      </c>
      <c r="C1346" s="132" t="s" ph="1">
        <v>6270</v>
      </c>
      <c r="D1346" s="133" t="s">
        <v>6267</v>
      </c>
      <c r="E1346" s="132" t="s" ph="1">
        <v>6265</v>
      </c>
      <c r="F1346" s="132" t="s">
        <v>7973</v>
      </c>
      <c r="G1346" s="132" t="s">
        <v>5635</v>
      </c>
    </row>
    <row r="1347" spans="1:11" ht="21.75" customHeight="1">
      <c r="A1347" s="132" t="s">
        <v>6213</v>
      </c>
      <c r="B1347" s="133" t="s">
        <v>6192</v>
      </c>
      <c r="C1347" s="132" t="s" ph="1">
        <v>593</v>
      </c>
      <c r="D1347" s="133" t="s">
        <v>6267</v>
      </c>
      <c r="E1347" s="132" t="s" ph="1">
        <v>6265</v>
      </c>
      <c r="F1347" s="132" t="s">
        <v>7973</v>
      </c>
      <c r="G1347" s="132" t="s">
        <v>5635</v>
      </c>
    </row>
    <row r="1348" spans="1:11" ht="21.75" customHeight="1">
      <c r="A1348" s="132" t="s">
        <v>6213</v>
      </c>
      <c r="B1348" s="133" t="s">
        <v>3094</v>
      </c>
      <c r="C1348" s="132" t="s" ph="1">
        <v>6263</v>
      </c>
      <c r="D1348" s="133" t="s">
        <v>6264</v>
      </c>
      <c r="E1348" s="132" t="s" ph="1">
        <v>6263</v>
      </c>
      <c r="F1348" s="132" t="s">
        <v>7973</v>
      </c>
      <c r="G1348" s="132" t="s">
        <v>5635</v>
      </c>
    </row>
    <row r="1349" spans="1:11" ht="21.75" customHeight="1">
      <c r="A1349" s="132" t="s">
        <v>6213</v>
      </c>
      <c r="B1349" s="133" t="s">
        <v>6262</v>
      </c>
      <c r="C1349" s="132" t="s" ph="1">
        <v>6259</v>
      </c>
      <c r="D1349" s="133" t="s">
        <v>6261</v>
      </c>
      <c r="E1349" s="132" t="s" ph="1">
        <v>6259</v>
      </c>
      <c r="F1349" s="132" t="s">
        <v>7973</v>
      </c>
      <c r="G1349" s="132" t="s">
        <v>5635</v>
      </c>
    </row>
    <row r="1350" spans="1:11" ht="21.75" customHeight="1">
      <c r="A1350" s="132" t="s">
        <v>6213</v>
      </c>
      <c r="B1350" s="133" t="s">
        <v>6258</v>
      </c>
      <c r="C1350" s="132" t="s" ph="1">
        <v>2195</v>
      </c>
      <c r="D1350" s="133" t="s">
        <v>6257</v>
      </c>
      <c r="E1350" s="132" t="s" ph="1">
        <v>2195</v>
      </c>
      <c r="F1350" s="132" t="s">
        <v>7973</v>
      </c>
      <c r="G1350" s="132" t="s">
        <v>5635</v>
      </c>
    </row>
    <row r="1351" spans="1:11" ht="21.75" customHeight="1">
      <c r="A1351" s="132" t="s">
        <v>6213</v>
      </c>
      <c r="B1351" s="133" t="s">
        <v>6255</v>
      </c>
      <c r="C1351" s="132" t="s" ph="1">
        <v>6254</v>
      </c>
      <c r="D1351" s="133" t="s">
        <v>5257</v>
      </c>
      <c r="E1351" s="132" t="s" ph="1">
        <v>6254</v>
      </c>
      <c r="F1351" s="132" t="s">
        <v>7973</v>
      </c>
      <c r="G1351" s="132" t="s">
        <v>5635</v>
      </c>
    </row>
    <row r="1352" spans="1:11" ht="21.75" customHeight="1">
      <c r="A1352" s="132" t="s">
        <v>6213</v>
      </c>
      <c r="B1352" s="133" t="s">
        <v>6253</v>
      </c>
      <c r="C1352" s="132" t="s" ph="1">
        <v>6249</v>
      </c>
      <c r="D1352" s="133" t="s">
        <v>6252</v>
      </c>
      <c r="E1352" s="132" t="s" ph="1">
        <v>6249</v>
      </c>
      <c r="F1352" s="132" t="s">
        <v>7973</v>
      </c>
      <c r="G1352" s="132" t="s">
        <v>5635</v>
      </c>
      <c r="H1352" s="131" ph="1"/>
      <c r="J1352" s="131" ph="1"/>
      <c r="K1352" s="131" ph="1"/>
    </row>
    <row r="1353" spans="1:11" ht="21.75" customHeight="1">
      <c r="A1353" s="132" t="s">
        <v>6213</v>
      </c>
      <c r="B1353" s="133" t="s">
        <v>3541</v>
      </c>
      <c r="C1353" s="132" t="s" ph="1">
        <v>6052</v>
      </c>
      <c r="D1353" s="133" t="s">
        <v>31</v>
      </c>
      <c r="E1353" s="132" t="s" ph="1">
        <v>6052</v>
      </c>
      <c r="F1353" s="132" t="s">
        <v>7973</v>
      </c>
      <c r="G1353" s="132" t="s">
        <v>5635</v>
      </c>
      <c r="H1353" s="131" ph="1"/>
      <c r="J1353" s="131" ph="1"/>
      <c r="K1353" s="131" ph="1"/>
    </row>
    <row r="1354" spans="1:11" ht="21.75" customHeight="1">
      <c r="A1354" s="132" t="s">
        <v>6213</v>
      </c>
      <c r="B1354" s="133" t="s">
        <v>6248</v>
      </c>
      <c r="C1354" s="132" t="s" ph="1">
        <v>3002</v>
      </c>
      <c r="D1354" s="133" t="s">
        <v>6247</v>
      </c>
      <c r="E1354" s="132" t="s" ph="1">
        <v>3002</v>
      </c>
      <c r="F1354" s="132" t="s">
        <v>7973</v>
      </c>
      <c r="G1354" s="132" t="s">
        <v>5635</v>
      </c>
    </row>
    <row r="1355" spans="1:11" ht="21.75" customHeight="1">
      <c r="A1355" s="132" t="s">
        <v>6213</v>
      </c>
      <c r="B1355" s="133" t="s">
        <v>6246</v>
      </c>
      <c r="C1355" s="132" t="s" ph="1">
        <v>6245</v>
      </c>
      <c r="D1355" s="133" t="s">
        <v>3896</v>
      </c>
      <c r="E1355" s="132" t="s" ph="1">
        <v>6245</v>
      </c>
      <c r="F1355" s="132" t="s">
        <v>7973</v>
      </c>
      <c r="G1355" s="132" t="s">
        <v>5635</v>
      </c>
    </row>
    <row r="1356" spans="1:11" ht="21.75" customHeight="1">
      <c r="A1356" s="132" t="s">
        <v>6213</v>
      </c>
      <c r="B1356" s="133" t="s">
        <v>5860</v>
      </c>
      <c r="C1356" s="132" t="s" ph="1">
        <v>6244</v>
      </c>
      <c r="D1356" s="133" t="s">
        <v>888</v>
      </c>
      <c r="E1356" s="132" t="s" ph="1">
        <v>6244</v>
      </c>
      <c r="F1356" s="132" t="s">
        <v>7973</v>
      </c>
      <c r="G1356" s="132" t="s">
        <v>5635</v>
      </c>
    </row>
    <row r="1357" spans="1:11" ht="21.75" customHeight="1">
      <c r="A1357" s="132" t="s">
        <v>6213</v>
      </c>
      <c r="B1357" s="133" t="s">
        <v>6243</v>
      </c>
      <c r="C1357" s="132" t="s" ph="1">
        <v>3598</v>
      </c>
      <c r="D1357" s="133" t="s">
        <v>6242</v>
      </c>
      <c r="E1357" s="132" t="s" ph="1">
        <v>3598</v>
      </c>
      <c r="F1357" s="132" t="s">
        <v>7973</v>
      </c>
      <c r="G1357" s="132" t="s">
        <v>5635</v>
      </c>
      <c r="H1357" s="131" ph="1"/>
      <c r="J1357" s="131" ph="1"/>
      <c r="K1357" s="131" ph="1"/>
    </row>
    <row r="1358" spans="1:11" ht="21.75" customHeight="1">
      <c r="A1358" s="132" t="s">
        <v>6213</v>
      </c>
      <c r="B1358" s="133" t="s">
        <v>6241</v>
      </c>
      <c r="C1358" s="132" t="s" ph="1">
        <v>6239</v>
      </c>
      <c r="D1358" s="133" t="s">
        <v>6240</v>
      </c>
      <c r="E1358" s="132" t="s" ph="1">
        <v>6239</v>
      </c>
      <c r="F1358" s="132" t="s">
        <v>7973</v>
      </c>
      <c r="G1358" s="132" t="s">
        <v>5635</v>
      </c>
    </row>
    <row r="1359" spans="1:11" ht="21.75" customHeight="1">
      <c r="A1359" s="132" t="s">
        <v>6213</v>
      </c>
      <c r="B1359" s="134"/>
      <c r="C1359" s="135" ph="1"/>
      <c r="D1359" s="133" t="s">
        <v>5080</v>
      </c>
      <c r="E1359" s="132" t="s" ph="1">
        <v>6238</v>
      </c>
      <c r="F1359" s="132" t="s">
        <v>7973</v>
      </c>
      <c r="G1359" s="132" t="s">
        <v>5635</v>
      </c>
    </row>
    <row r="1360" spans="1:11" ht="21.75" customHeight="1">
      <c r="A1360" s="132" t="s">
        <v>6213</v>
      </c>
      <c r="B1360" s="133" t="s">
        <v>6237</v>
      </c>
      <c r="C1360" s="132" t="s" ph="1">
        <v>6236</v>
      </c>
      <c r="D1360" s="133" t="s">
        <v>6235</v>
      </c>
      <c r="E1360" s="132" t="s" ph="1">
        <v>6234</v>
      </c>
      <c r="F1360" s="132" t="s">
        <v>7973</v>
      </c>
      <c r="G1360" s="132" t="s">
        <v>5635</v>
      </c>
    </row>
    <row r="1361" spans="1:11" ht="21.75" customHeight="1">
      <c r="A1361" s="132" t="s">
        <v>6213</v>
      </c>
      <c r="B1361" s="133" t="s">
        <v>6233</v>
      </c>
      <c r="C1361" s="132" t="s" ph="1">
        <v>3418</v>
      </c>
      <c r="D1361" s="133" t="s">
        <v>5100</v>
      </c>
      <c r="E1361" s="132" t="s" ph="1">
        <v>3418</v>
      </c>
      <c r="F1361" s="132" t="s">
        <v>7973</v>
      </c>
      <c r="G1361" s="132" t="s">
        <v>5635</v>
      </c>
      <c r="H1361" s="131" ph="1"/>
      <c r="J1361" s="131" ph="1"/>
      <c r="K1361" s="131" ph="1"/>
    </row>
    <row r="1362" spans="1:11" ht="21.75" customHeight="1">
      <c r="A1362" s="132" t="s">
        <v>6213</v>
      </c>
      <c r="B1362" s="133" t="s">
        <v>6230</v>
      </c>
      <c r="C1362" s="132" t="s" ph="1">
        <v>6229</v>
      </c>
      <c r="D1362" s="133" t="s">
        <v>2311</v>
      </c>
      <c r="E1362" s="132" t="s" ph="1">
        <v>6229</v>
      </c>
      <c r="F1362" s="132" t="s">
        <v>7973</v>
      </c>
      <c r="G1362" s="132" t="s">
        <v>5635</v>
      </c>
    </row>
    <row r="1363" spans="1:11" ht="21.75" customHeight="1">
      <c r="A1363" s="132" t="s">
        <v>6213</v>
      </c>
      <c r="B1363" s="133" t="s">
        <v>6228</v>
      </c>
      <c r="C1363" s="132" t="s" ph="1">
        <v>6221</v>
      </c>
      <c r="D1363" s="133" t="s">
        <v>3698</v>
      </c>
      <c r="E1363" s="132" t="s" ph="1">
        <v>6226</v>
      </c>
      <c r="F1363" s="132" t="s">
        <v>7973</v>
      </c>
      <c r="G1363" s="132" t="s">
        <v>5635</v>
      </c>
    </row>
    <row r="1364" spans="1:11" ht="21.75" customHeight="1">
      <c r="A1364" s="132" t="s">
        <v>6213</v>
      </c>
      <c r="B1364" s="134"/>
      <c r="C1364" s="135" ph="1"/>
      <c r="D1364" s="133" t="s">
        <v>996</v>
      </c>
      <c r="E1364" s="132" t="s" ph="1">
        <v>6220</v>
      </c>
      <c r="F1364" s="132" t="s">
        <v>7973</v>
      </c>
      <c r="G1364" s="132" t="s">
        <v>5635</v>
      </c>
    </row>
    <row r="1365" spans="1:11" ht="21.75" customHeight="1">
      <c r="A1365" s="132" t="s">
        <v>6213</v>
      </c>
      <c r="B1365" s="133" t="s">
        <v>4983</v>
      </c>
      <c r="C1365" s="132" t="s" ph="1">
        <v>3662</v>
      </c>
      <c r="D1365" s="133" t="s">
        <v>6224</v>
      </c>
      <c r="E1365" s="132" t="s" ph="1">
        <v>3662</v>
      </c>
      <c r="F1365" s="132" t="s">
        <v>7973</v>
      </c>
      <c r="G1365" s="132" t="s">
        <v>5635</v>
      </c>
      <c r="H1365" s="131" ph="1"/>
      <c r="J1365" s="131" ph="1"/>
      <c r="K1365" s="131" ph="1"/>
    </row>
    <row r="1366" spans="1:11" ht="21.75" customHeight="1">
      <c r="A1366" s="132" t="s">
        <v>6213</v>
      </c>
      <c r="B1366" s="134"/>
      <c r="C1366" s="135" ph="1"/>
      <c r="D1366" s="133" t="s">
        <v>3698</v>
      </c>
      <c r="E1366" s="132" t="s" ph="1">
        <v>6221</v>
      </c>
      <c r="F1366" s="132" t="s">
        <v>7973</v>
      </c>
      <c r="G1366" s="132" t="s">
        <v>5635</v>
      </c>
    </row>
    <row r="1367" spans="1:11" ht="21.75" customHeight="1">
      <c r="A1367" s="132" t="s">
        <v>6213</v>
      </c>
      <c r="B1367" s="134"/>
      <c r="C1367" s="135" ph="1"/>
      <c r="D1367" s="133" t="s">
        <v>996</v>
      </c>
      <c r="E1367" s="132" t="s" ph="1">
        <v>6220</v>
      </c>
      <c r="F1367" s="132" t="s">
        <v>7973</v>
      </c>
      <c r="G1367" s="132" t="s">
        <v>5635</v>
      </c>
      <c r="H1367" s="131" ph="1"/>
      <c r="J1367" s="131" ph="1"/>
      <c r="K1367" s="131" ph="1"/>
    </row>
    <row r="1368" spans="1:11" ht="21.75" customHeight="1">
      <c r="A1368" s="132" t="s">
        <v>6213</v>
      </c>
      <c r="B1368" s="133" t="s">
        <v>50</v>
      </c>
      <c r="C1368" s="136" t="s" ph="1">
        <v>2004</v>
      </c>
      <c r="D1368" s="133" t="s">
        <v>236</v>
      </c>
      <c r="E1368" s="136" t="s" ph="1">
        <v>6219</v>
      </c>
      <c r="F1368" s="132" t="s">
        <v>7973</v>
      </c>
      <c r="G1368" s="132" t="s">
        <v>5635</v>
      </c>
      <c r="H1368" s="131" ph="1"/>
      <c r="J1368" s="131" ph="1"/>
      <c r="K1368" s="131" ph="1"/>
    </row>
    <row r="1369" spans="1:11" ht="21.75" customHeight="1">
      <c r="A1369" s="132" t="s">
        <v>6213</v>
      </c>
      <c r="B1369" s="133" t="s">
        <v>733</v>
      </c>
      <c r="C1369" s="136" t="s" ph="1">
        <v>5893</v>
      </c>
      <c r="D1369" s="133" t="s">
        <v>1722</v>
      </c>
      <c r="E1369" s="136" t="s" ph="1">
        <v>5893</v>
      </c>
      <c r="F1369" s="132" t="s">
        <v>7973</v>
      </c>
      <c r="G1369" s="132" t="s">
        <v>5635</v>
      </c>
      <c r="H1369" s="131" ph="1"/>
      <c r="J1369" s="131" ph="1"/>
      <c r="K1369" s="131" ph="1"/>
    </row>
    <row r="1370" spans="1:11" ht="21.75" customHeight="1">
      <c r="A1370" s="132" t="s">
        <v>6213</v>
      </c>
      <c r="B1370" s="133" t="s">
        <v>34</v>
      </c>
      <c r="C1370" s="136" t="s" ph="1">
        <v>6218</v>
      </c>
      <c r="D1370" s="133" t="s">
        <v>2901</v>
      </c>
      <c r="E1370" s="136" t="s" ph="1">
        <v>6218</v>
      </c>
      <c r="F1370" s="132" t="s">
        <v>7973</v>
      </c>
      <c r="G1370" s="132" t="s">
        <v>5635</v>
      </c>
    </row>
    <row r="1371" spans="1:11" ht="21.75" customHeight="1">
      <c r="A1371" s="132" t="s">
        <v>6213</v>
      </c>
      <c r="B1371" s="133" t="s">
        <v>6217</v>
      </c>
      <c r="C1371" s="136" t="s" ph="1">
        <v>6215</v>
      </c>
      <c r="D1371" s="133" t="s">
        <v>6216</v>
      </c>
      <c r="E1371" s="136" t="s" ph="1">
        <v>6215</v>
      </c>
      <c r="F1371" s="132" t="s">
        <v>7973</v>
      </c>
      <c r="G1371" s="132" t="s">
        <v>5635</v>
      </c>
    </row>
    <row r="1372" spans="1:11" ht="21.75" customHeight="1">
      <c r="A1372" s="132" t="s">
        <v>6213</v>
      </c>
      <c r="B1372" s="133" t="s">
        <v>1214</v>
      </c>
      <c r="C1372" s="136" t="s" ph="1">
        <v>6214</v>
      </c>
      <c r="D1372" s="133" t="s">
        <v>4293</v>
      </c>
      <c r="E1372" s="136" t="s" ph="1">
        <v>6214</v>
      </c>
      <c r="F1372" s="132" t="s">
        <v>7973</v>
      </c>
      <c r="G1372" s="132" t="s">
        <v>5635</v>
      </c>
      <c r="H1372" s="131" ph="1"/>
      <c r="J1372" s="131" ph="1"/>
      <c r="K1372" s="131" ph="1"/>
    </row>
    <row r="1373" spans="1:11" ht="21.75" customHeight="1">
      <c r="A1373" s="132" t="s">
        <v>6213</v>
      </c>
      <c r="B1373" s="133" t="s">
        <v>2337</v>
      </c>
      <c r="C1373" s="132" t="s" ph="1">
        <v>5311</v>
      </c>
      <c r="D1373" s="133" t="s">
        <v>6211</v>
      </c>
      <c r="E1373" s="132" t="s" ph="1">
        <v>5311</v>
      </c>
      <c r="F1373" s="132" t="s">
        <v>7973</v>
      </c>
      <c r="G1373" s="132" t="s">
        <v>5635</v>
      </c>
    </row>
    <row r="1374" spans="1:11" ht="21.75" customHeight="1">
      <c r="A1374" s="132" t="s">
        <v>3499</v>
      </c>
      <c r="B1374" s="132" t="s">
        <v>6210</v>
      </c>
      <c r="C1374" s="132" t="s" ph="1">
        <v>3069</v>
      </c>
      <c r="D1374" s="132" t="s">
        <v>6208</v>
      </c>
      <c r="E1374" s="132" t="s" ph="1">
        <v>3069</v>
      </c>
      <c r="F1374" s="132" t="s">
        <v>225</v>
      </c>
      <c r="G1374" s="132" t="s">
        <v>7947</v>
      </c>
    </row>
    <row r="1375" spans="1:11" ht="21.75" customHeight="1">
      <c r="A1375" s="132" t="s">
        <v>3499</v>
      </c>
      <c r="B1375" s="132" t="s">
        <v>6207</v>
      </c>
      <c r="C1375" s="132" t="s" ph="1">
        <v>3166</v>
      </c>
      <c r="D1375" s="132" t="s">
        <v>6205</v>
      </c>
      <c r="E1375" s="132" t="s" ph="1">
        <v>3166</v>
      </c>
      <c r="F1375" s="132" t="s">
        <v>225</v>
      </c>
      <c r="G1375" s="132" t="s">
        <v>7947</v>
      </c>
      <c r="H1375" s="131" ph="1"/>
      <c r="J1375" s="131" ph="1"/>
      <c r="K1375" s="131" ph="1"/>
    </row>
    <row r="1376" spans="1:11" ht="21.75" customHeight="1">
      <c r="A1376" s="132" t="s">
        <v>3499</v>
      </c>
      <c r="B1376" s="132" t="s">
        <v>6204</v>
      </c>
      <c r="C1376" s="132" t="s" ph="1">
        <v>6199</v>
      </c>
      <c r="D1376" s="132" t="s">
        <v>6201</v>
      </c>
      <c r="E1376" s="132" t="s" ph="1">
        <v>6199</v>
      </c>
      <c r="F1376" s="132" t="s">
        <v>225</v>
      </c>
      <c r="G1376" s="132" t="s">
        <v>7947</v>
      </c>
    </row>
    <row r="1377" spans="1:11" ht="21.75" customHeight="1">
      <c r="A1377" s="132" t="s">
        <v>3499</v>
      </c>
      <c r="B1377" s="132" t="s">
        <v>5144</v>
      </c>
      <c r="C1377" s="132" t="s" ph="1">
        <v>6194</v>
      </c>
      <c r="D1377" s="132" t="s">
        <v>6196</v>
      </c>
      <c r="E1377" s="132" t="s" ph="1">
        <v>6194</v>
      </c>
      <c r="F1377" s="132" t="s">
        <v>225</v>
      </c>
      <c r="G1377" s="132" t="s">
        <v>7947</v>
      </c>
    </row>
    <row r="1378" spans="1:11" ht="21.75" customHeight="1">
      <c r="A1378" s="132" t="s">
        <v>3499</v>
      </c>
      <c r="B1378" s="132" t="s">
        <v>6193</v>
      </c>
      <c r="C1378" s="132" t="s" ph="1">
        <v>6189</v>
      </c>
      <c r="D1378" s="132" t="s">
        <v>6191</v>
      </c>
      <c r="E1378" s="132" t="s" ph="1">
        <v>6189</v>
      </c>
      <c r="F1378" s="132" t="s">
        <v>225</v>
      </c>
      <c r="G1378" s="132" t="s">
        <v>7947</v>
      </c>
    </row>
    <row r="1379" spans="1:11" ht="21.75" customHeight="1">
      <c r="A1379" s="132" t="s">
        <v>3499</v>
      </c>
      <c r="B1379" s="132" t="s">
        <v>2530</v>
      </c>
      <c r="C1379" s="132" t="s" ph="1">
        <v>6188</v>
      </c>
      <c r="D1379" s="132" t="s">
        <v>1177</v>
      </c>
      <c r="E1379" s="132" t="s" ph="1">
        <v>6188</v>
      </c>
      <c r="F1379" s="132" t="s">
        <v>225</v>
      </c>
      <c r="G1379" s="132" t="s">
        <v>7947</v>
      </c>
      <c r="H1379" s="131" ph="1"/>
      <c r="J1379" s="131" ph="1"/>
      <c r="K1379" s="131" ph="1"/>
    </row>
    <row r="1380" spans="1:11" ht="21.75" customHeight="1">
      <c r="A1380" s="132" t="s">
        <v>3499</v>
      </c>
      <c r="B1380" s="132" t="s">
        <v>4791</v>
      </c>
      <c r="C1380" s="132" t="s" ph="1">
        <v>6187</v>
      </c>
      <c r="D1380" s="132" t="s">
        <v>3833</v>
      </c>
      <c r="E1380" s="132" t="s" ph="1">
        <v>6187</v>
      </c>
      <c r="F1380" s="132" t="s">
        <v>225</v>
      </c>
      <c r="G1380" s="132" t="s">
        <v>7947</v>
      </c>
    </row>
    <row r="1381" spans="1:11" ht="21.75" customHeight="1">
      <c r="A1381" s="132" t="s">
        <v>3499</v>
      </c>
      <c r="B1381" s="132" t="s">
        <v>6186</v>
      </c>
      <c r="C1381" s="132" t="s" ph="1">
        <v>6183</v>
      </c>
      <c r="D1381" s="132" t="s">
        <v>6185</v>
      </c>
      <c r="E1381" s="132" t="s" ph="1">
        <v>6183</v>
      </c>
      <c r="F1381" s="132" t="s">
        <v>225</v>
      </c>
      <c r="G1381" s="132" t="s">
        <v>7947</v>
      </c>
      <c r="H1381" s="131" ph="1"/>
      <c r="J1381" s="131" ph="1"/>
      <c r="K1381" s="131" ph="1"/>
    </row>
    <row r="1382" spans="1:11" ht="21.75" customHeight="1">
      <c r="A1382" s="132" t="s">
        <v>3499</v>
      </c>
      <c r="B1382" s="132" t="s">
        <v>4786</v>
      </c>
      <c r="C1382" s="132" t="s" ph="1">
        <v>6181</v>
      </c>
      <c r="D1382" s="132" t="s">
        <v>6029</v>
      </c>
      <c r="E1382" s="132" t="s" ph="1">
        <v>6181</v>
      </c>
      <c r="F1382" s="132" t="s">
        <v>225</v>
      </c>
      <c r="G1382" s="132" t="s">
        <v>7947</v>
      </c>
      <c r="H1382" s="131" ph="1"/>
      <c r="J1382" s="131" ph="1"/>
      <c r="K1382" s="131" ph="1"/>
    </row>
    <row r="1383" spans="1:11" ht="21.75" customHeight="1">
      <c r="A1383" s="132" t="s">
        <v>3499</v>
      </c>
      <c r="B1383" s="132" t="s">
        <v>6180</v>
      </c>
      <c r="C1383" s="132" t="s" ph="1">
        <v>1305</v>
      </c>
      <c r="D1383" s="132" t="s">
        <v>584</v>
      </c>
      <c r="E1383" s="132" t="s" ph="1">
        <v>1305</v>
      </c>
      <c r="F1383" s="132" t="s">
        <v>225</v>
      </c>
      <c r="G1383" s="132" t="s">
        <v>7947</v>
      </c>
    </row>
    <row r="1384" spans="1:11" ht="21.75" customHeight="1">
      <c r="A1384" s="132" t="s">
        <v>1690</v>
      </c>
      <c r="B1384" s="132" t="s">
        <v>1403</v>
      </c>
      <c r="C1384" s="132" t="s" ph="1">
        <v>6179</v>
      </c>
      <c r="D1384" s="132" t="s">
        <v>2437</v>
      </c>
      <c r="E1384" s="132" t="s" ph="1">
        <v>6179</v>
      </c>
      <c r="F1384" s="132" t="s">
        <v>3400</v>
      </c>
      <c r="G1384" s="132" t="s">
        <v>7947</v>
      </c>
    </row>
    <row r="1385" spans="1:11" ht="21.75" customHeight="1">
      <c r="A1385" s="132" t="s">
        <v>1690</v>
      </c>
      <c r="B1385" s="132" t="s">
        <v>4868</v>
      </c>
      <c r="C1385" s="132" t="s" ph="1">
        <v>6177</v>
      </c>
      <c r="D1385" s="132" t="s">
        <v>6178</v>
      </c>
      <c r="E1385" s="132" t="s" ph="1">
        <v>6177</v>
      </c>
      <c r="F1385" s="132" t="s">
        <v>3400</v>
      </c>
      <c r="G1385" s="132" t="s">
        <v>7947</v>
      </c>
    </row>
    <row r="1386" spans="1:11" ht="21.75" customHeight="1">
      <c r="A1386" s="132" t="s">
        <v>1690</v>
      </c>
      <c r="B1386" s="132"/>
      <c r="C1386" s="132" ph="1"/>
      <c r="D1386" s="132" t="s">
        <v>6178</v>
      </c>
      <c r="E1386" s="132" t="s" ph="1">
        <v>6177</v>
      </c>
      <c r="F1386" s="132" t="s">
        <v>3400</v>
      </c>
      <c r="G1386" s="132" t="s">
        <v>7947</v>
      </c>
      <c r="H1386" s="131" ph="1"/>
      <c r="J1386" s="131" ph="1"/>
      <c r="K1386" s="131" ph="1"/>
    </row>
    <row r="1387" spans="1:11" ht="21.75" customHeight="1">
      <c r="A1387" s="132" t="s">
        <v>1690</v>
      </c>
      <c r="B1387" s="132" t="s">
        <v>442</v>
      </c>
      <c r="C1387" s="132" t="s" ph="1">
        <v>6176</v>
      </c>
      <c r="D1387" s="132" t="s">
        <v>2235</v>
      </c>
      <c r="E1387" s="132" t="s" ph="1">
        <v>6176</v>
      </c>
      <c r="F1387" s="132" t="s">
        <v>3400</v>
      </c>
      <c r="G1387" s="132" t="s">
        <v>7947</v>
      </c>
    </row>
    <row r="1388" spans="1:11" ht="21.75" customHeight="1">
      <c r="A1388" s="132" t="s">
        <v>1690</v>
      </c>
      <c r="B1388" s="132" t="s">
        <v>1803</v>
      </c>
      <c r="C1388" s="132" t="s" ph="1">
        <v>1169</v>
      </c>
      <c r="D1388" s="132" t="s">
        <v>6175</v>
      </c>
      <c r="E1388" s="132" t="s" ph="1">
        <v>1169</v>
      </c>
      <c r="F1388" s="132" t="s">
        <v>3400</v>
      </c>
      <c r="G1388" s="132" t="s">
        <v>7947</v>
      </c>
    </row>
    <row r="1389" spans="1:11" ht="21.75" customHeight="1">
      <c r="A1389" s="132" t="s">
        <v>1690</v>
      </c>
      <c r="B1389" s="132" t="s">
        <v>6172</v>
      </c>
      <c r="C1389" s="132" t="s" ph="1">
        <v>6169</v>
      </c>
      <c r="D1389" s="132" t="s">
        <v>6170</v>
      </c>
      <c r="E1389" s="132" t="s" ph="1">
        <v>6169</v>
      </c>
      <c r="F1389" s="132" t="s">
        <v>3400</v>
      </c>
      <c r="G1389" s="132" t="s">
        <v>7947</v>
      </c>
    </row>
    <row r="1390" spans="1:11" ht="21.75" customHeight="1">
      <c r="A1390" s="132" t="s">
        <v>1690</v>
      </c>
      <c r="B1390" s="132" t="s">
        <v>6168</v>
      </c>
      <c r="C1390" s="132" t="s" ph="1">
        <v>3330</v>
      </c>
      <c r="D1390" s="132" t="s">
        <v>2452</v>
      </c>
      <c r="E1390" s="132" t="s" ph="1">
        <v>3330</v>
      </c>
      <c r="F1390" s="132" t="s">
        <v>3400</v>
      </c>
      <c r="G1390" s="132" t="s">
        <v>7947</v>
      </c>
      <c r="H1390" s="131" ph="1"/>
      <c r="J1390" s="131" ph="1"/>
      <c r="K1390" s="131" ph="1"/>
    </row>
    <row r="1391" spans="1:11" ht="21.75" customHeight="1">
      <c r="A1391" s="132" t="s">
        <v>1690</v>
      </c>
      <c r="B1391" s="132" t="s">
        <v>6167</v>
      </c>
      <c r="C1391" s="132" t="s" ph="1">
        <v>6166</v>
      </c>
      <c r="D1391" s="132" t="s">
        <v>4238</v>
      </c>
      <c r="E1391" s="132" t="s" ph="1">
        <v>6166</v>
      </c>
      <c r="F1391" s="132" t="s">
        <v>3400</v>
      </c>
      <c r="G1391" s="132" t="s">
        <v>7947</v>
      </c>
    </row>
    <row r="1392" spans="1:11" ht="21.75" customHeight="1">
      <c r="A1392" s="132" t="s">
        <v>4776</v>
      </c>
      <c r="B1392" s="132" t="s">
        <v>6165</v>
      </c>
      <c r="C1392" s="132" t="s" ph="1">
        <v>1444</v>
      </c>
      <c r="D1392" s="132" t="s">
        <v>5223</v>
      </c>
      <c r="E1392" s="132" t="s" ph="1">
        <v>1444</v>
      </c>
      <c r="F1392" s="132" t="s">
        <v>5986</v>
      </c>
      <c r="G1392" s="132" t="s">
        <v>7947</v>
      </c>
      <c r="H1392" s="131" ph="1"/>
      <c r="J1392" s="131" ph="1"/>
      <c r="K1392" s="131" ph="1"/>
    </row>
    <row r="1393" spans="1:11" ht="21.75" customHeight="1">
      <c r="A1393" s="132" t="s">
        <v>4776</v>
      </c>
      <c r="B1393" s="132"/>
      <c r="C1393" s="132" ph="1"/>
      <c r="D1393" s="132" t="s">
        <v>4624</v>
      </c>
      <c r="E1393" s="132" t="s" ph="1">
        <v>6164</v>
      </c>
      <c r="F1393" s="132" t="s">
        <v>5986</v>
      </c>
      <c r="G1393" s="132" t="s">
        <v>7947</v>
      </c>
      <c r="H1393" s="131" ph="1"/>
      <c r="J1393" s="131" ph="1"/>
      <c r="K1393" s="131" ph="1"/>
    </row>
    <row r="1394" spans="1:11" ht="21.75" customHeight="1">
      <c r="A1394" s="132" t="s">
        <v>4776</v>
      </c>
      <c r="B1394" s="132"/>
      <c r="C1394" s="132" ph="1"/>
      <c r="D1394" s="132" t="s">
        <v>1186</v>
      </c>
      <c r="E1394" s="132" t="s" ph="1">
        <v>6163</v>
      </c>
      <c r="F1394" s="132" t="s">
        <v>5986</v>
      </c>
      <c r="G1394" s="132" t="s">
        <v>7947</v>
      </c>
    </row>
    <row r="1395" spans="1:11" ht="21.75" customHeight="1">
      <c r="A1395" s="132" t="s">
        <v>4776</v>
      </c>
      <c r="B1395" s="132"/>
      <c r="C1395" s="132" ph="1"/>
      <c r="D1395" s="132" t="s">
        <v>4624</v>
      </c>
      <c r="E1395" s="132" t="s" ph="1">
        <v>6164</v>
      </c>
      <c r="F1395" s="132" t="s">
        <v>5986</v>
      </c>
      <c r="G1395" s="132" t="s">
        <v>7947</v>
      </c>
    </row>
    <row r="1396" spans="1:11" ht="21.75" customHeight="1">
      <c r="A1396" s="132" t="s">
        <v>4776</v>
      </c>
      <c r="B1396" s="132"/>
      <c r="C1396" s="132" ph="1"/>
      <c r="D1396" s="132" t="s">
        <v>1186</v>
      </c>
      <c r="E1396" s="132" t="s" ph="1">
        <v>6163</v>
      </c>
      <c r="F1396" s="132" t="s">
        <v>5986</v>
      </c>
      <c r="G1396" s="132" t="s">
        <v>7947</v>
      </c>
    </row>
    <row r="1397" spans="1:11" ht="21.75" customHeight="1">
      <c r="A1397" s="132" t="s">
        <v>4776</v>
      </c>
      <c r="B1397" s="132" t="s">
        <v>3150</v>
      </c>
      <c r="C1397" s="132" t="s" ph="1">
        <v>5646</v>
      </c>
      <c r="D1397" s="132" t="s">
        <v>6161</v>
      </c>
      <c r="E1397" s="132" t="s" ph="1">
        <v>5646</v>
      </c>
      <c r="F1397" s="132" t="s">
        <v>5986</v>
      </c>
      <c r="G1397" s="132" t="s">
        <v>7947</v>
      </c>
      <c r="H1397" s="131" ph="1"/>
      <c r="J1397" s="131" ph="1"/>
      <c r="K1397" s="131" ph="1"/>
    </row>
    <row r="1398" spans="1:11" ht="21.75" customHeight="1">
      <c r="A1398" s="132" t="s">
        <v>4776</v>
      </c>
      <c r="B1398" s="132"/>
      <c r="C1398" s="132" ph="1"/>
      <c r="D1398" s="132" t="s">
        <v>6160</v>
      </c>
      <c r="E1398" s="132" t="s" ph="1">
        <v>6159</v>
      </c>
      <c r="F1398" s="132" t="s">
        <v>5986</v>
      </c>
      <c r="G1398" s="132" t="s">
        <v>7947</v>
      </c>
    </row>
    <row r="1399" spans="1:11" ht="21.75" customHeight="1">
      <c r="A1399" s="132" t="s">
        <v>4776</v>
      </c>
      <c r="B1399" s="132"/>
      <c r="C1399" s="132" ph="1"/>
      <c r="D1399" s="132" t="s">
        <v>4578</v>
      </c>
      <c r="E1399" s="132" t="s" ph="1">
        <v>6140</v>
      </c>
      <c r="F1399" s="132" t="s">
        <v>5986</v>
      </c>
      <c r="G1399" s="132" t="s">
        <v>7947</v>
      </c>
    </row>
    <row r="1400" spans="1:11" ht="21.75" customHeight="1">
      <c r="A1400" s="132" t="s">
        <v>4776</v>
      </c>
      <c r="B1400" s="132" t="s">
        <v>6158</v>
      </c>
      <c r="C1400" s="132" t="s" ph="1">
        <v>1253</v>
      </c>
      <c r="D1400" s="132" t="s">
        <v>6157</v>
      </c>
      <c r="E1400" s="132" t="s" ph="1">
        <v>1253</v>
      </c>
      <c r="F1400" s="132" t="s">
        <v>5986</v>
      </c>
      <c r="G1400" s="132" t="s">
        <v>7947</v>
      </c>
    </row>
    <row r="1401" spans="1:11" ht="21.75" customHeight="1">
      <c r="A1401" s="132" t="s">
        <v>4776</v>
      </c>
      <c r="B1401" s="132" t="s">
        <v>6155</v>
      </c>
      <c r="C1401" s="132" t="s" ph="1">
        <v>7127</v>
      </c>
      <c r="D1401" s="132" t="s">
        <v>344</v>
      </c>
      <c r="E1401" s="132" t="s" ph="1">
        <v>7127</v>
      </c>
      <c r="F1401" s="132" t="s">
        <v>5986</v>
      </c>
      <c r="G1401" s="132" t="s">
        <v>7947</v>
      </c>
      <c r="H1401" s="131" ph="1"/>
      <c r="J1401" s="131" ph="1"/>
      <c r="K1401" s="131" ph="1"/>
    </row>
    <row r="1402" spans="1:11" ht="21.75" customHeight="1">
      <c r="A1402" s="132" t="s">
        <v>4776</v>
      </c>
      <c r="B1402" s="132" t="s">
        <v>6153</v>
      </c>
      <c r="C1402" s="132" t="s" ph="1">
        <v>6144</v>
      </c>
      <c r="D1402" s="132" t="s">
        <v>6145</v>
      </c>
      <c r="E1402" s="132" t="s" ph="1">
        <v>6144</v>
      </c>
      <c r="F1402" s="132" t="s">
        <v>5986</v>
      </c>
      <c r="G1402" s="132" t="s">
        <v>7947</v>
      </c>
    </row>
    <row r="1403" spans="1:11" ht="21.75" customHeight="1">
      <c r="A1403" s="132" t="s">
        <v>4776</v>
      </c>
      <c r="B1403" s="132" t="s">
        <v>4915</v>
      </c>
      <c r="C1403" s="132" t="s" ph="1">
        <v>6151</v>
      </c>
      <c r="D1403" s="132" t="s">
        <v>2434</v>
      </c>
      <c r="E1403" s="132" t="s" ph="1">
        <v>6151</v>
      </c>
      <c r="F1403" s="132" t="s">
        <v>5986</v>
      </c>
      <c r="G1403" s="132" t="s">
        <v>7947</v>
      </c>
      <c r="H1403" s="131" ph="1"/>
      <c r="J1403" s="131" ph="1"/>
      <c r="K1403" s="131" ph="1"/>
    </row>
    <row r="1404" spans="1:11" ht="21.75" customHeight="1">
      <c r="A1404" s="132" t="s">
        <v>4776</v>
      </c>
      <c r="B1404" s="132"/>
      <c r="C1404" s="132" ph="1"/>
      <c r="D1404" s="132" t="s">
        <v>6149</v>
      </c>
      <c r="E1404" s="132" t="s" ph="1">
        <v>6147</v>
      </c>
      <c r="F1404" s="132" t="s">
        <v>5986</v>
      </c>
      <c r="G1404" s="132" t="s">
        <v>7947</v>
      </c>
    </row>
    <row r="1405" spans="1:11" ht="21.75" customHeight="1">
      <c r="A1405" s="132" t="s">
        <v>4776</v>
      </c>
      <c r="B1405" s="132" t="s">
        <v>5475</v>
      </c>
      <c r="C1405" s="132" t="s" ph="1">
        <v>1903</v>
      </c>
      <c r="D1405" s="132" t="s">
        <v>6145</v>
      </c>
      <c r="E1405" s="132" t="s" ph="1">
        <v>6144</v>
      </c>
      <c r="F1405" s="132" t="s">
        <v>5986</v>
      </c>
      <c r="G1405" s="132" t="s">
        <v>7947</v>
      </c>
      <c r="H1405" s="131" ph="1"/>
      <c r="J1405" s="131" ph="1"/>
      <c r="K1405" s="131" ph="1"/>
    </row>
    <row r="1406" spans="1:11" ht="21.75" customHeight="1">
      <c r="A1406" s="132" t="s">
        <v>4776</v>
      </c>
      <c r="B1406" s="132"/>
      <c r="C1406" s="132" ph="1"/>
      <c r="D1406" s="132" t="s">
        <v>4578</v>
      </c>
      <c r="E1406" s="132" t="s" ph="1">
        <v>6140</v>
      </c>
      <c r="F1406" s="132" t="s">
        <v>5986</v>
      </c>
      <c r="G1406" s="132" t="s">
        <v>7947</v>
      </c>
    </row>
    <row r="1407" spans="1:11" ht="21.75" customHeight="1">
      <c r="A1407" s="132" t="s">
        <v>4776</v>
      </c>
      <c r="B1407" s="132"/>
      <c r="C1407" s="132" ph="1"/>
      <c r="D1407" s="132" t="s">
        <v>43</v>
      </c>
      <c r="E1407" s="132" t="s" ph="1">
        <v>1217</v>
      </c>
      <c r="F1407" s="132" t="s">
        <v>5986</v>
      </c>
      <c r="G1407" s="132" t="s">
        <v>7947</v>
      </c>
    </row>
    <row r="1408" spans="1:11" ht="21.75" customHeight="1">
      <c r="A1408" s="132" t="s">
        <v>4776</v>
      </c>
      <c r="B1408" s="132" t="s">
        <v>6106</v>
      </c>
      <c r="C1408" s="132" t="s" ph="1">
        <v>6143</v>
      </c>
      <c r="D1408" s="132" t="s">
        <v>4578</v>
      </c>
      <c r="E1408" s="132" t="s" ph="1">
        <v>6140</v>
      </c>
      <c r="F1408" s="132" t="s">
        <v>5986</v>
      </c>
      <c r="G1408" s="132" t="s">
        <v>7947</v>
      </c>
    </row>
    <row r="1409" spans="1:11" ht="21.75" customHeight="1">
      <c r="A1409" s="132" t="s">
        <v>4776</v>
      </c>
      <c r="B1409" s="132" t="s">
        <v>6142</v>
      </c>
      <c r="C1409" s="132" t="s" ph="1">
        <v>6141</v>
      </c>
      <c r="D1409" s="132" t="s">
        <v>4578</v>
      </c>
      <c r="E1409" s="132" t="s" ph="1">
        <v>6140</v>
      </c>
      <c r="F1409" s="132" t="s">
        <v>5986</v>
      </c>
      <c r="G1409" s="132" t="s">
        <v>7947</v>
      </c>
      <c r="H1409" s="131" ph="1"/>
      <c r="J1409" s="131" ph="1"/>
      <c r="K1409" s="131" ph="1"/>
    </row>
    <row r="1410" spans="1:11" ht="21.75" customHeight="1">
      <c r="A1410" s="132" t="s">
        <v>4776</v>
      </c>
      <c r="B1410" s="132" t="s">
        <v>6139</v>
      </c>
      <c r="C1410" s="132" t="s" ph="1">
        <v>1217</v>
      </c>
      <c r="D1410" s="132" t="s">
        <v>43</v>
      </c>
      <c r="E1410" s="132" t="s" ph="1">
        <v>1217</v>
      </c>
      <c r="F1410" s="132" t="s">
        <v>5986</v>
      </c>
      <c r="G1410" s="132" t="s">
        <v>7947</v>
      </c>
    </row>
    <row r="1411" spans="1:11" ht="21.75" customHeight="1">
      <c r="A1411" s="132" t="s">
        <v>4776</v>
      </c>
      <c r="B1411" s="132" t="s">
        <v>6137</v>
      </c>
      <c r="C1411" s="132" t="s" ph="1">
        <v>5242</v>
      </c>
      <c r="D1411" s="132" t="s">
        <v>1007</v>
      </c>
      <c r="E1411" s="132" t="s" ph="1">
        <v>5242</v>
      </c>
      <c r="F1411" s="132" t="s">
        <v>5986</v>
      </c>
      <c r="G1411" s="132" t="s">
        <v>7947</v>
      </c>
    </row>
    <row r="1412" spans="1:11" ht="21.75" customHeight="1">
      <c r="A1412" s="132" t="s">
        <v>4776</v>
      </c>
      <c r="B1412" s="132"/>
      <c r="C1412" s="132" ph="1"/>
      <c r="D1412" s="132" t="s">
        <v>2245</v>
      </c>
      <c r="E1412" s="132" t="s" ph="1">
        <v>6134</v>
      </c>
      <c r="F1412" s="132" t="s">
        <v>5986</v>
      </c>
      <c r="G1412" s="132" t="s">
        <v>7947</v>
      </c>
    </row>
    <row r="1413" spans="1:11" ht="21.75" customHeight="1">
      <c r="A1413" s="132" t="s">
        <v>4776</v>
      </c>
      <c r="B1413" s="132" t="s">
        <v>6136</v>
      </c>
      <c r="C1413" s="132" t="s" ph="1">
        <v>1817</v>
      </c>
      <c r="D1413" s="132" t="s">
        <v>1007</v>
      </c>
      <c r="E1413" s="132" t="s" ph="1">
        <v>5242</v>
      </c>
      <c r="F1413" s="132" t="s">
        <v>5986</v>
      </c>
      <c r="G1413" s="132" t="s">
        <v>7947</v>
      </c>
    </row>
    <row r="1414" spans="1:11" ht="21.75" customHeight="1">
      <c r="A1414" s="132" t="s">
        <v>4776</v>
      </c>
      <c r="B1414" s="132" t="s">
        <v>6135</v>
      </c>
      <c r="C1414" s="132" t="s" ph="1">
        <v>6134</v>
      </c>
      <c r="D1414" s="132" t="s">
        <v>2245</v>
      </c>
      <c r="E1414" s="132" t="s" ph="1">
        <v>6134</v>
      </c>
      <c r="F1414" s="132" t="s">
        <v>5986</v>
      </c>
      <c r="G1414" s="132" t="s">
        <v>7947</v>
      </c>
    </row>
    <row r="1415" spans="1:11" ht="21.75" customHeight="1">
      <c r="A1415" s="132" t="s">
        <v>4776</v>
      </c>
      <c r="B1415" s="132" t="s">
        <v>6133</v>
      </c>
      <c r="C1415" s="132" t="s" ph="1">
        <v>1198</v>
      </c>
      <c r="D1415" s="132" t="s">
        <v>6132</v>
      </c>
      <c r="E1415" s="132" t="s" ph="1">
        <v>1198</v>
      </c>
      <c r="F1415" s="132" t="s">
        <v>5986</v>
      </c>
      <c r="G1415" s="132" t="s">
        <v>7947</v>
      </c>
    </row>
    <row r="1416" spans="1:11" ht="21.75" customHeight="1">
      <c r="A1416" s="132" t="s">
        <v>6035</v>
      </c>
      <c r="B1416" s="132" t="s">
        <v>1535</v>
      </c>
      <c r="C1416" s="132" t="s" ph="1">
        <v>25</v>
      </c>
      <c r="D1416" s="132" t="s">
        <v>1341</v>
      </c>
      <c r="E1416" s="132" t="s" ph="1">
        <v>25</v>
      </c>
      <c r="F1416" s="132" t="s">
        <v>7975</v>
      </c>
      <c r="G1416" s="132" t="s">
        <v>7947</v>
      </c>
      <c r="H1416" s="131" ph="1"/>
      <c r="J1416" s="131" ph="1"/>
      <c r="K1416" s="131" ph="1"/>
    </row>
    <row r="1417" spans="1:11" ht="21.75" customHeight="1">
      <c r="A1417" s="132" t="s">
        <v>6035</v>
      </c>
      <c r="B1417" s="132" t="s">
        <v>6130</v>
      </c>
      <c r="C1417" s="132" t="s" ph="1">
        <v>6129</v>
      </c>
      <c r="D1417" s="132" t="s">
        <v>3181</v>
      </c>
      <c r="E1417" s="132" t="s" ph="1">
        <v>6114</v>
      </c>
      <c r="F1417" s="132" t="s">
        <v>7975</v>
      </c>
      <c r="G1417" s="132" t="s">
        <v>7947</v>
      </c>
    </row>
    <row r="1418" spans="1:11" ht="21.75" customHeight="1">
      <c r="A1418" s="132" t="s">
        <v>6035</v>
      </c>
      <c r="B1418" s="132" t="s">
        <v>6127</v>
      </c>
      <c r="C1418" s="132" t="s" ph="1">
        <v>6125</v>
      </c>
      <c r="D1418" s="132" t="s">
        <v>3181</v>
      </c>
      <c r="E1418" s="132" t="s" ph="1">
        <v>6114</v>
      </c>
      <c r="F1418" s="132" t="s">
        <v>7975</v>
      </c>
      <c r="G1418" s="132" t="s">
        <v>7947</v>
      </c>
      <c r="H1418" s="131" ph="1"/>
      <c r="J1418" s="131" ph="1"/>
      <c r="K1418" s="131" ph="1"/>
    </row>
    <row r="1419" spans="1:11" ht="21.75" customHeight="1">
      <c r="A1419" s="132" t="s">
        <v>6035</v>
      </c>
      <c r="B1419" s="132" t="s">
        <v>6123</v>
      </c>
      <c r="C1419" s="132" t="s" ph="1">
        <v>6122</v>
      </c>
      <c r="D1419" s="132" t="s">
        <v>3181</v>
      </c>
      <c r="E1419" s="132" t="s" ph="1">
        <v>6114</v>
      </c>
      <c r="F1419" s="132" t="s">
        <v>7975</v>
      </c>
      <c r="G1419" s="132" t="s">
        <v>7947</v>
      </c>
    </row>
    <row r="1420" spans="1:11" ht="21.75" customHeight="1">
      <c r="A1420" s="132" t="s">
        <v>6035</v>
      </c>
      <c r="B1420" s="132" t="s">
        <v>6120</v>
      </c>
      <c r="C1420" s="132" t="s" ph="1">
        <v>6118</v>
      </c>
      <c r="D1420" s="132" t="s">
        <v>3181</v>
      </c>
      <c r="E1420" s="132" t="s" ph="1">
        <v>6114</v>
      </c>
      <c r="F1420" s="132" t="s">
        <v>7975</v>
      </c>
      <c r="G1420" s="132" t="s">
        <v>7947</v>
      </c>
      <c r="H1420" s="131" ph="1"/>
      <c r="J1420" s="131" ph="1"/>
      <c r="K1420" s="131" ph="1"/>
    </row>
    <row r="1421" spans="1:11" ht="21.75" customHeight="1">
      <c r="A1421" s="132" t="s">
        <v>6035</v>
      </c>
      <c r="B1421" s="132" t="s">
        <v>4555</v>
      </c>
      <c r="C1421" s="132" t="s" ph="1">
        <v>2664</v>
      </c>
      <c r="D1421" s="132" t="s">
        <v>3181</v>
      </c>
      <c r="E1421" s="132" t="s" ph="1">
        <v>6114</v>
      </c>
      <c r="F1421" s="132" t="s">
        <v>7975</v>
      </c>
      <c r="G1421" s="132" t="s">
        <v>7947</v>
      </c>
    </row>
    <row r="1422" spans="1:11" ht="21.75" customHeight="1">
      <c r="A1422" s="132" t="s">
        <v>6035</v>
      </c>
      <c r="B1422" s="132"/>
      <c r="C1422" s="132" ph="1"/>
      <c r="D1422" s="132" t="s">
        <v>3181</v>
      </c>
      <c r="E1422" s="132" t="s" ph="1">
        <v>6114</v>
      </c>
      <c r="F1422" s="132" t="s">
        <v>7975</v>
      </c>
      <c r="G1422" s="132" t="s">
        <v>7947</v>
      </c>
    </row>
    <row r="1423" spans="1:11" ht="21.75" customHeight="1">
      <c r="A1423" s="132" t="s">
        <v>6035</v>
      </c>
      <c r="B1423" s="132"/>
      <c r="C1423" s="132" ph="1"/>
      <c r="D1423" s="132" t="s">
        <v>2202</v>
      </c>
      <c r="E1423" s="132" t="s" ph="1">
        <v>1621</v>
      </c>
      <c r="F1423" s="132" t="s">
        <v>7975</v>
      </c>
      <c r="G1423" s="132" t="s">
        <v>7947</v>
      </c>
    </row>
    <row r="1424" spans="1:11" ht="21.75" customHeight="1">
      <c r="A1424" s="132" t="s">
        <v>6035</v>
      </c>
      <c r="B1424" s="132"/>
      <c r="C1424" s="132" ph="1"/>
      <c r="D1424" s="132" t="s">
        <v>6036</v>
      </c>
      <c r="E1424" s="132" t="s" ph="1">
        <v>3343</v>
      </c>
      <c r="F1424" s="132" t="s">
        <v>7975</v>
      </c>
      <c r="G1424" s="132" t="s">
        <v>7947</v>
      </c>
      <c r="H1424" s="131" ph="1"/>
      <c r="J1424" s="131" ph="1"/>
      <c r="K1424" s="131" ph="1"/>
    </row>
    <row r="1425" spans="1:11" ht="21.75" customHeight="1">
      <c r="A1425" s="132" t="s">
        <v>6035</v>
      </c>
      <c r="B1425" s="132" t="s">
        <v>844</v>
      </c>
      <c r="C1425" s="132" t="s" ph="1">
        <v>2216</v>
      </c>
      <c r="D1425" s="132" t="s">
        <v>3181</v>
      </c>
      <c r="E1425" s="132" t="s" ph="1">
        <v>6114</v>
      </c>
      <c r="F1425" s="132" t="s">
        <v>7975</v>
      </c>
      <c r="G1425" s="132" t="s">
        <v>7947</v>
      </c>
    </row>
    <row r="1426" spans="1:11" ht="21.75" customHeight="1">
      <c r="A1426" s="132" t="s">
        <v>6035</v>
      </c>
      <c r="B1426" s="132"/>
      <c r="C1426" s="132" ph="1"/>
      <c r="D1426" s="132" t="s">
        <v>2202</v>
      </c>
      <c r="E1426" s="132" t="s" ph="1">
        <v>1621</v>
      </c>
      <c r="F1426" s="132" t="s">
        <v>7975</v>
      </c>
      <c r="G1426" s="132" t="s">
        <v>7947</v>
      </c>
    </row>
    <row r="1427" spans="1:11" ht="21.75" customHeight="1">
      <c r="A1427" s="132" t="s">
        <v>6035</v>
      </c>
      <c r="B1427" s="132" t="s">
        <v>6117</v>
      </c>
      <c r="C1427" s="132" t="s" ph="1">
        <v>6115</v>
      </c>
      <c r="D1427" s="132" t="s">
        <v>3181</v>
      </c>
      <c r="E1427" s="132" t="s" ph="1">
        <v>6114</v>
      </c>
      <c r="F1427" s="132" t="s">
        <v>7975</v>
      </c>
      <c r="G1427" s="132" t="s">
        <v>7947</v>
      </c>
      <c r="H1427" s="131" ph="1"/>
      <c r="J1427" s="131" ph="1"/>
      <c r="K1427" s="131" ph="1"/>
    </row>
    <row r="1428" spans="1:11" ht="21.75" customHeight="1">
      <c r="A1428" s="132" t="s">
        <v>6035</v>
      </c>
      <c r="B1428" s="132" t="s">
        <v>4532</v>
      </c>
      <c r="C1428" s="132" t="s" ph="1">
        <v>3613</v>
      </c>
      <c r="D1428" s="132" t="s">
        <v>5079</v>
      </c>
      <c r="E1428" s="132" t="s" ph="1">
        <v>5577</v>
      </c>
      <c r="F1428" s="132" t="s">
        <v>7975</v>
      </c>
      <c r="G1428" s="132" t="s">
        <v>7947</v>
      </c>
    </row>
    <row r="1429" spans="1:11" ht="21.75" customHeight="1">
      <c r="A1429" s="132" t="s">
        <v>6035</v>
      </c>
      <c r="B1429" s="132"/>
      <c r="C1429" s="132" ph="1"/>
      <c r="D1429" s="132" t="s">
        <v>3869</v>
      </c>
      <c r="E1429" s="132" t="s" ph="1">
        <v>6112</v>
      </c>
      <c r="F1429" s="132" t="s">
        <v>7975</v>
      </c>
      <c r="G1429" s="132" t="s">
        <v>7947</v>
      </c>
    </row>
    <row r="1430" spans="1:11" ht="21.75" customHeight="1">
      <c r="A1430" s="132" t="s">
        <v>6035</v>
      </c>
      <c r="B1430" s="132"/>
      <c r="C1430" s="132" ph="1"/>
      <c r="D1430" s="132" t="s">
        <v>2202</v>
      </c>
      <c r="E1430" s="132" t="s" ph="1">
        <v>1621</v>
      </c>
      <c r="F1430" s="132" t="s">
        <v>7975</v>
      </c>
      <c r="G1430" s="132" t="s">
        <v>7947</v>
      </c>
    </row>
    <row r="1431" spans="1:11" ht="21.75" customHeight="1">
      <c r="A1431" s="132" t="s">
        <v>6035</v>
      </c>
      <c r="B1431" s="132"/>
      <c r="C1431" s="132" ph="1"/>
      <c r="D1431" s="132" t="s">
        <v>5079</v>
      </c>
      <c r="E1431" s="132" t="s" ph="1">
        <v>5577</v>
      </c>
      <c r="F1431" s="132" t="s">
        <v>7975</v>
      </c>
      <c r="G1431" s="132" t="s">
        <v>7947</v>
      </c>
      <c r="H1431" s="131" ph="1"/>
      <c r="J1431" s="131" ph="1"/>
      <c r="K1431" s="131" ph="1"/>
    </row>
    <row r="1432" spans="1:11" ht="21.75" customHeight="1">
      <c r="A1432" s="132" t="s">
        <v>6035</v>
      </c>
      <c r="B1432" s="132" t="s">
        <v>2516</v>
      </c>
      <c r="C1432" s="132" t="s" ph="1">
        <v>1621</v>
      </c>
      <c r="D1432" s="132" t="s">
        <v>2202</v>
      </c>
      <c r="E1432" s="132" t="s" ph="1">
        <v>1621</v>
      </c>
      <c r="F1432" s="132" t="s">
        <v>7975</v>
      </c>
      <c r="G1432" s="132" t="s">
        <v>7947</v>
      </c>
    </row>
    <row r="1433" spans="1:11" ht="21.75" customHeight="1">
      <c r="A1433" s="132" t="s">
        <v>6035</v>
      </c>
      <c r="B1433" s="132"/>
      <c r="C1433" s="132" ph="1"/>
      <c r="D1433" s="132" t="s">
        <v>6036</v>
      </c>
      <c r="E1433" s="132" t="s" ph="1">
        <v>3343</v>
      </c>
      <c r="F1433" s="132" t="s">
        <v>7975</v>
      </c>
      <c r="G1433" s="132" t="s">
        <v>7947</v>
      </c>
    </row>
    <row r="1434" spans="1:11" ht="21.75" customHeight="1">
      <c r="A1434" s="132" t="s">
        <v>6035</v>
      </c>
      <c r="B1434" s="132"/>
      <c r="C1434" s="132" ph="1"/>
      <c r="D1434" s="132" t="s">
        <v>6081</v>
      </c>
      <c r="E1434" s="132" t="s" ph="1">
        <v>6079</v>
      </c>
      <c r="F1434" s="132" t="s">
        <v>7975</v>
      </c>
      <c r="G1434" s="132" t="s">
        <v>7947</v>
      </c>
      <c r="H1434" s="131" ph="1"/>
      <c r="J1434" s="131" ph="1"/>
      <c r="K1434" s="131" ph="1"/>
    </row>
    <row r="1435" spans="1:11" ht="21.75" customHeight="1">
      <c r="A1435" s="132" t="s">
        <v>6035</v>
      </c>
      <c r="B1435" s="132" t="s">
        <v>6109</v>
      </c>
      <c r="C1435" s="132" t="s" ph="1">
        <v>187</v>
      </c>
      <c r="D1435" s="132" t="s">
        <v>2202</v>
      </c>
      <c r="E1435" s="132" t="s" ph="1">
        <v>1621</v>
      </c>
      <c r="F1435" s="132" t="s">
        <v>7975</v>
      </c>
      <c r="G1435" s="132" t="s">
        <v>7947</v>
      </c>
    </row>
    <row r="1436" spans="1:11" ht="21.75" customHeight="1">
      <c r="A1436" s="132" t="s">
        <v>6035</v>
      </c>
      <c r="B1436" s="132"/>
      <c r="C1436" s="132" ph="1"/>
      <c r="D1436" s="132" t="s">
        <v>6036</v>
      </c>
      <c r="E1436" s="132" t="s" ph="1">
        <v>3343</v>
      </c>
      <c r="F1436" s="132" t="s">
        <v>7975</v>
      </c>
      <c r="G1436" s="132" t="s">
        <v>7947</v>
      </c>
      <c r="H1436" s="131" ph="1"/>
      <c r="J1436" s="131" ph="1"/>
      <c r="K1436" s="131" ph="1"/>
    </row>
    <row r="1437" spans="1:11" ht="21.75" customHeight="1">
      <c r="A1437" s="132" t="s">
        <v>6035</v>
      </c>
      <c r="B1437" s="132" t="s">
        <v>5473</v>
      </c>
      <c r="C1437" s="132" t="s" ph="1">
        <v>1593</v>
      </c>
      <c r="D1437" s="132" t="s">
        <v>6036</v>
      </c>
      <c r="E1437" s="132" t="s" ph="1">
        <v>3343</v>
      </c>
      <c r="F1437" s="132" t="s">
        <v>7975</v>
      </c>
      <c r="G1437" s="132" t="s">
        <v>7947</v>
      </c>
    </row>
    <row r="1438" spans="1:11" ht="21.75" customHeight="1">
      <c r="A1438" s="132" t="s">
        <v>6035</v>
      </c>
      <c r="B1438" s="132"/>
      <c r="C1438" s="132" ph="1"/>
      <c r="D1438" s="132" t="s">
        <v>6081</v>
      </c>
      <c r="E1438" s="132" t="s" ph="1">
        <v>6079</v>
      </c>
      <c r="F1438" s="132" t="s">
        <v>7975</v>
      </c>
      <c r="G1438" s="132" t="s">
        <v>7947</v>
      </c>
    </row>
    <row r="1439" spans="1:11" ht="21.75" customHeight="1">
      <c r="A1439" s="132" t="s">
        <v>6035</v>
      </c>
      <c r="B1439" s="132"/>
      <c r="C1439" s="132" ph="1"/>
      <c r="D1439" s="132" t="s">
        <v>5676</v>
      </c>
      <c r="E1439" s="132" t="s" ph="1">
        <v>2150</v>
      </c>
      <c r="F1439" s="132" t="s">
        <v>7975</v>
      </c>
      <c r="G1439" s="132" t="s">
        <v>7947</v>
      </c>
    </row>
    <row r="1440" spans="1:11" ht="21.75" customHeight="1">
      <c r="A1440" s="132" t="s">
        <v>6035</v>
      </c>
      <c r="B1440" s="132" t="s">
        <v>1238</v>
      </c>
      <c r="C1440" s="132" t="s" ph="1">
        <v>5942</v>
      </c>
      <c r="D1440" s="132" t="s">
        <v>6036</v>
      </c>
      <c r="E1440" s="132" t="s" ph="1">
        <v>3343</v>
      </c>
      <c r="F1440" s="132" t="s">
        <v>7975</v>
      </c>
      <c r="G1440" s="132" t="s">
        <v>7947</v>
      </c>
      <c r="H1440" s="131" ph="1"/>
      <c r="J1440" s="131" ph="1"/>
      <c r="K1440" s="131" ph="1"/>
    </row>
    <row r="1441" spans="1:11" ht="21.75" customHeight="1">
      <c r="A1441" s="132" t="s">
        <v>6035</v>
      </c>
      <c r="B1441" s="132"/>
      <c r="C1441" s="132" ph="1"/>
      <c r="D1441" s="132" t="s">
        <v>5676</v>
      </c>
      <c r="E1441" s="132" t="s" ph="1">
        <v>2150</v>
      </c>
      <c r="F1441" s="132" t="s">
        <v>7975</v>
      </c>
      <c r="G1441" s="132" t="s">
        <v>7947</v>
      </c>
    </row>
    <row r="1442" spans="1:11" ht="21.75" customHeight="1">
      <c r="A1442" s="132" t="s">
        <v>6035</v>
      </c>
      <c r="B1442" s="132" t="s">
        <v>6108</v>
      </c>
      <c r="C1442" s="132" t="s" ph="1">
        <v>6107</v>
      </c>
      <c r="D1442" s="132" t="s">
        <v>6036</v>
      </c>
      <c r="E1442" s="132" t="s" ph="1">
        <v>765</v>
      </c>
      <c r="F1442" s="132" t="s">
        <v>7975</v>
      </c>
      <c r="G1442" s="132" t="s">
        <v>7947</v>
      </c>
    </row>
    <row r="1443" spans="1:11" ht="21.75" customHeight="1">
      <c r="A1443" s="132" t="s">
        <v>6035</v>
      </c>
      <c r="B1443" s="132" t="s">
        <v>3345</v>
      </c>
      <c r="C1443" s="132" t="s" ph="1">
        <v>3475</v>
      </c>
      <c r="D1443" s="132" t="s">
        <v>6038</v>
      </c>
      <c r="E1443" s="132" t="s" ph="1">
        <v>6105</v>
      </c>
      <c r="F1443" s="132" t="s">
        <v>7975</v>
      </c>
      <c r="G1443" s="132" t="s">
        <v>7947</v>
      </c>
    </row>
    <row r="1444" spans="1:11" ht="21.75" customHeight="1">
      <c r="A1444" s="132" t="s">
        <v>6035</v>
      </c>
      <c r="B1444" s="132"/>
      <c r="C1444" s="132" ph="1"/>
      <c r="D1444" s="132" t="s">
        <v>5676</v>
      </c>
      <c r="E1444" s="132" t="s" ph="1">
        <v>2150</v>
      </c>
      <c r="F1444" s="132" t="s">
        <v>7975</v>
      </c>
      <c r="G1444" s="132" t="s">
        <v>7947</v>
      </c>
      <c r="H1444" s="131" ph="1"/>
      <c r="J1444" s="131" ph="1"/>
      <c r="K1444" s="131" ph="1"/>
    </row>
    <row r="1445" spans="1:11" ht="21.75" customHeight="1">
      <c r="A1445" s="132" t="s">
        <v>6035</v>
      </c>
      <c r="B1445" s="132" t="s">
        <v>6104</v>
      </c>
      <c r="C1445" s="132" t="s" ph="1">
        <v>6101</v>
      </c>
      <c r="D1445" s="132" t="s">
        <v>6038</v>
      </c>
      <c r="E1445" s="132" t="s" ph="1">
        <v>6037</v>
      </c>
      <c r="F1445" s="132" t="s">
        <v>7975</v>
      </c>
      <c r="G1445" s="132" t="s">
        <v>7947</v>
      </c>
    </row>
    <row r="1446" spans="1:11" ht="21.75" customHeight="1">
      <c r="A1446" s="132" t="s">
        <v>6035</v>
      </c>
      <c r="B1446" s="132" t="s">
        <v>6099</v>
      </c>
      <c r="C1446" s="132" t="s" ph="1">
        <v>6097</v>
      </c>
      <c r="D1446" s="132" t="s">
        <v>2370</v>
      </c>
      <c r="E1446" s="132" t="s" ph="1">
        <v>5911</v>
      </c>
      <c r="F1446" s="132" t="s">
        <v>7975</v>
      </c>
      <c r="G1446" s="132" t="s">
        <v>7947</v>
      </c>
    </row>
    <row r="1447" spans="1:11" ht="21.75" customHeight="1">
      <c r="A1447" s="132" t="s">
        <v>6035</v>
      </c>
      <c r="B1447" s="132" t="s">
        <v>6096</v>
      </c>
      <c r="C1447" s="132" t="s" ph="1">
        <v>6095</v>
      </c>
      <c r="D1447" s="132" t="s">
        <v>6034</v>
      </c>
      <c r="E1447" s="132" t="s" ph="1">
        <v>6033</v>
      </c>
      <c r="F1447" s="132" t="s">
        <v>7975</v>
      </c>
      <c r="G1447" s="132" t="s">
        <v>7947</v>
      </c>
      <c r="H1447" s="131" ph="1"/>
      <c r="J1447" s="131" ph="1"/>
      <c r="K1447" s="131" ph="1"/>
    </row>
    <row r="1448" spans="1:11" ht="21.75" customHeight="1">
      <c r="A1448" s="132" t="s">
        <v>6035</v>
      </c>
      <c r="B1448" s="132" t="s">
        <v>979</v>
      </c>
      <c r="C1448" s="132" t="s" ph="1">
        <v>6094</v>
      </c>
      <c r="D1448" s="132" t="s">
        <v>6034</v>
      </c>
      <c r="E1448" s="132" t="s" ph="1">
        <v>6033</v>
      </c>
      <c r="F1448" s="132" t="s">
        <v>7975</v>
      </c>
      <c r="G1448" s="132" t="s">
        <v>7947</v>
      </c>
      <c r="H1448" s="131" ph="1"/>
      <c r="J1448" s="131" ph="1"/>
      <c r="K1448" s="131" ph="1"/>
    </row>
    <row r="1449" spans="1:11" ht="21.75" customHeight="1">
      <c r="A1449" s="132" t="s">
        <v>6035</v>
      </c>
      <c r="B1449" s="132" t="s">
        <v>6091</v>
      </c>
      <c r="C1449" s="132" t="s" ph="1">
        <v>6090</v>
      </c>
      <c r="D1449" s="132" t="s">
        <v>5676</v>
      </c>
      <c r="E1449" s="132" t="s" ph="1">
        <v>2150</v>
      </c>
      <c r="F1449" s="132" t="s">
        <v>7975</v>
      </c>
      <c r="G1449" s="132" t="s">
        <v>7947</v>
      </c>
    </row>
    <row r="1450" spans="1:11" ht="21.75" customHeight="1">
      <c r="A1450" s="132" t="s">
        <v>6035</v>
      </c>
      <c r="B1450" s="132" t="s">
        <v>1212</v>
      </c>
      <c r="C1450" s="132" t="s" ph="1">
        <v>6089</v>
      </c>
      <c r="D1450" s="132" t="s">
        <v>5676</v>
      </c>
      <c r="E1450" s="132" t="s" ph="1">
        <v>2150</v>
      </c>
      <c r="F1450" s="132" t="s">
        <v>7975</v>
      </c>
      <c r="G1450" s="132" t="s">
        <v>7947</v>
      </c>
    </row>
    <row r="1451" spans="1:11" ht="21.75" customHeight="1">
      <c r="A1451" s="132" t="s">
        <v>6035</v>
      </c>
      <c r="B1451" s="132" t="s">
        <v>6088</v>
      </c>
      <c r="C1451" s="132" t="s" ph="1">
        <v>4778</v>
      </c>
      <c r="D1451" s="132" t="s">
        <v>5676</v>
      </c>
      <c r="E1451" s="132" t="s" ph="1">
        <v>2150</v>
      </c>
      <c r="F1451" s="132" t="s">
        <v>7975</v>
      </c>
      <c r="G1451" s="132" t="s">
        <v>7947</v>
      </c>
    </row>
    <row r="1452" spans="1:11" ht="21.75" customHeight="1">
      <c r="A1452" s="132" t="s">
        <v>6035</v>
      </c>
      <c r="B1452" s="132" t="s">
        <v>2871</v>
      </c>
      <c r="C1452" s="132" t="s" ph="1">
        <v>6087</v>
      </c>
      <c r="D1452" s="132" t="s">
        <v>5676</v>
      </c>
      <c r="E1452" s="132" t="s" ph="1">
        <v>2150</v>
      </c>
      <c r="F1452" s="132" t="s">
        <v>7975</v>
      </c>
      <c r="G1452" s="132" t="s">
        <v>7947</v>
      </c>
    </row>
    <row r="1453" spans="1:11" ht="21.75" customHeight="1">
      <c r="A1453" s="132" t="s">
        <v>6035</v>
      </c>
      <c r="B1453" s="132"/>
      <c r="C1453" s="132" ph="1"/>
      <c r="D1453" s="132" t="s">
        <v>6060</v>
      </c>
      <c r="E1453" s="132" t="s" ph="1">
        <v>6021</v>
      </c>
      <c r="F1453" s="132" t="s">
        <v>7975</v>
      </c>
      <c r="G1453" s="132" t="s">
        <v>7947</v>
      </c>
      <c r="H1453" s="131" ph="1"/>
      <c r="J1453" s="131" ph="1"/>
      <c r="K1453" s="131" ph="1"/>
    </row>
    <row r="1454" spans="1:11" ht="21.75" customHeight="1">
      <c r="A1454" s="132" t="s">
        <v>6035</v>
      </c>
      <c r="B1454" s="132" t="s">
        <v>6084</v>
      </c>
      <c r="C1454" s="132" t="s" ph="1">
        <v>1607</v>
      </c>
      <c r="D1454" s="132" t="s">
        <v>5676</v>
      </c>
      <c r="E1454" s="132" t="s" ph="1">
        <v>2150</v>
      </c>
      <c r="F1454" s="132" t="s">
        <v>7975</v>
      </c>
      <c r="G1454" s="132" t="s">
        <v>7947</v>
      </c>
    </row>
    <row r="1455" spans="1:11" ht="21.75" customHeight="1">
      <c r="A1455" s="132" t="s">
        <v>6035</v>
      </c>
      <c r="B1455" s="132"/>
      <c r="C1455" s="132" ph="1"/>
      <c r="D1455" s="132" t="s">
        <v>6060</v>
      </c>
      <c r="E1455" s="132" t="s" ph="1">
        <v>6021</v>
      </c>
      <c r="F1455" s="132" t="s">
        <v>7975</v>
      </c>
      <c r="G1455" s="132" t="s">
        <v>7947</v>
      </c>
    </row>
    <row r="1456" spans="1:11" ht="21.75" customHeight="1">
      <c r="A1456" s="132" t="s">
        <v>6035</v>
      </c>
      <c r="B1456" s="132" t="s">
        <v>5213</v>
      </c>
      <c r="C1456" s="132" t="s" ph="1">
        <v>1004</v>
      </c>
      <c r="D1456" s="132" t="s">
        <v>5676</v>
      </c>
      <c r="E1456" s="132" t="s" ph="1">
        <v>2150</v>
      </c>
      <c r="F1456" s="132" t="s">
        <v>7975</v>
      </c>
      <c r="G1456" s="132" t="s">
        <v>7947</v>
      </c>
    </row>
    <row r="1457" spans="1:11" ht="21.75" customHeight="1">
      <c r="A1457" s="132" t="s">
        <v>6035</v>
      </c>
      <c r="B1457" s="132"/>
      <c r="C1457" s="132" ph="1"/>
      <c r="D1457" s="132" t="s">
        <v>6060</v>
      </c>
      <c r="E1457" s="132" t="s" ph="1">
        <v>6021</v>
      </c>
      <c r="F1457" s="132" t="s">
        <v>7975</v>
      </c>
      <c r="G1457" s="132" t="s">
        <v>7947</v>
      </c>
      <c r="H1457" s="131" ph="1"/>
      <c r="J1457" s="131" ph="1"/>
      <c r="K1457" s="131" ph="1"/>
    </row>
    <row r="1458" spans="1:11" ht="21.75" customHeight="1">
      <c r="A1458" s="132" t="s">
        <v>6035</v>
      </c>
      <c r="B1458" s="132"/>
      <c r="C1458" s="132" ph="1"/>
      <c r="D1458" s="132" t="s">
        <v>4927</v>
      </c>
      <c r="E1458" s="132" t="s" ph="1">
        <v>3516</v>
      </c>
      <c r="F1458" s="132" t="s">
        <v>7975</v>
      </c>
      <c r="G1458" s="132" t="s">
        <v>7947</v>
      </c>
    </row>
    <row r="1459" spans="1:11" ht="21.75" customHeight="1">
      <c r="A1459" s="132" t="s">
        <v>6035</v>
      </c>
      <c r="B1459" s="132"/>
      <c r="C1459" s="132" ph="1"/>
      <c r="D1459" s="132">
        <v>81415</v>
      </c>
      <c r="E1459" s="132" t="s" ph="1">
        <v>6043</v>
      </c>
      <c r="F1459" s="132" t="s">
        <v>7975</v>
      </c>
      <c r="G1459" s="132" t="s">
        <v>7947</v>
      </c>
    </row>
    <row r="1460" spans="1:11" ht="21.75" customHeight="1">
      <c r="A1460" s="132" t="s">
        <v>6035</v>
      </c>
      <c r="B1460" s="132" t="s">
        <v>6083</v>
      </c>
      <c r="C1460" s="132" t="s" ph="1">
        <v>6082</v>
      </c>
      <c r="D1460" s="132" t="s">
        <v>6081</v>
      </c>
      <c r="E1460" s="132" t="s" ph="1">
        <v>6079</v>
      </c>
      <c r="F1460" s="132" t="s">
        <v>7975</v>
      </c>
      <c r="G1460" s="132" t="s">
        <v>7947</v>
      </c>
      <c r="H1460" s="131" ph="1"/>
      <c r="J1460" s="131" ph="1"/>
      <c r="K1460" s="131" ph="1"/>
    </row>
    <row r="1461" spans="1:11" ht="21.75" customHeight="1">
      <c r="A1461" s="132" t="s">
        <v>6035</v>
      </c>
      <c r="B1461" s="132"/>
      <c r="C1461" s="132" ph="1"/>
      <c r="D1461" s="132" t="s">
        <v>6060</v>
      </c>
      <c r="E1461" s="132" t="s" ph="1">
        <v>6021</v>
      </c>
      <c r="F1461" s="132" t="s">
        <v>7975</v>
      </c>
      <c r="G1461" s="132" t="s">
        <v>7947</v>
      </c>
      <c r="H1461" s="131" ph="1"/>
      <c r="J1461" s="131" ph="1"/>
      <c r="K1461" s="131" ph="1"/>
    </row>
    <row r="1462" spans="1:11" ht="21.75" customHeight="1">
      <c r="A1462" s="132" t="s">
        <v>6035</v>
      </c>
      <c r="B1462" s="132"/>
      <c r="C1462" s="132" ph="1"/>
      <c r="D1462" s="132">
        <v>81415</v>
      </c>
      <c r="E1462" s="132" t="s" ph="1">
        <v>6043</v>
      </c>
      <c r="F1462" s="132" t="s">
        <v>7975</v>
      </c>
      <c r="G1462" s="132" t="s">
        <v>7947</v>
      </c>
    </row>
    <row r="1463" spans="1:11" ht="21.75" customHeight="1">
      <c r="A1463" s="132" t="s">
        <v>6035</v>
      </c>
      <c r="B1463" s="132" t="s">
        <v>6078</v>
      </c>
      <c r="C1463" s="132" t="s" ph="1">
        <v>6077</v>
      </c>
      <c r="D1463" s="132" t="s">
        <v>6060</v>
      </c>
      <c r="E1463" s="132" t="s" ph="1">
        <v>6021</v>
      </c>
      <c r="F1463" s="132" t="s">
        <v>7975</v>
      </c>
      <c r="G1463" s="132" t="s">
        <v>7947</v>
      </c>
    </row>
    <row r="1464" spans="1:11" ht="21.75" customHeight="1">
      <c r="A1464" s="132" t="s">
        <v>6035</v>
      </c>
      <c r="B1464" s="132" t="s">
        <v>2056</v>
      </c>
      <c r="C1464" s="132" t="s" ph="1">
        <v>4765</v>
      </c>
      <c r="D1464" s="132" t="s">
        <v>6060</v>
      </c>
      <c r="E1464" s="132" t="s" ph="1">
        <v>6021</v>
      </c>
      <c r="F1464" s="132" t="s">
        <v>7975</v>
      </c>
      <c r="G1464" s="132" t="s">
        <v>7947</v>
      </c>
    </row>
    <row r="1465" spans="1:11" ht="21.75" customHeight="1">
      <c r="A1465" s="132" t="s">
        <v>6035</v>
      </c>
      <c r="B1465" s="132" t="s">
        <v>6076</v>
      </c>
      <c r="C1465" s="132" t="s" ph="1">
        <v>3695</v>
      </c>
      <c r="D1465" s="132" t="s">
        <v>6060</v>
      </c>
      <c r="E1465" s="132" t="s" ph="1">
        <v>6021</v>
      </c>
      <c r="F1465" s="132" t="s">
        <v>7975</v>
      </c>
      <c r="G1465" s="132" t="s">
        <v>7947</v>
      </c>
    </row>
    <row r="1466" spans="1:11" ht="21.75" customHeight="1">
      <c r="A1466" s="132" t="s">
        <v>6035</v>
      </c>
      <c r="B1466" s="132" t="s">
        <v>4037</v>
      </c>
      <c r="C1466" s="132" t="s" ph="1">
        <v>6074</v>
      </c>
      <c r="D1466" s="132" t="s">
        <v>4927</v>
      </c>
      <c r="E1466" s="132" t="s" ph="1">
        <v>3516</v>
      </c>
      <c r="F1466" s="132" t="s">
        <v>7975</v>
      </c>
      <c r="G1466" s="132" t="s">
        <v>7947</v>
      </c>
    </row>
    <row r="1467" spans="1:11" ht="21.75" customHeight="1">
      <c r="A1467" s="132" t="s">
        <v>6035</v>
      </c>
      <c r="B1467" s="132" t="s">
        <v>6072</v>
      </c>
      <c r="C1467" s="132" t="s" ph="1">
        <v>6071</v>
      </c>
      <c r="D1467" s="132" t="s">
        <v>4927</v>
      </c>
      <c r="E1467" s="132" t="s" ph="1">
        <v>3516</v>
      </c>
      <c r="F1467" s="132" t="s">
        <v>7975</v>
      </c>
      <c r="G1467" s="132" t="s">
        <v>7947</v>
      </c>
    </row>
    <row r="1468" spans="1:11" ht="21.75" customHeight="1">
      <c r="A1468" s="132" t="s">
        <v>6035</v>
      </c>
      <c r="B1468" s="132" t="s">
        <v>4230</v>
      </c>
      <c r="C1468" s="132" t="s" ph="1">
        <v>6070</v>
      </c>
      <c r="D1468" s="132" t="s">
        <v>4927</v>
      </c>
      <c r="E1468" s="132" t="s" ph="1">
        <v>3516</v>
      </c>
      <c r="F1468" s="132" t="s">
        <v>7975</v>
      </c>
      <c r="G1468" s="132" t="s">
        <v>7947</v>
      </c>
      <c r="H1468" s="131" ph="1"/>
      <c r="J1468" s="131" ph="1"/>
      <c r="K1468" s="131" ph="1"/>
    </row>
    <row r="1469" spans="1:11" ht="21.75" customHeight="1">
      <c r="A1469" s="132" t="s">
        <v>6035</v>
      </c>
      <c r="B1469" s="132" t="s">
        <v>1049</v>
      </c>
      <c r="C1469" s="132" t="s" ph="1">
        <v>679</v>
      </c>
      <c r="D1469" s="132" t="s">
        <v>4927</v>
      </c>
      <c r="E1469" s="132" t="s" ph="1">
        <v>3516</v>
      </c>
      <c r="F1469" s="132" t="s">
        <v>7975</v>
      </c>
      <c r="G1469" s="132" t="s">
        <v>7947</v>
      </c>
    </row>
    <row r="1470" spans="1:11" ht="21.75" customHeight="1">
      <c r="A1470" s="132" t="s">
        <v>6035</v>
      </c>
      <c r="B1470" s="132" t="s">
        <v>4440</v>
      </c>
      <c r="C1470" s="132" t="s" ph="1">
        <v>6068</v>
      </c>
      <c r="D1470" s="132" t="s">
        <v>4927</v>
      </c>
      <c r="E1470" s="132" t="s" ph="1">
        <v>3516</v>
      </c>
      <c r="F1470" s="132" t="s">
        <v>7975</v>
      </c>
      <c r="G1470" s="132" t="s">
        <v>7947</v>
      </c>
    </row>
    <row r="1471" spans="1:11" ht="21.75" customHeight="1">
      <c r="A1471" s="132" t="s">
        <v>6035</v>
      </c>
      <c r="B1471" s="132"/>
      <c r="C1471" s="132" ph="1"/>
      <c r="D1471" s="132">
        <v>81415</v>
      </c>
      <c r="E1471" s="132" t="s" ph="1">
        <v>6043</v>
      </c>
      <c r="F1471" s="132" t="s">
        <v>7975</v>
      </c>
      <c r="G1471" s="132" t="s">
        <v>7947</v>
      </c>
    </row>
    <row r="1472" spans="1:11" ht="21.75" customHeight="1">
      <c r="A1472" s="132" t="s">
        <v>6035</v>
      </c>
      <c r="B1472" s="132" t="s">
        <v>6066</v>
      </c>
      <c r="C1472" s="132" t="s" ph="1">
        <v>4470</v>
      </c>
      <c r="D1472" s="132" t="s">
        <v>4927</v>
      </c>
      <c r="E1472" s="132" t="s" ph="1">
        <v>3516</v>
      </c>
      <c r="F1472" s="132" t="s">
        <v>7975</v>
      </c>
      <c r="G1472" s="132" t="s">
        <v>7947</v>
      </c>
      <c r="H1472" s="131" ph="1"/>
      <c r="J1472" s="131" ph="1"/>
      <c r="K1472" s="131" ph="1"/>
    </row>
    <row r="1473" spans="1:11" ht="21.75" customHeight="1">
      <c r="A1473" s="132" t="s">
        <v>6035</v>
      </c>
      <c r="B1473" s="132"/>
      <c r="C1473" s="132" ph="1"/>
      <c r="D1473" s="132">
        <v>81415</v>
      </c>
      <c r="E1473" s="132" t="s" ph="1">
        <v>6043</v>
      </c>
      <c r="F1473" s="132" t="s">
        <v>7975</v>
      </c>
      <c r="G1473" s="132" t="s">
        <v>7947</v>
      </c>
      <c r="H1473" s="131" ph="1"/>
      <c r="J1473" s="131" ph="1"/>
      <c r="K1473" s="131" ph="1"/>
    </row>
    <row r="1474" spans="1:11" ht="21.75" customHeight="1">
      <c r="A1474" s="132" t="s">
        <v>6035</v>
      </c>
      <c r="B1474" s="132" t="s">
        <v>6063</v>
      </c>
      <c r="C1474" s="132" t="s" ph="1">
        <v>6062</v>
      </c>
      <c r="D1474" s="132">
        <v>81415</v>
      </c>
      <c r="E1474" s="132" t="s" ph="1">
        <v>6043</v>
      </c>
      <c r="F1474" s="132" t="s">
        <v>7975</v>
      </c>
      <c r="G1474" s="132" t="s">
        <v>7947</v>
      </c>
    </row>
    <row r="1475" spans="1:11" ht="21.75" customHeight="1">
      <c r="A1475" s="132" t="s">
        <v>6035</v>
      </c>
      <c r="B1475" s="132" t="s">
        <v>1997</v>
      </c>
      <c r="C1475" s="132" t="s" ph="1">
        <v>6061</v>
      </c>
      <c r="D1475" s="132" t="s">
        <v>6060</v>
      </c>
      <c r="E1475" s="132" t="s" ph="1">
        <v>6021</v>
      </c>
      <c r="F1475" s="132" t="s">
        <v>7975</v>
      </c>
      <c r="G1475" s="132" t="s">
        <v>7947</v>
      </c>
    </row>
    <row r="1476" spans="1:11" ht="21.75" customHeight="1">
      <c r="A1476" s="132" t="s">
        <v>6035</v>
      </c>
      <c r="B1476" s="132"/>
      <c r="C1476" s="132" ph="1"/>
      <c r="D1476" s="132" t="s">
        <v>4927</v>
      </c>
      <c r="E1476" s="132" t="s" ph="1">
        <v>3516</v>
      </c>
      <c r="F1476" s="132" t="s">
        <v>7975</v>
      </c>
      <c r="G1476" s="132" t="s">
        <v>7947</v>
      </c>
      <c r="H1476" s="131" ph="1"/>
      <c r="J1476" s="131" ph="1"/>
      <c r="K1476" s="131" ph="1"/>
    </row>
    <row r="1477" spans="1:11" ht="21.75" customHeight="1">
      <c r="A1477" s="132" t="s">
        <v>6035</v>
      </c>
      <c r="B1477" s="132"/>
      <c r="C1477" s="132" ph="1"/>
      <c r="D1477" s="132">
        <v>81415</v>
      </c>
      <c r="E1477" s="132" t="s" ph="1">
        <v>6043</v>
      </c>
      <c r="F1477" s="132" t="s">
        <v>7975</v>
      </c>
      <c r="G1477" s="132" t="s">
        <v>7947</v>
      </c>
      <c r="H1477" s="131" ph="1"/>
      <c r="J1477" s="131" ph="1"/>
      <c r="K1477" s="131" ph="1"/>
    </row>
    <row r="1478" spans="1:11" ht="21.75" customHeight="1">
      <c r="A1478" s="132" t="s">
        <v>6035</v>
      </c>
      <c r="B1478" s="132" t="s">
        <v>2650</v>
      </c>
      <c r="C1478" s="132" t="s" ph="1">
        <v>6058</v>
      </c>
      <c r="D1478" s="132" t="s">
        <v>6059</v>
      </c>
      <c r="E1478" s="132" t="s" ph="1">
        <v>6058</v>
      </c>
      <c r="F1478" s="132" t="s">
        <v>7975</v>
      </c>
      <c r="G1478" s="132" t="s">
        <v>7947</v>
      </c>
    </row>
    <row r="1479" spans="1:11" ht="21.75" customHeight="1">
      <c r="A1479" s="132" t="s">
        <v>6035</v>
      </c>
      <c r="B1479" s="132" t="s">
        <v>5218</v>
      </c>
      <c r="C1479" s="132" t="s" ph="1">
        <v>6056</v>
      </c>
      <c r="D1479" s="132" t="s">
        <v>6057</v>
      </c>
      <c r="E1479" s="132" t="s" ph="1">
        <v>6056</v>
      </c>
      <c r="F1479" s="132" t="s">
        <v>7975</v>
      </c>
      <c r="G1479" s="132" t="s">
        <v>7947</v>
      </c>
    </row>
    <row r="1480" spans="1:11" ht="21.75" customHeight="1">
      <c r="A1480" s="132" t="s">
        <v>6035</v>
      </c>
      <c r="B1480" s="132" t="s">
        <v>1071</v>
      </c>
      <c r="C1480" s="132" t="s" ph="1">
        <v>2197</v>
      </c>
      <c r="D1480" s="132" t="s">
        <v>6054</v>
      </c>
      <c r="E1480" s="132" t="s" ph="1">
        <v>2197</v>
      </c>
      <c r="F1480" s="132" t="s">
        <v>7975</v>
      </c>
      <c r="G1480" s="132" t="s">
        <v>7947</v>
      </c>
    </row>
    <row r="1481" spans="1:11" ht="21.75" customHeight="1">
      <c r="A1481" s="132" t="s">
        <v>6035</v>
      </c>
      <c r="B1481" s="132" t="s">
        <v>6053</v>
      </c>
      <c r="C1481" s="132" t="s" ph="1">
        <v>1142</v>
      </c>
      <c r="D1481" s="132" t="s">
        <v>6051</v>
      </c>
      <c r="E1481" s="132" t="s" ph="1">
        <v>1142</v>
      </c>
      <c r="F1481" s="132" t="s">
        <v>7975</v>
      </c>
      <c r="G1481" s="132" t="s">
        <v>7947</v>
      </c>
    </row>
    <row r="1482" spans="1:11" ht="21.75" customHeight="1">
      <c r="A1482" s="132" t="s">
        <v>6035</v>
      </c>
      <c r="B1482" s="132" t="s">
        <v>4186</v>
      </c>
      <c r="C1482" s="132" t="s" ph="1">
        <v>6049</v>
      </c>
      <c r="D1482" s="132">
        <v>81415</v>
      </c>
      <c r="E1482" s="132" t="s" ph="1">
        <v>6043</v>
      </c>
      <c r="F1482" s="132" t="s">
        <v>7975</v>
      </c>
      <c r="G1482" s="132" t="s">
        <v>7947</v>
      </c>
      <c r="H1482" s="131" ph="1"/>
      <c r="J1482" s="131" ph="1"/>
      <c r="K1482" s="131" ph="1"/>
    </row>
    <row r="1483" spans="1:11" ht="21.75" customHeight="1">
      <c r="A1483" s="132" t="s">
        <v>6035</v>
      </c>
      <c r="B1483" s="132"/>
      <c r="C1483" s="132" ph="1"/>
      <c r="D1483" s="132">
        <v>81506</v>
      </c>
      <c r="E1483" s="132" t="s" ph="1">
        <v>4683</v>
      </c>
      <c r="F1483" s="132" t="s">
        <v>7975</v>
      </c>
      <c r="G1483" s="132" t="s">
        <v>7947</v>
      </c>
      <c r="H1483" s="131" ph="1"/>
      <c r="J1483" s="131" ph="1"/>
      <c r="K1483" s="131" ph="1"/>
    </row>
    <row r="1484" spans="1:11" ht="21.75" customHeight="1">
      <c r="A1484" s="132" t="s">
        <v>6035</v>
      </c>
      <c r="B1484" s="132" t="s">
        <v>6048</v>
      </c>
      <c r="C1484" s="132" t="s" ph="1">
        <v>4466</v>
      </c>
      <c r="D1484" s="132">
        <v>81415</v>
      </c>
      <c r="E1484" s="132" t="s" ph="1">
        <v>6043</v>
      </c>
      <c r="F1484" s="132" t="s">
        <v>7975</v>
      </c>
      <c r="G1484" s="132" t="s">
        <v>7947</v>
      </c>
    </row>
    <row r="1485" spans="1:11" ht="21.75" customHeight="1">
      <c r="A1485" s="132" t="s">
        <v>6035</v>
      </c>
      <c r="B1485" s="132"/>
      <c r="C1485" s="132" ph="1"/>
      <c r="D1485" s="132" t="s">
        <v>6023</v>
      </c>
      <c r="E1485" s="132" t="s" ph="1">
        <v>6021</v>
      </c>
      <c r="F1485" s="132" t="s">
        <v>7975</v>
      </c>
      <c r="G1485" s="132" t="s">
        <v>7947</v>
      </c>
    </row>
    <row r="1486" spans="1:11" ht="21.75" customHeight="1">
      <c r="A1486" s="132" t="s">
        <v>6035</v>
      </c>
      <c r="B1486" s="132" t="s">
        <v>6047</v>
      </c>
      <c r="C1486" s="132" t="s" ph="1">
        <v>5410</v>
      </c>
      <c r="D1486" s="132">
        <v>81415</v>
      </c>
      <c r="E1486" s="132" t="s" ph="1">
        <v>6043</v>
      </c>
      <c r="F1486" s="132" t="s">
        <v>7975</v>
      </c>
      <c r="G1486" s="132" t="s">
        <v>7947</v>
      </c>
      <c r="H1486" s="131" ph="1"/>
      <c r="J1486" s="131" ph="1"/>
      <c r="K1486" s="131" ph="1"/>
    </row>
    <row r="1487" spans="1:11" ht="21.75" customHeight="1">
      <c r="A1487" s="132" t="s">
        <v>6035</v>
      </c>
      <c r="B1487" s="132" t="s">
        <v>6039</v>
      </c>
      <c r="C1487" s="132" t="s" ph="1">
        <v>3977</v>
      </c>
      <c r="D1487" s="132" t="s">
        <v>6038</v>
      </c>
      <c r="E1487" s="132" t="s" ph="1">
        <v>6037</v>
      </c>
      <c r="F1487" s="132" t="s">
        <v>7975</v>
      </c>
      <c r="G1487" s="132" t="s">
        <v>7947</v>
      </c>
    </row>
    <row r="1488" spans="1:11" ht="21.75" customHeight="1">
      <c r="A1488" s="132" t="s">
        <v>6035</v>
      </c>
      <c r="B1488" s="132"/>
      <c r="C1488" s="132" ph="1"/>
      <c r="D1488" s="132" t="s">
        <v>6034</v>
      </c>
      <c r="E1488" s="132" t="s" ph="1">
        <v>6033</v>
      </c>
      <c r="F1488" s="132" t="s">
        <v>7975</v>
      </c>
      <c r="G1488" s="132" t="s">
        <v>7947</v>
      </c>
    </row>
    <row r="1489" spans="1:11" ht="21.75" customHeight="1">
      <c r="A1489" s="132" t="s">
        <v>6035</v>
      </c>
      <c r="B1489" s="132" t="s">
        <v>3220</v>
      </c>
      <c r="C1489" s="132" t="s" ph="1">
        <v>966</v>
      </c>
      <c r="D1489" s="132" t="s">
        <v>6036</v>
      </c>
      <c r="E1489" s="132" t="s" ph="1">
        <v>3343</v>
      </c>
      <c r="F1489" s="132" t="s">
        <v>7975</v>
      </c>
      <c r="G1489" s="132" t="s">
        <v>7947</v>
      </c>
    </row>
    <row r="1490" spans="1:11" ht="21.75" customHeight="1">
      <c r="A1490" s="132" t="s">
        <v>6035</v>
      </c>
      <c r="B1490" s="132"/>
      <c r="C1490" s="132" ph="1"/>
      <c r="D1490" s="132" t="s">
        <v>6034</v>
      </c>
      <c r="E1490" s="132" t="s" ph="1">
        <v>6033</v>
      </c>
      <c r="F1490" s="132" t="s">
        <v>7975</v>
      </c>
      <c r="G1490" s="132" t="s">
        <v>7947</v>
      </c>
      <c r="H1490" s="131" ph="1"/>
      <c r="J1490" s="131" ph="1"/>
      <c r="K1490" s="131" ph="1"/>
    </row>
    <row r="1491" spans="1:11" ht="21.75" customHeight="1">
      <c r="A1491" s="132" t="s">
        <v>5657</v>
      </c>
      <c r="B1491" s="132" t="s">
        <v>4703</v>
      </c>
      <c r="C1491" s="132" t="s" ph="1">
        <v>450</v>
      </c>
      <c r="D1491" s="132" t="s">
        <v>6023</v>
      </c>
      <c r="E1491" s="132" t="s" ph="1">
        <v>6032</v>
      </c>
      <c r="F1491" s="132" t="s">
        <v>3966</v>
      </c>
      <c r="G1491" s="132" t="s">
        <v>7947</v>
      </c>
      <c r="H1491" s="131" ph="1"/>
      <c r="J1491" s="131" ph="1"/>
      <c r="K1491" s="131" ph="1"/>
    </row>
    <row r="1492" spans="1:11" ht="21.75" customHeight="1">
      <c r="A1492" s="132" t="s">
        <v>5657</v>
      </c>
      <c r="B1492" s="132" t="s">
        <v>3724</v>
      </c>
      <c r="C1492" s="132" t="s" ph="1">
        <v>6031</v>
      </c>
      <c r="D1492" s="132" t="s">
        <v>6023</v>
      </c>
      <c r="E1492" s="132" t="s" ph="1">
        <v>6021</v>
      </c>
      <c r="F1492" s="132" t="s">
        <v>3966</v>
      </c>
      <c r="G1492" s="132" t="s">
        <v>7947</v>
      </c>
    </row>
    <row r="1493" spans="1:11" ht="21.75" customHeight="1">
      <c r="A1493" s="132" t="s">
        <v>5657</v>
      </c>
      <c r="B1493" s="132" t="s">
        <v>6030</v>
      </c>
      <c r="C1493" s="132" t="s" ph="1">
        <v>6028</v>
      </c>
      <c r="D1493" s="132" t="s">
        <v>6023</v>
      </c>
      <c r="E1493" s="132" t="s" ph="1">
        <v>6021</v>
      </c>
      <c r="F1493" s="132" t="s">
        <v>3966</v>
      </c>
      <c r="G1493" s="132" t="s">
        <v>7947</v>
      </c>
    </row>
    <row r="1494" spans="1:11" ht="21.75" customHeight="1">
      <c r="A1494" s="132" t="s">
        <v>5657</v>
      </c>
      <c r="B1494" s="132"/>
      <c r="C1494" s="132" ph="1"/>
      <c r="D1494" s="132" t="s">
        <v>5989</v>
      </c>
      <c r="E1494" s="132" t="s" ph="1">
        <v>3020</v>
      </c>
      <c r="F1494" s="132" t="s">
        <v>3966</v>
      </c>
      <c r="G1494" s="132" t="s">
        <v>7947</v>
      </c>
      <c r="H1494" s="131" ph="1"/>
      <c r="J1494" s="131" ph="1"/>
      <c r="K1494" s="131" ph="1"/>
    </row>
    <row r="1495" spans="1:11" ht="21.75" customHeight="1">
      <c r="A1495" s="132" t="s">
        <v>5657</v>
      </c>
      <c r="B1495" s="132" t="s">
        <v>6026</v>
      </c>
      <c r="C1495" s="132" t="s" ph="1">
        <v>6024</v>
      </c>
      <c r="D1495" s="132" t="s">
        <v>6023</v>
      </c>
      <c r="E1495" s="132" t="s" ph="1">
        <v>6021</v>
      </c>
      <c r="F1495" s="132" t="s">
        <v>3966</v>
      </c>
      <c r="G1495" s="132" t="s">
        <v>7947</v>
      </c>
    </row>
    <row r="1496" spans="1:11" ht="21.75" customHeight="1">
      <c r="A1496" s="132" t="s">
        <v>5657</v>
      </c>
      <c r="B1496" s="132"/>
      <c r="C1496" s="132" ph="1"/>
      <c r="D1496" s="132" t="s">
        <v>5989</v>
      </c>
      <c r="E1496" s="132" t="s" ph="1">
        <v>3020</v>
      </c>
      <c r="F1496" s="132" t="s">
        <v>3966</v>
      </c>
      <c r="G1496" s="132" t="s">
        <v>7947</v>
      </c>
    </row>
    <row r="1497" spans="1:11" ht="21.75" customHeight="1">
      <c r="A1497" s="132" t="s">
        <v>5657</v>
      </c>
      <c r="B1497" s="132" t="s">
        <v>4573</v>
      </c>
      <c r="C1497" s="132" t="s" ph="1">
        <v>156</v>
      </c>
      <c r="D1497" s="132" t="s">
        <v>5989</v>
      </c>
      <c r="E1497" s="132" t="s" ph="1">
        <v>3020</v>
      </c>
      <c r="F1497" s="132" t="s">
        <v>3966</v>
      </c>
      <c r="G1497" s="132" t="s">
        <v>7947</v>
      </c>
      <c r="H1497" s="131" ph="1"/>
      <c r="J1497" s="131" ph="1"/>
      <c r="K1497" s="131" ph="1"/>
    </row>
    <row r="1498" spans="1:11" ht="21.75" customHeight="1">
      <c r="A1498" s="132" t="s">
        <v>5657</v>
      </c>
      <c r="B1498" s="132" t="s">
        <v>1911</v>
      </c>
      <c r="C1498" s="132" t="s" ph="1">
        <v>6020</v>
      </c>
      <c r="D1498" s="132" t="s">
        <v>5989</v>
      </c>
      <c r="E1498" s="132" t="s" ph="1">
        <v>3020</v>
      </c>
      <c r="F1498" s="132" t="s">
        <v>3966</v>
      </c>
      <c r="G1498" s="132" t="s">
        <v>7947</v>
      </c>
    </row>
    <row r="1499" spans="1:11" ht="21.75" customHeight="1">
      <c r="A1499" s="132" t="s">
        <v>5657</v>
      </c>
      <c r="B1499" s="132" t="s">
        <v>4494</v>
      </c>
      <c r="C1499" s="132" t="s" ph="1">
        <v>6018</v>
      </c>
      <c r="D1499" s="132" t="s">
        <v>5989</v>
      </c>
      <c r="E1499" s="132" t="s" ph="1">
        <v>3020</v>
      </c>
      <c r="F1499" s="132" t="s">
        <v>3966</v>
      </c>
      <c r="G1499" s="132" t="s">
        <v>7947</v>
      </c>
      <c r="H1499" s="131" ph="1"/>
      <c r="J1499" s="131" ph="1"/>
      <c r="K1499" s="131" ph="1"/>
    </row>
    <row r="1500" spans="1:11" ht="21.75" customHeight="1">
      <c r="A1500" s="132" t="s">
        <v>5657</v>
      </c>
      <c r="B1500" s="132" t="s">
        <v>6016</v>
      </c>
      <c r="C1500" s="132" t="s" ph="1">
        <v>6015</v>
      </c>
      <c r="D1500" s="132" t="s">
        <v>5989</v>
      </c>
      <c r="E1500" s="132" t="s" ph="1">
        <v>3020</v>
      </c>
      <c r="F1500" s="132" t="s">
        <v>3966</v>
      </c>
      <c r="G1500" s="132" t="s">
        <v>7947</v>
      </c>
    </row>
    <row r="1501" spans="1:11" ht="21.75" customHeight="1">
      <c r="A1501" s="132" t="s">
        <v>5657</v>
      </c>
      <c r="B1501" s="132" t="s">
        <v>4630</v>
      </c>
      <c r="C1501" s="132" t="s" ph="1">
        <v>6014</v>
      </c>
      <c r="D1501" s="132" t="s">
        <v>5989</v>
      </c>
      <c r="E1501" s="132" t="s" ph="1">
        <v>3020</v>
      </c>
      <c r="F1501" s="132" t="s">
        <v>3966</v>
      </c>
      <c r="G1501" s="132" t="s">
        <v>7947</v>
      </c>
    </row>
    <row r="1502" spans="1:11" ht="21.75" customHeight="1">
      <c r="A1502" s="132" t="s">
        <v>5657</v>
      </c>
      <c r="B1502" s="132" t="s">
        <v>6013</v>
      </c>
      <c r="C1502" s="132" t="s" ph="1">
        <v>6012</v>
      </c>
      <c r="D1502" s="132" t="s">
        <v>5989</v>
      </c>
      <c r="E1502" s="132" t="s" ph="1">
        <v>3020</v>
      </c>
      <c r="F1502" s="132" t="s">
        <v>3966</v>
      </c>
      <c r="G1502" s="132" t="s">
        <v>7947</v>
      </c>
      <c r="H1502" s="131" ph="1"/>
      <c r="J1502" s="131" ph="1"/>
      <c r="K1502" s="131" ph="1"/>
    </row>
    <row r="1503" spans="1:11" ht="21.75" customHeight="1">
      <c r="A1503" s="132" t="s">
        <v>5657</v>
      </c>
      <c r="B1503" s="132" t="s">
        <v>6011</v>
      </c>
      <c r="C1503" s="132" t="s" ph="1">
        <v>6010</v>
      </c>
      <c r="D1503" s="132" t="s">
        <v>5989</v>
      </c>
      <c r="E1503" s="132" t="s" ph="1">
        <v>3960</v>
      </c>
      <c r="F1503" s="132" t="s">
        <v>3966</v>
      </c>
      <c r="G1503" s="132" t="s">
        <v>7947</v>
      </c>
    </row>
    <row r="1504" spans="1:11" ht="21.75" customHeight="1">
      <c r="A1504" s="132" t="s">
        <v>5657</v>
      </c>
      <c r="B1504" s="132" t="s">
        <v>6009</v>
      </c>
      <c r="C1504" s="132" t="s" ph="1">
        <v>1760</v>
      </c>
      <c r="D1504" s="132" t="s">
        <v>5989</v>
      </c>
      <c r="E1504" s="132" t="s" ph="1">
        <v>3020</v>
      </c>
      <c r="F1504" s="132" t="s">
        <v>3966</v>
      </c>
      <c r="G1504" s="132" t="s">
        <v>7947</v>
      </c>
    </row>
    <row r="1505" spans="1:11" ht="21.75" customHeight="1">
      <c r="A1505" s="132" t="s">
        <v>5657</v>
      </c>
      <c r="B1505" s="132" t="s">
        <v>6008</v>
      </c>
      <c r="C1505" s="132" t="s" ph="1">
        <v>6005</v>
      </c>
      <c r="D1505" s="132" t="s">
        <v>5989</v>
      </c>
      <c r="E1505" s="132" t="s" ph="1">
        <v>3020</v>
      </c>
      <c r="F1505" s="132" t="s">
        <v>3966</v>
      </c>
      <c r="G1505" s="132" t="s">
        <v>7947</v>
      </c>
      <c r="H1505" s="131" ph="1"/>
      <c r="J1505" s="131" ph="1"/>
      <c r="K1505" s="131" ph="1"/>
    </row>
    <row r="1506" spans="1:11" ht="21.75" customHeight="1">
      <c r="A1506" s="132" t="s">
        <v>5657</v>
      </c>
      <c r="B1506" s="132"/>
      <c r="C1506" s="132" ph="1"/>
      <c r="D1506" s="132" t="s">
        <v>6007</v>
      </c>
      <c r="E1506" s="132" t="s" ph="1">
        <v>6005</v>
      </c>
      <c r="F1506" s="132" t="s">
        <v>3966</v>
      </c>
      <c r="G1506" s="132" t="s">
        <v>7947</v>
      </c>
    </row>
    <row r="1507" spans="1:11" ht="21.75" customHeight="1">
      <c r="A1507" s="132" t="s">
        <v>5657</v>
      </c>
      <c r="B1507" s="132"/>
      <c r="C1507" s="132" ph="1"/>
      <c r="D1507" s="132" t="s">
        <v>5989</v>
      </c>
      <c r="E1507" s="132" t="s" ph="1">
        <v>3020</v>
      </c>
      <c r="F1507" s="132" t="s">
        <v>3966</v>
      </c>
      <c r="G1507" s="132" t="s">
        <v>7947</v>
      </c>
      <c r="H1507" s="131" ph="1"/>
      <c r="J1507" s="131" ph="1"/>
      <c r="K1507" s="131" ph="1"/>
    </row>
    <row r="1508" spans="1:11" ht="21.75" customHeight="1">
      <c r="A1508" s="132" t="s">
        <v>5657</v>
      </c>
      <c r="B1508" s="132" t="s">
        <v>5953</v>
      </c>
      <c r="C1508" s="132" t="s" ph="1">
        <v>5900</v>
      </c>
      <c r="D1508" s="132" t="s">
        <v>6004</v>
      </c>
      <c r="E1508" s="132" t="s" ph="1">
        <v>5900</v>
      </c>
      <c r="F1508" s="132" t="s">
        <v>3966</v>
      </c>
      <c r="G1508" s="132" t="s">
        <v>7947</v>
      </c>
    </row>
    <row r="1509" spans="1:11" ht="21.75" customHeight="1">
      <c r="A1509" s="132" t="s">
        <v>5657</v>
      </c>
      <c r="B1509" s="132" t="s">
        <v>6003</v>
      </c>
      <c r="C1509" s="132" t="s" ph="1">
        <v>406</v>
      </c>
      <c r="D1509" s="132" t="s">
        <v>3973</v>
      </c>
      <c r="E1509" s="132" t="s" ph="1">
        <v>406</v>
      </c>
      <c r="F1509" s="132" t="s">
        <v>3966</v>
      </c>
      <c r="G1509" s="132" t="s">
        <v>7947</v>
      </c>
    </row>
    <row r="1510" spans="1:11" ht="21.75" customHeight="1">
      <c r="A1510" s="132" t="s">
        <v>5657</v>
      </c>
      <c r="B1510" s="132" t="s">
        <v>3913</v>
      </c>
      <c r="C1510" s="132" t="s" ph="1">
        <v>4683</v>
      </c>
      <c r="D1510" s="132" t="s">
        <v>6001</v>
      </c>
      <c r="E1510" s="132" t="s" ph="1">
        <v>4683</v>
      </c>
      <c r="F1510" s="132" t="s">
        <v>3966</v>
      </c>
      <c r="G1510" s="132" t="s">
        <v>7947</v>
      </c>
    </row>
    <row r="1511" spans="1:11" ht="21.75" customHeight="1">
      <c r="A1511" s="132" t="s">
        <v>5657</v>
      </c>
      <c r="B1511" s="132"/>
      <c r="C1511" s="132" ph="1"/>
      <c r="D1511" s="132" t="s">
        <v>5989</v>
      </c>
      <c r="E1511" s="132" t="s" ph="1">
        <v>3020</v>
      </c>
      <c r="F1511" s="132" t="s">
        <v>3966</v>
      </c>
      <c r="G1511" s="132" t="s">
        <v>7947</v>
      </c>
      <c r="H1511" s="131" ph="1"/>
      <c r="J1511" s="131" ph="1"/>
      <c r="K1511" s="131" ph="1"/>
    </row>
    <row r="1512" spans="1:11" ht="21.75" customHeight="1">
      <c r="A1512" s="132" t="s">
        <v>5657</v>
      </c>
      <c r="B1512" s="132" t="s">
        <v>3142</v>
      </c>
      <c r="C1512" s="132" t="s" ph="1">
        <v>5998</v>
      </c>
      <c r="D1512" s="132" t="s">
        <v>6000</v>
      </c>
      <c r="E1512" s="132" t="s" ph="1">
        <v>5998</v>
      </c>
      <c r="F1512" s="132" t="s">
        <v>3966</v>
      </c>
      <c r="G1512" s="132" t="s">
        <v>7947</v>
      </c>
    </row>
    <row r="1513" spans="1:11" ht="21.75" customHeight="1">
      <c r="A1513" s="132" t="s">
        <v>5657</v>
      </c>
      <c r="B1513" s="132" t="s">
        <v>4616</v>
      </c>
      <c r="C1513" s="132" t="s" ph="1">
        <v>5996</v>
      </c>
      <c r="D1513" s="132" t="s">
        <v>5997</v>
      </c>
      <c r="E1513" s="132" t="s" ph="1">
        <v>5996</v>
      </c>
      <c r="F1513" s="132" t="s">
        <v>3966</v>
      </c>
      <c r="G1513" s="132" t="s">
        <v>7947</v>
      </c>
    </row>
    <row r="1514" spans="1:11" ht="21.75" customHeight="1">
      <c r="A1514" s="132" t="s">
        <v>5657</v>
      </c>
      <c r="B1514" s="132" t="s">
        <v>5993</v>
      </c>
      <c r="C1514" s="132" t="s" ph="1">
        <v>2225</v>
      </c>
      <c r="D1514" s="132" t="s">
        <v>5989</v>
      </c>
      <c r="E1514" s="132" t="s" ph="1">
        <v>3020</v>
      </c>
      <c r="F1514" s="132" t="s">
        <v>3966</v>
      </c>
      <c r="G1514" s="132" t="s">
        <v>7947</v>
      </c>
      <c r="H1514" s="131" ph="1"/>
      <c r="J1514" s="131" ph="1"/>
      <c r="K1514" s="131" ph="1"/>
    </row>
    <row r="1515" spans="1:11" ht="21.75" customHeight="1">
      <c r="A1515" s="132" t="s">
        <v>5657</v>
      </c>
      <c r="B1515" s="132" t="s">
        <v>5992</v>
      </c>
      <c r="C1515" s="132" t="s" ph="1">
        <v>5990</v>
      </c>
      <c r="D1515" s="132" t="s">
        <v>5989</v>
      </c>
      <c r="E1515" s="132" t="s" ph="1">
        <v>3020</v>
      </c>
      <c r="F1515" s="132" t="s">
        <v>3966</v>
      </c>
      <c r="G1515" s="132" t="s">
        <v>7947</v>
      </c>
    </row>
    <row r="1516" spans="1:11" ht="21.75" customHeight="1">
      <c r="A1516" s="132" t="s">
        <v>5657</v>
      </c>
      <c r="B1516" s="132" t="s">
        <v>1190</v>
      </c>
      <c r="C1516" s="132" t="s" ph="1">
        <v>3530</v>
      </c>
      <c r="D1516" s="132" t="s">
        <v>5989</v>
      </c>
      <c r="E1516" s="132" t="s" ph="1">
        <v>3020</v>
      </c>
      <c r="F1516" s="132" t="s">
        <v>3966</v>
      </c>
      <c r="G1516" s="132" t="s">
        <v>7947</v>
      </c>
    </row>
    <row r="1517" spans="1:11" ht="21.75" customHeight="1">
      <c r="A1517" s="132" t="s">
        <v>1956</v>
      </c>
      <c r="B1517" s="132" t="s">
        <v>5987</v>
      </c>
      <c r="C1517" s="132" t="s" ph="1">
        <v>5981</v>
      </c>
      <c r="D1517" s="132" t="s">
        <v>5963</v>
      </c>
      <c r="E1517" s="132" t="s" ph="1">
        <v>5962</v>
      </c>
      <c r="F1517" s="132" t="s">
        <v>7976</v>
      </c>
      <c r="G1517" s="132" t="s">
        <v>6833</v>
      </c>
      <c r="H1517" s="131" ph="1"/>
      <c r="J1517" s="131" ph="1"/>
      <c r="K1517" s="131" ph="1"/>
    </row>
    <row r="1518" spans="1:11" ht="21.75" customHeight="1">
      <c r="A1518" s="132" t="s">
        <v>1956</v>
      </c>
      <c r="B1518" s="132" t="s">
        <v>5987</v>
      </c>
      <c r="C1518" s="132" t="s" ph="1">
        <v>5981</v>
      </c>
      <c r="D1518" s="132" t="s">
        <v>5983</v>
      </c>
      <c r="E1518" s="132" t="s" ph="1">
        <v>5981</v>
      </c>
      <c r="F1518" s="132" t="s">
        <v>7976</v>
      </c>
      <c r="G1518" s="132" t="s">
        <v>6833</v>
      </c>
      <c r="H1518" s="131" ph="1"/>
      <c r="J1518" s="131" ph="1"/>
      <c r="K1518" s="131" ph="1"/>
    </row>
    <row r="1519" spans="1:11" ht="21.75" customHeight="1">
      <c r="A1519" s="132" t="s">
        <v>1956</v>
      </c>
      <c r="B1519" s="132" t="s">
        <v>5984</v>
      </c>
      <c r="C1519" s="132" t="s" ph="1">
        <v>827</v>
      </c>
      <c r="D1519" s="132" t="s">
        <v>5983</v>
      </c>
      <c r="E1519" s="132" t="s" ph="1">
        <v>5981</v>
      </c>
      <c r="F1519" s="132" t="s">
        <v>7976</v>
      </c>
      <c r="G1519" s="132" t="s">
        <v>6833</v>
      </c>
    </row>
    <row r="1520" spans="1:11" ht="21.75" customHeight="1">
      <c r="A1520" s="132" t="s">
        <v>1956</v>
      </c>
      <c r="B1520" s="132" t="s">
        <v>5980</v>
      </c>
      <c r="C1520" s="132" t="s" ph="1">
        <v>4071</v>
      </c>
      <c r="D1520" s="132" t="s">
        <v>5971</v>
      </c>
      <c r="E1520" s="132" t="s" ph="1">
        <v>5969</v>
      </c>
      <c r="F1520" s="132" t="s">
        <v>7976</v>
      </c>
      <c r="G1520" s="132" t="s">
        <v>6833</v>
      </c>
    </row>
    <row r="1521" spans="1:11" ht="21.75" customHeight="1">
      <c r="A1521" s="132" t="s">
        <v>1956</v>
      </c>
      <c r="B1521" s="132" t="s">
        <v>5979</v>
      </c>
      <c r="C1521" s="132" t="s" ph="1">
        <v>5978</v>
      </c>
      <c r="D1521" s="132" t="s">
        <v>5971</v>
      </c>
      <c r="E1521" s="132" t="s" ph="1">
        <v>5969</v>
      </c>
      <c r="F1521" s="132" t="s">
        <v>7976</v>
      </c>
      <c r="G1521" s="132" t="s">
        <v>6833</v>
      </c>
      <c r="H1521" s="131" ph="1"/>
      <c r="J1521" s="131" ph="1"/>
      <c r="K1521" s="131" ph="1"/>
    </row>
    <row r="1522" spans="1:11" ht="21.75" customHeight="1">
      <c r="A1522" s="132" t="s">
        <v>1956</v>
      </c>
      <c r="B1522" s="132" t="s">
        <v>5977</v>
      </c>
      <c r="C1522" s="132" t="s" ph="1">
        <v>5499</v>
      </c>
      <c r="D1522" s="132" t="s">
        <v>5971</v>
      </c>
      <c r="E1522" s="132" t="s" ph="1">
        <v>5969</v>
      </c>
      <c r="F1522" s="132" t="s">
        <v>7976</v>
      </c>
      <c r="G1522" s="132" t="s">
        <v>6833</v>
      </c>
    </row>
    <row r="1523" spans="1:11" ht="21.75" customHeight="1">
      <c r="A1523" s="132" t="s">
        <v>1956</v>
      </c>
      <c r="B1523" s="132" t="s">
        <v>5814</v>
      </c>
      <c r="C1523" s="132" t="s" ph="1">
        <v>5976</v>
      </c>
      <c r="D1523" s="132" t="s">
        <v>5971</v>
      </c>
      <c r="E1523" s="132" t="s" ph="1">
        <v>5969</v>
      </c>
      <c r="F1523" s="132" t="s">
        <v>7976</v>
      </c>
      <c r="G1523" s="132" t="s">
        <v>6833</v>
      </c>
      <c r="H1523" s="131" ph="1"/>
      <c r="J1523" s="131" ph="1"/>
      <c r="K1523" s="131" ph="1"/>
    </row>
    <row r="1524" spans="1:11" ht="21.75" customHeight="1">
      <c r="A1524" s="132" t="s">
        <v>1956</v>
      </c>
      <c r="B1524" s="132" t="s">
        <v>1889</v>
      </c>
      <c r="C1524" s="132" t="s" ph="1">
        <v>529</v>
      </c>
      <c r="D1524" s="132" t="s">
        <v>5971</v>
      </c>
      <c r="E1524" s="132" t="s" ph="1">
        <v>5969</v>
      </c>
      <c r="F1524" s="132" t="s">
        <v>7976</v>
      </c>
      <c r="G1524" s="132" t="s">
        <v>6833</v>
      </c>
    </row>
    <row r="1525" spans="1:11" ht="21.75" customHeight="1">
      <c r="A1525" s="132" t="s">
        <v>1956</v>
      </c>
      <c r="B1525" s="132" t="s">
        <v>5975</v>
      </c>
      <c r="C1525" s="132" t="s" ph="1">
        <v>787</v>
      </c>
      <c r="D1525" s="132" t="s">
        <v>5974</v>
      </c>
      <c r="E1525" s="132" t="s" ph="1">
        <v>787</v>
      </c>
      <c r="F1525" s="132" t="s">
        <v>7976</v>
      </c>
      <c r="G1525" s="132" t="s">
        <v>6833</v>
      </c>
    </row>
    <row r="1526" spans="1:11" ht="21.75" customHeight="1">
      <c r="A1526" s="132" t="s">
        <v>1956</v>
      </c>
      <c r="B1526" s="132" t="s">
        <v>5973</v>
      </c>
      <c r="C1526" s="132" t="s" ph="1">
        <v>4496</v>
      </c>
      <c r="D1526" s="132" t="s">
        <v>5971</v>
      </c>
      <c r="E1526" s="132" t="s" ph="1">
        <v>5969</v>
      </c>
      <c r="F1526" s="132" t="s">
        <v>7976</v>
      </c>
      <c r="G1526" s="132" t="s">
        <v>6833</v>
      </c>
    </row>
    <row r="1527" spans="1:11" ht="21.75" customHeight="1">
      <c r="A1527" s="132" t="s">
        <v>1956</v>
      </c>
      <c r="B1527" s="132" t="s">
        <v>5114</v>
      </c>
      <c r="C1527" s="132" t="s" ph="1">
        <v>5972</v>
      </c>
      <c r="D1527" s="132" t="s">
        <v>5971</v>
      </c>
      <c r="E1527" s="132" t="s" ph="1">
        <v>5969</v>
      </c>
      <c r="F1527" s="132" t="s">
        <v>7976</v>
      </c>
      <c r="G1527" s="132" t="s">
        <v>6833</v>
      </c>
    </row>
    <row r="1528" spans="1:11" ht="21.75" customHeight="1">
      <c r="A1528" s="132" t="s">
        <v>1956</v>
      </c>
      <c r="B1528" s="132"/>
      <c r="C1528" s="132" ph="1"/>
      <c r="D1528" s="132" t="s">
        <v>3912</v>
      </c>
      <c r="E1528" s="132" t="s" ph="1">
        <v>5960</v>
      </c>
      <c r="F1528" s="132" t="s">
        <v>7976</v>
      </c>
      <c r="G1528" s="132" t="s">
        <v>6833</v>
      </c>
    </row>
    <row r="1529" spans="1:11" ht="21.75" customHeight="1">
      <c r="A1529" s="132" t="s">
        <v>1956</v>
      </c>
      <c r="B1529" s="132" t="s">
        <v>3339</v>
      </c>
      <c r="C1529" s="132" t="s" ph="1">
        <v>5968</v>
      </c>
      <c r="D1529" s="132" t="s">
        <v>5963</v>
      </c>
      <c r="E1529" s="132" t="s" ph="1">
        <v>5962</v>
      </c>
      <c r="F1529" s="132" t="s">
        <v>7976</v>
      </c>
      <c r="G1529" s="132" t="s">
        <v>6833</v>
      </c>
      <c r="H1529" s="131" ph="1"/>
      <c r="J1529" s="131" ph="1"/>
      <c r="K1529" s="131" ph="1"/>
    </row>
    <row r="1530" spans="1:11" ht="21.75" customHeight="1">
      <c r="A1530" s="132" t="s">
        <v>1956</v>
      </c>
      <c r="B1530" s="132"/>
      <c r="C1530" s="132" ph="1"/>
      <c r="D1530" s="132" t="s">
        <v>3912</v>
      </c>
      <c r="E1530" s="132" t="s" ph="1">
        <v>5960</v>
      </c>
      <c r="F1530" s="132" t="s">
        <v>7976</v>
      </c>
      <c r="G1530" s="132" t="s">
        <v>6833</v>
      </c>
      <c r="H1530" s="131" ph="1"/>
      <c r="J1530" s="131" ph="1"/>
      <c r="K1530" s="131" ph="1"/>
    </row>
    <row r="1531" spans="1:11" ht="21.75" customHeight="1">
      <c r="A1531" s="132" t="s">
        <v>1956</v>
      </c>
      <c r="B1531" s="132" t="s">
        <v>4921</v>
      </c>
      <c r="C1531" s="132" t="s" ph="1">
        <v>5965</v>
      </c>
      <c r="D1531" s="132" t="s">
        <v>3912</v>
      </c>
      <c r="E1531" s="132" t="s" ph="1">
        <v>5960</v>
      </c>
      <c r="F1531" s="132" t="s">
        <v>7976</v>
      </c>
      <c r="G1531" s="132" t="s">
        <v>6833</v>
      </c>
    </row>
    <row r="1532" spans="1:11" ht="21.75" customHeight="1">
      <c r="A1532" s="132" t="s">
        <v>1956</v>
      </c>
      <c r="B1532" s="132"/>
      <c r="C1532" s="132" ph="1"/>
      <c r="D1532" s="132" t="s">
        <v>1883</v>
      </c>
      <c r="E1532" s="132" t="s" ph="1">
        <v>5958</v>
      </c>
      <c r="F1532" s="132" t="s">
        <v>7976</v>
      </c>
      <c r="G1532" s="132" t="s">
        <v>6833</v>
      </c>
    </row>
    <row r="1533" spans="1:11" ht="21.75" customHeight="1">
      <c r="A1533" s="132" t="s">
        <v>1956</v>
      </c>
      <c r="B1533" s="132" t="s">
        <v>1639</v>
      </c>
      <c r="C1533" s="132" t="s" ph="1">
        <v>3361</v>
      </c>
      <c r="D1533" s="132" t="s">
        <v>5963</v>
      </c>
      <c r="E1533" s="132" t="s" ph="1">
        <v>5962</v>
      </c>
      <c r="F1533" s="132" t="s">
        <v>7976</v>
      </c>
      <c r="G1533" s="132" t="s">
        <v>6833</v>
      </c>
      <c r="H1533" s="131" ph="1"/>
      <c r="J1533" s="131" ph="1"/>
      <c r="K1533" s="131" ph="1"/>
    </row>
    <row r="1534" spans="1:11" ht="21.75" customHeight="1">
      <c r="A1534" s="132" t="s">
        <v>1956</v>
      </c>
      <c r="B1534" s="132" t="s">
        <v>1942</v>
      </c>
      <c r="C1534" s="132" t="s" ph="1">
        <v>2751</v>
      </c>
      <c r="D1534" s="132" t="s">
        <v>5963</v>
      </c>
      <c r="E1534" s="132" t="s" ph="1">
        <v>5962</v>
      </c>
      <c r="F1534" s="132" t="s">
        <v>7976</v>
      </c>
      <c r="G1534" s="132" t="s">
        <v>6833</v>
      </c>
    </row>
    <row r="1535" spans="1:11" ht="21.75" customHeight="1">
      <c r="A1535" s="132" t="s">
        <v>1956</v>
      </c>
      <c r="B1535" s="132" t="s">
        <v>5961</v>
      </c>
      <c r="C1535" s="132" t="s" ph="1">
        <v>4492</v>
      </c>
      <c r="D1535" s="132" t="s">
        <v>3912</v>
      </c>
      <c r="E1535" s="132" t="s" ph="1">
        <v>5960</v>
      </c>
      <c r="F1535" s="132" t="s">
        <v>7976</v>
      </c>
      <c r="G1535" s="132" t="s">
        <v>6833</v>
      </c>
    </row>
    <row r="1536" spans="1:11" ht="21.75" customHeight="1">
      <c r="A1536" s="132" t="s">
        <v>1956</v>
      </c>
      <c r="B1536" s="132"/>
      <c r="C1536" s="132" ph="1"/>
      <c r="D1536" s="132" t="s">
        <v>1883</v>
      </c>
      <c r="E1536" s="132" t="s" ph="1">
        <v>5958</v>
      </c>
      <c r="F1536" s="132" t="s">
        <v>7976</v>
      </c>
      <c r="G1536" s="132" t="s">
        <v>6833</v>
      </c>
      <c r="H1536" s="131" ph="1"/>
      <c r="J1536" s="131" ph="1"/>
      <c r="K1536" s="131" ph="1"/>
    </row>
    <row r="1537" spans="1:11" ht="21.75" customHeight="1">
      <c r="A1537" s="132" t="s">
        <v>1956</v>
      </c>
      <c r="B1537" s="132" t="s">
        <v>3082</v>
      </c>
      <c r="C1537" s="132" t="s" ph="1">
        <v>5959</v>
      </c>
      <c r="D1537" s="132" t="s">
        <v>1883</v>
      </c>
      <c r="E1537" s="132" t="s" ph="1">
        <v>5958</v>
      </c>
      <c r="F1537" s="132" t="s">
        <v>7976</v>
      </c>
      <c r="G1537" s="132" t="s">
        <v>6833</v>
      </c>
    </row>
    <row r="1538" spans="1:11" ht="21.75" customHeight="1">
      <c r="A1538" s="132" t="s">
        <v>5249</v>
      </c>
      <c r="B1538" s="132" t="s">
        <v>5956</v>
      </c>
      <c r="C1538" s="132" t="s" ph="1">
        <v>5954</v>
      </c>
      <c r="D1538" s="132" t="s">
        <v>5955</v>
      </c>
      <c r="E1538" s="132" t="s" ph="1">
        <v>5954</v>
      </c>
      <c r="F1538" s="132" t="s">
        <v>7406</v>
      </c>
      <c r="G1538" s="132" t="s">
        <v>6833</v>
      </c>
      <c r="H1538" s="131" ph="1"/>
      <c r="J1538" s="131" ph="1"/>
      <c r="K1538" s="131" ph="1"/>
    </row>
    <row r="1539" spans="1:11" ht="21.75" customHeight="1">
      <c r="A1539" s="132" t="s">
        <v>5249</v>
      </c>
      <c r="B1539" s="132" t="s">
        <v>5952</v>
      </c>
      <c r="C1539" s="132" t="s" ph="1">
        <v>5950</v>
      </c>
      <c r="D1539" s="132" t="s">
        <v>5951</v>
      </c>
      <c r="E1539" s="132" t="s" ph="1">
        <v>5950</v>
      </c>
      <c r="F1539" s="132" t="s">
        <v>7406</v>
      </c>
      <c r="G1539" s="132" t="s">
        <v>6833</v>
      </c>
    </row>
    <row r="1540" spans="1:11" ht="21.75" customHeight="1">
      <c r="A1540" s="132" t="s">
        <v>5249</v>
      </c>
      <c r="B1540" s="132" t="s">
        <v>4289</v>
      </c>
      <c r="C1540" s="132" t="s" ph="1">
        <v>5634</v>
      </c>
      <c r="D1540" s="132" t="s">
        <v>5948</v>
      </c>
      <c r="E1540" s="132" t="s" ph="1">
        <v>5634</v>
      </c>
      <c r="F1540" s="132" t="s">
        <v>7406</v>
      </c>
      <c r="G1540" s="132" t="s">
        <v>6833</v>
      </c>
    </row>
    <row r="1541" spans="1:11" ht="21.75" customHeight="1">
      <c r="A1541" s="132" t="s">
        <v>5249</v>
      </c>
      <c r="B1541" s="132" t="s">
        <v>5947</v>
      </c>
      <c r="C1541" s="132" t="s" ph="1">
        <v>5945</v>
      </c>
      <c r="D1541" s="132" t="s">
        <v>1139</v>
      </c>
      <c r="E1541" s="132" t="s" ph="1">
        <v>5945</v>
      </c>
      <c r="F1541" s="132" t="s">
        <v>7406</v>
      </c>
      <c r="G1541" s="132" t="s">
        <v>6833</v>
      </c>
      <c r="H1541" s="131" ph="1"/>
      <c r="J1541" s="131" ph="1"/>
      <c r="K1541" s="131" ph="1"/>
    </row>
    <row r="1542" spans="1:11" ht="21.75" customHeight="1">
      <c r="A1542" s="132" t="s">
        <v>5249</v>
      </c>
      <c r="B1542" s="132" t="s">
        <v>5944</v>
      </c>
      <c r="C1542" s="132" t="s" ph="1">
        <v>5941</v>
      </c>
      <c r="D1542" s="132" t="s">
        <v>5943</v>
      </c>
      <c r="E1542" s="132" t="s" ph="1">
        <v>5941</v>
      </c>
      <c r="F1542" s="132" t="s">
        <v>7406</v>
      </c>
      <c r="G1542" s="132" t="s">
        <v>6833</v>
      </c>
    </row>
    <row r="1543" spans="1:11" ht="21.75" customHeight="1">
      <c r="A1543" s="132" t="s">
        <v>5249</v>
      </c>
      <c r="B1543" s="132" t="s">
        <v>5939</v>
      </c>
      <c r="C1543" s="132" t="s" ph="1">
        <v>5936</v>
      </c>
      <c r="D1543" s="132" t="s">
        <v>5937</v>
      </c>
      <c r="E1543" s="132" t="s" ph="1">
        <v>5936</v>
      </c>
      <c r="F1543" s="132" t="s">
        <v>7406</v>
      </c>
      <c r="G1543" s="132" t="s">
        <v>6833</v>
      </c>
    </row>
    <row r="1544" spans="1:11" ht="21.75" customHeight="1">
      <c r="A1544" s="132" t="s">
        <v>5249</v>
      </c>
      <c r="B1544" s="132" t="s">
        <v>1345</v>
      </c>
      <c r="C1544" s="132" t="s" ph="1">
        <v>3263</v>
      </c>
      <c r="D1544" s="132" t="s">
        <v>5933</v>
      </c>
      <c r="E1544" s="132" t="s" ph="1">
        <v>3263</v>
      </c>
      <c r="F1544" s="132" t="s">
        <v>7406</v>
      </c>
      <c r="G1544" s="132" t="s">
        <v>6833</v>
      </c>
      <c r="H1544" s="131" ph="1"/>
      <c r="J1544" s="131" ph="1"/>
      <c r="K1544" s="131" ph="1"/>
    </row>
    <row r="1545" spans="1:11" ht="21.75" customHeight="1">
      <c r="A1545" s="132" t="s">
        <v>5249</v>
      </c>
      <c r="B1545" s="132" t="s">
        <v>5931</v>
      </c>
      <c r="C1545" s="132" t="s" ph="1">
        <v>5928</v>
      </c>
      <c r="D1545" s="132" t="s">
        <v>5929</v>
      </c>
      <c r="E1545" s="132" t="s" ph="1">
        <v>5928</v>
      </c>
      <c r="F1545" s="132" t="s">
        <v>7406</v>
      </c>
      <c r="G1545" s="132" t="s">
        <v>6833</v>
      </c>
    </row>
    <row r="1546" spans="1:11" ht="21.75" customHeight="1">
      <c r="A1546" s="132" t="s">
        <v>5249</v>
      </c>
      <c r="B1546" s="132" t="s">
        <v>5927</v>
      </c>
      <c r="C1546" s="132" t="s" ph="1">
        <v>3406</v>
      </c>
      <c r="D1546" s="132" t="s">
        <v>494</v>
      </c>
      <c r="E1546" s="132" t="s" ph="1">
        <v>3406</v>
      </c>
      <c r="F1546" s="132" t="s">
        <v>7406</v>
      </c>
      <c r="G1546" s="132" t="s">
        <v>6833</v>
      </c>
    </row>
    <row r="1547" spans="1:11" ht="21.75" customHeight="1">
      <c r="A1547" s="132" t="s">
        <v>5249</v>
      </c>
      <c r="B1547" s="132" t="s">
        <v>4768</v>
      </c>
      <c r="C1547" s="132" t="s" ph="1">
        <v>168</v>
      </c>
      <c r="D1547" s="132" t="s">
        <v>4718</v>
      </c>
      <c r="E1547" s="132" t="s" ph="1">
        <v>168</v>
      </c>
      <c r="F1547" s="132" t="s">
        <v>7406</v>
      </c>
      <c r="G1547" s="132" t="s">
        <v>6833</v>
      </c>
      <c r="H1547" s="131" ph="1"/>
      <c r="J1547" s="131" ph="1"/>
      <c r="K1547" s="131" ph="1"/>
    </row>
    <row r="1548" spans="1:11" ht="21.75" customHeight="1">
      <c r="A1548" s="132" t="s">
        <v>5249</v>
      </c>
      <c r="B1548" s="132" t="s">
        <v>5925</v>
      </c>
      <c r="C1548" s="132" t="s" ph="1">
        <v>4708</v>
      </c>
      <c r="D1548" s="132" t="s">
        <v>5924</v>
      </c>
      <c r="E1548" s="132" t="s" ph="1">
        <v>4708</v>
      </c>
      <c r="F1548" s="132" t="s">
        <v>7406</v>
      </c>
      <c r="G1548" s="132" t="s">
        <v>6833</v>
      </c>
    </row>
    <row r="1549" spans="1:11" ht="21.75" customHeight="1">
      <c r="A1549" s="132" t="s">
        <v>5249</v>
      </c>
      <c r="B1549" s="132" t="s">
        <v>5923</v>
      </c>
      <c r="C1549" s="132" t="s" ph="1">
        <v>644</v>
      </c>
      <c r="D1549" s="132" t="s">
        <v>5560</v>
      </c>
      <c r="E1549" s="132" t="s" ph="1">
        <v>644</v>
      </c>
      <c r="F1549" s="132" t="s">
        <v>7406</v>
      </c>
      <c r="G1549" s="132" t="s">
        <v>6833</v>
      </c>
    </row>
    <row r="1550" spans="1:11" ht="21.75" customHeight="1">
      <c r="A1550" s="132" t="s">
        <v>5249</v>
      </c>
      <c r="B1550" s="132" t="s">
        <v>5922</v>
      </c>
      <c r="C1550" s="132" t="s" ph="1">
        <v>5921</v>
      </c>
      <c r="D1550" s="132" t="s">
        <v>3346</v>
      </c>
      <c r="E1550" s="132" t="s" ph="1">
        <v>5921</v>
      </c>
      <c r="F1550" s="132" t="s">
        <v>7406</v>
      </c>
      <c r="G1550" s="132" t="s">
        <v>6833</v>
      </c>
      <c r="H1550" s="131" ph="1"/>
      <c r="J1550" s="131" ph="1"/>
      <c r="K1550" s="131" ph="1"/>
    </row>
    <row r="1551" spans="1:11" ht="21.75" customHeight="1">
      <c r="A1551" s="132" t="s">
        <v>5249</v>
      </c>
      <c r="B1551" s="132" t="s">
        <v>5919</v>
      </c>
      <c r="C1551" s="132" t="s" ph="1">
        <v>5915</v>
      </c>
      <c r="D1551" s="132" t="s">
        <v>5917</v>
      </c>
      <c r="E1551" s="132" t="s" ph="1">
        <v>5915</v>
      </c>
      <c r="F1551" s="132" t="s">
        <v>7406</v>
      </c>
      <c r="G1551" s="132" t="s">
        <v>6833</v>
      </c>
    </row>
    <row r="1552" spans="1:11" ht="21.75" customHeight="1">
      <c r="A1552" s="132" t="s">
        <v>5249</v>
      </c>
      <c r="B1552" s="132" t="s">
        <v>5681</v>
      </c>
      <c r="C1552" s="132" t="s" ph="1">
        <v>5913</v>
      </c>
      <c r="D1552" s="132" t="s">
        <v>5914</v>
      </c>
      <c r="E1552" s="132" t="s" ph="1">
        <v>5913</v>
      </c>
      <c r="F1552" s="132" t="s">
        <v>7406</v>
      </c>
      <c r="G1552" s="132" t="s">
        <v>6833</v>
      </c>
    </row>
    <row r="1553" spans="1:11" ht="21.75" customHeight="1">
      <c r="A1553" s="132" t="s">
        <v>5249</v>
      </c>
      <c r="B1553" s="132" t="s">
        <v>5912</v>
      </c>
      <c r="C1553" s="132" t="s" ph="1">
        <v>2493</v>
      </c>
      <c r="D1553" s="132" t="s">
        <v>5910</v>
      </c>
      <c r="E1553" s="132" t="s" ph="1">
        <v>2493</v>
      </c>
      <c r="F1553" s="132" t="s">
        <v>7406</v>
      </c>
      <c r="G1553" s="132" t="s">
        <v>6833</v>
      </c>
      <c r="H1553" s="131" ph="1"/>
      <c r="J1553" s="131" ph="1"/>
      <c r="K1553" s="131" ph="1"/>
    </row>
    <row r="1554" spans="1:11" ht="21.75" customHeight="1">
      <c r="A1554" s="132" t="s">
        <v>5249</v>
      </c>
      <c r="B1554" s="132" t="s">
        <v>5909</v>
      </c>
      <c r="C1554" s="132" t="s" ph="1">
        <v>997</v>
      </c>
      <c r="D1554" s="132" t="s">
        <v>1944</v>
      </c>
      <c r="E1554" s="132" t="s" ph="1">
        <v>997</v>
      </c>
      <c r="F1554" s="132" t="s">
        <v>7406</v>
      </c>
      <c r="G1554" s="132" t="s">
        <v>6833</v>
      </c>
    </row>
    <row r="1555" spans="1:11" ht="21.75" customHeight="1">
      <c r="A1555" s="132" t="s">
        <v>5249</v>
      </c>
      <c r="B1555" s="132" t="s">
        <v>5906</v>
      </c>
      <c r="C1555" s="132" t="s" ph="1">
        <v>5903</v>
      </c>
      <c r="D1555" s="132" t="s">
        <v>5904</v>
      </c>
      <c r="E1555" s="132" t="s" ph="1">
        <v>5903</v>
      </c>
      <c r="F1555" s="132" t="s">
        <v>7406</v>
      </c>
      <c r="G1555" s="132" t="s">
        <v>6833</v>
      </c>
    </row>
    <row r="1556" spans="1:11" ht="21.75" customHeight="1">
      <c r="A1556" s="132" t="s">
        <v>5249</v>
      </c>
      <c r="B1556" s="132" t="s">
        <v>5901</v>
      </c>
      <c r="C1556" s="132" t="s" ph="1">
        <v>5898</v>
      </c>
      <c r="D1556" s="132" t="s">
        <v>1844</v>
      </c>
      <c r="E1556" s="132" t="s" ph="1">
        <v>5898</v>
      </c>
      <c r="F1556" s="132" t="s">
        <v>7406</v>
      </c>
      <c r="G1556" s="132" t="s">
        <v>6833</v>
      </c>
      <c r="H1556" s="131" ph="1"/>
      <c r="J1556" s="131" ph="1"/>
      <c r="K1556" s="131" ph="1"/>
    </row>
    <row r="1557" spans="1:11" ht="21.75" customHeight="1">
      <c r="A1557" s="132" t="s">
        <v>5249</v>
      </c>
      <c r="B1557" s="132" t="s">
        <v>1082</v>
      </c>
      <c r="C1557" s="132" t="s" ph="1">
        <v>1201</v>
      </c>
      <c r="D1557" s="132" t="s">
        <v>5897</v>
      </c>
      <c r="E1557" s="132" t="s" ph="1">
        <v>1201</v>
      </c>
      <c r="F1557" s="132" t="s">
        <v>7406</v>
      </c>
      <c r="G1557" s="132" t="s">
        <v>6833</v>
      </c>
    </row>
    <row r="1558" spans="1:11" ht="21.75" customHeight="1">
      <c r="A1558" s="132" t="s">
        <v>5249</v>
      </c>
      <c r="B1558" s="132" t="s">
        <v>5896</v>
      </c>
      <c r="C1558" s="132" t="s" ph="1">
        <v>1270</v>
      </c>
      <c r="D1558" s="132" t="s">
        <v>5889</v>
      </c>
      <c r="E1558" s="132" t="s" ph="1">
        <v>1270</v>
      </c>
      <c r="F1558" s="132" t="s">
        <v>7406</v>
      </c>
      <c r="G1558" s="132" t="s">
        <v>6833</v>
      </c>
    </row>
    <row r="1559" spans="1:11" ht="21.75" customHeight="1">
      <c r="A1559" s="132" t="s">
        <v>5249</v>
      </c>
      <c r="B1559" s="132" t="s">
        <v>4366</v>
      </c>
      <c r="C1559" s="132" t="s" ph="1">
        <v>5228</v>
      </c>
      <c r="D1559" s="132" t="s">
        <v>5889</v>
      </c>
      <c r="E1559" s="132" t="s" ph="1">
        <v>1270</v>
      </c>
      <c r="F1559" s="132" t="s">
        <v>7406</v>
      </c>
      <c r="G1559" s="132" t="s">
        <v>6833</v>
      </c>
      <c r="H1559" s="131" ph="1"/>
      <c r="J1559" s="131" ph="1"/>
      <c r="K1559" s="131" ph="1"/>
    </row>
    <row r="1560" spans="1:11" ht="21.75" customHeight="1">
      <c r="A1560" s="132" t="s">
        <v>5249</v>
      </c>
      <c r="B1560" s="132"/>
      <c r="C1560" s="132" ph="1"/>
      <c r="D1560" s="132" t="s">
        <v>5894</v>
      </c>
      <c r="E1560" s="132" t="s" ph="1">
        <v>5892</v>
      </c>
      <c r="F1560" s="132" t="s">
        <v>7406</v>
      </c>
      <c r="G1560" s="132" t="s">
        <v>6833</v>
      </c>
    </row>
    <row r="1561" spans="1:11" ht="21.75" customHeight="1">
      <c r="A1561" s="132" t="s">
        <v>5249</v>
      </c>
      <c r="B1561" s="132"/>
      <c r="C1561" s="132" ph="1"/>
      <c r="D1561" s="132">
        <v>82221</v>
      </c>
      <c r="E1561" s="132" t="s" ph="1">
        <v>5895</v>
      </c>
      <c r="F1561" s="132" t="s">
        <v>7406</v>
      </c>
      <c r="G1561" s="132" t="s">
        <v>6833</v>
      </c>
    </row>
    <row r="1562" spans="1:11" ht="21.75" customHeight="1">
      <c r="A1562" s="132" t="s">
        <v>5249</v>
      </c>
      <c r="B1562" s="132" t="s">
        <v>5845</v>
      </c>
      <c r="C1562" s="132" t="s" ph="1">
        <v>5892</v>
      </c>
      <c r="D1562" s="132" t="s">
        <v>5894</v>
      </c>
      <c r="E1562" s="132" t="s" ph="1">
        <v>5892</v>
      </c>
      <c r="F1562" s="132" t="s">
        <v>7406</v>
      </c>
      <c r="G1562" s="132" t="s">
        <v>6833</v>
      </c>
      <c r="H1562" s="131" ph="1"/>
      <c r="J1562" s="131" ph="1"/>
      <c r="K1562" s="131" ph="1"/>
    </row>
    <row r="1563" spans="1:11" ht="21.75" customHeight="1">
      <c r="A1563" s="132" t="s">
        <v>5249</v>
      </c>
      <c r="B1563" s="132" t="s">
        <v>5891</v>
      </c>
      <c r="C1563" s="132" t="s" ph="1">
        <v>5890</v>
      </c>
      <c r="D1563" s="132" t="s">
        <v>5889</v>
      </c>
      <c r="E1563" s="132" t="s" ph="1">
        <v>1270</v>
      </c>
      <c r="F1563" s="132" t="s">
        <v>7406</v>
      </c>
      <c r="G1563" s="132" t="s">
        <v>6833</v>
      </c>
    </row>
    <row r="1564" spans="1:11" ht="21.75" customHeight="1">
      <c r="A1564" s="132" t="s">
        <v>5249</v>
      </c>
      <c r="B1564" s="132" t="s">
        <v>5887</v>
      </c>
      <c r="C1564" s="132" t="s" ph="1">
        <v>1706</v>
      </c>
      <c r="D1564" s="132" t="s">
        <v>5886</v>
      </c>
      <c r="E1564" s="132" t="s" ph="1">
        <v>1706</v>
      </c>
      <c r="F1564" s="132" t="s">
        <v>7406</v>
      </c>
      <c r="G1564" s="132" t="s">
        <v>6833</v>
      </c>
    </row>
    <row r="1565" spans="1:11" ht="21.75" customHeight="1">
      <c r="A1565" s="132" t="s">
        <v>5249</v>
      </c>
      <c r="B1565" s="132" t="s">
        <v>3213</v>
      </c>
      <c r="C1565" s="132" t="s" ph="1">
        <v>695</v>
      </c>
      <c r="D1565" s="132" t="s">
        <v>5885</v>
      </c>
      <c r="E1565" s="132" t="s" ph="1">
        <v>695</v>
      </c>
      <c r="F1565" s="132" t="s">
        <v>7406</v>
      </c>
      <c r="G1565" s="132" t="s">
        <v>6833</v>
      </c>
      <c r="H1565" s="131" ph="1"/>
      <c r="J1565" s="131" ph="1"/>
      <c r="K1565" s="131" ph="1"/>
    </row>
    <row r="1566" spans="1:11" ht="21.75" customHeight="1">
      <c r="A1566" s="132" t="s">
        <v>5249</v>
      </c>
      <c r="B1566" s="132" t="s">
        <v>5884</v>
      </c>
      <c r="C1566" s="132" t="s" ph="1">
        <v>5883</v>
      </c>
      <c r="D1566" s="132" t="s">
        <v>4178</v>
      </c>
      <c r="E1566" s="132" t="s" ph="1">
        <v>5883</v>
      </c>
      <c r="F1566" s="132" t="s">
        <v>7406</v>
      </c>
      <c r="G1566" s="132" t="s">
        <v>6833</v>
      </c>
    </row>
    <row r="1567" spans="1:11" ht="21.75" customHeight="1">
      <c r="A1567" s="132" t="s">
        <v>5249</v>
      </c>
      <c r="B1567" s="132" t="s">
        <v>5400</v>
      </c>
      <c r="C1567" s="132" t="s" ph="1">
        <v>5880</v>
      </c>
      <c r="D1567" s="132" t="s">
        <v>5882</v>
      </c>
      <c r="E1567" s="132" t="s" ph="1">
        <v>5880</v>
      </c>
      <c r="F1567" s="132" t="s">
        <v>7406</v>
      </c>
      <c r="G1567" s="132" t="s">
        <v>6833</v>
      </c>
    </row>
    <row r="1568" spans="1:11" ht="21.75" customHeight="1">
      <c r="A1568" s="132" t="s">
        <v>4180</v>
      </c>
      <c r="B1568" s="132" t="s">
        <v>5878</v>
      </c>
      <c r="C1568" s="132" t="s" ph="1">
        <v>1781</v>
      </c>
      <c r="D1568" s="132" t="s">
        <v>5834</v>
      </c>
      <c r="E1568" s="132" t="s" ph="1">
        <v>1781</v>
      </c>
      <c r="F1568" s="132" t="s">
        <v>6103</v>
      </c>
      <c r="G1568" s="132" t="s">
        <v>6833</v>
      </c>
    </row>
    <row r="1569" spans="1:11" ht="21.75" customHeight="1">
      <c r="A1569" s="132" t="s">
        <v>4180</v>
      </c>
      <c r="B1569" s="132"/>
      <c r="C1569" s="132" ph="1"/>
      <c r="D1569" s="132" t="s">
        <v>4588</v>
      </c>
      <c r="E1569" s="132" t="s" ph="1">
        <v>5843</v>
      </c>
      <c r="F1569" s="132" t="s">
        <v>6103</v>
      </c>
      <c r="G1569" s="132" t="s">
        <v>6833</v>
      </c>
    </row>
    <row r="1570" spans="1:11" ht="21.75" customHeight="1">
      <c r="A1570" s="132" t="s">
        <v>4180</v>
      </c>
      <c r="B1570" s="132" t="s">
        <v>5877</v>
      </c>
      <c r="C1570" s="132" t="s" ph="1">
        <v>2475</v>
      </c>
      <c r="D1570" s="132" t="s">
        <v>5841</v>
      </c>
      <c r="E1570" s="132" t="s" ph="1">
        <v>2475</v>
      </c>
      <c r="F1570" s="132" t="s">
        <v>6103</v>
      </c>
      <c r="G1570" s="132" t="s">
        <v>6833</v>
      </c>
      <c r="H1570" s="131" ph="1"/>
      <c r="J1570" s="131" ph="1"/>
      <c r="K1570" s="131" ph="1"/>
    </row>
    <row r="1571" spans="1:11" ht="21.75" customHeight="1">
      <c r="A1571" s="132" t="s">
        <v>4180</v>
      </c>
      <c r="B1571" s="132" t="s">
        <v>5876</v>
      </c>
      <c r="C1571" s="132" t="s" ph="1">
        <v>5839</v>
      </c>
      <c r="D1571" s="132" t="s">
        <v>5840</v>
      </c>
      <c r="E1571" s="132" t="s" ph="1">
        <v>5839</v>
      </c>
      <c r="F1571" s="132" t="s">
        <v>6103</v>
      </c>
      <c r="G1571" s="132" t="s">
        <v>6833</v>
      </c>
    </row>
    <row r="1572" spans="1:11" ht="21.75" customHeight="1">
      <c r="A1572" s="132" t="s">
        <v>4180</v>
      </c>
      <c r="B1572" s="132" t="s">
        <v>268</v>
      </c>
      <c r="C1572" s="132" t="s" ph="1">
        <v>5875</v>
      </c>
      <c r="D1572" s="132" t="s">
        <v>5840</v>
      </c>
      <c r="E1572" s="132" t="s" ph="1">
        <v>5839</v>
      </c>
      <c r="F1572" s="132" t="s">
        <v>6103</v>
      </c>
      <c r="G1572" s="132" t="s">
        <v>6833</v>
      </c>
    </row>
    <row r="1573" spans="1:11" ht="21.75" customHeight="1">
      <c r="A1573" s="132" t="s">
        <v>4180</v>
      </c>
      <c r="B1573" s="132" t="s">
        <v>5874</v>
      </c>
      <c r="C1573" s="132" t="s" ph="1">
        <v>4375</v>
      </c>
      <c r="D1573" s="132" t="s">
        <v>5853</v>
      </c>
      <c r="E1573" s="132" t="s" ph="1">
        <v>5851</v>
      </c>
      <c r="F1573" s="132" t="s">
        <v>6103</v>
      </c>
      <c r="G1573" s="132" t="s">
        <v>6833</v>
      </c>
      <c r="H1573" s="131" ph="1"/>
      <c r="J1573" s="131" ph="1"/>
      <c r="K1573" s="131" ph="1"/>
    </row>
    <row r="1574" spans="1:11" ht="21.75" customHeight="1">
      <c r="A1574" s="132" t="s">
        <v>4180</v>
      </c>
      <c r="B1574" s="132" t="s">
        <v>5873</v>
      </c>
      <c r="C1574" s="132" t="s" ph="1">
        <v>5850</v>
      </c>
      <c r="D1574" s="132" t="s">
        <v>1883</v>
      </c>
      <c r="E1574" s="132" t="s" ph="1">
        <v>5850</v>
      </c>
      <c r="F1574" s="132" t="s">
        <v>6103</v>
      </c>
      <c r="G1574" s="132" t="s">
        <v>6833</v>
      </c>
    </row>
    <row r="1575" spans="1:11" ht="21.75" customHeight="1">
      <c r="A1575" s="132" t="s">
        <v>4180</v>
      </c>
      <c r="B1575" s="132" t="s">
        <v>5872</v>
      </c>
      <c r="C1575" s="132" t="s" ph="1">
        <v>5870</v>
      </c>
      <c r="D1575" s="132" t="s">
        <v>1883</v>
      </c>
      <c r="E1575" s="132" t="s" ph="1">
        <v>5850</v>
      </c>
      <c r="F1575" s="132" t="s">
        <v>6103</v>
      </c>
      <c r="G1575" s="132" t="s">
        <v>6833</v>
      </c>
    </row>
    <row r="1576" spans="1:11" ht="21.75" customHeight="1">
      <c r="A1576" s="132" t="s">
        <v>4180</v>
      </c>
      <c r="B1576" s="132" t="s">
        <v>5869</v>
      </c>
      <c r="C1576" s="132" t="s" ph="1">
        <v>5867</v>
      </c>
      <c r="D1576" s="132" t="s">
        <v>5868</v>
      </c>
      <c r="E1576" s="132" t="s" ph="1">
        <v>5867</v>
      </c>
      <c r="F1576" s="132" t="s">
        <v>6103</v>
      </c>
      <c r="G1576" s="132" t="s">
        <v>6833</v>
      </c>
      <c r="H1576" s="131" ph="1"/>
      <c r="J1576" s="131" ph="1"/>
      <c r="K1576" s="131" ph="1"/>
    </row>
    <row r="1577" spans="1:11" ht="21.75" customHeight="1">
      <c r="A1577" s="132" t="s">
        <v>4180</v>
      </c>
      <c r="B1577" s="132" t="s">
        <v>5865</v>
      </c>
      <c r="C1577" s="132" t="s" ph="1">
        <v>5831</v>
      </c>
      <c r="D1577" s="132" t="s">
        <v>5832</v>
      </c>
      <c r="E1577" s="132" t="s" ph="1">
        <v>5831</v>
      </c>
      <c r="F1577" s="132" t="s">
        <v>6103</v>
      </c>
      <c r="G1577" s="132" t="s">
        <v>6833</v>
      </c>
    </row>
    <row r="1578" spans="1:11" ht="21.75" customHeight="1">
      <c r="A1578" s="132" t="s">
        <v>4180</v>
      </c>
      <c r="B1578" s="132" t="s">
        <v>165</v>
      </c>
      <c r="C1578" s="132" t="s" ph="1">
        <v>5468</v>
      </c>
      <c r="D1578" s="132" t="s">
        <v>4914</v>
      </c>
      <c r="E1578" s="132" t="s" ph="1">
        <v>5468</v>
      </c>
      <c r="F1578" s="132" t="s">
        <v>6103</v>
      </c>
      <c r="G1578" s="132" t="s">
        <v>6833</v>
      </c>
    </row>
    <row r="1579" spans="1:11" ht="21.75" customHeight="1">
      <c r="A1579" s="132" t="s">
        <v>4180</v>
      </c>
      <c r="B1579" s="132" t="s">
        <v>5864</v>
      </c>
      <c r="C1579" s="132" t="s" ph="1">
        <v>5861</v>
      </c>
      <c r="D1579" s="132" t="s">
        <v>5863</v>
      </c>
      <c r="E1579" s="132" t="s" ph="1">
        <v>5861</v>
      </c>
      <c r="F1579" s="132" t="s">
        <v>6103</v>
      </c>
      <c r="G1579" s="132" t="s">
        <v>6833</v>
      </c>
      <c r="H1579" s="131" ph="1"/>
      <c r="J1579" s="131" ph="1"/>
      <c r="K1579" s="131" ph="1"/>
    </row>
    <row r="1580" spans="1:11" ht="21.75" customHeight="1">
      <c r="A1580" s="132" t="s">
        <v>4180</v>
      </c>
      <c r="B1580" s="132" t="s">
        <v>1550</v>
      </c>
      <c r="C1580" s="132" t="s" ph="1">
        <v>3729</v>
      </c>
      <c r="D1580" s="132" t="s">
        <v>3051</v>
      </c>
      <c r="E1580" s="132" t="s" ph="1">
        <v>3729</v>
      </c>
      <c r="F1580" s="132" t="s">
        <v>6103</v>
      </c>
      <c r="G1580" s="132" t="s">
        <v>6833</v>
      </c>
    </row>
    <row r="1581" spans="1:11" ht="21.75" customHeight="1">
      <c r="A1581" s="132" t="s">
        <v>4180</v>
      </c>
      <c r="B1581" s="132" t="s">
        <v>2178</v>
      </c>
      <c r="C1581" s="132" t="s" ph="1">
        <v>5857</v>
      </c>
      <c r="D1581" s="132" t="s">
        <v>5859</v>
      </c>
      <c r="E1581" s="132" t="s" ph="1">
        <v>5857</v>
      </c>
      <c r="F1581" s="132" t="s">
        <v>6103</v>
      </c>
      <c r="G1581" s="132" t="s">
        <v>6833</v>
      </c>
    </row>
    <row r="1582" spans="1:11" ht="21.75" customHeight="1">
      <c r="A1582" s="132" t="s">
        <v>4180</v>
      </c>
      <c r="B1582" s="132"/>
      <c r="C1582" s="132" ph="1"/>
      <c r="D1582" s="132">
        <v>82301</v>
      </c>
      <c r="E1582" s="132" t="s" ph="1">
        <v>779</v>
      </c>
      <c r="F1582" s="132" t="s">
        <v>6103</v>
      </c>
      <c r="G1582" s="132" t="s">
        <v>6833</v>
      </c>
      <c r="H1582" s="131" ph="1"/>
      <c r="J1582" s="131" ph="1"/>
      <c r="K1582" s="131" ph="1"/>
    </row>
    <row r="1583" spans="1:11" ht="21.75" customHeight="1">
      <c r="A1583" s="132" t="s">
        <v>4180</v>
      </c>
      <c r="B1583" s="132" t="s">
        <v>2330</v>
      </c>
      <c r="C1583" s="132" t="s" ph="1">
        <v>5843</v>
      </c>
      <c r="D1583" s="132" t="s">
        <v>4588</v>
      </c>
      <c r="E1583" s="132" t="s" ph="1">
        <v>5843</v>
      </c>
      <c r="F1583" s="132" t="s">
        <v>6103</v>
      </c>
      <c r="G1583" s="132" t="s">
        <v>6833</v>
      </c>
    </row>
    <row r="1584" spans="1:11" ht="21.75" customHeight="1">
      <c r="A1584" s="132" t="s">
        <v>4180</v>
      </c>
      <c r="B1584" s="132" t="s">
        <v>5856</v>
      </c>
      <c r="C1584" s="132" t="s" ph="1">
        <v>5529</v>
      </c>
      <c r="D1584" s="132" t="s">
        <v>1574</v>
      </c>
      <c r="E1584" s="132" t="s" ph="1">
        <v>5529</v>
      </c>
      <c r="F1584" s="132" t="s">
        <v>6103</v>
      </c>
      <c r="G1584" s="132" t="s">
        <v>6833</v>
      </c>
    </row>
    <row r="1585" spans="1:11" ht="21.75" customHeight="1">
      <c r="A1585" s="132" t="s">
        <v>4180</v>
      </c>
      <c r="B1585" s="132"/>
      <c r="C1585" s="132" ph="1"/>
      <c r="D1585" s="132">
        <v>82301</v>
      </c>
      <c r="E1585" s="132" t="s" ph="1">
        <v>779</v>
      </c>
      <c r="F1585" s="132" t="s">
        <v>6103</v>
      </c>
      <c r="G1585" s="132" t="s">
        <v>6833</v>
      </c>
      <c r="H1585" s="131" ph="1"/>
      <c r="J1585" s="131" ph="1"/>
      <c r="K1585" s="131" ph="1"/>
    </row>
    <row r="1586" spans="1:11" ht="21.75" customHeight="1">
      <c r="A1586" s="132" t="s">
        <v>4180</v>
      </c>
      <c r="B1586" s="132" t="s">
        <v>5854</v>
      </c>
      <c r="C1586" s="132" t="s" ph="1">
        <v>1256</v>
      </c>
      <c r="D1586" s="132" t="s">
        <v>5853</v>
      </c>
      <c r="E1586" s="132" t="s" ph="1">
        <v>5851</v>
      </c>
      <c r="F1586" s="132" t="s">
        <v>6103</v>
      </c>
      <c r="G1586" s="132" t="s">
        <v>6833</v>
      </c>
    </row>
    <row r="1587" spans="1:11" ht="21.75" customHeight="1">
      <c r="A1587" s="132" t="s">
        <v>4180</v>
      </c>
      <c r="B1587" s="132"/>
      <c r="C1587" s="132" ph="1"/>
      <c r="D1587" s="132" t="s">
        <v>1883</v>
      </c>
      <c r="E1587" s="132" t="s" ph="1">
        <v>5850</v>
      </c>
      <c r="F1587" s="132" t="s">
        <v>6103</v>
      </c>
      <c r="G1587" s="132" t="s">
        <v>6833</v>
      </c>
    </row>
    <row r="1588" spans="1:11" ht="21.75" customHeight="1">
      <c r="A1588" s="132" t="s">
        <v>4180</v>
      </c>
      <c r="B1588" s="132" t="s">
        <v>5849</v>
      </c>
      <c r="C1588" s="132" t="s" ph="1">
        <v>1003</v>
      </c>
      <c r="D1588" s="132" t="s">
        <v>5848</v>
      </c>
      <c r="E1588" s="132" t="s" ph="1">
        <v>1003</v>
      </c>
      <c r="F1588" s="132" t="s">
        <v>6103</v>
      </c>
      <c r="G1588" s="132" t="s">
        <v>6833</v>
      </c>
      <c r="H1588" s="131" ph="1"/>
      <c r="J1588" s="131" ph="1"/>
      <c r="K1588" s="131" ph="1"/>
    </row>
    <row r="1589" spans="1:11" ht="21.75" customHeight="1">
      <c r="A1589" s="132" t="s">
        <v>4180</v>
      </c>
      <c r="B1589" s="132" t="s">
        <v>5847</v>
      </c>
      <c r="C1589" s="132" t="s" ph="1">
        <v>4544</v>
      </c>
      <c r="D1589" s="132" t="s">
        <v>4914</v>
      </c>
      <c r="E1589" s="132" t="s" ph="1">
        <v>5468</v>
      </c>
      <c r="F1589" s="132" t="s">
        <v>6103</v>
      </c>
      <c r="G1589" s="132" t="s">
        <v>6833</v>
      </c>
    </row>
    <row r="1590" spans="1:11" ht="21.75" customHeight="1">
      <c r="A1590" s="132" t="s">
        <v>4180</v>
      </c>
      <c r="B1590" s="132" t="s">
        <v>4938</v>
      </c>
      <c r="C1590" s="132" t="s" ph="1">
        <v>1268</v>
      </c>
      <c r="D1590" s="132" t="s">
        <v>5834</v>
      </c>
      <c r="E1590" s="132" t="s" ph="1">
        <v>1781</v>
      </c>
      <c r="F1590" s="132" t="s">
        <v>6103</v>
      </c>
      <c r="G1590" s="132" t="s">
        <v>6833</v>
      </c>
      <c r="H1590" s="131" ph="1"/>
      <c r="J1590" s="131" ph="1"/>
      <c r="K1590" s="131" ph="1"/>
    </row>
    <row r="1591" spans="1:11" ht="21.75" customHeight="1">
      <c r="A1591" s="132" t="s">
        <v>4180</v>
      </c>
      <c r="B1591" s="132"/>
      <c r="C1591" s="132" ph="1"/>
      <c r="D1591" s="132" t="s">
        <v>4588</v>
      </c>
      <c r="E1591" s="132" t="s" ph="1">
        <v>5843</v>
      </c>
      <c r="F1591" s="132" t="s">
        <v>6103</v>
      </c>
      <c r="G1591" s="132" t="s">
        <v>6833</v>
      </c>
    </row>
    <row r="1592" spans="1:11" ht="21.75" customHeight="1">
      <c r="A1592" s="132" t="s">
        <v>4180</v>
      </c>
      <c r="B1592" s="132" t="s">
        <v>5817</v>
      </c>
      <c r="C1592" s="132" t="s" ph="1">
        <v>310</v>
      </c>
      <c r="D1592" s="132" t="s">
        <v>5834</v>
      </c>
      <c r="E1592" s="132" t="s" ph="1">
        <v>1781</v>
      </c>
      <c r="F1592" s="132" t="s">
        <v>6103</v>
      </c>
      <c r="G1592" s="132" t="s">
        <v>6833</v>
      </c>
    </row>
    <row r="1593" spans="1:11" ht="21.75" customHeight="1">
      <c r="A1593" s="132" t="s">
        <v>4180</v>
      </c>
      <c r="B1593" s="132" t="s">
        <v>5846</v>
      </c>
      <c r="C1593" s="132" t="s" ph="1">
        <v>5844</v>
      </c>
      <c r="D1593" s="132" t="s">
        <v>4588</v>
      </c>
      <c r="E1593" s="132" t="s" ph="1">
        <v>5843</v>
      </c>
      <c r="F1593" s="132" t="s">
        <v>6103</v>
      </c>
      <c r="G1593" s="132" t="s">
        <v>6833</v>
      </c>
      <c r="H1593" s="131" ph="1"/>
      <c r="J1593" s="131" ph="1"/>
      <c r="K1593" s="131" ph="1"/>
    </row>
    <row r="1594" spans="1:11" ht="21.75" customHeight="1">
      <c r="A1594" s="132" t="s">
        <v>4180</v>
      </c>
      <c r="B1594" s="132" t="s">
        <v>1230</v>
      </c>
      <c r="C1594" s="132" t="s" ph="1">
        <v>5268</v>
      </c>
      <c r="D1594" s="132" t="s">
        <v>5841</v>
      </c>
      <c r="E1594" s="132" t="s" ph="1">
        <v>2475</v>
      </c>
      <c r="F1594" s="132" t="s">
        <v>6103</v>
      </c>
      <c r="G1594" s="132" t="s">
        <v>6833</v>
      </c>
    </row>
    <row r="1595" spans="1:11" ht="21.75" customHeight="1">
      <c r="A1595" s="132" t="s">
        <v>4180</v>
      </c>
      <c r="B1595" s="132" t="s">
        <v>2519</v>
      </c>
      <c r="C1595" s="132" t="s" ph="1">
        <v>1066</v>
      </c>
      <c r="D1595" s="132" t="s">
        <v>5840</v>
      </c>
      <c r="E1595" s="132" t="s" ph="1">
        <v>5839</v>
      </c>
      <c r="F1595" s="132" t="s">
        <v>6103</v>
      </c>
      <c r="G1595" s="132" t="s">
        <v>6833</v>
      </c>
    </row>
    <row r="1596" spans="1:11" ht="21.75" customHeight="1">
      <c r="A1596" s="132" t="s">
        <v>4180</v>
      </c>
      <c r="B1596" s="132" t="s">
        <v>552</v>
      </c>
      <c r="C1596" s="132" t="s" ph="1">
        <v>5837</v>
      </c>
      <c r="D1596" s="132" t="s">
        <v>5834</v>
      </c>
      <c r="E1596" s="132" t="s" ph="1">
        <v>1781</v>
      </c>
      <c r="F1596" s="132" t="s">
        <v>6103</v>
      </c>
      <c r="G1596" s="132" t="s">
        <v>6833</v>
      </c>
      <c r="H1596" s="131" ph="1"/>
      <c r="J1596" s="131" ph="1"/>
      <c r="K1596" s="131" ph="1"/>
    </row>
    <row r="1597" spans="1:11" ht="21.75" customHeight="1">
      <c r="A1597" s="132" t="s">
        <v>4180</v>
      </c>
      <c r="B1597" s="132" t="s">
        <v>5833</v>
      </c>
      <c r="C1597" s="132" t="s" ph="1">
        <v>5148</v>
      </c>
      <c r="D1597" s="132" t="s">
        <v>5832</v>
      </c>
      <c r="E1597" s="132" t="s" ph="1">
        <v>5831</v>
      </c>
      <c r="F1597" s="132" t="s">
        <v>6103</v>
      </c>
      <c r="G1597" s="132" t="s">
        <v>6833</v>
      </c>
    </row>
    <row r="1598" spans="1:11" ht="21.75" customHeight="1">
      <c r="A1598" s="132" t="s">
        <v>4863</v>
      </c>
      <c r="B1598" s="132" t="s">
        <v>5830</v>
      </c>
      <c r="C1598" s="132" t="s" ph="1">
        <v>618</v>
      </c>
      <c r="D1598" s="132" t="s">
        <v>5771</v>
      </c>
      <c r="E1598" s="132" t="s" ph="1">
        <v>3772</v>
      </c>
      <c r="F1598" s="132" t="s">
        <v>4570</v>
      </c>
      <c r="G1598" s="132" t="s">
        <v>6833</v>
      </c>
    </row>
    <row r="1599" spans="1:11" ht="21.75" customHeight="1">
      <c r="A1599" s="132" t="s">
        <v>4863</v>
      </c>
      <c r="B1599" s="132" t="s">
        <v>5829</v>
      </c>
      <c r="C1599" s="132" t="s" ph="1">
        <v>433</v>
      </c>
      <c r="D1599" s="132" t="s">
        <v>5771</v>
      </c>
      <c r="E1599" s="132" t="s" ph="1">
        <v>3772</v>
      </c>
      <c r="F1599" s="132" t="s">
        <v>4570</v>
      </c>
      <c r="G1599" s="132" t="s">
        <v>6833</v>
      </c>
      <c r="H1599" s="131" ph="1"/>
      <c r="J1599" s="131" ph="1"/>
      <c r="K1599" s="131" ph="1"/>
    </row>
    <row r="1600" spans="1:11" ht="21.75" customHeight="1">
      <c r="A1600" s="132" t="s">
        <v>4863</v>
      </c>
      <c r="B1600" s="132" t="s">
        <v>5826</v>
      </c>
      <c r="C1600" s="132" t="s" ph="1">
        <v>5825</v>
      </c>
      <c r="D1600" s="132" t="s">
        <v>5771</v>
      </c>
      <c r="E1600" s="132" t="s" ph="1">
        <v>3772</v>
      </c>
      <c r="F1600" s="132" t="s">
        <v>4570</v>
      </c>
      <c r="G1600" s="132" t="s">
        <v>6833</v>
      </c>
    </row>
    <row r="1601" spans="1:11" ht="21.75" customHeight="1">
      <c r="A1601" s="132" t="s">
        <v>4863</v>
      </c>
      <c r="B1601" s="132" t="s">
        <v>5155</v>
      </c>
      <c r="C1601" s="132" t="s" ph="1">
        <v>5822</v>
      </c>
      <c r="D1601" s="132" t="s">
        <v>5771</v>
      </c>
      <c r="E1601" s="132" t="s" ph="1">
        <v>3772</v>
      </c>
      <c r="F1601" s="132" t="s">
        <v>4570</v>
      </c>
      <c r="G1601" s="132" t="s">
        <v>6833</v>
      </c>
      <c r="H1601" s="131" ph="1"/>
      <c r="J1601" s="131" ph="1"/>
      <c r="K1601" s="131" ph="1"/>
    </row>
    <row r="1602" spans="1:11" ht="21.75" customHeight="1">
      <c r="A1602" s="132" t="s">
        <v>4863</v>
      </c>
      <c r="B1602" s="132" t="s">
        <v>5820</v>
      </c>
      <c r="C1602" s="132" t="s" ph="1">
        <v>3898</v>
      </c>
      <c r="D1602" s="132" t="s">
        <v>5771</v>
      </c>
      <c r="E1602" s="132" t="s" ph="1">
        <v>3772</v>
      </c>
      <c r="F1602" s="132" t="s">
        <v>4570</v>
      </c>
      <c r="G1602" s="132" t="s">
        <v>6833</v>
      </c>
    </row>
    <row r="1603" spans="1:11" ht="21.75" customHeight="1">
      <c r="A1603" s="132" t="s">
        <v>4863</v>
      </c>
      <c r="B1603" s="132" t="s">
        <v>3800</v>
      </c>
      <c r="C1603" s="132" t="s" ph="1">
        <v>5819</v>
      </c>
      <c r="D1603" s="132" t="s">
        <v>5771</v>
      </c>
      <c r="E1603" s="132" t="s" ph="1">
        <v>3772</v>
      </c>
      <c r="F1603" s="132" t="s">
        <v>4570</v>
      </c>
      <c r="G1603" s="132" t="s">
        <v>6833</v>
      </c>
    </row>
    <row r="1604" spans="1:11" ht="21.75" customHeight="1">
      <c r="A1604" s="132" t="s">
        <v>4863</v>
      </c>
      <c r="B1604" s="132" t="s">
        <v>5818</v>
      </c>
      <c r="C1604" s="132" t="s" ph="1">
        <v>247</v>
      </c>
      <c r="D1604" s="132" t="s">
        <v>5771</v>
      </c>
      <c r="E1604" s="132" t="s" ph="1">
        <v>3772</v>
      </c>
      <c r="F1604" s="132" t="s">
        <v>4570</v>
      </c>
      <c r="G1604" s="132" t="s">
        <v>6833</v>
      </c>
      <c r="H1604" s="131" ph="1"/>
      <c r="J1604" s="131" ph="1"/>
      <c r="K1604" s="131" ph="1"/>
    </row>
    <row r="1605" spans="1:11" ht="21.75" customHeight="1">
      <c r="A1605" s="132" t="s">
        <v>4863</v>
      </c>
      <c r="B1605" s="132" t="s">
        <v>3824</v>
      </c>
      <c r="C1605" s="132" t="s" ph="1">
        <v>3465</v>
      </c>
      <c r="D1605" s="132" t="s">
        <v>5816</v>
      </c>
      <c r="E1605" s="132" t="s" ph="1">
        <v>3465</v>
      </c>
      <c r="F1605" s="132" t="s">
        <v>4570</v>
      </c>
      <c r="G1605" s="132" t="s">
        <v>6833</v>
      </c>
    </row>
    <row r="1606" spans="1:11" ht="21.75" customHeight="1">
      <c r="A1606" s="132" t="s">
        <v>4863</v>
      </c>
      <c r="B1606" s="132" t="s">
        <v>4198</v>
      </c>
      <c r="C1606" s="132" t="s" ph="1">
        <v>5813</v>
      </c>
      <c r="D1606" s="132" t="s">
        <v>5815</v>
      </c>
      <c r="E1606" s="132" t="s" ph="1">
        <v>5813</v>
      </c>
      <c r="F1606" s="132" t="s">
        <v>4570</v>
      </c>
      <c r="G1606" s="132" t="s">
        <v>6833</v>
      </c>
    </row>
    <row r="1607" spans="1:11" ht="21.75" customHeight="1">
      <c r="A1607" s="132" t="s">
        <v>4863</v>
      </c>
      <c r="B1607" s="132" t="s">
        <v>3295</v>
      </c>
      <c r="C1607" s="132" t="s" ph="1">
        <v>5809</v>
      </c>
      <c r="D1607" s="132" t="s">
        <v>5811</v>
      </c>
      <c r="E1607" s="132" t="s" ph="1">
        <v>5809</v>
      </c>
      <c r="F1607" s="132" t="s">
        <v>4570</v>
      </c>
      <c r="G1607" s="132" t="s">
        <v>6833</v>
      </c>
      <c r="H1607" s="131" ph="1"/>
      <c r="J1607" s="131" ph="1"/>
      <c r="K1607" s="131" ph="1"/>
    </row>
    <row r="1608" spans="1:11" ht="21.75" customHeight="1">
      <c r="A1608" s="132" t="s">
        <v>4863</v>
      </c>
      <c r="B1608" s="132" t="s">
        <v>658</v>
      </c>
      <c r="C1608" s="132" t="s" ph="1">
        <v>1915</v>
      </c>
      <c r="D1608" s="132" t="s">
        <v>5776</v>
      </c>
      <c r="E1608" s="132" t="s" ph="1">
        <v>1915</v>
      </c>
      <c r="F1608" s="132" t="s">
        <v>4570</v>
      </c>
      <c r="G1608" s="132" t="s">
        <v>6833</v>
      </c>
    </row>
    <row r="1609" spans="1:11" ht="21.75" customHeight="1">
      <c r="A1609" s="132" t="s">
        <v>4863</v>
      </c>
      <c r="B1609" s="132" t="s">
        <v>5808</v>
      </c>
      <c r="C1609" s="132" t="s" ph="1">
        <v>5807</v>
      </c>
      <c r="D1609" s="132" t="s">
        <v>1024</v>
      </c>
      <c r="E1609" s="132" t="s" ph="1">
        <v>5807</v>
      </c>
      <c r="F1609" s="132" t="s">
        <v>4570</v>
      </c>
      <c r="G1609" s="132" t="s">
        <v>6833</v>
      </c>
    </row>
    <row r="1610" spans="1:11" ht="21.75" customHeight="1">
      <c r="A1610" s="132" t="s">
        <v>4863</v>
      </c>
      <c r="B1610" s="132" t="s">
        <v>5805</v>
      </c>
      <c r="C1610" s="132" t="s" ph="1">
        <v>207</v>
      </c>
      <c r="D1610" s="132">
        <v>82407</v>
      </c>
      <c r="E1610" s="132" t="s" ph="1">
        <v>207</v>
      </c>
      <c r="F1610" s="132" t="s">
        <v>4570</v>
      </c>
      <c r="G1610" s="132" t="s">
        <v>6833</v>
      </c>
      <c r="H1610" s="131" ph="1"/>
      <c r="J1610" s="131" ph="1"/>
      <c r="K1610" s="131" ph="1"/>
    </row>
    <row r="1611" spans="1:11" ht="21.75" customHeight="1">
      <c r="A1611" s="132" t="s">
        <v>4863</v>
      </c>
      <c r="B1611" s="132" t="s">
        <v>5606</v>
      </c>
      <c r="C1611" s="132" t="s" ph="1">
        <v>1618</v>
      </c>
      <c r="D1611" s="132" t="s">
        <v>5801</v>
      </c>
      <c r="E1611" s="132" t="s" ph="1">
        <v>1618</v>
      </c>
      <c r="F1611" s="132" t="s">
        <v>4570</v>
      </c>
      <c r="G1611" s="132" t="s">
        <v>6833</v>
      </c>
    </row>
    <row r="1612" spans="1:11" ht="21.75" customHeight="1">
      <c r="A1612" s="132" t="s">
        <v>4863</v>
      </c>
      <c r="B1612" s="132" t="s">
        <v>3754</v>
      </c>
      <c r="C1612" s="132" t="s" ph="1">
        <v>5803</v>
      </c>
      <c r="D1612" s="132" t="s">
        <v>5801</v>
      </c>
      <c r="E1612" s="132" t="s" ph="1">
        <v>1618</v>
      </c>
      <c r="F1612" s="132" t="s">
        <v>4570</v>
      </c>
      <c r="G1612" s="132" t="s">
        <v>6833</v>
      </c>
      <c r="H1612" s="131" ph="1"/>
      <c r="J1612" s="131" ph="1"/>
      <c r="K1612" s="131" ph="1"/>
    </row>
    <row r="1613" spans="1:11" ht="21.75" customHeight="1">
      <c r="A1613" s="132" t="s">
        <v>4863</v>
      </c>
      <c r="B1613" s="132" t="s">
        <v>3577</v>
      </c>
      <c r="C1613" s="132" t="s" ph="1">
        <v>2718</v>
      </c>
      <c r="D1613" s="132" t="s">
        <v>3324</v>
      </c>
      <c r="E1613" s="132" t="s" ph="1">
        <v>2718</v>
      </c>
      <c r="F1613" s="132" t="s">
        <v>4570</v>
      </c>
      <c r="G1613" s="132" t="s">
        <v>6833</v>
      </c>
    </row>
    <row r="1614" spans="1:11" ht="21.75" customHeight="1">
      <c r="A1614" s="132" t="s">
        <v>4863</v>
      </c>
      <c r="B1614" s="132" t="s">
        <v>5800</v>
      </c>
      <c r="C1614" s="132" t="s">
        <v>5799</v>
      </c>
      <c r="D1614" s="132" t="s">
        <v>291</v>
      </c>
      <c r="E1614" s="132" t="s">
        <v>5799</v>
      </c>
      <c r="F1614" s="132" t="s">
        <v>4570</v>
      </c>
      <c r="G1614" s="132" t="s">
        <v>6833</v>
      </c>
    </row>
    <row r="1615" spans="1:11" ht="21.75" customHeight="1">
      <c r="A1615" s="132" t="s">
        <v>4863</v>
      </c>
      <c r="B1615" s="132" t="s">
        <v>5798</v>
      </c>
      <c r="C1615" s="132" t="s">
        <v>3152</v>
      </c>
      <c r="D1615" s="132" t="s">
        <v>5797</v>
      </c>
      <c r="E1615" s="132" t="s">
        <v>3152</v>
      </c>
      <c r="F1615" s="132" t="s">
        <v>4570</v>
      </c>
      <c r="G1615" s="132" t="s">
        <v>6833</v>
      </c>
    </row>
    <row r="1616" spans="1:11" ht="21.75" customHeight="1">
      <c r="A1616" s="132" t="s">
        <v>4863</v>
      </c>
      <c r="B1616" s="132" t="s">
        <v>5041</v>
      </c>
      <c r="C1616" s="132" t="s">
        <v>2557</v>
      </c>
      <c r="D1616" s="132" t="s">
        <v>2728</v>
      </c>
      <c r="E1616" s="132" t="s">
        <v>2557</v>
      </c>
      <c r="F1616" s="132" t="s">
        <v>4570</v>
      </c>
      <c r="G1616" s="132" t="s">
        <v>6833</v>
      </c>
    </row>
    <row r="1617" spans="1:7" ht="21.75" customHeight="1">
      <c r="A1617" s="132" t="s">
        <v>4863</v>
      </c>
      <c r="B1617" s="132" t="s">
        <v>5796</v>
      </c>
      <c r="C1617" s="132" t="s">
        <v>5794</v>
      </c>
      <c r="D1617" s="132" t="s">
        <v>5795</v>
      </c>
      <c r="E1617" s="132" t="s">
        <v>5794</v>
      </c>
      <c r="F1617" s="132" t="s">
        <v>4570</v>
      </c>
      <c r="G1617" s="132" t="s">
        <v>6833</v>
      </c>
    </row>
    <row r="1618" spans="1:7" ht="21.75" customHeight="1">
      <c r="A1618" s="132" t="s">
        <v>4863</v>
      </c>
      <c r="B1618" s="132" t="s">
        <v>3413</v>
      </c>
      <c r="C1618" s="132" t="s">
        <v>2696</v>
      </c>
      <c r="D1618" s="132" t="s">
        <v>5659</v>
      </c>
      <c r="E1618" s="132" t="s">
        <v>2696</v>
      </c>
      <c r="F1618" s="132" t="s">
        <v>4570</v>
      </c>
      <c r="G1618" s="132" t="s">
        <v>6833</v>
      </c>
    </row>
    <row r="1619" spans="1:7" ht="21.75" customHeight="1">
      <c r="A1619" s="132" t="s">
        <v>4863</v>
      </c>
      <c r="B1619" s="132" t="s">
        <v>5793</v>
      </c>
      <c r="C1619" s="132" t="s">
        <v>5790</v>
      </c>
      <c r="D1619" s="132" t="s">
        <v>5791</v>
      </c>
      <c r="E1619" s="132" t="s">
        <v>5790</v>
      </c>
      <c r="F1619" s="132" t="s">
        <v>4570</v>
      </c>
      <c r="G1619" s="132" t="s">
        <v>6833</v>
      </c>
    </row>
    <row r="1620" spans="1:7" ht="21.75" customHeight="1">
      <c r="A1620" s="132" t="s">
        <v>4863</v>
      </c>
      <c r="B1620" s="132" t="s">
        <v>5788</v>
      </c>
      <c r="C1620" s="132" t="s">
        <v>4365</v>
      </c>
      <c r="D1620" s="132" t="s">
        <v>5787</v>
      </c>
      <c r="E1620" s="132" t="s">
        <v>4365</v>
      </c>
      <c r="F1620" s="132" t="s">
        <v>4570</v>
      </c>
      <c r="G1620" s="132" t="s">
        <v>6833</v>
      </c>
    </row>
    <row r="1621" spans="1:7" ht="21.75" customHeight="1">
      <c r="A1621" s="132" t="s">
        <v>4863</v>
      </c>
      <c r="B1621" s="132"/>
      <c r="C1621" s="132"/>
      <c r="D1621" s="132" t="s">
        <v>1488</v>
      </c>
      <c r="E1621" s="132" t="s">
        <v>5786</v>
      </c>
      <c r="F1621" s="132" t="s">
        <v>4570</v>
      </c>
      <c r="G1621" s="132" t="s">
        <v>6833</v>
      </c>
    </row>
    <row r="1622" spans="1:7" ht="21.75" customHeight="1">
      <c r="A1622" s="132" t="s">
        <v>4863</v>
      </c>
      <c r="B1622" s="132" t="s">
        <v>5785</v>
      </c>
      <c r="C1622" s="132" t="s">
        <v>1587</v>
      </c>
      <c r="D1622" s="132" t="s">
        <v>5776</v>
      </c>
      <c r="E1622" s="132" t="s">
        <v>1915</v>
      </c>
      <c r="F1622" s="132" t="s">
        <v>4570</v>
      </c>
      <c r="G1622" s="132" t="s">
        <v>6833</v>
      </c>
    </row>
    <row r="1623" spans="1:7" ht="21.75" customHeight="1">
      <c r="A1623" s="132" t="s">
        <v>4863</v>
      </c>
      <c r="B1623" s="132" t="s">
        <v>5784</v>
      </c>
      <c r="C1623" s="132" t="s">
        <v>5783</v>
      </c>
      <c r="D1623" s="132" t="s">
        <v>5771</v>
      </c>
      <c r="E1623" s="132" t="s">
        <v>3772</v>
      </c>
      <c r="F1623" s="132" t="s">
        <v>4570</v>
      </c>
      <c r="G1623" s="132" t="s">
        <v>6833</v>
      </c>
    </row>
    <row r="1624" spans="1:7" ht="21.75" customHeight="1">
      <c r="A1624" s="132" t="s">
        <v>4863</v>
      </c>
      <c r="B1624" s="132" t="s">
        <v>5780</v>
      </c>
      <c r="C1624" s="132" t="s">
        <v>5778</v>
      </c>
      <c r="D1624" s="132" t="s">
        <v>5771</v>
      </c>
      <c r="E1624" s="132" t="s">
        <v>3772</v>
      </c>
      <c r="F1624" s="132" t="s">
        <v>4570</v>
      </c>
      <c r="G1624" s="132" t="s">
        <v>6833</v>
      </c>
    </row>
    <row r="1625" spans="1:7" ht="21.75" customHeight="1">
      <c r="A1625" s="132" t="s">
        <v>4863</v>
      </c>
      <c r="B1625" s="132"/>
      <c r="C1625" s="132"/>
      <c r="D1625" s="132" t="s">
        <v>5776</v>
      </c>
      <c r="E1625" s="132" t="s">
        <v>1915</v>
      </c>
      <c r="F1625" s="132" t="s">
        <v>4570</v>
      </c>
      <c r="G1625" s="132" t="s">
        <v>6833</v>
      </c>
    </row>
    <row r="1626" spans="1:7" ht="21.75" customHeight="1">
      <c r="A1626" s="132" t="s">
        <v>4863</v>
      </c>
      <c r="B1626" s="132" t="s">
        <v>5775</v>
      </c>
      <c r="C1626" s="132" t="s">
        <v>5774</v>
      </c>
      <c r="D1626" s="132" t="s">
        <v>5771</v>
      </c>
      <c r="E1626" s="132" t="s">
        <v>3772</v>
      </c>
      <c r="F1626" s="132" t="s">
        <v>4570</v>
      </c>
      <c r="G1626" s="132" t="s">
        <v>6833</v>
      </c>
    </row>
    <row r="1627" spans="1:7" ht="21.75" customHeight="1">
      <c r="A1627" s="132" t="s">
        <v>4863</v>
      </c>
      <c r="B1627" s="132" t="s">
        <v>5773</v>
      </c>
      <c r="C1627" s="132" t="s">
        <v>1634</v>
      </c>
      <c r="D1627" s="132" t="s">
        <v>5771</v>
      </c>
      <c r="E1627" s="132" t="s">
        <v>3772</v>
      </c>
      <c r="F1627" s="132" t="s">
        <v>4570</v>
      </c>
      <c r="G1627" s="132" t="s">
        <v>6833</v>
      </c>
    </row>
    <row r="1628" spans="1:7" ht="21.75" customHeight="1">
      <c r="A1628" s="132" t="s">
        <v>4863</v>
      </c>
      <c r="B1628" s="132" t="s">
        <v>606</v>
      </c>
      <c r="C1628" s="132" t="s">
        <v>5022</v>
      </c>
      <c r="D1628" s="132" t="s">
        <v>5771</v>
      </c>
      <c r="E1628" s="132" t="s">
        <v>3772</v>
      </c>
      <c r="F1628" s="132" t="s">
        <v>4570</v>
      </c>
      <c r="G1628" s="132" t="s">
        <v>6833</v>
      </c>
    </row>
    <row r="1629" spans="1:7" ht="21.75" customHeight="1">
      <c r="A1629" s="132" t="s">
        <v>4863</v>
      </c>
      <c r="B1629" s="132" t="s">
        <v>2011</v>
      </c>
      <c r="C1629" s="132" t="s">
        <v>5770</v>
      </c>
      <c r="D1629" s="132" t="s">
        <v>4598</v>
      </c>
      <c r="E1629" s="132" t="s">
        <v>5770</v>
      </c>
      <c r="F1629" s="132" t="s">
        <v>4570</v>
      </c>
      <c r="G1629" s="132" t="s">
        <v>6833</v>
      </c>
    </row>
    <row r="1630" spans="1:7" ht="21.75" customHeight="1">
      <c r="A1630" s="132" t="s">
        <v>4863</v>
      </c>
      <c r="B1630" s="132" t="s">
        <v>5769</v>
      </c>
      <c r="C1630" s="132" t="s">
        <v>2517</v>
      </c>
      <c r="D1630" s="132" t="s">
        <v>5767</v>
      </c>
      <c r="E1630" s="132" t="s">
        <v>2517</v>
      </c>
      <c r="F1630" s="132" t="s">
        <v>4570</v>
      </c>
      <c r="G1630" s="132" t="s">
        <v>6833</v>
      </c>
    </row>
    <row r="1631" spans="1:7" ht="21.75" customHeight="1">
      <c r="A1631" s="132" t="s">
        <v>4863</v>
      </c>
      <c r="B1631" s="132" t="s">
        <v>5766</v>
      </c>
      <c r="C1631" s="132" t="s">
        <v>5763</v>
      </c>
      <c r="D1631" s="132" t="s">
        <v>5764</v>
      </c>
      <c r="E1631" s="132" t="s">
        <v>5763</v>
      </c>
      <c r="F1631" s="132" t="s">
        <v>4570</v>
      </c>
      <c r="G1631" s="132" t="s">
        <v>6833</v>
      </c>
    </row>
    <row r="1632" spans="1:7" ht="21.75" customHeight="1">
      <c r="A1632" s="132" t="s">
        <v>5731</v>
      </c>
      <c r="B1632" s="132" t="s">
        <v>5762</v>
      </c>
      <c r="C1632" s="132" t="s">
        <v>340</v>
      </c>
      <c r="D1632" s="132" t="s">
        <v>5586</v>
      </c>
      <c r="E1632" s="132" t="s">
        <v>340</v>
      </c>
      <c r="F1632" s="132" t="s">
        <v>4478</v>
      </c>
      <c r="G1632" s="132" t="s">
        <v>7948</v>
      </c>
    </row>
    <row r="1633" spans="1:7" ht="21.75" customHeight="1">
      <c r="A1633" s="132" t="s">
        <v>5731</v>
      </c>
      <c r="B1633" s="132"/>
      <c r="C1633" s="132"/>
      <c r="D1633" s="132" t="s">
        <v>4351</v>
      </c>
      <c r="E1633" s="132" t="s">
        <v>5585</v>
      </c>
      <c r="F1633" s="132" t="s">
        <v>4478</v>
      </c>
      <c r="G1633" s="132" t="s">
        <v>7948</v>
      </c>
    </row>
    <row r="1634" spans="1:7" ht="21.75" customHeight="1">
      <c r="A1634" s="132" t="s">
        <v>5731</v>
      </c>
      <c r="B1634" s="132" t="s">
        <v>5760</v>
      </c>
      <c r="C1634" s="132" t="s">
        <v>4319</v>
      </c>
      <c r="D1634" s="132" t="s">
        <v>5759</v>
      </c>
      <c r="E1634" s="132" t="s">
        <v>4319</v>
      </c>
      <c r="F1634" s="132" t="s">
        <v>4478</v>
      </c>
      <c r="G1634" s="132" t="s">
        <v>7948</v>
      </c>
    </row>
    <row r="1635" spans="1:7" ht="21.75" customHeight="1">
      <c r="A1635" s="132" t="s">
        <v>5731</v>
      </c>
      <c r="B1635" s="132" t="s">
        <v>5757</v>
      </c>
      <c r="C1635" s="132" t="s">
        <v>5756</v>
      </c>
      <c r="D1635" s="132" t="s">
        <v>425</v>
      </c>
      <c r="E1635" s="132" t="s">
        <v>5756</v>
      </c>
      <c r="F1635" s="132" t="s">
        <v>4478</v>
      </c>
      <c r="G1635" s="132" t="s">
        <v>7948</v>
      </c>
    </row>
    <row r="1636" spans="1:7" ht="21.75" customHeight="1">
      <c r="A1636" s="132" t="s">
        <v>5731</v>
      </c>
      <c r="B1636" s="132"/>
      <c r="C1636" s="132"/>
      <c r="D1636" s="132" t="s">
        <v>2859</v>
      </c>
      <c r="E1636" s="132" t="s">
        <v>5755</v>
      </c>
      <c r="F1636" s="132" t="s">
        <v>4478</v>
      </c>
      <c r="G1636" s="132" t="s">
        <v>7948</v>
      </c>
    </row>
    <row r="1637" spans="1:7" ht="21.75" customHeight="1">
      <c r="A1637" s="132" t="s">
        <v>5731</v>
      </c>
      <c r="B1637" s="132" t="s">
        <v>5754</v>
      </c>
      <c r="C1637" s="132" t="s">
        <v>5753</v>
      </c>
      <c r="D1637" s="132" t="s">
        <v>2859</v>
      </c>
      <c r="E1637" s="132" t="s">
        <v>5751</v>
      </c>
      <c r="F1637" s="132" t="s">
        <v>4478</v>
      </c>
      <c r="G1637" s="132" t="s">
        <v>7948</v>
      </c>
    </row>
    <row r="1638" spans="1:7" ht="21.75" customHeight="1">
      <c r="A1638" s="132" t="s">
        <v>5731</v>
      </c>
      <c r="B1638" s="132" t="s">
        <v>5750</v>
      </c>
      <c r="C1638" s="132" t="s">
        <v>5746</v>
      </c>
      <c r="D1638" s="132" t="s">
        <v>5747</v>
      </c>
      <c r="E1638" s="132" t="s">
        <v>5746</v>
      </c>
      <c r="F1638" s="132" t="s">
        <v>4478</v>
      </c>
      <c r="G1638" s="132" t="s">
        <v>7948</v>
      </c>
    </row>
    <row r="1639" spans="1:7" ht="21.75" customHeight="1">
      <c r="A1639" s="132" t="s">
        <v>5731</v>
      </c>
      <c r="B1639" s="132" t="s">
        <v>5711</v>
      </c>
      <c r="C1639" s="132" t="s">
        <v>5743</v>
      </c>
      <c r="D1639" s="132" t="s">
        <v>5744</v>
      </c>
      <c r="E1639" s="132" t="s">
        <v>5743</v>
      </c>
      <c r="F1639" s="132" t="s">
        <v>4478</v>
      </c>
      <c r="G1639" s="132" t="s">
        <v>7948</v>
      </c>
    </row>
    <row r="1640" spans="1:7" ht="21.75" customHeight="1">
      <c r="A1640" s="132" t="s">
        <v>5731</v>
      </c>
      <c r="B1640" s="132" t="s">
        <v>1187</v>
      </c>
      <c r="C1640" s="132" t="s">
        <v>5741</v>
      </c>
      <c r="D1640" s="132" t="s">
        <v>5742</v>
      </c>
      <c r="E1640" s="132" t="s">
        <v>5741</v>
      </c>
      <c r="F1640" s="132" t="s">
        <v>4478</v>
      </c>
      <c r="G1640" s="132" t="s">
        <v>7948</v>
      </c>
    </row>
    <row r="1641" spans="1:7" ht="21.75" customHeight="1">
      <c r="A1641" s="132" t="s">
        <v>5731</v>
      </c>
      <c r="B1641" s="132" t="s">
        <v>2399</v>
      </c>
      <c r="C1641" s="132" t="s">
        <v>5740</v>
      </c>
      <c r="D1641" s="132" t="s">
        <v>5288</v>
      </c>
      <c r="E1641" s="132" t="s">
        <v>5740</v>
      </c>
      <c r="F1641" s="132" t="s">
        <v>4478</v>
      </c>
      <c r="G1641" s="132" t="s">
        <v>7948</v>
      </c>
    </row>
    <row r="1642" spans="1:7" ht="21.75" customHeight="1">
      <c r="A1642" s="132" t="s">
        <v>5731</v>
      </c>
      <c r="B1642" s="132" t="s">
        <v>5739</v>
      </c>
      <c r="C1642" s="132" t="s">
        <v>5738</v>
      </c>
      <c r="D1642" s="132" t="s">
        <v>2801</v>
      </c>
      <c r="E1642" s="132" t="s">
        <v>5738</v>
      </c>
      <c r="F1642" s="132" t="s">
        <v>4478</v>
      </c>
      <c r="G1642" s="132" t="s">
        <v>7948</v>
      </c>
    </row>
    <row r="1643" spans="1:7" ht="21.75" customHeight="1">
      <c r="A1643" s="132" t="s">
        <v>5731</v>
      </c>
      <c r="B1643" s="132" t="s">
        <v>5736</v>
      </c>
      <c r="C1643" s="132" t="s">
        <v>5733</v>
      </c>
      <c r="D1643" s="132" t="s">
        <v>5735</v>
      </c>
      <c r="E1643" s="132" t="s">
        <v>5733</v>
      </c>
      <c r="F1643" s="132" t="s">
        <v>4478</v>
      </c>
      <c r="G1643" s="132" t="s">
        <v>7948</v>
      </c>
    </row>
    <row r="1644" spans="1:7" ht="21.75" customHeight="1">
      <c r="A1644" s="132" t="s">
        <v>5731</v>
      </c>
      <c r="B1644" s="132"/>
      <c r="C1644" s="132"/>
      <c r="D1644" s="132" t="s">
        <v>4351</v>
      </c>
      <c r="E1644" s="132" t="s">
        <v>5585</v>
      </c>
      <c r="F1644" s="132" t="s">
        <v>4478</v>
      </c>
      <c r="G1644" s="132" t="s">
        <v>7948</v>
      </c>
    </row>
    <row r="1645" spans="1:7" ht="21.75" customHeight="1">
      <c r="A1645" s="132" t="s">
        <v>5731</v>
      </c>
      <c r="B1645" s="132"/>
      <c r="C1645" s="132"/>
      <c r="D1645" s="132" t="s">
        <v>5504</v>
      </c>
      <c r="E1645" s="132" t="s">
        <v>4430</v>
      </c>
      <c r="F1645" s="132" t="s">
        <v>4478</v>
      </c>
      <c r="G1645" s="132" t="s">
        <v>7948</v>
      </c>
    </row>
    <row r="1646" spans="1:7" ht="21.75" customHeight="1">
      <c r="A1646" s="132" t="s">
        <v>5645</v>
      </c>
      <c r="B1646" s="132" t="s">
        <v>5730</v>
      </c>
      <c r="C1646" s="132" t="s">
        <v>2430</v>
      </c>
      <c r="D1646" s="132" t="s">
        <v>5472</v>
      </c>
      <c r="E1646" s="132" t="s">
        <v>2430</v>
      </c>
      <c r="F1646" s="132" t="s">
        <v>6541</v>
      </c>
      <c r="G1646" s="132" t="s">
        <v>7948</v>
      </c>
    </row>
    <row r="1647" spans="1:7" ht="21.75" customHeight="1">
      <c r="A1647" s="132" t="s">
        <v>5645</v>
      </c>
      <c r="B1647" s="132"/>
      <c r="C1647" s="132"/>
      <c r="D1647" s="132" t="s">
        <v>5652</v>
      </c>
      <c r="E1647" s="132" t="s">
        <v>5650</v>
      </c>
      <c r="F1647" s="132" t="s">
        <v>6541</v>
      </c>
      <c r="G1647" s="132" t="s">
        <v>7948</v>
      </c>
    </row>
    <row r="1648" spans="1:7" ht="21.75" customHeight="1">
      <c r="A1648" s="132" t="s">
        <v>5645</v>
      </c>
      <c r="B1648" s="132" t="s">
        <v>2788</v>
      </c>
      <c r="C1648" s="132" t="s">
        <v>2307</v>
      </c>
      <c r="D1648" s="132" t="s">
        <v>5727</v>
      </c>
      <c r="E1648" s="132" t="s">
        <v>388</v>
      </c>
      <c r="F1648" s="132" t="s">
        <v>6541</v>
      </c>
      <c r="G1648" s="132" t="s">
        <v>7948</v>
      </c>
    </row>
    <row r="1649" spans="1:7" ht="21.75" customHeight="1">
      <c r="A1649" s="132" t="s">
        <v>5645</v>
      </c>
      <c r="B1649" s="132" t="s">
        <v>4462</v>
      </c>
      <c r="C1649" s="132" t="s">
        <v>5729</v>
      </c>
      <c r="D1649" s="132" t="s">
        <v>5727</v>
      </c>
      <c r="E1649" s="132" t="s">
        <v>388</v>
      </c>
      <c r="F1649" s="132" t="s">
        <v>6541</v>
      </c>
      <c r="G1649" s="132" t="s">
        <v>7948</v>
      </c>
    </row>
    <row r="1650" spans="1:7" ht="21.75" customHeight="1">
      <c r="A1650" s="132" t="s">
        <v>5645</v>
      </c>
      <c r="B1650" s="132" t="s">
        <v>4433</v>
      </c>
      <c r="C1650" s="132" t="s">
        <v>5725</v>
      </c>
      <c r="D1650" s="132" t="s">
        <v>5726</v>
      </c>
      <c r="E1650" s="132" t="s">
        <v>5725</v>
      </c>
      <c r="F1650" s="132" t="s">
        <v>6541</v>
      </c>
      <c r="G1650" s="132" t="s">
        <v>7948</v>
      </c>
    </row>
    <row r="1651" spans="1:7" ht="21.75" customHeight="1">
      <c r="A1651" s="132" t="s">
        <v>5645</v>
      </c>
      <c r="B1651" s="132" t="s">
        <v>5395</v>
      </c>
      <c r="C1651" s="132" t="s">
        <v>2607</v>
      </c>
      <c r="D1651" s="132" t="s">
        <v>5724</v>
      </c>
      <c r="E1651" s="132" t="s">
        <v>2607</v>
      </c>
      <c r="F1651" s="132" t="s">
        <v>6541</v>
      </c>
      <c r="G1651" s="132" t="s">
        <v>7948</v>
      </c>
    </row>
    <row r="1652" spans="1:7" ht="21.75" customHeight="1">
      <c r="A1652" s="132" t="s">
        <v>5645</v>
      </c>
      <c r="B1652" s="132" t="s">
        <v>5722</v>
      </c>
      <c r="C1652" s="132" t="s">
        <v>5701</v>
      </c>
      <c r="D1652" s="132" t="s">
        <v>3037</v>
      </c>
      <c r="E1652" s="132" t="s">
        <v>5701</v>
      </c>
      <c r="F1652" s="132" t="s">
        <v>6541</v>
      </c>
      <c r="G1652" s="132" t="s">
        <v>7948</v>
      </c>
    </row>
    <row r="1653" spans="1:7" ht="21.75" customHeight="1">
      <c r="A1653" s="132" t="s">
        <v>5645</v>
      </c>
      <c r="B1653" s="132" t="s">
        <v>5720</v>
      </c>
      <c r="C1653" s="132" t="s">
        <v>1796</v>
      </c>
      <c r="D1653" s="132" t="s">
        <v>3037</v>
      </c>
      <c r="E1653" s="132" t="s">
        <v>5701</v>
      </c>
      <c r="F1653" s="132" t="s">
        <v>6541</v>
      </c>
      <c r="G1653" s="132" t="s">
        <v>7948</v>
      </c>
    </row>
    <row r="1654" spans="1:7" ht="21.75" customHeight="1">
      <c r="A1654" s="132" t="s">
        <v>5645</v>
      </c>
      <c r="B1654" s="132" t="s">
        <v>5719</v>
      </c>
      <c r="C1654" s="132" t="s">
        <v>2982</v>
      </c>
      <c r="D1654" s="132" t="s">
        <v>3037</v>
      </c>
      <c r="E1654" s="132" t="s">
        <v>5701</v>
      </c>
      <c r="F1654" s="132" t="s">
        <v>6541</v>
      </c>
      <c r="G1654" s="132" t="s">
        <v>7948</v>
      </c>
    </row>
    <row r="1655" spans="1:7" ht="21.75" customHeight="1">
      <c r="A1655" s="132" t="s">
        <v>5645</v>
      </c>
      <c r="B1655" s="132" t="s">
        <v>5718</v>
      </c>
      <c r="C1655" s="132" t="s">
        <v>5710</v>
      </c>
      <c r="D1655" s="132" t="s">
        <v>1287</v>
      </c>
      <c r="E1655" s="132" t="s">
        <v>5710</v>
      </c>
      <c r="F1655" s="132" t="s">
        <v>6541</v>
      </c>
      <c r="G1655" s="132" t="s">
        <v>7948</v>
      </c>
    </row>
    <row r="1656" spans="1:7" ht="21.75" customHeight="1">
      <c r="A1656" s="132" t="s">
        <v>5645</v>
      </c>
      <c r="B1656" s="132" t="s">
        <v>5716</v>
      </c>
      <c r="C1656" s="132" t="s">
        <v>5713</v>
      </c>
      <c r="D1656" s="132" t="s">
        <v>1287</v>
      </c>
      <c r="E1656" s="132" t="s">
        <v>5710</v>
      </c>
      <c r="F1656" s="132" t="s">
        <v>6541</v>
      </c>
      <c r="G1656" s="132" t="s">
        <v>7948</v>
      </c>
    </row>
    <row r="1657" spans="1:7" ht="21.75" customHeight="1">
      <c r="A1657" s="132" t="s">
        <v>5645</v>
      </c>
      <c r="B1657" s="132" t="s">
        <v>5708</v>
      </c>
      <c r="C1657" s="132" t="s">
        <v>1746</v>
      </c>
      <c r="D1657" s="132" t="s">
        <v>5707</v>
      </c>
      <c r="E1657" s="132" t="s">
        <v>1746</v>
      </c>
      <c r="F1657" s="132" t="s">
        <v>6541</v>
      </c>
      <c r="G1657" s="132" t="s">
        <v>7948</v>
      </c>
    </row>
    <row r="1658" spans="1:7" ht="21.75" customHeight="1">
      <c r="A1658" s="132" t="s">
        <v>5645</v>
      </c>
      <c r="B1658" s="132"/>
      <c r="C1658" s="132"/>
      <c r="D1658" s="132" t="s">
        <v>3037</v>
      </c>
      <c r="E1658" s="132" t="s">
        <v>5701</v>
      </c>
      <c r="F1658" s="132" t="s">
        <v>6541</v>
      </c>
      <c r="G1658" s="132" t="s">
        <v>7948</v>
      </c>
    </row>
    <row r="1659" spans="1:7" ht="21.75" customHeight="1">
      <c r="A1659" s="132" t="s">
        <v>5645</v>
      </c>
      <c r="B1659" s="132" t="s">
        <v>2527</v>
      </c>
      <c r="C1659" s="132" t="s">
        <v>5704</v>
      </c>
      <c r="D1659" s="132" t="s">
        <v>5705</v>
      </c>
      <c r="E1659" s="132" t="s">
        <v>5704</v>
      </c>
      <c r="F1659" s="132" t="s">
        <v>6541</v>
      </c>
      <c r="G1659" s="132" t="s">
        <v>7948</v>
      </c>
    </row>
    <row r="1660" spans="1:7" ht="21.75" customHeight="1">
      <c r="A1660" s="132" t="s">
        <v>5645</v>
      </c>
      <c r="B1660" s="132" t="s">
        <v>2542</v>
      </c>
      <c r="C1660" s="132" t="s">
        <v>5703</v>
      </c>
      <c r="D1660" s="132" t="s">
        <v>1011</v>
      </c>
      <c r="E1660" s="132" t="s">
        <v>4045</v>
      </c>
      <c r="F1660" s="132" t="s">
        <v>6541</v>
      </c>
      <c r="G1660" s="132" t="s">
        <v>7948</v>
      </c>
    </row>
    <row r="1661" spans="1:7" ht="21.75" customHeight="1">
      <c r="A1661" s="132" t="s">
        <v>5645</v>
      </c>
      <c r="B1661" s="132"/>
      <c r="C1661" s="132"/>
      <c r="D1661" s="132" t="s">
        <v>3162</v>
      </c>
      <c r="E1661" s="132" t="s">
        <v>5643</v>
      </c>
      <c r="F1661" s="132" t="s">
        <v>6541</v>
      </c>
      <c r="G1661" s="132" t="s">
        <v>7948</v>
      </c>
    </row>
    <row r="1662" spans="1:7" ht="21.75" customHeight="1">
      <c r="A1662" s="132" t="s">
        <v>5645</v>
      </c>
      <c r="B1662" s="132" t="s">
        <v>5702</v>
      </c>
      <c r="C1662" s="132" t="s">
        <v>731</v>
      </c>
      <c r="D1662" s="132" t="s">
        <v>1011</v>
      </c>
      <c r="E1662" s="132" t="s">
        <v>4045</v>
      </c>
      <c r="F1662" s="132" t="s">
        <v>6541</v>
      </c>
      <c r="G1662" s="132" t="s">
        <v>7948</v>
      </c>
    </row>
    <row r="1663" spans="1:7" ht="21.75" customHeight="1">
      <c r="A1663" s="132" t="s">
        <v>5645</v>
      </c>
      <c r="B1663" s="132" t="s">
        <v>4972</v>
      </c>
      <c r="C1663" s="132" t="s">
        <v>3259</v>
      </c>
      <c r="D1663" s="132" t="s">
        <v>3037</v>
      </c>
      <c r="E1663" s="132" t="s">
        <v>5701</v>
      </c>
      <c r="F1663" s="132" t="s">
        <v>6541</v>
      </c>
      <c r="G1663" s="132" t="s">
        <v>7948</v>
      </c>
    </row>
    <row r="1664" spans="1:7" ht="21.75" customHeight="1">
      <c r="A1664" s="132" t="s">
        <v>5645</v>
      </c>
      <c r="B1664" s="132"/>
      <c r="C1664" s="132"/>
      <c r="D1664" s="132" t="s">
        <v>1011</v>
      </c>
      <c r="E1664" s="132" t="s">
        <v>4045</v>
      </c>
      <c r="F1664" s="132" t="s">
        <v>6541</v>
      </c>
      <c r="G1664" s="132" t="s">
        <v>7948</v>
      </c>
    </row>
    <row r="1665" spans="1:7" ht="21.75" customHeight="1">
      <c r="A1665" s="132" t="s">
        <v>5645</v>
      </c>
      <c r="B1665" s="132" t="s">
        <v>5699</v>
      </c>
      <c r="C1665" s="132" t="s">
        <v>5643</v>
      </c>
      <c r="D1665" s="132" t="s">
        <v>1011</v>
      </c>
      <c r="E1665" s="132" t="s">
        <v>4045</v>
      </c>
      <c r="F1665" s="132" t="s">
        <v>6541</v>
      </c>
      <c r="G1665" s="132" t="s">
        <v>7948</v>
      </c>
    </row>
    <row r="1666" spans="1:7" ht="21.75" customHeight="1">
      <c r="A1666" s="132" t="s">
        <v>5645</v>
      </c>
      <c r="B1666" s="132"/>
      <c r="C1666" s="132"/>
      <c r="D1666" s="132" t="s">
        <v>3162</v>
      </c>
      <c r="E1666" s="132" t="s">
        <v>5643</v>
      </c>
      <c r="F1666" s="132" t="s">
        <v>6541</v>
      </c>
      <c r="G1666" s="132" t="s">
        <v>7948</v>
      </c>
    </row>
    <row r="1667" spans="1:7" ht="21.75" customHeight="1">
      <c r="A1667" s="132" t="s">
        <v>5645</v>
      </c>
      <c r="B1667" s="132"/>
      <c r="C1667" s="132"/>
      <c r="D1667" s="132" t="s">
        <v>5652</v>
      </c>
      <c r="E1667" s="132" t="s">
        <v>5650</v>
      </c>
      <c r="F1667" s="132" t="s">
        <v>6541</v>
      </c>
      <c r="G1667" s="132" t="s">
        <v>7948</v>
      </c>
    </row>
    <row r="1668" spans="1:7" ht="21.75" customHeight="1">
      <c r="A1668" s="132" t="s">
        <v>5645</v>
      </c>
      <c r="B1668" s="132" t="s">
        <v>2156</v>
      </c>
      <c r="C1668" s="132" t="s">
        <v>5679</v>
      </c>
      <c r="D1668" s="132" t="s">
        <v>5683</v>
      </c>
      <c r="E1668" s="132" t="s">
        <v>5693</v>
      </c>
      <c r="F1668" s="132" t="s">
        <v>6541</v>
      </c>
      <c r="G1668" s="132" t="s">
        <v>7948</v>
      </c>
    </row>
    <row r="1669" spans="1:7" ht="21.75" customHeight="1">
      <c r="A1669" s="132" t="s">
        <v>5645</v>
      </c>
      <c r="B1669" s="132" t="s">
        <v>5698</v>
      </c>
      <c r="C1669" s="132" t="s">
        <v>5695</v>
      </c>
      <c r="D1669" s="132" t="s">
        <v>5683</v>
      </c>
      <c r="E1669" s="132" t="s">
        <v>5693</v>
      </c>
      <c r="F1669" s="132" t="s">
        <v>6541</v>
      </c>
      <c r="G1669" s="132" t="s">
        <v>7948</v>
      </c>
    </row>
    <row r="1670" spans="1:7" ht="21.75" customHeight="1">
      <c r="A1670" s="132" t="s">
        <v>5645</v>
      </c>
      <c r="B1670" s="132" t="s">
        <v>4389</v>
      </c>
      <c r="C1670" s="132" t="s">
        <v>4871</v>
      </c>
      <c r="D1670" s="132" t="s">
        <v>3162</v>
      </c>
      <c r="E1670" s="132" t="s">
        <v>5643</v>
      </c>
      <c r="F1670" s="132" t="s">
        <v>6541</v>
      </c>
      <c r="G1670" s="132" t="s">
        <v>7948</v>
      </c>
    </row>
    <row r="1671" spans="1:7" ht="21.75" customHeight="1">
      <c r="A1671" s="132" t="s">
        <v>5645</v>
      </c>
      <c r="B1671" s="132"/>
      <c r="C1671" s="132"/>
      <c r="D1671" s="132" t="s">
        <v>5683</v>
      </c>
      <c r="E1671" s="132" t="s">
        <v>5693</v>
      </c>
      <c r="F1671" s="132" t="s">
        <v>6541</v>
      </c>
      <c r="G1671" s="132" t="s">
        <v>7948</v>
      </c>
    </row>
    <row r="1672" spans="1:7" ht="21.75" customHeight="1">
      <c r="A1672" s="132" t="s">
        <v>5645</v>
      </c>
      <c r="B1672" s="132"/>
      <c r="C1672" s="132"/>
      <c r="D1672" s="132" t="s">
        <v>5684</v>
      </c>
      <c r="E1672" s="132" t="s">
        <v>4871</v>
      </c>
      <c r="F1672" s="132" t="s">
        <v>6541</v>
      </c>
      <c r="G1672" s="132" t="s">
        <v>7948</v>
      </c>
    </row>
    <row r="1673" spans="1:7" ht="21.75" customHeight="1">
      <c r="A1673" s="132" t="s">
        <v>5645</v>
      </c>
      <c r="B1673" s="132"/>
      <c r="C1673" s="132"/>
      <c r="D1673" s="132" t="s">
        <v>5677</v>
      </c>
      <c r="E1673" s="132" t="s">
        <v>850</v>
      </c>
      <c r="F1673" s="132" t="s">
        <v>6541</v>
      </c>
      <c r="G1673" s="132" t="s">
        <v>7948</v>
      </c>
    </row>
    <row r="1674" spans="1:7" ht="21.75" customHeight="1">
      <c r="A1674" s="132" t="s">
        <v>5645</v>
      </c>
      <c r="B1674" s="132"/>
      <c r="C1674" s="132"/>
      <c r="D1674" s="132"/>
      <c r="E1674" s="132" t="s">
        <v>7939</v>
      </c>
      <c r="F1674" s="132" t="s">
        <v>6541</v>
      </c>
      <c r="G1674" s="132" t="s">
        <v>7948</v>
      </c>
    </row>
    <row r="1675" spans="1:7" ht="21.75" customHeight="1">
      <c r="A1675" s="132" t="s">
        <v>5645</v>
      </c>
      <c r="B1675" s="132"/>
      <c r="C1675" s="132"/>
      <c r="D1675" s="132" t="s">
        <v>5675</v>
      </c>
      <c r="E1675" s="132" t="s">
        <v>5674</v>
      </c>
      <c r="F1675" s="132" t="s">
        <v>6541</v>
      </c>
      <c r="G1675" s="132" t="s">
        <v>7948</v>
      </c>
    </row>
    <row r="1676" spans="1:7" ht="21.75" customHeight="1">
      <c r="A1676" s="132" t="s">
        <v>5645</v>
      </c>
      <c r="B1676" s="132"/>
      <c r="C1676" s="132"/>
      <c r="D1676" s="132" t="s">
        <v>5670</v>
      </c>
      <c r="E1676" s="132" t="s">
        <v>5668</v>
      </c>
      <c r="F1676" s="132" t="s">
        <v>6541</v>
      </c>
      <c r="G1676" s="132" t="s">
        <v>7948</v>
      </c>
    </row>
    <row r="1677" spans="1:7" ht="21.75" customHeight="1">
      <c r="A1677" s="132" t="s">
        <v>5645</v>
      </c>
      <c r="B1677" s="132"/>
      <c r="C1677" s="132"/>
      <c r="D1677" s="132" t="s">
        <v>5667</v>
      </c>
      <c r="E1677" s="132" t="s">
        <v>5666</v>
      </c>
      <c r="F1677" s="132" t="s">
        <v>6541</v>
      </c>
      <c r="G1677" s="132" t="s">
        <v>7948</v>
      </c>
    </row>
    <row r="1678" spans="1:7" ht="21.75" customHeight="1">
      <c r="A1678" s="132" t="s">
        <v>5645</v>
      </c>
      <c r="B1678" s="132"/>
      <c r="C1678" s="132"/>
      <c r="D1678" s="132" t="s">
        <v>5403</v>
      </c>
      <c r="E1678" s="132" t="s">
        <v>5665</v>
      </c>
      <c r="F1678" s="132" t="s">
        <v>6541</v>
      </c>
      <c r="G1678" s="132" t="s">
        <v>7948</v>
      </c>
    </row>
    <row r="1679" spans="1:7" ht="21.75" customHeight="1">
      <c r="A1679" s="132" t="s">
        <v>5645</v>
      </c>
      <c r="B1679" s="132" t="s">
        <v>3652</v>
      </c>
      <c r="C1679" s="132" t="s">
        <v>5650</v>
      </c>
      <c r="D1679" s="132" t="s">
        <v>5684</v>
      </c>
      <c r="E1679" s="132" t="s">
        <v>4871</v>
      </c>
      <c r="F1679" s="132" t="s">
        <v>6541</v>
      </c>
      <c r="G1679" s="132" t="s">
        <v>7948</v>
      </c>
    </row>
    <row r="1680" spans="1:7" ht="21.75" customHeight="1">
      <c r="A1680" s="132" t="s">
        <v>5645</v>
      </c>
      <c r="B1680" s="132"/>
      <c r="C1680" s="132"/>
      <c r="D1680" s="132" t="s">
        <v>5652</v>
      </c>
      <c r="E1680" s="132" t="s">
        <v>5650</v>
      </c>
      <c r="F1680" s="132" t="s">
        <v>6541</v>
      </c>
      <c r="G1680" s="132" t="s">
        <v>7948</v>
      </c>
    </row>
    <row r="1681" spans="1:7" ht="21.75" customHeight="1">
      <c r="A1681" s="132" t="s">
        <v>5645</v>
      </c>
      <c r="B1681" s="132" t="s">
        <v>5692</v>
      </c>
      <c r="C1681" s="132" t="s">
        <v>4945</v>
      </c>
      <c r="D1681" s="132" t="s">
        <v>1011</v>
      </c>
      <c r="E1681" s="132" t="s">
        <v>4045</v>
      </c>
      <c r="F1681" s="132" t="s">
        <v>6541</v>
      </c>
      <c r="G1681" s="132" t="s">
        <v>7948</v>
      </c>
    </row>
    <row r="1682" spans="1:7" ht="21.75" customHeight="1">
      <c r="A1682" s="132" t="s">
        <v>5645</v>
      </c>
      <c r="B1682" s="132"/>
      <c r="C1682" s="132"/>
      <c r="D1682" s="132" t="s">
        <v>5677</v>
      </c>
      <c r="E1682" s="132" t="s">
        <v>850</v>
      </c>
      <c r="F1682" s="132" t="s">
        <v>6541</v>
      </c>
      <c r="G1682" s="132" t="s">
        <v>7948</v>
      </c>
    </row>
    <row r="1683" spans="1:7" ht="21.75" customHeight="1">
      <c r="A1683" s="132" t="s">
        <v>5645</v>
      </c>
      <c r="B1683" s="132" t="s">
        <v>5691</v>
      </c>
      <c r="C1683" s="132" t="s">
        <v>842</v>
      </c>
      <c r="D1683" s="132" t="s">
        <v>1011</v>
      </c>
      <c r="E1683" s="132" t="s">
        <v>4045</v>
      </c>
      <c r="F1683" s="132" t="s">
        <v>6541</v>
      </c>
      <c r="G1683" s="132" t="s">
        <v>7948</v>
      </c>
    </row>
    <row r="1684" spans="1:7" ht="21.75" customHeight="1">
      <c r="A1684" s="132" t="s">
        <v>5645</v>
      </c>
      <c r="B1684" s="132"/>
      <c r="C1684" s="132"/>
      <c r="D1684" s="132" t="s">
        <v>5677</v>
      </c>
      <c r="E1684" s="132" t="s">
        <v>850</v>
      </c>
      <c r="F1684" s="132" t="s">
        <v>6541</v>
      </c>
      <c r="G1684" s="132" t="s">
        <v>7948</v>
      </c>
    </row>
    <row r="1685" spans="1:7" ht="21.75" customHeight="1">
      <c r="A1685" s="132" t="s">
        <v>5645</v>
      </c>
      <c r="B1685" s="132" t="s">
        <v>5689</v>
      </c>
      <c r="C1685" s="132" t="s">
        <v>3191</v>
      </c>
      <c r="D1685" s="132" t="s">
        <v>5677</v>
      </c>
      <c r="E1685" s="132" t="s">
        <v>850</v>
      </c>
      <c r="F1685" s="132" t="s">
        <v>6541</v>
      </c>
      <c r="G1685" s="132" t="s">
        <v>7948</v>
      </c>
    </row>
    <row r="1686" spans="1:7" ht="21.75" customHeight="1">
      <c r="A1686" s="132" t="s">
        <v>5645</v>
      </c>
      <c r="B1686" s="132" t="s">
        <v>5680</v>
      </c>
      <c r="C1686" s="132" t="s">
        <v>4126</v>
      </c>
      <c r="D1686" s="132" t="s">
        <v>5677</v>
      </c>
      <c r="E1686" s="132" t="s">
        <v>850</v>
      </c>
      <c r="F1686" s="132" t="s">
        <v>6541</v>
      </c>
      <c r="G1686" s="132" t="s">
        <v>7948</v>
      </c>
    </row>
    <row r="1687" spans="1:7" ht="21.75" customHeight="1">
      <c r="A1687" s="132" t="s">
        <v>5645</v>
      </c>
      <c r="B1687" s="132" t="s">
        <v>5687</v>
      </c>
      <c r="C1687" s="132" t="s">
        <v>4113</v>
      </c>
      <c r="D1687" s="132" t="s">
        <v>1011</v>
      </c>
      <c r="E1687" s="132" t="s">
        <v>4045</v>
      </c>
      <c r="F1687" s="132" t="s">
        <v>6541</v>
      </c>
      <c r="G1687" s="132" t="s">
        <v>7948</v>
      </c>
    </row>
    <row r="1688" spans="1:7" ht="21.75" customHeight="1">
      <c r="A1688" s="132" t="s">
        <v>5645</v>
      </c>
      <c r="B1688" s="132"/>
      <c r="C1688" s="132"/>
      <c r="D1688" s="132" t="s">
        <v>5683</v>
      </c>
      <c r="E1688" s="132" t="s">
        <v>5679</v>
      </c>
      <c r="F1688" s="132" t="s">
        <v>6541</v>
      </c>
      <c r="G1688" s="132" t="s">
        <v>7948</v>
      </c>
    </row>
    <row r="1689" spans="1:7" ht="21.75" customHeight="1">
      <c r="A1689" s="132" t="s">
        <v>5645</v>
      </c>
      <c r="B1689" s="132"/>
      <c r="C1689" s="132"/>
      <c r="D1689" s="132" t="s">
        <v>5677</v>
      </c>
      <c r="E1689" s="132" t="s">
        <v>850</v>
      </c>
      <c r="F1689" s="132" t="s">
        <v>6541</v>
      </c>
      <c r="G1689" s="132" t="s">
        <v>7948</v>
      </c>
    </row>
    <row r="1690" spans="1:7" ht="21.75" customHeight="1">
      <c r="A1690" s="132" t="s">
        <v>5645</v>
      </c>
      <c r="B1690" s="132"/>
      <c r="C1690" s="132"/>
      <c r="D1690" s="132" t="s">
        <v>5667</v>
      </c>
      <c r="E1690" s="132" t="s">
        <v>5666</v>
      </c>
      <c r="F1690" s="132" t="s">
        <v>6541</v>
      </c>
      <c r="G1690" s="132" t="s">
        <v>7948</v>
      </c>
    </row>
    <row r="1691" spans="1:7" ht="21.75" customHeight="1">
      <c r="A1691" s="132" t="s">
        <v>5645</v>
      </c>
      <c r="B1691" s="132" t="s">
        <v>5686</v>
      </c>
      <c r="C1691" s="132" t="s">
        <v>5685</v>
      </c>
      <c r="D1691" s="132" t="s">
        <v>5677</v>
      </c>
      <c r="E1691" s="132" t="s">
        <v>850</v>
      </c>
      <c r="F1691" s="132" t="s">
        <v>6541</v>
      </c>
      <c r="G1691" s="132" t="s">
        <v>7948</v>
      </c>
    </row>
    <row r="1692" spans="1:7" ht="21.75" customHeight="1">
      <c r="A1692" s="132" t="s">
        <v>5645</v>
      </c>
      <c r="B1692" s="132" t="s">
        <v>4609</v>
      </c>
      <c r="C1692" s="132" t="s">
        <v>4587</v>
      </c>
      <c r="D1692" s="132" t="s">
        <v>5684</v>
      </c>
      <c r="E1692" s="132" t="s">
        <v>4871</v>
      </c>
      <c r="F1692" s="132" t="s">
        <v>6541</v>
      </c>
      <c r="G1692" s="132" t="s">
        <v>7948</v>
      </c>
    </row>
    <row r="1693" spans="1:7" ht="21.75" customHeight="1">
      <c r="A1693" s="132" t="s">
        <v>5645</v>
      </c>
      <c r="B1693" s="132"/>
      <c r="C1693" s="132"/>
      <c r="D1693" s="132" t="s">
        <v>5677</v>
      </c>
      <c r="E1693" s="132" t="s">
        <v>850</v>
      </c>
      <c r="F1693" s="132" t="s">
        <v>6541</v>
      </c>
      <c r="G1693" s="132" t="s">
        <v>7948</v>
      </c>
    </row>
    <row r="1694" spans="1:7" ht="21.75" customHeight="1">
      <c r="A1694" s="132" t="s">
        <v>5645</v>
      </c>
      <c r="B1694" s="132"/>
      <c r="C1694" s="132"/>
      <c r="D1694" s="132" t="s">
        <v>5675</v>
      </c>
      <c r="E1694" s="132" t="s">
        <v>5674</v>
      </c>
      <c r="F1694" s="132" t="s">
        <v>6541</v>
      </c>
      <c r="G1694" s="132" t="s">
        <v>7948</v>
      </c>
    </row>
    <row r="1695" spans="1:7" ht="21.75" customHeight="1">
      <c r="A1695" s="132" t="s">
        <v>5645</v>
      </c>
      <c r="B1695" s="132"/>
      <c r="C1695" s="132"/>
      <c r="D1695" s="132" t="s">
        <v>5672</v>
      </c>
      <c r="E1695" s="132" t="s">
        <v>5671</v>
      </c>
      <c r="F1695" s="132" t="s">
        <v>6541</v>
      </c>
      <c r="G1695" s="132" t="s">
        <v>7948</v>
      </c>
    </row>
    <row r="1696" spans="1:7" ht="21.75" customHeight="1">
      <c r="A1696" s="132" t="s">
        <v>5645</v>
      </c>
      <c r="B1696" s="132"/>
      <c r="C1696" s="132"/>
      <c r="D1696" s="132" t="s">
        <v>5670</v>
      </c>
      <c r="E1696" s="132" t="s">
        <v>5668</v>
      </c>
      <c r="F1696" s="132" t="s">
        <v>6541</v>
      </c>
      <c r="G1696" s="132" t="s">
        <v>7948</v>
      </c>
    </row>
    <row r="1697" spans="1:7" ht="21.75" customHeight="1">
      <c r="A1697" s="132" t="s">
        <v>5645</v>
      </c>
      <c r="B1697" s="132"/>
      <c r="C1697" s="132"/>
      <c r="D1697" s="132" t="s">
        <v>5667</v>
      </c>
      <c r="E1697" s="132" t="s">
        <v>5666</v>
      </c>
      <c r="F1697" s="132" t="s">
        <v>6541</v>
      </c>
      <c r="G1697" s="132" t="s">
        <v>7948</v>
      </c>
    </row>
    <row r="1698" spans="1:7" ht="21.75" customHeight="1">
      <c r="A1698" s="132" t="s">
        <v>5645</v>
      </c>
      <c r="B1698" s="132"/>
      <c r="C1698" s="132"/>
      <c r="D1698" s="132" t="s">
        <v>5403</v>
      </c>
      <c r="E1698" s="132" t="s">
        <v>5665</v>
      </c>
      <c r="F1698" s="132" t="s">
        <v>6541</v>
      </c>
      <c r="G1698" s="132" t="s">
        <v>7948</v>
      </c>
    </row>
    <row r="1699" spans="1:7" ht="21.75" customHeight="1">
      <c r="A1699" s="132" t="s">
        <v>5645</v>
      </c>
      <c r="B1699" s="132" t="s">
        <v>3681</v>
      </c>
      <c r="C1699" s="132" t="s">
        <v>4693</v>
      </c>
      <c r="D1699" s="132" t="s">
        <v>5683</v>
      </c>
      <c r="E1699" s="132" t="s">
        <v>5679</v>
      </c>
      <c r="F1699" s="132" t="s">
        <v>6541</v>
      </c>
      <c r="G1699" s="132" t="s">
        <v>7948</v>
      </c>
    </row>
    <row r="1700" spans="1:7" ht="21.75" customHeight="1">
      <c r="A1700" s="132" t="s">
        <v>5645</v>
      </c>
      <c r="B1700" s="132"/>
      <c r="C1700" s="132"/>
      <c r="D1700" s="132" t="s">
        <v>5677</v>
      </c>
      <c r="E1700" s="132" t="s">
        <v>850</v>
      </c>
      <c r="F1700" s="132" t="s">
        <v>6541</v>
      </c>
      <c r="G1700" s="132" t="s">
        <v>7948</v>
      </c>
    </row>
    <row r="1701" spans="1:7" ht="21.75" customHeight="1">
      <c r="A1701" s="132" t="s">
        <v>5645</v>
      </c>
      <c r="B1701" s="132"/>
      <c r="C1701" s="132"/>
      <c r="D1701" s="132" t="s">
        <v>5675</v>
      </c>
      <c r="E1701" s="132" t="s">
        <v>5674</v>
      </c>
      <c r="F1701" s="132" t="s">
        <v>6541</v>
      </c>
      <c r="G1701" s="132" t="s">
        <v>7948</v>
      </c>
    </row>
    <row r="1702" spans="1:7" ht="21.75" customHeight="1">
      <c r="A1702" s="132" t="s">
        <v>5645</v>
      </c>
      <c r="B1702" s="132"/>
      <c r="C1702" s="132"/>
      <c r="D1702" s="132" t="s">
        <v>5672</v>
      </c>
      <c r="E1702" s="132" t="s">
        <v>5671</v>
      </c>
      <c r="F1702" s="132" t="s">
        <v>6541</v>
      </c>
      <c r="G1702" s="132" t="s">
        <v>7948</v>
      </c>
    </row>
    <row r="1703" spans="1:7" ht="21.75" customHeight="1">
      <c r="A1703" s="132" t="s">
        <v>5645</v>
      </c>
      <c r="B1703" s="132"/>
      <c r="C1703" s="132"/>
      <c r="D1703" s="132" t="s">
        <v>5670</v>
      </c>
      <c r="E1703" s="132" t="s">
        <v>5668</v>
      </c>
      <c r="F1703" s="132" t="s">
        <v>6541</v>
      </c>
      <c r="G1703" s="132" t="s">
        <v>7948</v>
      </c>
    </row>
    <row r="1704" spans="1:7" ht="21.75" customHeight="1">
      <c r="A1704" s="132" t="s">
        <v>5645</v>
      </c>
      <c r="B1704" s="132"/>
      <c r="C1704" s="132"/>
      <c r="D1704" s="132" t="s">
        <v>5667</v>
      </c>
      <c r="E1704" s="132" t="s">
        <v>5666</v>
      </c>
      <c r="F1704" s="132" t="s">
        <v>6541</v>
      </c>
      <c r="G1704" s="132" t="s">
        <v>7948</v>
      </c>
    </row>
    <row r="1705" spans="1:7" ht="21.75" customHeight="1">
      <c r="A1705" s="132" t="s">
        <v>5645</v>
      </c>
      <c r="B1705" s="132"/>
      <c r="C1705" s="132"/>
      <c r="D1705" s="132" t="s">
        <v>5403</v>
      </c>
      <c r="E1705" s="132" t="s">
        <v>5665</v>
      </c>
      <c r="F1705" s="132" t="s">
        <v>6541</v>
      </c>
      <c r="G1705" s="132" t="s">
        <v>7948</v>
      </c>
    </row>
    <row r="1706" spans="1:7" ht="21.75" customHeight="1">
      <c r="A1706" s="132" t="s">
        <v>5645</v>
      </c>
      <c r="B1706" s="132" t="s">
        <v>4096</v>
      </c>
      <c r="C1706" s="132" t="s">
        <v>5664</v>
      </c>
      <c r="D1706" s="132" t="s">
        <v>5662</v>
      </c>
      <c r="E1706" s="132" t="s">
        <v>5660</v>
      </c>
      <c r="F1706" s="132" t="s">
        <v>6541</v>
      </c>
      <c r="G1706" s="132" t="s">
        <v>7948</v>
      </c>
    </row>
    <row r="1707" spans="1:7" ht="21.75" customHeight="1">
      <c r="A1707" s="132" t="s">
        <v>5645</v>
      </c>
      <c r="B1707" s="132" t="s">
        <v>4818</v>
      </c>
      <c r="C1707" s="132" t="s">
        <v>3364</v>
      </c>
      <c r="D1707" s="132" t="s">
        <v>5658</v>
      </c>
      <c r="E1707" s="132" t="s">
        <v>3526</v>
      </c>
      <c r="F1707" s="132" t="s">
        <v>6541</v>
      </c>
      <c r="G1707" s="132" t="s">
        <v>7948</v>
      </c>
    </row>
    <row r="1708" spans="1:7" ht="21.75" customHeight="1">
      <c r="A1708" s="132" t="s">
        <v>5645</v>
      </c>
      <c r="B1708" s="132" t="s">
        <v>5656</v>
      </c>
      <c r="C1708" s="132" t="s">
        <v>3747</v>
      </c>
      <c r="D1708" s="132" t="s">
        <v>5655</v>
      </c>
      <c r="E1708" s="132" t="s">
        <v>2241</v>
      </c>
      <c r="F1708" s="132" t="s">
        <v>6541</v>
      </c>
      <c r="G1708" s="132" t="s">
        <v>7948</v>
      </c>
    </row>
    <row r="1709" spans="1:7" ht="21.75" customHeight="1">
      <c r="A1709" s="132" t="s">
        <v>5645</v>
      </c>
      <c r="B1709" s="132" t="s">
        <v>5654</v>
      </c>
      <c r="C1709" s="132" t="s">
        <v>5653</v>
      </c>
      <c r="D1709" s="132" t="s">
        <v>1011</v>
      </c>
      <c r="E1709" s="132" t="s">
        <v>4045</v>
      </c>
      <c r="F1709" s="132" t="s">
        <v>6541</v>
      </c>
      <c r="G1709" s="132" t="s">
        <v>7948</v>
      </c>
    </row>
    <row r="1710" spans="1:7" ht="21.75" customHeight="1">
      <c r="A1710" s="132" t="s">
        <v>5645</v>
      </c>
      <c r="B1710" s="132"/>
      <c r="C1710" s="132"/>
      <c r="D1710" s="132" t="s">
        <v>3162</v>
      </c>
      <c r="E1710" s="132" t="s">
        <v>5643</v>
      </c>
      <c r="F1710" s="132" t="s">
        <v>6541</v>
      </c>
      <c r="G1710" s="132" t="s">
        <v>7948</v>
      </c>
    </row>
    <row r="1711" spans="1:7" ht="21.75" customHeight="1">
      <c r="A1711" s="132" t="s">
        <v>5645</v>
      </c>
      <c r="B1711" s="132"/>
      <c r="C1711" s="132"/>
      <c r="D1711" s="132" t="s">
        <v>5652</v>
      </c>
      <c r="E1711" s="132" t="s">
        <v>5650</v>
      </c>
      <c r="F1711" s="132" t="s">
        <v>6541</v>
      </c>
      <c r="G1711" s="132" t="s">
        <v>7948</v>
      </c>
    </row>
    <row r="1712" spans="1:7" ht="21.75" customHeight="1">
      <c r="A1712" s="132" t="s">
        <v>5645</v>
      </c>
      <c r="B1712" s="132" t="s">
        <v>5649</v>
      </c>
      <c r="C1712" s="132" t="s">
        <v>5647</v>
      </c>
      <c r="D1712" s="132" t="s">
        <v>1011</v>
      </c>
      <c r="E1712" s="132" t="s">
        <v>4045</v>
      </c>
      <c r="F1712" s="132" t="s">
        <v>6541</v>
      </c>
      <c r="G1712" s="132" t="s">
        <v>7948</v>
      </c>
    </row>
    <row r="1713" spans="1:7" ht="21.75" customHeight="1">
      <c r="A1713" s="132" t="s">
        <v>5645</v>
      </c>
      <c r="B1713" s="132"/>
      <c r="C1713" s="132"/>
      <c r="D1713" s="132" t="s">
        <v>3162</v>
      </c>
      <c r="E1713" s="132" t="s">
        <v>5643</v>
      </c>
      <c r="F1713" s="132" t="s">
        <v>6541</v>
      </c>
      <c r="G1713" s="132" t="s">
        <v>7948</v>
      </c>
    </row>
    <row r="1714" spans="1:7" ht="21.75" customHeight="1">
      <c r="A1714" s="132" t="s">
        <v>5589</v>
      </c>
      <c r="B1714" s="132" t="s">
        <v>5642</v>
      </c>
      <c r="C1714" s="132" t="s">
        <v>5641</v>
      </c>
      <c r="D1714" s="132" t="s">
        <v>2983</v>
      </c>
      <c r="E1714" s="132" t="s">
        <v>5641</v>
      </c>
      <c r="F1714" s="132" t="s">
        <v>354</v>
      </c>
      <c r="G1714" s="132" t="s">
        <v>7948</v>
      </c>
    </row>
    <row r="1715" spans="1:7" ht="21.75" customHeight="1">
      <c r="A1715" s="132" t="s">
        <v>5589</v>
      </c>
      <c r="B1715" s="132"/>
      <c r="C1715" s="132"/>
      <c r="D1715" s="132" t="s">
        <v>5639</v>
      </c>
      <c r="E1715" s="132" t="s">
        <v>1032</v>
      </c>
      <c r="F1715" s="132" t="s">
        <v>354</v>
      </c>
      <c r="G1715" s="132" t="s">
        <v>7948</v>
      </c>
    </row>
    <row r="1716" spans="1:7" ht="21.75" customHeight="1">
      <c r="A1716" s="132" t="s">
        <v>5589</v>
      </c>
      <c r="B1716" s="132"/>
      <c r="C1716" s="132"/>
      <c r="D1716" s="132" t="s">
        <v>5594</v>
      </c>
      <c r="E1716" s="132" t="s">
        <v>5592</v>
      </c>
      <c r="F1716" s="132" t="s">
        <v>354</v>
      </c>
      <c r="G1716" s="132" t="s">
        <v>7948</v>
      </c>
    </row>
    <row r="1717" spans="1:7" ht="21.75" customHeight="1">
      <c r="A1717" s="132" t="s">
        <v>5589</v>
      </c>
      <c r="B1717" s="132" t="s">
        <v>5637</v>
      </c>
      <c r="C1717" s="132" t="s">
        <v>5590</v>
      </c>
      <c r="D1717" s="132" t="s">
        <v>1175</v>
      </c>
      <c r="E1717" s="132" t="s">
        <v>5590</v>
      </c>
      <c r="F1717" s="132" t="s">
        <v>354</v>
      </c>
      <c r="G1717" s="132" t="s">
        <v>7948</v>
      </c>
    </row>
    <row r="1718" spans="1:7" ht="21.75" customHeight="1">
      <c r="A1718" s="132" t="s">
        <v>5589</v>
      </c>
      <c r="B1718" s="132" t="s">
        <v>5636</v>
      </c>
      <c r="C1718" s="132" t="s">
        <v>1614</v>
      </c>
      <c r="D1718" s="132" t="s">
        <v>1175</v>
      </c>
      <c r="E1718" s="132" t="s">
        <v>5590</v>
      </c>
      <c r="F1718" s="132" t="s">
        <v>354</v>
      </c>
      <c r="G1718" s="132" t="s">
        <v>7948</v>
      </c>
    </row>
    <row r="1719" spans="1:7" ht="21.75" customHeight="1">
      <c r="A1719" s="132" t="s">
        <v>5589</v>
      </c>
      <c r="B1719" s="132"/>
      <c r="C1719" s="132"/>
      <c r="D1719" s="132" t="s">
        <v>5631</v>
      </c>
      <c r="E1719" s="132" t="s">
        <v>762</v>
      </c>
      <c r="F1719" s="132" t="s">
        <v>354</v>
      </c>
      <c r="G1719" s="132" t="s">
        <v>7948</v>
      </c>
    </row>
    <row r="1720" spans="1:7" ht="21.75" customHeight="1">
      <c r="A1720" s="132" t="s">
        <v>5589</v>
      </c>
      <c r="B1720" s="132"/>
      <c r="C1720" s="132"/>
      <c r="D1720" s="132" t="s">
        <v>5504</v>
      </c>
      <c r="E1720" s="132" t="s">
        <v>4430</v>
      </c>
      <c r="F1720" s="132" t="s">
        <v>354</v>
      </c>
      <c r="G1720" s="132" t="s">
        <v>7948</v>
      </c>
    </row>
    <row r="1721" spans="1:7" ht="21.75" customHeight="1">
      <c r="A1721" s="132" t="s">
        <v>5589</v>
      </c>
      <c r="B1721" s="132" t="s">
        <v>5633</v>
      </c>
      <c r="C1721" s="132" t="s">
        <v>5117</v>
      </c>
      <c r="D1721" s="132" t="s">
        <v>1175</v>
      </c>
      <c r="E1721" s="132" t="s">
        <v>5590</v>
      </c>
      <c r="F1721" s="132" t="s">
        <v>354</v>
      </c>
      <c r="G1721" s="132" t="s">
        <v>7948</v>
      </c>
    </row>
    <row r="1722" spans="1:7" ht="21.75" customHeight="1">
      <c r="A1722" s="132" t="s">
        <v>5589</v>
      </c>
      <c r="B1722" s="132"/>
      <c r="C1722" s="132"/>
      <c r="D1722" s="132" t="s">
        <v>5631</v>
      </c>
      <c r="E1722" s="132" t="s">
        <v>5629</v>
      </c>
      <c r="F1722" s="132" t="s">
        <v>354</v>
      </c>
      <c r="G1722" s="132" t="s">
        <v>7948</v>
      </c>
    </row>
    <row r="1723" spans="1:7" ht="21.75" customHeight="1">
      <c r="A1723" s="132" t="s">
        <v>5589</v>
      </c>
      <c r="B1723" s="132" t="s">
        <v>5632</v>
      </c>
      <c r="C1723" s="132" t="s">
        <v>4658</v>
      </c>
      <c r="D1723" s="132" t="s">
        <v>1175</v>
      </c>
      <c r="E1723" s="132" t="s">
        <v>5590</v>
      </c>
      <c r="F1723" s="132" t="s">
        <v>354</v>
      </c>
      <c r="G1723" s="132" t="s">
        <v>7948</v>
      </c>
    </row>
    <row r="1724" spans="1:7" ht="21.75" customHeight="1">
      <c r="A1724" s="132" t="s">
        <v>5589</v>
      </c>
      <c r="B1724" s="132"/>
      <c r="C1724" s="132"/>
      <c r="D1724" s="132" t="s">
        <v>5631</v>
      </c>
      <c r="E1724" s="132" t="s">
        <v>5629</v>
      </c>
      <c r="F1724" s="132" t="s">
        <v>354</v>
      </c>
      <c r="G1724" s="132" t="s">
        <v>7948</v>
      </c>
    </row>
    <row r="1725" spans="1:7" ht="21.75" customHeight="1">
      <c r="A1725" s="132" t="s">
        <v>5589</v>
      </c>
      <c r="B1725" s="132" t="s">
        <v>5628</v>
      </c>
      <c r="C1725" s="132" t="s">
        <v>5627</v>
      </c>
      <c r="D1725" s="132" t="s">
        <v>1568</v>
      </c>
      <c r="E1725" s="132" t="s">
        <v>5627</v>
      </c>
      <c r="F1725" s="132" t="s">
        <v>354</v>
      </c>
      <c r="G1725" s="132" t="s">
        <v>7948</v>
      </c>
    </row>
    <row r="1726" spans="1:7" ht="21.75" customHeight="1">
      <c r="A1726" s="132" t="s">
        <v>5589</v>
      </c>
      <c r="B1726" s="132" t="s">
        <v>5626</v>
      </c>
      <c r="C1726" s="132" t="s">
        <v>5625</v>
      </c>
      <c r="D1726" s="132" t="s">
        <v>1189</v>
      </c>
      <c r="E1726" s="132" t="s">
        <v>5625</v>
      </c>
      <c r="F1726" s="132" t="s">
        <v>354</v>
      </c>
      <c r="G1726" s="132" t="s">
        <v>7948</v>
      </c>
    </row>
    <row r="1727" spans="1:7" ht="21.75" customHeight="1">
      <c r="A1727" s="132" t="s">
        <v>5589</v>
      </c>
      <c r="B1727" s="132" t="s">
        <v>5622</v>
      </c>
      <c r="C1727" s="132" t="s">
        <v>4051</v>
      </c>
      <c r="D1727" s="132" t="s">
        <v>5619</v>
      </c>
      <c r="E1727" s="132" t="s">
        <v>4051</v>
      </c>
      <c r="F1727" s="132" t="s">
        <v>354</v>
      </c>
      <c r="G1727" s="132" t="s">
        <v>7948</v>
      </c>
    </row>
    <row r="1728" spans="1:7" ht="21.75" customHeight="1">
      <c r="A1728" s="132" t="s">
        <v>5589</v>
      </c>
      <c r="B1728" s="132"/>
      <c r="C1728" s="132"/>
      <c r="D1728" s="132" t="s">
        <v>5594</v>
      </c>
      <c r="E1728" s="132" t="s">
        <v>5592</v>
      </c>
      <c r="F1728" s="132" t="s">
        <v>354</v>
      </c>
      <c r="G1728" s="132" t="s">
        <v>7948</v>
      </c>
    </row>
    <row r="1729" spans="1:7" ht="21.75" customHeight="1">
      <c r="A1729" s="132" t="s">
        <v>5589</v>
      </c>
      <c r="B1729" s="132" t="s">
        <v>5617</v>
      </c>
      <c r="C1729" s="132" t="s">
        <v>5616</v>
      </c>
      <c r="D1729" s="132" t="s">
        <v>3266</v>
      </c>
      <c r="E1729" s="132" t="s">
        <v>5616</v>
      </c>
      <c r="F1729" s="132" t="s">
        <v>354</v>
      </c>
      <c r="G1729" s="132" t="s">
        <v>7948</v>
      </c>
    </row>
    <row r="1730" spans="1:7" ht="21.75" customHeight="1">
      <c r="A1730" s="132" t="s">
        <v>5589</v>
      </c>
      <c r="B1730" s="132" t="s">
        <v>3639</v>
      </c>
      <c r="C1730" s="132" t="s">
        <v>5613</v>
      </c>
      <c r="D1730" s="132" t="s">
        <v>3266</v>
      </c>
      <c r="E1730" s="132" t="s">
        <v>5616</v>
      </c>
      <c r="F1730" s="132" t="s">
        <v>354</v>
      </c>
      <c r="G1730" s="132" t="s">
        <v>7948</v>
      </c>
    </row>
    <row r="1731" spans="1:7" ht="21.75" customHeight="1">
      <c r="A1731" s="132" t="s">
        <v>5589</v>
      </c>
      <c r="B1731" s="132"/>
      <c r="C1731" s="132"/>
      <c r="D1731" s="132" t="s">
        <v>5614</v>
      </c>
      <c r="E1731" s="132" t="s">
        <v>5613</v>
      </c>
      <c r="F1731" s="132" t="s">
        <v>354</v>
      </c>
      <c r="G1731" s="132" t="s">
        <v>7948</v>
      </c>
    </row>
    <row r="1732" spans="1:7" ht="21.75" customHeight="1">
      <c r="A1732" s="132" t="s">
        <v>5589</v>
      </c>
      <c r="B1732" s="132" t="s">
        <v>5612</v>
      </c>
      <c r="C1732" s="132" t="s">
        <v>5609</v>
      </c>
      <c r="D1732" s="132" t="s">
        <v>5610</v>
      </c>
      <c r="E1732" s="132" t="s">
        <v>5609</v>
      </c>
      <c r="F1732" s="132" t="s">
        <v>354</v>
      </c>
      <c r="G1732" s="132" t="s">
        <v>7948</v>
      </c>
    </row>
    <row r="1733" spans="1:7" ht="21.75" customHeight="1">
      <c r="A1733" s="132" t="s">
        <v>5589</v>
      </c>
      <c r="B1733" s="132"/>
      <c r="C1733" s="132"/>
      <c r="D1733" s="132" t="s">
        <v>5608</v>
      </c>
      <c r="E1733" s="132" t="s">
        <v>5605</v>
      </c>
      <c r="F1733" s="132" t="s">
        <v>354</v>
      </c>
      <c r="G1733" s="132" t="s">
        <v>7948</v>
      </c>
    </row>
    <row r="1734" spans="1:7" ht="21.75" customHeight="1">
      <c r="A1734" s="132" t="s">
        <v>5589</v>
      </c>
      <c r="B1734" s="132" t="s">
        <v>5603</v>
      </c>
      <c r="C1734" s="132" t="s">
        <v>2907</v>
      </c>
      <c r="D1734" s="132" t="s">
        <v>586</v>
      </c>
      <c r="E1734" s="132" t="s">
        <v>2907</v>
      </c>
      <c r="F1734" s="132" t="s">
        <v>354</v>
      </c>
      <c r="G1734" s="132" t="s">
        <v>7948</v>
      </c>
    </row>
    <row r="1735" spans="1:7" ht="21.75" customHeight="1">
      <c r="A1735" s="132" t="s">
        <v>5589</v>
      </c>
      <c r="B1735" s="132" t="s">
        <v>610</v>
      </c>
      <c r="C1735" s="132" t="s">
        <v>5380</v>
      </c>
      <c r="D1735" s="132" t="s">
        <v>5601</v>
      </c>
      <c r="E1735" s="132" t="s">
        <v>5380</v>
      </c>
      <c r="F1735" s="132" t="s">
        <v>354</v>
      </c>
      <c r="G1735" s="132" t="s">
        <v>7948</v>
      </c>
    </row>
    <row r="1736" spans="1:7" ht="21.75" customHeight="1">
      <c r="A1736" s="132" t="s">
        <v>5589</v>
      </c>
      <c r="B1736" s="132" t="s">
        <v>5600</v>
      </c>
      <c r="C1736" s="132" t="s">
        <v>3532</v>
      </c>
      <c r="D1736" s="132" t="s">
        <v>4195</v>
      </c>
      <c r="E1736" s="132" t="s">
        <v>3532</v>
      </c>
      <c r="F1736" s="132" t="s">
        <v>354</v>
      </c>
      <c r="G1736" s="132" t="s">
        <v>7948</v>
      </c>
    </row>
    <row r="1737" spans="1:7" ht="21.75" customHeight="1">
      <c r="A1737" s="132" t="s">
        <v>5589</v>
      </c>
      <c r="B1737" s="132" t="s">
        <v>5599</v>
      </c>
      <c r="C1737" s="132" t="s">
        <v>5597</v>
      </c>
      <c r="D1737" s="132" t="s">
        <v>934</v>
      </c>
      <c r="E1737" s="132" t="s">
        <v>1226</v>
      </c>
      <c r="F1737" s="132" t="s">
        <v>354</v>
      </c>
      <c r="G1737" s="132" t="s">
        <v>7948</v>
      </c>
    </row>
    <row r="1738" spans="1:7" ht="21.75" customHeight="1">
      <c r="A1738" s="132" t="s">
        <v>5589</v>
      </c>
      <c r="B1738" s="132" t="s">
        <v>5596</v>
      </c>
      <c r="C1738" s="132" t="s">
        <v>5595</v>
      </c>
      <c r="D1738" s="132" t="s">
        <v>1175</v>
      </c>
      <c r="E1738" s="132" t="s">
        <v>5590</v>
      </c>
      <c r="F1738" s="132" t="s">
        <v>354</v>
      </c>
      <c r="G1738" s="132" t="s">
        <v>7948</v>
      </c>
    </row>
    <row r="1739" spans="1:7" ht="21.75" customHeight="1">
      <c r="A1739" s="132" t="s">
        <v>5589</v>
      </c>
      <c r="B1739" s="132"/>
      <c r="C1739" s="132"/>
      <c r="D1739" s="132" t="s">
        <v>5594</v>
      </c>
      <c r="E1739" s="132" t="s">
        <v>5592</v>
      </c>
      <c r="F1739" s="132" t="s">
        <v>354</v>
      </c>
      <c r="G1739" s="132" t="s">
        <v>7948</v>
      </c>
    </row>
    <row r="1740" spans="1:7" ht="21.75" customHeight="1">
      <c r="A1740" s="132" t="s">
        <v>5589</v>
      </c>
      <c r="B1740" s="132" t="s">
        <v>217</v>
      </c>
      <c r="C1740" s="132" t="s">
        <v>1476</v>
      </c>
      <c r="D1740" s="132" t="s">
        <v>1175</v>
      </c>
      <c r="E1740" s="132" t="s">
        <v>5590</v>
      </c>
      <c r="F1740" s="132" t="s">
        <v>354</v>
      </c>
      <c r="G1740" s="132" t="s">
        <v>7948</v>
      </c>
    </row>
    <row r="1741" spans="1:7" ht="21.75" customHeight="1">
      <c r="A1741" s="132" t="s">
        <v>5589</v>
      </c>
      <c r="B1741" s="132"/>
      <c r="C1741" s="132"/>
      <c r="D1741" s="132" t="s">
        <v>3879</v>
      </c>
      <c r="E1741" s="132" t="s">
        <v>1476</v>
      </c>
      <c r="F1741" s="132" t="s">
        <v>354</v>
      </c>
      <c r="G1741" s="132" t="s">
        <v>7948</v>
      </c>
    </row>
    <row r="1742" spans="1:7" ht="21.75" customHeight="1">
      <c r="A1742" s="132" t="s">
        <v>5382</v>
      </c>
      <c r="B1742" s="132" t="s">
        <v>1110</v>
      </c>
      <c r="C1742" s="132" t="s">
        <v>5585</v>
      </c>
      <c r="D1742" s="132" t="s">
        <v>5586</v>
      </c>
      <c r="E1742" s="132" t="s">
        <v>340</v>
      </c>
      <c r="F1742" s="132" t="s">
        <v>5772</v>
      </c>
      <c r="G1742" s="132" t="s">
        <v>7948</v>
      </c>
    </row>
    <row r="1743" spans="1:7" ht="21.75" customHeight="1">
      <c r="A1743" s="132" t="s">
        <v>5382</v>
      </c>
      <c r="B1743" s="132"/>
      <c r="C1743" s="132"/>
      <c r="D1743" s="132" t="s">
        <v>4351</v>
      </c>
      <c r="E1743" s="132" t="s">
        <v>5585</v>
      </c>
      <c r="F1743" s="132" t="s">
        <v>5772</v>
      </c>
      <c r="G1743" s="132" t="s">
        <v>7948</v>
      </c>
    </row>
    <row r="1744" spans="1:7" ht="21.75" customHeight="1">
      <c r="A1744" s="132" t="s">
        <v>5382</v>
      </c>
      <c r="B1744" s="132" t="s">
        <v>4644</v>
      </c>
      <c r="C1744" s="132" t="s">
        <v>5584</v>
      </c>
      <c r="D1744" s="132" t="s">
        <v>1658</v>
      </c>
      <c r="E1744" s="132" t="s">
        <v>5584</v>
      </c>
      <c r="F1744" s="132" t="s">
        <v>5772</v>
      </c>
      <c r="G1744" s="132" t="s">
        <v>7948</v>
      </c>
    </row>
    <row r="1745" spans="1:7" ht="21.75" customHeight="1">
      <c r="A1745" s="132" t="s">
        <v>5382</v>
      </c>
      <c r="B1745" s="132" t="s">
        <v>4371</v>
      </c>
      <c r="C1745" s="132" t="s">
        <v>5581</v>
      </c>
      <c r="D1745" s="132" t="s">
        <v>5582</v>
      </c>
      <c r="E1745" s="132" t="s">
        <v>5581</v>
      </c>
      <c r="F1745" s="132" t="s">
        <v>5772</v>
      </c>
      <c r="G1745" s="132" t="s">
        <v>7948</v>
      </c>
    </row>
    <row r="1746" spans="1:7" ht="21.75" customHeight="1">
      <c r="A1746" s="132" t="s">
        <v>5382</v>
      </c>
      <c r="B1746" s="132" t="s">
        <v>5580</v>
      </c>
      <c r="C1746" s="132" t="s">
        <v>5578</v>
      </c>
      <c r="D1746" s="132" t="s">
        <v>5576</v>
      </c>
      <c r="E1746" s="132" t="s">
        <v>5574</v>
      </c>
      <c r="F1746" s="132" t="s">
        <v>5772</v>
      </c>
      <c r="G1746" s="132" t="s">
        <v>7948</v>
      </c>
    </row>
    <row r="1747" spans="1:7" ht="21.75" customHeight="1">
      <c r="A1747" s="132" t="s">
        <v>5382</v>
      </c>
      <c r="B1747" s="132"/>
      <c r="C1747" s="132"/>
      <c r="D1747" s="132" t="s">
        <v>4026</v>
      </c>
      <c r="E1747" s="132" t="s">
        <v>2658</v>
      </c>
      <c r="F1747" s="132" t="s">
        <v>5772</v>
      </c>
      <c r="G1747" s="132" t="s">
        <v>7948</v>
      </c>
    </row>
    <row r="1748" spans="1:7" ht="21.75" customHeight="1">
      <c r="A1748" s="132" t="s">
        <v>5382</v>
      </c>
      <c r="B1748" s="132" t="s">
        <v>5533</v>
      </c>
      <c r="C1748" s="132" t="s">
        <v>5570</v>
      </c>
      <c r="D1748" s="132" t="s">
        <v>5571</v>
      </c>
      <c r="E1748" s="132" t="s">
        <v>5570</v>
      </c>
      <c r="F1748" s="132" t="s">
        <v>5772</v>
      </c>
      <c r="G1748" s="132" t="s">
        <v>7948</v>
      </c>
    </row>
    <row r="1749" spans="1:7" ht="21.75" customHeight="1">
      <c r="A1749" s="132" t="s">
        <v>5382</v>
      </c>
      <c r="B1749" s="132" t="s">
        <v>1511</v>
      </c>
      <c r="C1749" s="132" t="s">
        <v>5567</v>
      </c>
      <c r="D1749" s="132" t="s">
        <v>5569</v>
      </c>
      <c r="E1749" s="132" t="s">
        <v>5567</v>
      </c>
      <c r="F1749" s="132" t="s">
        <v>5772</v>
      </c>
      <c r="G1749" s="132" t="s">
        <v>7948</v>
      </c>
    </row>
    <row r="1750" spans="1:7" ht="21.75" customHeight="1">
      <c r="A1750" s="132" t="s">
        <v>5382</v>
      </c>
      <c r="B1750" s="132" t="s">
        <v>5566</v>
      </c>
      <c r="C1750" s="132" t="s">
        <v>1211</v>
      </c>
      <c r="D1750" s="132" t="s">
        <v>5564</v>
      </c>
      <c r="E1750" s="132" t="s">
        <v>1211</v>
      </c>
      <c r="F1750" s="132" t="s">
        <v>5772</v>
      </c>
      <c r="G1750" s="132" t="s">
        <v>7948</v>
      </c>
    </row>
    <row r="1751" spans="1:7" ht="21.75" customHeight="1">
      <c r="A1751" s="132" t="s">
        <v>5382</v>
      </c>
      <c r="B1751" s="132" t="s">
        <v>5509</v>
      </c>
      <c r="C1751" s="132" t="s">
        <v>3010</v>
      </c>
      <c r="D1751" s="132" t="s">
        <v>5563</v>
      </c>
      <c r="E1751" s="132" t="s">
        <v>3010</v>
      </c>
      <c r="F1751" s="132" t="s">
        <v>5772</v>
      </c>
      <c r="G1751" s="132" t="s">
        <v>7948</v>
      </c>
    </row>
    <row r="1752" spans="1:7" ht="21.75" customHeight="1">
      <c r="A1752" s="132" t="s">
        <v>5382</v>
      </c>
      <c r="B1752" s="132" t="s">
        <v>2159</v>
      </c>
      <c r="C1752" s="132" t="s">
        <v>1967</v>
      </c>
      <c r="D1752" s="132" t="s">
        <v>3367</v>
      </c>
      <c r="E1752" s="132" t="s">
        <v>1967</v>
      </c>
      <c r="F1752" s="132" t="s">
        <v>5772</v>
      </c>
      <c r="G1752" s="132" t="s">
        <v>7948</v>
      </c>
    </row>
    <row r="1753" spans="1:7" ht="21.75" customHeight="1">
      <c r="A1753" s="132" t="s">
        <v>5382</v>
      </c>
      <c r="B1753" s="132" t="s">
        <v>5561</v>
      </c>
      <c r="C1753" s="132" t="s">
        <v>5559</v>
      </c>
      <c r="D1753" s="132" t="s">
        <v>3367</v>
      </c>
      <c r="E1753" s="132" t="s">
        <v>1967</v>
      </c>
      <c r="F1753" s="132" t="s">
        <v>5772</v>
      </c>
      <c r="G1753" s="132" t="s">
        <v>7948</v>
      </c>
    </row>
    <row r="1754" spans="1:7" ht="21.75" customHeight="1">
      <c r="A1754" s="132" t="s">
        <v>5382</v>
      </c>
      <c r="B1754" s="132"/>
      <c r="C1754" s="132"/>
      <c r="D1754" s="132" t="s">
        <v>4527</v>
      </c>
      <c r="E1754" s="132" t="s">
        <v>5558</v>
      </c>
      <c r="F1754" s="132" t="s">
        <v>5772</v>
      </c>
      <c r="G1754" s="132" t="s">
        <v>7948</v>
      </c>
    </row>
    <row r="1755" spans="1:7" ht="21.75" customHeight="1">
      <c r="A1755" s="132" t="s">
        <v>5382</v>
      </c>
      <c r="B1755" s="132"/>
      <c r="C1755" s="132"/>
      <c r="D1755" s="132" t="s">
        <v>5557</v>
      </c>
      <c r="E1755" s="132" t="s">
        <v>5556</v>
      </c>
      <c r="F1755" s="132" t="s">
        <v>5772</v>
      </c>
      <c r="G1755" s="132" t="s">
        <v>7948</v>
      </c>
    </row>
    <row r="1756" spans="1:7" ht="21.75" customHeight="1">
      <c r="A1756" s="132" t="s">
        <v>4326</v>
      </c>
      <c r="B1756" s="132" t="s">
        <v>4171</v>
      </c>
      <c r="C1756" s="132" t="s">
        <v>5555</v>
      </c>
      <c r="D1756" s="132">
        <v>83501</v>
      </c>
      <c r="E1756" s="132" t="s">
        <v>101</v>
      </c>
      <c r="F1756" s="132" t="s">
        <v>2357</v>
      </c>
      <c r="G1756" s="132" t="s">
        <v>7948</v>
      </c>
    </row>
    <row r="1757" spans="1:7" ht="21.75" customHeight="1">
      <c r="A1757" s="132" t="s">
        <v>4326</v>
      </c>
      <c r="B1757" s="132" t="s">
        <v>3073</v>
      </c>
      <c r="C1757" s="132" t="s">
        <v>5554</v>
      </c>
      <c r="D1757" s="132">
        <v>83501</v>
      </c>
      <c r="E1757" s="132" t="s">
        <v>101</v>
      </c>
      <c r="F1757" s="132" t="s">
        <v>2357</v>
      </c>
      <c r="G1757" s="132" t="s">
        <v>7948</v>
      </c>
    </row>
    <row r="1758" spans="1:7" ht="21.75" customHeight="1">
      <c r="A1758" s="132" t="s">
        <v>4326</v>
      </c>
      <c r="B1758" s="132" t="s">
        <v>5373</v>
      </c>
      <c r="C1758" s="132" t="s">
        <v>5552</v>
      </c>
      <c r="D1758" s="132">
        <v>83501</v>
      </c>
      <c r="E1758" s="132" t="s">
        <v>101</v>
      </c>
      <c r="F1758" s="132" t="s">
        <v>2357</v>
      </c>
      <c r="G1758" s="132" t="s">
        <v>7948</v>
      </c>
    </row>
    <row r="1759" spans="1:7" ht="21.75" customHeight="1">
      <c r="A1759" s="132" t="s">
        <v>4326</v>
      </c>
      <c r="B1759" s="132" t="s">
        <v>5551</v>
      </c>
      <c r="C1759" s="132" t="s">
        <v>2861</v>
      </c>
      <c r="D1759" s="132" t="s">
        <v>5550</v>
      </c>
      <c r="E1759" s="132" t="s">
        <v>5207</v>
      </c>
      <c r="F1759" s="132" t="s">
        <v>2357</v>
      </c>
      <c r="G1759" s="132" t="s">
        <v>7948</v>
      </c>
    </row>
    <row r="1760" spans="1:7" ht="21.75" customHeight="1">
      <c r="A1760" s="132" t="s">
        <v>4326</v>
      </c>
      <c r="B1760" s="132"/>
      <c r="C1760" s="132"/>
      <c r="D1760" s="132" t="s">
        <v>5549</v>
      </c>
      <c r="E1760" s="132" t="s">
        <v>5138</v>
      </c>
      <c r="F1760" s="132" t="s">
        <v>2357</v>
      </c>
      <c r="G1760" s="132" t="s">
        <v>7948</v>
      </c>
    </row>
    <row r="1761" spans="1:7" ht="21.75" customHeight="1">
      <c r="A1761" s="132" t="s">
        <v>4326</v>
      </c>
      <c r="B1761" s="132"/>
      <c r="C1761" s="132"/>
      <c r="D1761" s="132" t="s">
        <v>2149</v>
      </c>
      <c r="E1761" s="132" t="s">
        <v>5548</v>
      </c>
      <c r="F1761" s="132" t="s">
        <v>2357</v>
      </c>
      <c r="G1761" s="132" t="s">
        <v>7948</v>
      </c>
    </row>
    <row r="1762" spans="1:7" ht="21.75" customHeight="1">
      <c r="A1762" s="132" t="s">
        <v>4326</v>
      </c>
      <c r="B1762" s="132"/>
      <c r="C1762" s="132"/>
      <c r="D1762" s="132" t="s">
        <v>5547</v>
      </c>
      <c r="E1762" s="132" t="s">
        <v>5546</v>
      </c>
      <c r="F1762" s="132" t="s">
        <v>2357</v>
      </c>
      <c r="G1762" s="132" t="s">
        <v>7948</v>
      </c>
    </row>
    <row r="1763" spans="1:7" ht="21.75" customHeight="1">
      <c r="A1763" s="132" t="s">
        <v>4326</v>
      </c>
      <c r="B1763" s="132" t="s">
        <v>3504</v>
      </c>
      <c r="C1763" s="132" t="s">
        <v>5069</v>
      </c>
      <c r="D1763" s="132" t="s">
        <v>5425</v>
      </c>
      <c r="E1763" s="132" t="s">
        <v>5069</v>
      </c>
      <c r="F1763" s="132" t="s">
        <v>2357</v>
      </c>
      <c r="G1763" s="132" t="s">
        <v>7948</v>
      </c>
    </row>
    <row r="1764" spans="1:7" ht="21.75" customHeight="1">
      <c r="A1764" s="132" t="s">
        <v>4326</v>
      </c>
      <c r="B1764" s="132" t="s">
        <v>5545</v>
      </c>
      <c r="C1764" s="132" t="s">
        <v>5544</v>
      </c>
      <c r="D1764" s="132" t="s">
        <v>3658</v>
      </c>
      <c r="E1764" s="132" t="s">
        <v>1532</v>
      </c>
      <c r="F1764" s="132" t="s">
        <v>2357</v>
      </c>
      <c r="G1764" s="132" t="s">
        <v>7948</v>
      </c>
    </row>
    <row r="1765" spans="1:7" ht="21.75" customHeight="1">
      <c r="A1765" s="132" t="s">
        <v>4326</v>
      </c>
      <c r="B1765" s="132"/>
      <c r="C1765" s="132"/>
      <c r="D1765" s="132" t="s">
        <v>4759</v>
      </c>
      <c r="E1765" s="132" t="s">
        <v>2314</v>
      </c>
      <c r="F1765" s="132" t="s">
        <v>2357</v>
      </c>
      <c r="G1765" s="132" t="s">
        <v>7948</v>
      </c>
    </row>
    <row r="1766" spans="1:7" ht="21.75" customHeight="1">
      <c r="A1766" s="132" t="s">
        <v>4326</v>
      </c>
      <c r="B1766" s="132"/>
      <c r="C1766" s="132"/>
      <c r="D1766" s="132" t="s">
        <v>5543</v>
      </c>
      <c r="E1766" s="132" t="s">
        <v>5542</v>
      </c>
      <c r="F1766" s="132" t="s">
        <v>2357</v>
      </c>
      <c r="G1766" s="132" t="s">
        <v>7948</v>
      </c>
    </row>
    <row r="1767" spans="1:7" ht="21.75" customHeight="1">
      <c r="A1767" s="132" t="s">
        <v>4326</v>
      </c>
      <c r="B1767" s="132"/>
      <c r="C1767" s="132"/>
      <c r="D1767" s="132" t="s">
        <v>1606</v>
      </c>
      <c r="E1767" s="132" t="s">
        <v>799</v>
      </c>
      <c r="F1767" s="132" t="s">
        <v>2357</v>
      </c>
      <c r="G1767" s="132" t="s">
        <v>7948</v>
      </c>
    </row>
    <row r="1768" spans="1:7" ht="21.75" customHeight="1">
      <c r="A1768" s="132" t="s">
        <v>4326</v>
      </c>
      <c r="B1768" s="132"/>
      <c r="C1768" s="132"/>
      <c r="D1768" s="132" t="s">
        <v>2882</v>
      </c>
      <c r="E1768" s="132" t="s">
        <v>5541</v>
      </c>
      <c r="F1768" s="132" t="s">
        <v>2357</v>
      </c>
      <c r="G1768" s="132" t="s">
        <v>7948</v>
      </c>
    </row>
    <row r="1769" spans="1:7" ht="21.75" customHeight="1">
      <c r="A1769" s="132" t="s">
        <v>4326</v>
      </c>
      <c r="B1769" s="132" t="s">
        <v>1810</v>
      </c>
      <c r="C1769" s="132" t="s">
        <v>5539</v>
      </c>
      <c r="D1769" s="132" t="s">
        <v>5457</v>
      </c>
      <c r="E1769" s="132" t="s">
        <v>1132</v>
      </c>
      <c r="F1769" s="132" t="s">
        <v>2357</v>
      </c>
      <c r="G1769" s="132" t="s">
        <v>7948</v>
      </c>
    </row>
    <row r="1770" spans="1:7" ht="21.75" customHeight="1">
      <c r="A1770" s="132" t="s">
        <v>4326</v>
      </c>
      <c r="B1770" s="132"/>
      <c r="C1770" s="132"/>
      <c r="D1770" s="132" t="s">
        <v>663</v>
      </c>
      <c r="E1770" s="132" t="s">
        <v>630</v>
      </c>
      <c r="F1770" s="132" t="s">
        <v>2357</v>
      </c>
      <c r="G1770" s="132" t="s">
        <v>7948</v>
      </c>
    </row>
    <row r="1771" spans="1:7" ht="21.75" customHeight="1">
      <c r="A1771" s="132" t="s">
        <v>4326</v>
      </c>
      <c r="B1771" s="132" t="s">
        <v>4072</v>
      </c>
      <c r="C1771" s="132" t="s">
        <v>251</v>
      </c>
      <c r="D1771" s="132" t="s">
        <v>3138</v>
      </c>
      <c r="E1771" s="132" t="s">
        <v>5538</v>
      </c>
      <c r="F1771" s="132" t="s">
        <v>2357</v>
      </c>
      <c r="G1771" s="132" t="s">
        <v>7948</v>
      </c>
    </row>
    <row r="1772" spans="1:7" ht="21.75" customHeight="1">
      <c r="A1772" s="132" t="s">
        <v>4326</v>
      </c>
      <c r="B1772" s="132"/>
      <c r="C1772" s="132"/>
      <c r="D1772" s="132" t="s">
        <v>5537</v>
      </c>
      <c r="E1772" s="132" t="s">
        <v>5536</v>
      </c>
      <c r="F1772" s="132" t="s">
        <v>2357</v>
      </c>
      <c r="G1772" s="132" t="s">
        <v>7948</v>
      </c>
    </row>
    <row r="1773" spans="1:7" ht="21.75" customHeight="1">
      <c r="A1773" s="132" t="s">
        <v>4326</v>
      </c>
      <c r="B1773" s="132"/>
      <c r="C1773" s="132"/>
      <c r="D1773" s="132" t="s">
        <v>5535</v>
      </c>
      <c r="E1773" s="132" t="s">
        <v>5534</v>
      </c>
      <c r="F1773" s="132" t="s">
        <v>2357</v>
      </c>
      <c r="G1773" s="132" t="s">
        <v>7948</v>
      </c>
    </row>
    <row r="1774" spans="1:7" ht="21.75" customHeight="1">
      <c r="A1774" s="132" t="s">
        <v>4326</v>
      </c>
      <c r="B1774" s="132" t="s">
        <v>5177</v>
      </c>
      <c r="C1774" s="132" t="s">
        <v>1178</v>
      </c>
      <c r="D1774" s="132" t="s">
        <v>5532</v>
      </c>
      <c r="E1774" s="132" t="s">
        <v>4085</v>
      </c>
      <c r="F1774" s="132" t="s">
        <v>2357</v>
      </c>
      <c r="G1774" s="132" t="s">
        <v>7948</v>
      </c>
    </row>
    <row r="1775" spans="1:7" ht="21.75" customHeight="1">
      <c r="A1775" s="132" t="s">
        <v>4326</v>
      </c>
      <c r="B1775" s="132"/>
      <c r="C1775" s="132"/>
      <c r="D1775" s="132" t="s">
        <v>5530</v>
      </c>
      <c r="E1775" s="132" t="s">
        <v>5389</v>
      </c>
      <c r="F1775" s="132" t="s">
        <v>2357</v>
      </c>
      <c r="G1775" s="132" t="s">
        <v>7948</v>
      </c>
    </row>
    <row r="1776" spans="1:7" ht="21.75" customHeight="1">
      <c r="A1776" s="132" t="s">
        <v>4326</v>
      </c>
      <c r="B1776" s="132" t="s">
        <v>2774</v>
      </c>
      <c r="C1776" s="132" t="s">
        <v>4900</v>
      </c>
      <c r="D1776" s="132" t="s">
        <v>4436</v>
      </c>
      <c r="E1776" s="132" t="s">
        <v>5528</v>
      </c>
      <c r="F1776" s="132" t="s">
        <v>2357</v>
      </c>
      <c r="G1776" s="132" t="s">
        <v>7948</v>
      </c>
    </row>
    <row r="1777" spans="1:7" ht="21.75" customHeight="1">
      <c r="A1777" s="132" t="s">
        <v>4326</v>
      </c>
      <c r="B1777" s="132"/>
      <c r="C1777" s="132"/>
      <c r="D1777" s="132" t="s">
        <v>4853</v>
      </c>
      <c r="E1777" s="132" t="s">
        <v>1628</v>
      </c>
      <c r="F1777" s="132" t="s">
        <v>2357</v>
      </c>
      <c r="G1777" s="132" t="s">
        <v>7948</v>
      </c>
    </row>
    <row r="1778" spans="1:7" ht="21.75" customHeight="1">
      <c r="A1778" s="132" t="s">
        <v>4326</v>
      </c>
      <c r="B1778" s="132"/>
      <c r="C1778" s="132"/>
      <c r="D1778" s="132" t="s">
        <v>5337</v>
      </c>
      <c r="E1778" s="132" t="s">
        <v>3019</v>
      </c>
      <c r="F1778" s="132" t="s">
        <v>2357</v>
      </c>
      <c r="G1778" s="132" t="s">
        <v>7948</v>
      </c>
    </row>
    <row r="1779" spans="1:7" ht="21.75" customHeight="1">
      <c r="A1779" s="132" t="s">
        <v>4326</v>
      </c>
      <c r="B1779" s="132"/>
      <c r="C1779" s="132"/>
      <c r="D1779" s="132" t="s">
        <v>2251</v>
      </c>
      <c r="E1779" s="132" t="s">
        <v>2297</v>
      </c>
      <c r="F1779" s="132" t="s">
        <v>2357</v>
      </c>
      <c r="G1779" s="132" t="s">
        <v>7948</v>
      </c>
    </row>
    <row r="1780" spans="1:7" ht="21.75" customHeight="1">
      <c r="A1780" s="132" t="s">
        <v>4326</v>
      </c>
      <c r="B1780" s="132"/>
      <c r="C1780" s="132"/>
      <c r="D1780" s="132" t="s">
        <v>5338</v>
      </c>
      <c r="E1780" s="132" t="s">
        <v>3975</v>
      </c>
      <c r="F1780" s="132" t="s">
        <v>2357</v>
      </c>
      <c r="G1780" s="132" t="s">
        <v>7948</v>
      </c>
    </row>
    <row r="1781" spans="1:7" ht="21.75" customHeight="1">
      <c r="A1781" s="132" t="s">
        <v>4326</v>
      </c>
      <c r="B1781" s="132" t="s">
        <v>2296</v>
      </c>
      <c r="C1781" s="132" t="s">
        <v>5073</v>
      </c>
      <c r="D1781" s="132" t="s">
        <v>2010</v>
      </c>
      <c r="E1781" s="132" t="s">
        <v>2627</v>
      </c>
      <c r="F1781" s="132" t="s">
        <v>2357</v>
      </c>
      <c r="G1781" s="132" t="s">
        <v>7948</v>
      </c>
    </row>
    <row r="1782" spans="1:7" ht="21.75" customHeight="1">
      <c r="A1782" s="132" t="s">
        <v>4326</v>
      </c>
      <c r="B1782" s="132"/>
      <c r="C1782" s="132"/>
      <c r="D1782" s="132" t="s">
        <v>5321</v>
      </c>
      <c r="E1782" s="132" t="s">
        <v>2007</v>
      </c>
      <c r="F1782" s="132" t="s">
        <v>2357</v>
      </c>
      <c r="G1782" s="132" t="s">
        <v>7948</v>
      </c>
    </row>
    <row r="1783" spans="1:7" ht="21.75" customHeight="1">
      <c r="A1783" s="132" t="s">
        <v>4326</v>
      </c>
      <c r="B1783" s="132" t="s">
        <v>5527</v>
      </c>
      <c r="C1783" s="132" t="s">
        <v>1533</v>
      </c>
      <c r="D1783" s="132" t="s">
        <v>5526</v>
      </c>
      <c r="E1783" s="132" t="s">
        <v>1533</v>
      </c>
      <c r="F1783" s="132" t="s">
        <v>2357</v>
      </c>
      <c r="G1783" s="132" t="s">
        <v>7948</v>
      </c>
    </row>
    <row r="1784" spans="1:7" ht="21.75" customHeight="1">
      <c r="A1784" s="132" t="s">
        <v>5506</v>
      </c>
      <c r="B1784" s="132" t="s">
        <v>4599</v>
      </c>
      <c r="C1784" s="132" t="s">
        <v>2842</v>
      </c>
      <c r="D1784" s="132" t="s">
        <v>5504</v>
      </c>
      <c r="E1784" s="132" t="s">
        <v>4430</v>
      </c>
      <c r="F1784" s="132" t="s">
        <v>6565</v>
      </c>
      <c r="G1784" s="132" t="s">
        <v>7948</v>
      </c>
    </row>
    <row r="1785" spans="1:7" ht="21.75" customHeight="1">
      <c r="A1785" s="132" t="s">
        <v>5506</v>
      </c>
      <c r="B1785" s="132" t="s">
        <v>107</v>
      </c>
      <c r="C1785" s="132" t="s">
        <v>5525</v>
      </c>
      <c r="D1785" s="132" t="s">
        <v>5504</v>
      </c>
      <c r="E1785" s="132" t="s">
        <v>4430</v>
      </c>
      <c r="F1785" s="132" t="s">
        <v>6565</v>
      </c>
      <c r="G1785" s="132" t="s">
        <v>7948</v>
      </c>
    </row>
    <row r="1786" spans="1:7" ht="21.75" customHeight="1">
      <c r="A1786" s="132" t="s">
        <v>5506</v>
      </c>
      <c r="B1786" s="132" t="s">
        <v>4040</v>
      </c>
      <c r="C1786" s="132" t="s">
        <v>5332</v>
      </c>
      <c r="D1786" s="132" t="s">
        <v>5504</v>
      </c>
      <c r="E1786" s="132" t="s">
        <v>4430</v>
      </c>
      <c r="F1786" s="132" t="s">
        <v>6565</v>
      </c>
      <c r="G1786" s="132" t="s">
        <v>7948</v>
      </c>
    </row>
    <row r="1787" spans="1:7" ht="21.75" customHeight="1">
      <c r="A1787" s="132" t="s">
        <v>5506</v>
      </c>
      <c r="B1787" s="132" t="s">
        <v>5523</v>
      </c>
      <c r="C1787" s="132" t="s">
        <v>4197</v>
      </c>
      <c r="D1787" s="132" t="s">
        <v>5504</v>
      </c>
      <c r="E1787" s="132" t="s">
        <v>1202</v>
      </c>
      <c r="F1787" s="132" t="s">
        <v>6565</v>
      </c>
      <c r="G1787" s="132" t="s">
        <v>7948</v>
      </c>
    </row>
    <row r="1788" spans="1:7" ht="21.75" customHeight="1">
      <c r="A1788" s="132" t="s">
        <v>5506</v>
      </c>
      <c r="B1788" s="132"/>
      <c r="C1788" s="132"/>
      <c r="D1788" s="132" t="s">
        <v>2153</v>
      </c>
      <c r="E1788" s="132" t="s">
        <v>5163</v>
      </c>
      <c r="F1788" s="132" t="s">
        <v>6565</v>
      </c>
      <c r="G1788" s="132" t="s">
        <v>7948</v>
      </c>
    </row>
    <row r="1789" spans="1:7" ht="21.75" customHeight="1">
      <c r="A1789" s="132" t="s">
        <v>5506</v>
      </c>
      <c r="B1789" s="132"/>
      <c r="C1789" s="132"/>
      <c r="D1789" s="132" t="s">
        <v>3097</v>
      </c>
      <c r="E1789" s="132" t="s">
        <v>5521</v>
      </c>
      <c r="F1789" s="132" t="s">
        <v>6565</v>
      </c>
      <c r="G1789" s="132" t="s">
        <v>7948</v>
      </c>
    </row>
    <row r="1790" spans="1:7" ht="21.75" customHeight="1">
      <c r="A1790" s="132" t="s">
        <v>5506</v>
      </c>
      <c r="B1790" s="132" t="s">
        <v>1965</v>
      </c>
      <c r="C1790" s="132" t="s">
        <v>4055</v>
      </c>
      <c r="D1790" s="132" t="s">
        <v>3629</v>
      </c>
      <c r="E1790" s="132" t="s">
        <v>4055</v>
      </c>
      <c r="F1790" s="132" t="s">
        <v>6565</v>
      </c>
      <c r="G1790" s="132" t="s">
        <v>7948</v>
      </c>
    </row>
    <row r="1791" spans="1:7" ht="21.75" customHeight="1">
      <c r="A1791" s="132" t="s">
        <v>5506</v>
      </c>
      <c r="B1791" s="132" t="s">
        <v>4460</v>
      </c>
      <c r="C1791" s="132" t="s">
        <v>5519</v>
      </c>
      <c r="D1791" s="132" t="s">
        <v>5436</v>
      </c>
      <c r="E1791" s="132" t="s">
        <v>5519</v>
      </c>
      <c r="F1791" s="132" t="s">
        <v>6565</v>
      </c>
      <c r="G1791" s="132" t="s">
        <v>7948</v>
      </c>
    </row>
    <row r="1792" spans="1:7" ht="21.75" customHeight="1">
      <c r="A1792" s="132" t="s">
        <v>5506</v>
      </c>
      <c r="B1792" s="132" t="s">
        <v>5517</v>
      </c>
      <c r="C1792" s="132" t="s">
        <v>5512</v>
      </c>
      <c r="D1792" s="132" t="s">
        <v>5515</v>
      </c>
      <c r="E1792" s="132" t="s">
        <v>5512</v>
      </c>
      <c r="F1792" s="132" t="s">
        <v>6565</v>
      </c>
      <c r="G1792" s="132" t="s">
        <v>7948</v>
      </c>
    </row>
    <row r="1793" spans="1:7" ht="21.75" customHeight="1">
      <c r="A1793" s="132" t="s">
        <v>5506</v>
      </c>
      <c r="B1793" s="132" t="s">
        <v>1106</v>
      </c>
      <c r="C1793" s="132" t="s">
        <v>5510</v>
      </c>
      <c r="D1793" s="132" t="s">
        <v>5511</v>
      </c>
      <c r="E1793" s="132" t="s">
        <v>5510</v>
      </c>
      <c r="F1793" s="132" t="s">
        <v>6565</v>
      </c>
      <c r="G1793" s="132" t="s">
        <v>7948</v>
      </c>
    </row>
    <row r="1794" spans="1:7" ht="21.75" customHeight="1">
      <c r="A1794" s="132" t="s">
        <v>5506</v>
      </c>
      <c r="B1794" s="132" t="s">
        <v>4417</v>
      </c>
      <c r="C1794" s="132" t="s">
        <v>2503</v>
      </c>
      <c r="D1794" s="132" t="s">
        <v>1651</v>
      </c>
      <c r="E1794" s="132" t="s">
        <v>4591</v>
      </c>
      <c r="F1794" s="132" t="s">
        <v>6565</v>
      </c>
      <c r="G1794" s="132" t="s">
        <v>7948</v>
      </c>
    </row>
    <row r="1795" spans="1:7" ht="21.75" customHeight="1">
      <c r="A1795" s="132" t="s">
        <v>5506</v>
      </c>
      <c r="B1795" s="132"/>
      <c r="C1795" s="132"/>
      <c r="D1795" s="132" t="s">
        <v>5508</v>
      </c>
      <c r="E1795" s="132" t="s">
        <v>491</v>
      </c>
      <c r="F1795" s="132" t="s">
        <v>6565</v>
      </c>
      <c r="G1795" s="132" t="s">
        <v>7948</v>
      </c>
    </row>
    <row r="1796" spans="1:7" ht="21.75" customHeight="1">
      <c r="A1796" s="132" t="s">
        <v>5506</v>
      </c>
      <c r="B1796" s="132" t="s">
        <v>1742</v>
      </c>
      <c r="C1796" s="132" t="s">
        <v>1027</v>
      </c>
      <c r="D1796" s="132" t="s">
        <v>5504</v>
      </c>
      <c r="E1796" s="132" t="s">
        <v>4430</v>
      </c>
      <c r="F1796" s="132" t="s">
        <v>6565</v>
      </c>
      <c r="G1796" s="132" t="s">
        <v>7948</v>
      </c>
    </row>
    <row r="1797" spans="1:7" ht="21.75" customHeight="1">
      <c r="A1797" s="132" t="s">
        <v>5444</v>
      </c>
      <c r="B1797" s="132" t="s">
        <v>5500</v>
      </c>
      <c r="C1797" s="132" t="s">
        <v>4362</v>
      </c>
      <c r="D1797" s="132">
        <v>83701</v>
      </c>
      <c r="E1797" s="132" t="s">
        <v>5498</v>
      </c>
      <c r="F1797" s="132" t="s">
        <v>3124</v>
      </c>
      <c r="G1797" s="132" t="s">
        <v>7948</v>
      </c>
    </row>
    <row r="1798" spans="1:7" ht="21.75" customHeight="1">
      <c r="A1798" s="132" t="s">
        <v>5444</v>
      </c>
      <c r="B1798" s="132"/>
      <c r="C1798" s="132"/>
      <c r="D1798" s="132" t="s">
        <v>4185</v>
      </c>
      <c r="E1798" s="132" t="s">
        <v>3739</v>
      </c>
      <c r="F1798" s="132" t="s">
        <v>3124</v>
      </c>
      <c r="G1798" s="132" t="s">
        <v>7948</v>
      </c>
    </row>
    <row r="1799" spans="1:7" ht="21.75" customHeight="1">
      <c r="A1799" s="132" t="s">
        <v>5444</v>
      </c>
      <c r="B1799" s="132"/>
      <c r="C1799" s="132"/>
      <c r="D1799" s="132" t="s">
        <v>5496</v>
      </c>
      <c r="E1799" s="132" t="s">
        <v>5495</v>
      </c>
      <c r="F1799" s="132" t="s">
        <v>3124</v>
      </c>
      <c r="G1799" s="132" t="s">
        <v>7948</v>
      </c>
    </row>
    <row r="1800" spans="1:7" ht="21.75" customHeight="1">
      <c r="A1800" s="132" t="s">
        <v>5444</v>
      </c>
      <c r="B1800" s="132"/>
      <c r="C1800" s="132"/>
      <c r="D1800" s="132" t="s">
        <v>1348</v>
      </c>
      <c r="E1800" s="132" t="s">
        <v>5494</v>
      </c>
      <c r="F1800" s="132" t="s">
        <v>3124</v>
      </c>
      <c r="G1800" s="132" t="s">
        <v>7948</v>
      </c>
    </row>
    <row r="1801" spans="1:7" ht="21.75" customHeight="1">
      <c r="A1801" s="132" t="s">
        <v>5444</v>
      </c>
      <c r="B1801" s="132" t="s">
        <v>5082</v>
      </c>
      <c r="C1801" s="132" t="s">
        <v>5493</v>
      </c>
      <c r="D1801" s="132" t="s">
        <v>5491</v>
      </c>
      <c r="E1801" s="132" t="s">
        <v>5490</v>
      </c>
      <c r="F1801" s="132" t="s">
        <v>3124</v>
      </c>
      <c r="G1801" s="132" t="s">
        <v>7948</v>
      </c>
    </row>
    <row r="1802" spans="1:7" ht="21.75" customHeight="1">
      <c r="A1802" s="132" t="s">
        <v>5444</v>
      </c>
      <c r="B1802" s="132"/>
      <c r="C1802" s="132"/>
      <c r="D1802" s="132" t="s">
        <v>2219</v>
      </c>
      <c r="E1802" s="132" t="s">
        <v>3642</v>
      </c>
      <c r="F1802" s="132" t="s">
        <v>3124</v>
      </c>
      <c r="G1802" s="132" t="s">
        <v>7948</v>
      </c>
    </row>
    <row r="1803" spans="1:7" ht="21.75" customHeight="1">
      <c r="A1803" s="132" t="s">
        <v>5444</v>
      </c>
      <c r="B1803" s="132"/>
      <c r="C1803" s="132"/>
      <c r="D1803" s="132" t="s">
        <v>5489</v>
      </c>
      <c r="E1803" s="132" t="s">
        <v>5488</v>
      </c>
      <c r="F1803" s="132" t="s">
        <v>3124</v>
      </c>
      <c r="G1803" s="132" t="s">
        <v>7948</v>
      </c>
    </row>
    <row r="1804" spans="1:7" ht="21.75" customHeight="1">
      <c r="A1804" s="132" t="s">
        <v>5444</v>
      </c>
      <c r="B1804" s="132"/>
      <c r="C1804" s="132"/>
      <c r="D1804" s="132" t="s">
        <v>2287</v>
      </c>
      <c r="E1804" s="132" t="s">
        <v>5486</v>
      </c>
      <c r="F1804" s="132" t="s">
        <v>3124</v>
      </c>
      <c r="G1804" s="132" t="s">
        <v>7948</v>
      </c>
    </row>
    <row r="1805" spans="1:7" ht="21.75" customHeight="1">
      <c r="A1805" s="132" t="s">
        <v>5444</v>
      </c>
      <c r="B1805" s="132"/>
      <c r="C1805" s="132"/>
      <c r="D1805" s="132" t="s">
        <v>5484</v>
      </c>
      <c r="E1805" s="132" t="s">
        <v>5482</v>
      </c>
      <c r="F1805" s="132" t="s">
        <v>3124</v>
      </c>
      <c r="G1805" s="132" t="s">
        <v>7948</v>
      </c>
    </row>
    <row r="1806" spans="1:7" ht="21.75" customHeight="1">
      <c r="A1806" s="132" t="s">
        <v>5444</v>
      </c>
      <c r="B1806" s="132"/>
      <c r="C1806" s="132"/>
      <c r="D1806" s="132" t="s">
        <v>5480</v>
      </c>
      <c r="E1806" s="132" t="s">
        <v>994</v>
      </c>
      <c r="F1806" s="132" t="s">
        <v>3124</v>
      </c>
      <c r="G1806" s="132" t="s">
        <v>7948</v>
      </c>
    </row>
    <row r="1807" spans="1:7" ht="21.75" customHeight="1">
      <c r="A1807" s="132" t="s">
        <v>5444</v>
      </c>
      <c r="B1807" s="132" t="s">
        <v>4155</v>
      </c>
      <c r="C1807" s="132" t="s">
        <v>2266</v>
      </c>
      <c r="D1807" s="132" t="s">
        <v>1971</v>
      </c>
      <c r="E1807" s="132" t="s">
        <v>576</v>
      </c>
      <c r="F1807" s="132" t="s">
        <v>3124</v>
      </c>
      <c r="G1807" s="132" t="s">
        <v>7948</v>
      </c>
    </row>
    <row r="1808" spans="1:7" ht="21.75" customHeight="1">
      <c r="A1808" s="132" t="s">
        <v>5444</v>
      </c>
      <c r="B1808" s="132"/>
      <c r="C1808" s="132"/>
      <c r="D1808" s="132" t="s">
        <v>1114</v>
      </c>
      <c r="E1808" s="132" t="s">
        <v>757</v>
      </c>
      <c r="F1808" s="132" t="s">
        <v>3124</v>
      </c>
      <c r="G1808" s="132" t="s">
        <v>7948</v>
      </c>
    </row>
    <row r="1809" spans="1:7" ht="21.75" customHeight="1">
      <c r="A1809" s="132" t="s">
        <v>5444</v>
      </c>
      <c r="B1809" s="132"/>
      <c r="C1809" s="132"/>
      <c r="D1809" s="132" t="s">
        <v>5448</v>
      </c>
      <c r="E1809" s="132" t="s">
        <v>817</v>
      </c>
      <c r="F1809" s="132" t="s">
        <v>3124</v>
      </c>
      <c r="G1809" s="132" t="s">
        <v>7948</v>
      </c>
    </row>
    <row r="1810" spans="1:7" ht="21.75" customHeight="1">
      <c r="A1810" s="132" t="s">
        <v>5444</v>
      </c>
      <c r="B1810" s="132" t="s">
        <v>1767</v>
      </c>
      <c r="C1810" s="132" t="s">
        <v>5479</v>
      </c>
      <c r="D1810" s="132" t="s">
        <v>5439</v>
      </c>
      <c r="E1810" s="132" t="s">
        <v>465</v>
      </c>
      <c r="F1810" s="132" t="s">
        <v>3124</v>
      </c>
      <c r="G1810" s="132" t="s">
        <v>7948</v>
      </c>
    </row>
    <row r="1811" spans="1:7" ht="21.75" customHeight="1">
      <c r="A1811" s="132" t="s">
        <v>5444</v>
      </c>
      <c r="B1811" s="132" t="s">
        <v>5467</v>
      </c>
      <c r="C1811" s="132" t="s">
        <v>5476</v>
      </c>
      <c r="D1811" s="132" t="s">
        <v>1085</v>
      </c>
      <c r="E1811" s="132" t="s">
        <v>5476</v>
      </c>
      <c r="F1811" s="132" t="s">
        <v>3124</v>
      </c>
      <c r="G1811" s="132" t="s">
        <v>7948</v>
      </c>
    </row>
    <row r="1812" spans="1:7" ht="21.75" customHeight="1">
      <c r="A1812" s="132" t="s">
        <v>5444</v>
      </c>
      <c r="B1812" s="132" t="s">
        <v>5474</v>
      </c>
      <c r="C1812" s="132" t="s">
        <v>5471</v>
      </c>
      <c r="D1812" s="132" t="s">
        <v>5469</v>
      </c>
      <c r="E1812" s="132" t="s">
        <v>3591</v>
      </c>
      <c r="F1812" s="132" t="s">
        <v>3124</v>
      </c>
      <c r="G1812" s="132" t="s">
        <v>7948</v>
      </c>
    </row>
    <row r="1813" spans="1:7" ht="21.75" customHeight="1">
      <c r="A1813" s="132" t="s">
        <v>5444</v>
      </c>
      <c r="B1813" s="132"/>
      <c r="C1813" s="132"/>
      <c r="D1813" s="132" t="s">
        <v>5465</v>
      </c>
      <c r="E1813" s="132" t="s">
        <v>5464</v>
      </c>
      <c r="F1813" s="132" t="s">
        <v>3124</v>
      </c>
      <c r="G1813" s="132" t="s">
        <v>7948</v>
      </c>
    </row>
    <row r="1814" spans="1:7" ht="21.75" customHeight="1">
      <c r="A1814" s="132" t="s">
        <v>5444</v>
      </c>
      <c r="B1814" s="132"/>
      <c r="C1814" s="132"/>
      <c r="D1814" s="132" t="s">
        <v>5463</v>
      </c>
      <c r="E1814" s="132" t="s">
        <v>5461</v>
      </c>
      <c r="F1814" s="132" t="s">
        <v>3124</v>
      </c>
      <c r="G1814" s="132" t="s">
        <v>7948</v>
      </c>
    </row>
    <row r="1815" spans="1:7" ht="21.75" customHeight="1">
      <c r="A1815" s="132" t="s">
        <v>5444</v>
      </c>
      <c r="B1815" s="132"/>
      <c r="C1815" s="132"/>
      <c r="D1815" s="132" t="s">
        <v>5459</v>
      </c>
      <c r="E1815" s="132" t="s">
        <v>5456</v>
      </c>
      <c r="F1815" s="132" t="s">
        <v>3124</v>
      </c>
      <c r="G1815" s="132" t="s">
        <v>7948</v>
      </c>
    </row>
    <row r="1816" spans="1:7" ht="21.75" customHeight="1">
      <c r="A1816" s="132" t="s">
        <v>5444</v>
      </c>
      <c r="B1816" s="132" t="s">
        <v>5455</v>
      </c>
      <c r="C1816" s="132" t="s">
        <v>5453</v>
      </c>
      <c r="D1816" s="132" t="s">
        <v>5454</v>
      </c>
      <c r="E1816" s="132" t="s">
        <v>5453</v>
      </c>
      <c r="F1816" s="132" t="s">
        <v>3124</v>
      </c>
      <c r="G1816" s="132" t="s">
        <v>7948</v>
      </c>
    </row>
    <row r="1817" spans="1:7" ht="21.75" customHeight="1">
      <c r="A1817" s="132" t="s">
        <v>5444</v>
      </c>
      <c r="B1817" s="132" t="s">
        <v>5315</v>
      </c>
      <c r="C1817" s="132" t="s">
        <v>5452</v>
      </c>
      <c r="D1817" s="132">
        <v>83721</v>
      </c>
      <c r="E1817" s="132" t="s">
        <v>5452</v>
      </c>
      <c r="F1817" s="132" t="s">
        <v>3124</v>
      </c>
      <c r="G1817" s="132" t="s">
        <v>7948</v>
      </c>
    </row>
    <row r="1818" spans="1:7" ht="21.75" customHeight="1">
      <c r="A1818" s="132" t="s">
        <v>5444</v>
      </c>
      <c r="B1818" s="132" t="s">
        <v>1564</v>
      </c>
      <c r="C1818" s="132" t="s">
        <v>998</v>
      </c>
      <c r="D1818" s="132" t="s">
        <v>1272</v>
      </c>
      <c r="E1818" s="132" t="s">
        <v>998</v>
      </c>
      <c r="F1818" s="132" t="s">
        <v>3124</v>
      </c>
      <c r="G1818" s="132" t="s">
        <v>7948</v>
      </c>
    </row>
    <row r="1819" spans="1:7" ht="21.75" customHeight="1">
      <c r="A1819" s="132" t="s">
        <v>5444</v>
      </c>
      <c r="B1819" s="132"/>
      <c r="C1819" s="132"/>
      <c r="D1819" s="132" t="s">
        <v>4458</v>
      </c>
      <c r="E1819" s="132" t="s">
        <v>3391</v>
      </c>
      <c r="F1819" s="132" t="s">
        <v>3124</v>
      </c>
      <c r="G1819" s="132" t="s">
        <v>7948</v>
      </c>
    </row>
    <row r="1820" spans="1:7" ht="21.75" customHeight="1">
      <c r="A1820" s="132" t="s">
        <v>5444</v>
      </c>
      <c r="B1820" s="132" t="s">
        <v>5451</v>
      </c>
      <c r="C1820" s="132" t="s">
        <v>3137</v>
      </c>
      <c r="D1820" s="132" t="s">
        <v>313</v>
      </c>
      <c r="E1820" s="132" t="s">
        <v>3137</v>
      </c>
      <c r="F1820" s="132" t="s">
        <v>3124</v>
      </c>
      <c r="G1820" s="132" t="s">
        <v>7948</v>
      </c>
    </row>
    <row r="1821" spans="1:7" ht="21.75" customHeight="1">
      <c r="A1821" s="132" t="s">
        <v>5444</v>
      </c>
      <c r="B1821" s="132" t="s">
        <v>3453</v>
      </c>
      <c r="C1821" s="132" t="s">
        <v>5450</v>
      </c>
      <c r="D1821" s="132" t="s">
        <v>1872</v>
      </c>
      <c r="E1821" s="132" t="s">
        <v>190</v>
      </c>
      <c r="F1821" s="132" t="s">
        <v>3124</v>
      </c>
      <c r="G1821" s="132" t="s">
        <v>7948</v>
      </c>
    </row>
    <row r="1822" spans="1:7" ht="21.75" customHeight="1">
      <c r="A1822" s="132" t="s">
        <v>5444</v>
      </c>
      <c r="B1822" s="132"/>
      <c r="C1822" s="132"/>
      <c r="D1822" s="132" t="s">
        <v>4566</v>
      </c>
      <c r="E1822" s="132" t="s">
        <v>2071</v>
      </c>
      <c r="F1822" s="132" t="s">
        <v>3124</v>
      </c>
      <c r="G1822" s="132" t="s">
        <v>7948</v>
      </c>
    </row>
    <row r="1823" spans="1:7" ht="21.75" customHeight="1">
      <c r="A1823" s="132" t="s">
        <v>5444</v>
      </c>
      <c r="B1823" s="132"/>
      <c r="C1823" s="132"/>
      <c r="D1823" s="132" t="s">
        <v>1382</v>
      </c>
      <c r="E1823" s="132" t="s">
        <v>5449</v>
      </c>
      <c r="F1823" s="132" t="s">
        <v>3124</v>
      </c>
      <c r="G1823" s="132" t="s">
        <v>7948</v>
      </c>
    </row>
    <row r="1824" spans="1:7" ht="21.75" customHeight="1">
      <c r="A1824" s="132" t="s">
        <v>5444</v>
      </c>
      <c r="B1824" s="132"/>
      <c r="C1824" s="132"/>
      <c r="D1824" s="132" t="s">
        <v>5447</v>
      </c>
      <c r="E1824" s="132" t="s">
        <v>5446</v>
      </c>
      <c r="F1824" s="132" t="s">
        <v>3124</v>
      </c>
      <c r="G1824" s="132" t="s">
        <v>7948</v>
      </c>
    </row>
    <row r="1825" spans="1:7" ht="21.75" customHeight="1">
      <c r="A1825" s="132" t="s">
        <v>5444</v>
      </c>
      <c r="B1825" s="132" t="s">
        <v>3121</v>
      </c>
      <c r="C1825" s="132" t="s">
        <v>5445</v>
      </c>
      <c r="D1825" s="132" t="s">
        <v>4185</v>
      </c>
      <c r="E1825" s="132" t="s">
        <v>3739</v>
      </c>
      <c r="F1825" s="132" t="s">
        <v>3124</v>
      </c>
      <c r="G1825" s="132" t="s">
        <v>7948</v>
      </c>
    </row>
    <row r="1826" spans="1:7" ht="21.75" customHeight="1">
      <c r="A1826" s="132" t="s">
        <v>5444</v>
      </c>
      <c r="B1826" s="132" t="s">
        <v>2617</v>
      </c>
      <c r="C1826" s="132" t="s">
        <v>5441</v>
      </c>
      <c r="D1826" s="132" t="s">
        <v>5439</v>
      </c>
      <c r="E1826" s="132" t="s">
        <v>465</v>
      </c>
      <c r="F1826" s="132" t="s">
        <v>3124</v>
      </c>
      <c r="G1826" s="132" t="s">
        <v>7948</v>
      </c>
    </row>
    <row r="1827" spans="1:7" ht="21.75" customHeight="1">
      <c r="A1827" s="132" t="s">
        <v>509</v>
      </c>
      <c r="B1827" s="132" t="s">
        <v>196</v>
      </c>
      <c r="C1827" s="132" t="s">
        <v>3733</v>
      </c>
      <c r="D1827" s="132" t="s">
        <v>5438</v>
      </c>
      <c r="E1827" s="132" t="s">
        <v>3733</v>
      </c>
      <c r="F1827" s="132" t="s">
        <v>6419</v>
      </c>
      <c r="G1827" s="132" t="s">
        <v>7948</v>
      </c>
    </row>
    <row r="1828" spans="1:7" ht="21.75" customHeight="1">
      <c r="A1828" s="132" t="s">
        <v>509</v>
      </c>
      <c r="B1828" s="132" t="s">
        <v>5435</v>
      </c>
      <c r="C1828" s="132" t="s">
        <v>5434</v>
      </c>
      <c r="D1828" s="132" t="s">
        <v>2164</v>
      </c>
      <c r="E1828" s="132" t="s">
        <v>5434</v>
      </c>
      <c r="F1828" s="132" t="s">
        <v>6419</v>
      </c>
      <c r="G1828" s="132" t="s">
        <v>7948</v>
      </c>
    </row>
    <row r="1829" spans="1:7" ht="21.75" customHeight="1">
      <c r="A1829" s="132" t="s">
        <v>509</v>
      </c>
      <c r="B1829" s="132" t="s">
        <v>472</v>
      </c>
      <c r="C1829" s="132" t="s">
        <v>5431</v>
      </c>
      <c r="D1829" s="132" t="s">
        <v>5432</v>
      </c>
      <c r="E1829" s="132" t="s">
        <v>5431</v>
      </c>
      <c r="F1829" s="132" t="s">
        <v>6419</v>
      </c>
      <c r="G1829" s="132" t="s">
        <v>7948</v>
      </c>
    </row>
    <row r="1830" spans="1:7" ht="21.75" customHeight="1">
      <c r="A1830" s="132" t="s">
        <v>509</v>
      </c>
      <c r="B1830" s="132" t="s">
        <v>5399</v>
      </c>
      <c r="C1830" s="132" t="s">
        <v>353</v>
      </c>
      <c r="D1830" s="132" t="s">
        <v>5428</v>
      </c>
      <c r="E1830" s="132" t="s">
        <v>353</v>
      </c>
      <c r="F1830" s="132" t="s">
        <v>6419</v>
      </c>
      <c r="G1830" s="132" t="s">
        <v>7948</v>
      </c>
    </row>
    <row r="1831" spans="1:7" ht="21.75" customHeight="1">
      <c r="A1831" s="132" t="s">
        <v>509</v>
      </c>
      <c r="B1831" s="132"/>
      <c r="C1831" s="132"/>
      <c r="D1831" s="132" t="s">
        <v>5426</v>
      </c>
      <c r="E1831" s="132" t="s">
        <v>5423</v>
      </c>
      <c r="F1831" s="132" t="s">
        <v>6419</v>
      </c>
      <c r="G1831" s="132" t="s">
        <v>7948</v>
      </c>
    </row>
    <row r="1832" spans="1:7" ht="21.75" customHeight="1">
      <c r="A1832" s="132" t="s">
        <v>509</v>
      </c>
      <c r="B1832" s="132" t="s">
        <v>5427</v>
      </c>
      <c r="C1832" s="132" t="s">
        <v>5423</v>
      </c>
      <c r="D1832" s="132" t="s">
        <v>5426</v>
      </c>
      <c r="E1832" s="132" t="s">
        <v>5423</v>
      </c>
      <c r="F1832" s="132" t="s">
        <v>6419</v>
      </c>
      <c r="G1832" s="132" t="s">
        <v>7948</v>
      </c>
    </row>
    <row r="1833" spans="1:7" ht="21.75" customHeight="1">
      <c r="A1833" s="132" t="s">
        <v>509</v>
      </c>
      <c r="B1833" s="132"/>
      <c r="C1833" s="132"/>
      <c r="D1833" s="132" t="s">
        <v>5422</v>
      </c>
      <c r="E1833" s="132" t="s">
        <v>5313</v>
      </c>
      <c r="F1833" s="132" t="s">
        <v>6419</v>
      </c>
      <c r="G1833" s="132" t="s">
        <v>7948</v>
      </c>
    </row>
    <row r="1834" spans="1:7" ht="21.75" customHeight="1">
      <c r="A1834" s="132" t="s">
        <v>509</v>
      </c>
      <c r="B1834" s="132"/>
      <c r="C1834" s="132"/>
      <c r="D1834" s="132" t="s">
        <v>2616</v>
      </c>
      <c r="E1834" s="132" t="s">
        <v>5421</v>
      </c>
      <c r="F1834" s="132" t="s">
        <v>6419</v>
      </c>
      <c r="G1834" s="132" t="s">
        <v>7948</v>
      </c>
    </row>
    <row r="1835" spans="1:7" ht="21.75" customHeight="1">
      <c r="A1835" s="132" t="s">
        <v>509</v>
      </c>
      <c r="B1835" s="132" t="s">
        <v>1881</v>
      </c>
      <c r="C1835" s="132" t="s">
        <v>2059</v>
      </c>
      <c r="D1835" s="132" t="s">
        <v>461</v>
      </c>
      <c r="E1835" s="132" t="s">
        <v>2059</v>
      </c>
      <c r="F1835" s="132" t="s">
        <v>6419</v>
      </c>
      <c r="G1835" s="132" t="s">
        <v>7948</v>
      </c>
    </row>
    <row r="1836" spans="1:7" ht="21.75" customHeight="1">
      <c r="A1836" s="132" t="s">
        <v>509</v>
      </c>
      <c r="B1836" s="132" t="s">
        <v>3217</v>
      </c>
      <c r="C1836" s="132" t="s">
        <v>1541</v>
      </c>
      <c r="D1836" s="132" t="s">
        <v>5420</v>
      </c>
      <c r="E1836" s="132" t="s">
        <v>1541</v>
      </c>
      <c r="F1836" s="132" t="s">
        <v>6419</v>
      </c>
      <c r="G1836" s="132" t="s">
        <v>7948</v>
      </c>
    </row>
    <row r="1837" spans="1:7" ht="21.75" customHeight="1">
      <c r="A1837" s="132" t="s">
        <v>509</v>
      </c>
      <c r="B1837" s="132" t="s">
        <v>5275</v>
      </c>
      <c r="C1837" s="132" t="s">
        <v>5419</v>
      </c>
      <c r="D1837" s="132" t="s">
        <v>2126</v>
      </c>
      <c r="E1837" s="132" t="s">
        <v>5419</v>
      </c>
      <c r="F1837" s="132" t="s">
        <v>6419</v>
      </c>
      <c r="G1837" s="132" t="s">
        <v>7948</v>
      </c>
    </row>
    <row r="1838" spans="1:7" ht="21.75" customHeight="1">
      <c r="A1838" s="132" t="s">
        <v>509</v>
      </c>
      <c r="B1838" s="132" t="s">
        <v>2440</v>
      </c>
      <c r="C1838" s="132" t="s">
        <v>5416</v>
      </c>
      <c r="D1838" s="132" t="s">
        <v>5417</v>
      </c>
      <c r="E1838" s="132" t="s">
        <v>5416</v>
      </c>
      <c r="F1838" s="132" t="s">
        <v>6419</v>
      </c>
      <c r="G1838" s="132" t="s">
        <v>7948</v>
      </c>
    </row>
    <row r="1839" spans="1:7" ht="21.75" customHeight="1">
      <c r="A1839" s="132" t="s">
        <v>509</v>
      </c>
      <c r="B1839" s="132" t="s">
        <v>3356</v>
      </c>
      <c r="C1839" s="132" t="s">
        <v>5413</v>
      </c>
      <c r="D1839" s="132" t="s">
        <v>5415</v>
      </c>
      <c r="E1839" s="132" t="s">
        <v>5413</v>
      </c>
      <c r="F1839" s="132" t="s">
        <v>6419</v>
      </c>
      <c r="G1839" s="132" t="s">
        <v>7948</v>
      </c>
    </row>
    <row r="1840" spans="1:7" ht="21.75" customHeight="1">
      <c r="A1840" s="132" t="s">
        <v>509</v>
      </c>
      <c r="B1840" s="132" t="s">
        <v>466</v>
      </c>
      <c r="C1840" s="132" t="s">
        <v>5411</v>
      </c>
      <c r="D1840" s="132" t="s">
        <v>5412</v>
      </c>
      <c r="E1840" s="132" t="s">
        <v>5411</v>
      </c>
      <c r="F1840" s="132" t="s">
        <v>6419</v>
      </c>
      <c r="G1840" s="132" t="s">
        <v>7948</v>
      </c>
    </row>
    <row r="1841" spans="1:7" ht="21.75" customHeight="1">
      <c r="A1841" s="132" t="s">
        <v>509</v>
      </c>
      <c r="B1841" s="132"/>
      <c r="C1841" s="132"/>
      <c r="D1841" s="132" t="s">
        <v>1557</v>
      </c>
      <c r="E1841" s="132" t="s">
        <v>5224</v>
      </c>
      <c r="F1841" s="132" t="s">
        <v>6419</v>
      </c>
      <c r="G1841" s="132" t="s">
        <v>7948</v>
      </c>
    </row>
    <row r="1842" spans="1:7" ht="21.75" customHeight="1">
      <c r="A1842" s="132" t="s">
        <v>509</v>
      </c>
      <c r="B1842" s="132" t="s">
        <v>5409</v>
      </c>
      <c r="C1842" s="132" t="s">
        <v>877</v>
      </c>
      <c r="D1842" s="132" t="s">
        <v>417</v>
      </c>
      <c r="E1842" s="132" t="s">
        <v>877</v>
      </c>
      <c r="F1842" s="132" t="s">
        <v>6419</v>
      </c>
      <c r="G1842" s="132" t="s">
        <v>7948</v>
      </c>
    </row>
    <row r="1843" spans="1:7" ht="21.75" customHeight="1">
      <c r="A1843" s="132" t="s">
        <v>5251</v>
      </c>
      <c r="B1843" s="132" t="s">
        <v>1647</v>
      </c>
      <c r="C1843" s="132" t="s">
        <v>479</v>
      </c>
      <c r="D1843" s="132" t="s">
        <v>5245</v>
      </c>
      <c r="E1843" s="132" t="s">
        <v>5408</v>
      </c>
      <c r="F1843" s="132" t="s">
        <v>7977</v>
      </c>
      <c r="G1843" s="132" t="s">
        <v>7948</v>
      </c>
    </row>
    <row r="1844" spans="1:7" ht="21.75" customHeight="1">
      <c r="A1844" s="132" t="s">
        <v>5251</v>
      </c>
      <c r="B1844" s="132"/>
      <c r="C1844" s="132"/>
      <c r="D1844" s="132" t="s">
        <v>5407</v>
      </c>
      <c r="E1844" s="132" t="s">
        <v>5405</v>
      </c>
      <c r="F1844" s="132" t="s">
        <v>7977</v>
      </c>
      <c r="G1844" s="132" t="s">
        <v>7948</v>
      </c>
    </row>
    <row r="1845" spans="1:7" ht="21.75" customHeight="1">
      <c r="A1845" s="132" t="s">
        <v>5251</v>
      </c>
      <c r="B1845" s="132" t="s">
        <v>5404</v>
      </c>
      <c r="C1845" s="132" t="s">
        <v>5401</v>
      </c>
      <c r="D1845" s="132" t="s">
        <v>5402</v>
      </c>
      <c r="E1845" s="132" t="s">
        <v>5401</v>
      </c>
      <c r="F1845" s="132" t="s">
        <v>7977</v>
      </c>
      <c r="G1845" s="132" t="s">
        <v>7948</v>
      </c>
    </row>
    <row r="1846" spans="1:7" ht="21.75" customHeight="1">
      <c r="A1846" s="132" t="s">
        <v>5251</v>
      </c>
      <c r="B1846" s="132" t="s">
        <v>2849</v>
      </c>
      <c r="C1846" s="132" t="s">
        <v>276</v>
      </c>
      <c r="D1846" s="132" t="s">
        <v>1331</v>
      </c>
      <c r="E1846" s="132" t="s">
        <v>5398</v>
      </c>
      <c r="F1846" s="132" t="s">
        <v>7977</v>
      </c>
      <c r="G1846" s="132" t="s">
        <v>7948</v>
      </c>
    </row>
    <row r="1847" spans="1:7" ht="21.75" customHeight="1">
      <c r="A1847" s="132" t="s">
        <v>5251</v>
      </c>
      <c r="B1847" s="132"/>
      <c r="C1847" s="132"/>
      <c r="D1847" s="132" t="s">
        <v>2549</v>
      </c>
      <c r="E1847" s="132" t="s">
        <v>5290</v>
      </c>
      <c r="F1847" s="132" t="s">
        <v>7977</v>
      </c>
      <c r="G1847" s="132" t="s">
        <v>7948</v>
      </c>
    </row>
    <row r="1848" spans="1:7" ht="21.75" customHeight="1">
      <c r="A1848" s="132" t="s">
        <v>5251</v>
      </c>
      <c r="B1848" s="132" t="s">
        <v>5397</v>
      </c>
      <c r="C1848" s="132" t="s">
        <v>5216</v>
      </c>
      <c r="D1848" s="132" t="s">
        <v>5396</v>
      </c>
      <c r="E1848" s="132" t="s">
        <v>5216</v>
      </c>
      <c r="F1848" s="132" t="s">
        <v>7977</v>
      </c>
      <c r="G1848" s="132" t="s">
        <v>7948</v>
      </c>
    </row>
    <row r="1849" spans="1:7" ht="21.75" customHeight="1">
      <c r="A1849" s="132" t="s">
        <v>5251</v>
      </c>
      <c r="B1849" s="132" t="s">
        <v>5394</v>
      </c>
      <c r="C1849" s="132" t="s">
        <v>397</v>
      </c>
      <c r="D1849" s="132" t="s">
        <v>2578</v>
      </c>
      <c r="E1849" s="132" t="s">
        <v>397</v>
      </c>
      <c r="F1849" s="132" t="s">
        <v>7977</v>
      </c>
      <c r="G1849" s="132" t="s">
        <v>7948</v>
      </c>
    </row>
    <row r="1850" spans="1:7" ht="21.75" customHeight="1">
      <c r="A1850" s="132" t="s">
        <v>5251</v>
      </c>
      <c r="B1850" s="132"/>
      <c r="C1850" s="132"/>
      <c r="D1850" s="132" t="s">
        <v>4088</v>
      </c>
      <c r="E1850" s="132" t="s">
        <v>5393</v>
      </c>
      <c r="F1850" s="132" t="s">
        <v>7977</v>
      </c>
      <c r="G1850" s="132" t="s">
        <v>7948</v>
      </c>
    </row>
    <row r="1851" spans="1:7" ht="21.75" customHeight="1">
      <c r="A1851" s="132" t="s">
        <v>5251</v>
      </c>
      <c r="B1851" s="132"/>
      <c r="C1851" s="132"/>
      <c r="D1851" s="132" t="s">
        <v>5392</v>
      </c>
      <c r="E1851" s="132" t="s">
        <v>1332</v>
      </c>
      <c r="F1851" s="132" t="s">
        <v>7977</v>
      </c>
      <c r="G1851" s="132" t="s">
        <v>7948</v>
      </c>
    </row>
    <row r="1852" spans="1:7" ht="21.75" customHeight="1">
      <c r="A1852" s="132" t="s">
        <v>5251</v>
      </c>
      <c r="B1852" s="132" t="s">
        <v>5390</v>
      </c>
      <c r="C1852" s="132" t="s">
        <v>2971</v>
      </c>
      <c r="D1852" s="132" t="s">
        <v>4163</v>
      </c>
      <c r="E1852" s="132" t="s">
        <v>2971</v>
      </c>
      <c r="F1852" s="132" t="s">
        <v>7977</v>
      </c>
      <c r="G1852" s="132" t="s">
        <v>7948</v>
      </c>
    </row>
    <row r="1853" spans="1:7" ht="21.75" customHeight="1">
      <c r="A1853" s="132" t="s">
        <v>5251</v>
      </c>
      <c r="B1853" s="132"/>
      <c r="C1853" s="132"/>
      <c r="D1853" s="132" t="s">
        <v>5388</v>
      </c>
      <c r="E1853" s="132" t="s">
        <v>5386</v>
      </c>
      <c r="F1853" s="132" t="s">
        <v>7977</v>
      </c>
      <c r="G1853" s="132" t="s">
        <v>7948</v>
      </c>
    </row>
    <row r="1854" spans="1:7" ht="21.75" customHeight="1">
      <c r="A1854" s="132" t="s">
        <v>5251</v>
      </c>
      <c r="B1854" s="132" t="s">
        <v>3728</v>
      </c>
      <c r="C1854" s="132" t="s">
        <v>2212</v>
      </c>
      <c r="D1854" s="132" t="s">
        <v>5388</v>
      </c>
      <c r="E1854" s="132" t="s">
        <v>5386</v>
      </c>
      <c r="F1854" s="132" t="s">
        <v>7977</v>
      </c>
      <c r="G1854" s="132" t="s">
        <v>7948</v>
      </c>
    </row>
    <row r="1855" spans="1:7" ht="21.75" customHeight="1">
      <c r="A1855" s="132" t="s">
        <v>5251</v>
      </c>
      <c r="B1855" s="132"/>
      <c r="C1855" s="132"/>
      <c r="D1855" s="132" t="s">
        <v>5385</v>
      </c>
      <c r="E1855" s="132" t="s">
        <v>5384</v>
      </c>
      <c r="F1855" s="132" t="s">
        <v>7977</v>
      </c>
      <c r="G1855" s="132" t="s">
        <v>7948</v>
      </c>
    </row>
    <row r="1856" spans="1:7" ht="21.75" customHeight="1">
      <c r="A1856" s="132" t="s">
        <v>5251</v>
      </c>
      <c r="B1856" s="132"/>
      <c r="C1856" s="132"/>
      <c r="D1856" s="132" t="s">
        <v>5383</v>
      </c>
      <c r="E1856" s="132" t="s">
        <v>3720</v>
      </c>
      <c r="F1856" s="132" t="s">
        <v>7977</v>
      </c>
      <c r="G1856" s="132" t="s">
        <v>7948</v>
      </c>
    </row>
    <row r="1857" spans="1:7" ht="21.75" customHeight="1">
      <c r="A1857" s="132" t="s">
        <v>5251</v>
      </c>
      <c r="B1857" s="132"/>
      <c r="C1857" s="132"/>
      <c r="D1857" s="132" t="s">
        <v>5381</v>
      </c>
      <c r="E1857" s="132" t="s">
        <v>1674</v>
      </c>
      <c r="F1857" s="132" t="s">
        <v>7977</v>
      </c>
      <c r="G1857" s="132" t="s">
        <v>7948</v>
      </c>
    </row>
    <row r="1858" spans="1:7" ht="21.75" customHeight="1">
      <c r="A1858" s="132" t="s">
        <v>5251</v>
      </c>
      <c r="B1858" s="132" t="s">
        <v>299</v>
      </c>
      <c r="C1858" s="132" t="s">
        <v>5379</v>
      </c>
      <c r="D1858" s="132" t="s">
        <v>5377</v>
      </c>
      <c r="E1858" s="132" t="s">
        <v>4608</v>
      </c>
      <c r="F1858" s="132" t="s">
        <v>7977</v>
      </c>
      <c r="G1858" s="132" t="s">
        <v>7948</v>
      </c>
    </row>
    <row r="1859" spans="1:7" ht="21.75" customHeight="1">
      <c r="A1859" s="132" t="s">
        <v>5251</v>
      </c>
      <c r="B1859" s="132"/>
      <c r="C1859" s="132"/>
      <c r="D1859" s="132" t="s">
        <v>5376</v>
      </c>
      <c r="E1859" s="132" t="s">
        <v>5009</v>
      </c>
      <c r="F1859" s="132" t="s">
        <v>7977</v>
      </c>
      <c r="G1859" s="132" t="s">
        <v>7948</v>
      </c>
    </row>
    <row r="1860" spans="1:7" ht="21.75" customHeight="1">
      <c r="A1860" s="132" t="s">
        <v>5251</v>
      </c>
      <c r="B1860" s="132" t="s">
        <v>5375</v>
      </c>
      <c r="C1860" s="132" t="s">
        <v>2346</v>
      </c>
      <c r="D1860" s="132" t="s">
        <v>5374</v>
      </c>
      <c r="E1860" s="132" t="s">
        <v>4627</v>
      </c>
      <c r="F1860" s="132" t="s">
        <v>7977</v>
      </c>
      <c r="G1860" s="132" t="s">
        <v>7948</v>
      </c>
    </row>
    <row r="1861" spans="1:7" ht="21.75" customHeight="1">
      <c r="A1861" s="132" t="s">
        <v>5251</v>
      </c>
      <c r="B1861" s="132"/>
      <c r="C1861" s="132"/>
      <c r="D1861" s="132" t="s">
        <v>3275</v>
      </c>
      <c r="E1861" s="132" t="s">
        <v>5372</v>
      </c>
      <c r="F1861" s="132" t="s">
        <v>7977</v>
      </c>
      <c r="G1861" s="132" t="s">
        <v>7948</v>
      </c>
    </row>
    <row r="1862" spans="1:7" ht="21.75" customHeight="1">
      <c r="A1862" s="132" t="s">
        <v>5251</v>
      </c>
      <c r="B1862" s="132"/>
      <c r="C1862" s="132"/>
      <c r="D1862" s="132" t="s">
        <v>5370</v>
      </c>
      <c r="E1862" s="132" t="s">
        <v>5369</v>
      </c>
      <c r="F1862" s="132" t="s">
        <v>7977</v>
      </c>
      <c r="G1862" s="132" t="s">
        <v>7948</v>
      </c>
    </row>
    <row r="1863" spans="1:7" ht="21.75" customHeight="1">
      <c r="A1863" s="132" t="s">
        <v>245</v>
      </c>
      <c r="B1863" s="132" t="s">
        <v>814</v>
      </c>
      <c r="C1863" s="132" t="s">
        <v>2889</v>
      </c>
      <c r="D1863" s="132" t="s">
        <v>3460</v>
      </c>
      <c r="E1863" s="132" t="s">
        <v>5334</v>
      </c>
      <c r="F1863" s="132" t="s">
        <v>5303</v>
      </c>
      <c r="G1863" s="132" t="s">
        <v>2058</v>
      </c>
    </row>
    <row r="1864" spans="1:7" ht="21.75" customHeight="1">
      <c r="A1864" s="132" t="s">
        <v>245</v>
      </c>
      <c r="B1864" s="132" t="s">
        <v>5368</v>
      </c>
      <c r="C1864" s="132" t="s">
        <v>1241</v>
      </c>
      <c r="D1864" s="132" t="s">
        <v>3460</v>
      </c>
      <c r="E1864" s="132" t="s">
        <v>5334</v>
      </c>
      <c r="F1864" s="132" t="s">
        <v>5303</v>
      </c>
      <c r="G1864" s="132" t="s">
        <v>2058</v>
      </c>
    </row>
    <row r="1865" spans="1:7" ht="21.75" customHeight="1">
      <c r="A1865" s="132" t="s">
        <v>245</v>
      </c>
      <c r="B1865" s="132" t="s">
        <v>5367</v>
      </c>
      <c r="C1865" s="132" t="s">
        <v>5366</v>
      </c>
      <c r="D1865" s="132" t="s">
        <v>3460</v>
      </c>
      <c r="E1865" s="132" t="s">
        <v>5334</v>
      </c>
      <c r="F1865" s="132" t="s">
        <v>5303</v>
      </c>
      <c r="G1865" s="132" t="s">
        <v>2058</v>
      </c>
    </row>
    <row r="1866" spans="1:7" ht="21.75" customHeight="1">
      <c r="A1866" s="132" t="s">
        <v>245</v>
      </c>
      <c r="B1866" s="132" t="s">
        <v>4542</v>
      </c>
      <c r="C1866" s="132" t="s">
        <v>5364</v>
      </c>
      <c r="D1866" s="132" t="s">
        <v>3460</v>
      </c>
      <c r="E1866" s="132" t="s">
        <v>5334</v>
      </c>
      <c r="F1866" s="132" t="s">
        <v>5303</v>
      </c>
      <c r="G1866" s="132" t="s">
        <v>2058</v>
      </c>
    </row>
    <row r="1867" spans="1:7" ht="21.75" customHeight="1">
      <c r="A1867" s="132" t="s">
        <v>245</v>
      </c>
      <c r="B1867" s="132" t="s">
        <v>2344</v>
      </c>
      <c r="C1867" s="132" t="s">
        <v>5363</v>
      </c>
      <c r="D1867" s="132" t="s">
        <v>3460</v>
      </c>
      <c r="E1867" s="132" t="s">
        <v>5334</v>
      </c>
      <c r="F1867" s="132" t="s">
        <v>5303</v>
      </c>
      <c r="G1867" s="132" t="s">
        <v>2058</v>
      </c>
    </row>
    <row r="1868" spans="1:7" ht="21.75" customHeight="1">
      <c r="A1868" s="132" t="s">
        <v>245</v>
      </c>
      <c r="B1868" s="132" t="s">
        <v>5362</v>
      </c>
      <c r="C1868" s="132" t="s">
        <v>5360</v>
      </c>
      <c r="D1868" s="132" t="s">
        <v>3460</v>
      </c>
      <c r="E1868" s="132" t="s">
        <v>5334</v>
      </c>
      <c r="F1868" s="132" t="s">
        <v>5303</v>
      </c>
      <c r="G1868" s="132" t="s">
        <v>2058</v>
      </c>
    </row>
    <row r="1869" spans="1:7" ht="21.75" customHeight="1">
      <c r="A1869" s="132" t="s">
        <v>245</v>
      </c>
      <c r="B1869" s="132" t="s">
        <v>1326</v>
      </c>
      <c r="C1869" s="132" t="s">
        <v>5359</v>
      </c>
      <c r="D1869" s="132" t="s">
        <v>3460</v>
      </c>
      <c r="E1869" s="132" t="s">
        <v>5334</v>
      </c>
      <c r="F1869" s="132" t="s">
        <v>5303</v>
      </c>
      <c r="G1869" s="132" t="s">
        <v>2058</v>
      </c>
    </row>
    <row r="1870" spans="1:7" ht="21.75" customHeight="1">
      <c r="A1870" s="132" t="s">
        <v>245</v>
      </c>
      <c r="B1870" s="132" t="s">
        <v>5357</v>
      </c>
      <c r="C1870" s="132" t="s">
        <v>5356</v>
      </c>
      <c r="D1870" s="132" t="s">
        <v>5355</v>
      </c>
      <c r="E1870" s="132" t="s">
        <v>5353</v>
      </c>
      <c r="F1870" s="132" t="s">
        <v>5303</v>
      </c>
      <c r="G1870" s="132" t="s">
        <v>2058</v>
      </c>
    </row>
    <row r="1871" spans="1:7" ht="21.75" customHeight="1">
      <c r="A1871" s="132" t="s">
        <v>245</v>
      </c>
      <c r="B1871" s="132" t="s">
        <v>524</v>
      </c>
      <c r="C1871" s="132" t="s">
        <v>5350</v>
      </c>
      <c r="D1871" s="132" t="s">
        <v>5352</v>
      </c>
      <c r="E1871" s="132" t="s">
        <v>5350</v>
      </c>
      <c r="F1871" s="132" t="s">
        <v>5303</v>
      </c>
      <c r="G1871" s="132" t="s">
        <v>2058</v>
      </c>
    </row>
    <row r="1872" spans="1:7" ht="21.75" customHeight="1">
      <c r="A1872" s="132" t="s">
        <v>245</v>
      </c>
      <c r="B1872" s="132" t="s">
        <v>1704</v>
      </c>
      <c r="C1872" s="132" t="s">
        <v>5349</v>
      </c>
      <c r="D1872" s="132" t="s">
        <v>5193</v>
      </c>
      <c r="E1872" s="132" t="s">
        <v>5124</v>
      </c>
      <c r="F1872" s="132" t="s">
        <v>5303</v>
      </c>
      <c r="G1872" s="132" t="s">
        <v>2058</v>
      </c>
    </row>
    <row r="1873" spans="1:7" ht="21.75" customHeight="1">
      <c r="A1873" s="132" t="s">
        <v>245</v>
      </c>
      <c r="B1873" s="132" t="s">
        <v>1461</v>
      </c>
      <c r="C1873" s="132" t="s">
        <v>4837</v>
      </c>
      <c r="D1873" s="132" t="s">
        <v>5193</v>
      </c>
      <c r="E1873" s="132" t="s">
        <v>5124</v>
      </c>
      <c r="F1873" s="132" t="s">
        <v>5303</v>
      </c>
      <c r="G1873" s="132" t="s">
        <v>2058</v>
      </c>
    </row>
    <row r="1874" spans="1:7" ht="21.75" customHeight="1">
      <c r="A1874" s="132" t="s">
        <v>245</v>
      </c>
      <c r="B1874" s="132" t="s">
        <v>5348</v>
      </c>
      <c r="C1874" s="132" t="s">
        <v>5320</v>
      </c>
      <c r="D1874" s="132" t="s">
        <v>5322</v>
      </c>
      <c r="E1874" s="132" t="s">
        <v>5320</v>
      </c>
      <c r="F1874" s="132" t="s">
        <v>5303</v>
      </c>
      <c r="G1874" s="132" t="s">
        <v>2058</v>
      </c>
    </row>
    <row r="1875" spans="1:7" ht="21.75" customHeight="1">
      <c r="A1875" s="132" t="s">
        <v>245</v>
      </c>
      <c r="B1875" s="132" t="s">
        <v>5346</v>
      </c>
      <c r="C1875" s="132" t="s">
        <v>1437</v>
      </c>
      <c r="D1875" s="132" t="s">
        <v>3329</v>
      </c>
      <c r="E1875" s="132" t="s">
        <v>1437</v>
      </c>
      <c r="F1875" s="132" t="s">
        <v>5303</v>
      </c>
      <c r="G1875" s="132" t="s">
        <v>2058</v>
      </c>
    </row>
    <row r="1876" spans="1:7" ht="21.75" customHeight="1">
      <c r="A1876" s="132" t="s">
        <v>245</v>
      </c>
      <c r="B1876" s="132" t="s">
        <v>1117</v>
      </c>
      <c r="C1876" s="132" t="s">
        <v>260</v>
      </c>
      <c r="D1876" s="132" t="s">
        <v>5322</v>
      </c>
      <c r="E1876" s="132" t="s">
        <v>5320</v>
      </c>
      <c r="F1876" s="132" t="s">
        <v>5303</v>
      </c>
      <c r="G1876" s="132" t="s">
        <v>2058</v>
      </c>
    </row>
    <row r="1877" spans="1:7" ht="21.75" customHeight="1">
      <c r="A1877" s="132" t="s">
        <v>245</v>
      </c>
      <c r="B1877" s="132"/>
      <c r="C1877" s="132"/>
      <c r="D1877" s="132" t="s">
        <v>5333</v>
      </c>
      <c r="E1877" s="132" t="s">
        <v>5331</v>
      </c>
      <c r="F1877" s="132" t="s">
        <v>5303</v>
      </c>
      <c r="G1877" s="132" t="s">
        <v>2058</v>
      </c>
    </row>
    <row r="1878" spans="1:7" ht="21.75" customHeight="1">
      <c r="A1878" s="132" t="s">
        <v>245</v>
      </c>
      <c r="B1878" s="132" t="s">
        <v>5345</v>
      </c>
      <c r="C1878" s="132" t="s">
        <v>5343</v>
      </c>
      <c r="D1878" s="132" t="s">
        <v>5322</v>
      </c>
      <c r="E1878" s="132" t="s">
        <v>5320</v>
      </c>
      <c r="F1878" s="132" t="s">
        <v>5303</v>
      </c>
      <c r="G1878" s="132" t="s">
        <v>2058</v>
      </c>
    </row>
    <row r="1879" spans="1:7" ht="21.75" customHeight="1">
      <c r="A1879" s="132" t="s">
        <v>245</v>
      </c>
      <c r="B1879" s="132"/>
      <c r="C1879" s="132"/>
      <c r="D1879" s="132" t="s">
        <v>5333</v>
      </c>
      <c r="E1879" s="132" t="s">
        <v>5331</v>
      </c>
      <c r="F1879" s="132" t="s">
        <v>5303</v>
      </c>
      <c r="G1879" s="132" t="s">
        <v>2058</v>
      </c>
    </row>
    <row r="1880" spans="1:7" ht="21.75" customHeight="1">
      <c r="A1880" s="132" t="s">
        <v>245</v>
      </c>
      <c r="B1880" s="132" t="s">
        <v>3311</v>
      </c>
      <c r="C1880" s="132" t="s">
        <v>3856</v>
      </c>
      <c r="D1880" s="132" t="s">
        <v>3460</v>
      </c>
      <c r="E1880" s="132" t="s">
        <v>5334</v>
      </c>
      <c r="F1880" s="132" t="s">
        <v>5303</v>
      </c>
      <c r="G1880" s="132" t="s">
        <v>2058</v>
      </c>
    </row>
    <row r="1881" spans="1:7" ht="21.75" customHeight="1">
      <c r="A1881" s="132" t="s">
        <v>245</v>
      </c>
      <c r="B1881" s="132"/>
      <c r="C1881" s="132"/>
      <c r="D1881" s="132" t="s">
        <v>5193</v>
      </c>
      <c r="E1881" s="132" t="s">
        <v>5124</v>
      </c>
      <c r="F1881" s="132" t="s">
        <v>5303</v>
      </c>
      <c r="G1881" s="132" t="s">
        <v>2058</v>
      </c>
    </row>
    <row r="1882" spans="1:7" ht="21.75" customHeight="1">
      <c r="A1882" s="132" t="s">
        <v>245</v>
      </c>
      <c r="B1882" s="132"/>
      <c r="C1882" s="132"/>
      <c r="D1882" s="132" t="s">
        <v>5333</v>
      </c>
      <c r="E1882" s="132" t="s">
        <v>5331</v>
      </c>
      <c r="F1882" s="132" t="s">
        <v>5303</v>
      </c>
      <c r="G1882" s="132" t="s">
        <v>2058</v>
      </c>
    </row>
    <row r="1883" spans="1:7" ht="21.75" customHeight="1">
      <c r="A1883" s="132" t="s">
        <v>245</v>
      </c>
      <c r="B1883" s="132" t="s">
        <v>5340</v>
      </c>
      <c r="C1883" s="132" t="s">
        <v>5339</v>
      </c>
      <c r="D1883" s="132" t="s">
        <v>5333</v>
      </c>
      <c r="E1883" s="132" t="s">
        <v>5331</v>
      </c>
      <c r="F1883" s="132" t="s">
        <v>5303</v>
      </c>
      <c r="G1883" s="132" t="s">
        <v>2058</v>
      </c>
    </row>
    <row r="1884" spans="1:7" ht="21.75" customHeight="1">
      <c r="A1884" s="132" t="s">
        <v>245</v>
      </c>
      <c r="B1884" s="132" t="s">
        <v>5336</v>
      </c>
      <c r="C1884" s="132" t="s">
        <v>5335</v>
      </c>
      <c r="D1884" s="132" t="s">
        <v>3460</v>
      </c>
      <c r="E1884" s="132" t="s">
        <v>5334</v>
      </c>
      <c r="F1884" s="132" t="s">
        <v>5303</v>
      </c>
      <c r="G1884" s="132" t="s">
        <v>2058</v>
      </c>
    </row>
    <row r="1885" spans="1:7" ht="21.75" customHeight="1">
      <c r="A1885" s="132" t="s">
        <v>245</v>
      </c>
      <c r="B1885" s="132"/>
      <c r="C1885" s="132"/>
      <c r="D1885" s="132" t="s">
        <v>5193</v>
      </c>
      <c r="E1885" s="132" t="s">
        <v>5124</v>
      </c>
      <c r="F1885" s="132" t="s">
        <v>5303</v>
      </c>
      <c r="G1885" s="132" t="s">
        <v>2058</v>
      </c>
    </row>
    <row r="1886" spans="1:7" ht="21.75" customHeight="1">
      <c r="A1886" s="132" t="s">
        <v>245</v>
      </c>
      <c r="B1886" s="132"/>
      <c r="C1886" s="132"/>
      <c r="D1886" s="132" t="s">
        <v>5333</v>
      </c>
      <c r="E1886" s="132" t="s">
        <v>5331</v>
      </c>
      <c r="F1886" s="132" t="s">
        <v>5303</v>
      </c>
      <c r="G1886" s="132" t="s">
        <v>2058</v>
      </c>
    </row>
    <row r="1887" spans="1:7" ht="21.75" customHeight="1">
      <c r="A1887" s="132" t="s">
        <v>245</v>
      </c>
      <c r="B1887" s="132" t="s">
        <v>5330</v>
      </c>
      <c r="C1887" s="132" t="s">
        <v>969</v>
      </c>
      <c r="D1887" s="132" t="s">
        <v>5329</v>
      </c>
      <c r="E1887" s="132" t="s">
        <v>969</v>
      </c>
      <c r="F1887" s="132" t="s">
        <v>5303</v>
      </c>
      <c r="G1887" s="132" t="s">
        <v>2058</v>
      </c>
    </row>
    <row r="1888" spans="1:7" ht="21.75" customHeight="1">
      <c r="A1888" s="132" t="s">
        <v>245</v>
      </c>
      <c r="B1888" s="132" t="s">
        <v>3797</v>
      </c>
      <c r="C1888" s="132" t="s">
        <v>5327</v>
      </c>
      <c r="D1888" s="132" t="s">
        <v>5193</v>
      </c>
      <c r="E1888" s="132" t="s">
        <v>5124</v>
      </c>
      <c r="F1888" s="132" t="s">
        <v>5303</v>
      </c>
      <c r="G1888" s="132" t="s">
        <v>2058</v>
      </c>
    </row>
    <row r="1889" spans="1:7" ht="21.75" customHeight="1">
      <c r="A1889" s="132" t="s">
        <v>245</v>
      </c>
      <c r="B1889" s="132" t="s">
        <v>5063</v>
      </c>
      <c r="C1889" s="132" t="s">
        <v>3849</v>
      </c>
      <c r="D1889" s="132" t="s">
        <v>5193</v>
      </c>
      <c r="E1889" s="132" t="s">
        <v>5124</v>
      </c>
      <c r="F1889" s="132" t="s">
        <v>5303</v>
      </c>
      <c r="G1889" s="132" t="s">
        <v>2058</v>
      </c>
    </row>
    <row r="1890" spans="1:7" ht="21.75" customHeight="1">
      <c r="A1890" s="132" t="s">
        <v>245</v>
      </c>
      <c r="B1890" s="132" t="s">
        <v>5325</v>
      </c>
      <c r="C1890" s="132" t="s">
        <v>2977</v>
      </c>
      <c r="D1890" s="132" t="s">
        <v>5193</v>
      </c>
      <c r="E1890" s="132" t="s">
        <v>5124</v>
      </c>
      <c r="F1890" s="132" t="s">
        <v>5303</v>
      </c>
      <c r="G1890" s="132" t="s">
        <v>2058</v>
      </c>
    </row>
    <row r="1891" spans="1:7" ht="21.75" customHeight="1">
      <c r="A1891" s="132" t="s">
        <v>245</v>
      </c>
      <c r="B1891" s="132" t="s">
        <v>869</v>
      </c>
      <c r="C1891" s="132" t="s">
        <v>5323</v>
      </c>
      <c r="D1891" s="132" t="s">
        <v>5322</v>
      </c>
      <c r="E1891" s="132" t="s">
        <v>5320</v>
      </c>
      <c r="F1891" s="132" t="s">
        <v>5303</v>
      </c>
      <c r="G1891" s="132" t="s">
        <v>2058</v>
      </c>
    </row>
    <row r="1892" spans="1:7" ht="21.75" customHeight="1">
      <c r="A1892" s="132" t="s">
        <v>245</v>
      </c>
      <c r="B1892" s="132"/>
      <c r="C1892" s="132"/>
      <c r="D1892" s="132" t="s">
        <v>3329</v>
      </c>
      <c r="E1892" s="132" t="s">
        <v>1437</v>
      </c>
      <c r="F1892" s="132" t="s">
        <v>5303</v>
      </c>
      <c r="G1892" s="132" t="s">
        <v>2058</v>
      </c>
    </row>
    <row r="1893" spans="1:7" ht="21.75" customHeight="1">
      <c r="A1893" s="132" t="s">
        <v>245</v>
      </c>
      <c r="B1893" s="132"/>
      <c r="C1893" s="132"/>
      <c r="D1893" s="132" t="s">
        <v>5298</v>
      </c>
      <c r="E1893" s="132" t="s">
        <v>5297</v>
      </c>
      <c r="F1893" s="132" t="s">
        <v>5303</v>
      </c>
      <c r="G1893" s="132" t="s">
        <v>2058</v>
      </c>
    </row>
    <row r="1894" spans="1:7" ht="21.75" customHeight="1">
      <c r="A1894" s="132" t="s">
        <v>245</v>
      </c>
      <c r="B1894" s="132"/>
      <c r="C1894" s="132"/>
      <c r="D1894" s="132" t="s">
        <v>5304</v>
      </c>
      <c r="E1894" s="132" t="s">
        <v>3660</v>
      </c>
      <c r="F1894" s="132" t="s">
        <v>5303</v>
      </c>
      <c r="G1894" s="132" t="s">
        <v>2058</v>
      </c>
    </row>
    <row r="1895" spans="1:7" ht="21.75" customHeight="1">
      <c r="A1895" s="132" t="s">
        <v>245</v>
      </c>
      <c r="B1895" s="132" t="s">
        <v>5319</v>
      </c>
      <c r="C1895" s="132" t="s">
        <v>5317</v>
      </c>
      <c r="D1895" s="132" t="s">
        <v>3756</v>
      </c>
      <c r="E1895" s="132" t="s">
        <v>5317</v>
      </c>
      <c r="F1895" s="132" t="s">
        <v>5303</v>
      </c>
      <c r="G1895" s="132" t="s">
        <v>2058</v>
      </c>
    </row>
    <row r="1896" spans="1:7" ht="21.75" customHeight="1">
      <c r="A1896" s="132" t="s">
        <v>245</v>
      </c>
      <c r="B1896" s="132" t="s">
        <v>5314</v>
      </c>
      <c r="C1896" s="132" t="s">
        <v>5310</v>
      </c>
      <c r="D1896" s="132" t="s">
        <v>5312</v>
      </c>
      <c r="E1896" s="132" t="s">
        <v>5310</v>
      </c>
      <c r="F1896" s="132" t="s">
        <v>5303</v>
      </c>
      <c r="G1896" s="132" t="s">
        <v>2058</v>
      </c>
    </row>
    <row r="1897" spans="1:7" ht="21.75" customHeight="1">
      <c r="A1897" s="132" t="s">
        <v>4239</v>
      </c>
      <c r="B1897" s="132" t="s">
        <v>5309</v>
      </c>
      <c r="C1897" s="132" t="s">
        <v>5308</v>
      </c>
      <c r="D1897" s="132" t="s">
        <v>5298</v>
      </c>
      <c r="E1897" s="132" t="s">
        <v>5297</v>
      </c>
      <c r="F1897" s="132" t="s">
        <v>7704</v>
      </c>
      <c r="G1897" s="132" t="s">
        <v>2058</v>
      </c>
    </row>
    <row r="1898" spans="1:7" ht="21.75" customHeight="1">
      <c r="A1898" s="132" t="s">
        <v>4239</v>
      </c>
      <c r="B1898" s="132"/>
      <c r="C1898" s="132"/>
      <c r="D1898" s="132" t="s">
        <v>5304</v>
      </c>
      <c r="E1898" s="132" t="s">
        <v>3660</v>
      </c>
      <c r="F1898" s="132" t="s">
        <v>7704</v>
      </c>
      <c r="G1898" s="132" t="s">
        <v>2058</v>
      </c>
    </row>
    <row r="1899" spans="1:7" ht="21.75" customHeight="1">
      <c r="A1899" s="132" t="s">
        <v>4239</v>
      </c>
      <c r="B1899" s="132"/>
      <c r="C1899" s="132"/>
      <c r="D1899" s="132" t="s">
        <v>4589</v>
      </c>
      <c r="E1899" s="132" t="s">
        <v>2457</v>
      </c>
      <c r="F1899" s="132" t="s">
        <v>7704</v>
      </c>
      <c r="G1899" s="132" t="s">
        <v>2058</v>
      </c>
    </row>
    <row r="1900" spans="1:7" ht="21.75" customHeight="1">
      <c r="A1900" s="132" t="s">
        <v>4239</v>
      </c>
      <c r="B1900" s="132"/>
      <c r="C1900" s="132"/>
      <c r="D1900" s="132" t="s">
        <v>5287</v>
      </c>
      <c r="E1900" s="132" t="s">
        <v>3872</v>
      </c>
      <c r="F1900" s="132" t="s">
        <v>7704</v>
      </c>
      <c r="G1900" s="132" t="s">
        <v>2058</v>
      </c>
    </row>
    <row r="1901" spans="1:7" ht="21.75" customHeight="1">
      <c r="A1901" s="132" t="s">
        <v>4239</v>
      </c>
      <c r="B1901" s="132"/>
      <c r="C1901" s="132"/>
      <c r="D1901" s="132" t="s">
        <v>2176</v>
      </c>
      <c r="E1901" s="132" t="s">
        <v>5189</v>
      </c>
      <c r="F1901" s="132" t="s">
        <v>7704</v>
      </c>
      <c r="G1901" s="132" t="s">
        <v>2058</v>
      </c>
    </row>
    <row r="1902" spans="1:7" ht="21.75" customHeight="1">
      <c r="A1902" s="132" t="s">
        <v>4239</v>
      </c>
      <c r="B1902" s="132" t="s">
        <v>5307</v>
      </c>
      <c r="C1902" s="132" t="s">
        <v>3660</v>
      </c>
      <c r="D1902" s="132" t="s">
        <v>5304</v>
      </c>
      <c r="E1902" s="132" t="s">
        <v>3660</v>
      </c>
      <c r="F1902" s="132" t="s">
        <v>7704</v>
      </c>
      <c r="G1902" s="132" t="s">
        <v>2058</v>
      </c>
    </row>
    <row r="1903" spans="1:7" ht="21.75" customHeight="1">
      <c r="A1903" s="132" t="s">
        <v>4239</v>
      </c>
      <c r="B1903" s="132" t="s">
        <v>5305</v>
      </c>
      <c r="C1903" s="132" t="s">
        <v>5299</v>
      </c>
      <c r="D1903" s="132" t="s">
        <v>5298</v>
      </c>
      <c r="E1903" s="132" t="s">
        <v>5297</v>
      </c>
      <c r="F1903" s="132" t="s">
        <v>7704</v>
      </c>
      <c r="G1903" s="132" t="s">
        <v>2058</v>
      </c>
    </row>
    <row r="1904" spans="1:7" ht="21.75" customHeight="1">
      <c r="A1904" s="132" t="s">
        <v>4239</v>
      </c>
      <c r="B1904" s="132"/>
      <c r="C1904" s="132"/>
      <c r="D1904" s="132" t="s">
        <v>5304</v>
      </c>
      <c r="E1904" s="132" t="s">
        <v>3660</v>
      </c>
      <c r="F1904" s="132" t="s">
        <v>7704</v>
      </c>
      <c r="G1904" s="132" t="s">
        <v>2058</v>
      </c>
    </row>
    <row r="1905" spans="1:7" ht="21.75" customHeight="1">
      <c r="A1905" s="132" t="s">
        <v>4239</v>
      </c>
      <c r="B1905" s="132"/>
      <c r="C1905" s="132"/>
      <c r="D1905" s="132" t="s">
        <v>5301</v>
      </c>
      <c r="E1905" s="132" t="s">
        <v>5299</v>
      </c>
      <c r="F1905" s="132" t="s">
        <v>7704</v>
      </c>
      <c r="G1905" s="132" t="s">
        <v>2058</v>
      </c>
    </row>
    <row r="1906" spans="1:7" ht="21.75" customHeight="1">
      <c r="A1906" s="132" t="s">
        <v>4239</v>
      </c>
      <c r="B1906" s="132" t="s">
        <v>357</v>
      </c>
      <c r="C1906" s="132" t="s">
        <v>2457</v>
      </c>
      <c r="D1906" s="132" t="s">
        <v>5298</v>
      </c>
      <c r="E1906" s="132" t="s">
        <v>5297</v>
      </c>
      <c r="F1906" s="132" t="s">
        <v>7704</v>
      </c>
      <c r="G1906" s="132" t="s">
        <v>2058</v>
      </c>
    </row>
    <row r="1907" spans="1:7" ht="21.75" customHeight="1">
      <c r="A1907" s="132" t="s">
        <v>4239</v>
      </c>
      <c r="B1907" s="132"/>
      <c r="C1907" s="132"/>
      <c r="D1907" s="132" t="s">
        <v>4589</v>
      </c>
      <c r="E1907" s="132" t="s">
        <v>2457</v>
      </c>
      <c r="F1907" s="132" t="s">
        <v>7704</v>
      </c>
      <c r="G1907" s="132" t="s">
        <v>2058</v>
      </c>
    </row>
    <row r="1908" spans="1:7" ht="21.75" customHeight="1">
      <c r="A1908" s="132" t="s">
        <v>4239</v>
      </c>
      <c r="B1908" s="132" t="s">
        <v>4112</v>
      </c>
      <c r="C1908" s="132" t="s">
        <v>5293</v>
      </c>
      <c r="D1908" s="132" t="s">
        <v>5295</v>
      </c>
      <c r="E1908" s="132" t="s">
        <v>5293</v>
      </c>
      <c r="F1908" s="132" t="s">
        <v>7704</v>
      </c>
      <c r="G1908" s="132" t="s">
        <v>2058</v>
      </c>
    </row>
    <row r="1909" spans="1:7" ht="21.75" customHeight="1">
      <c r="A1909" s="132" t="s">
        <v>4239</v>
      </c>
      <c r="B1909" s="132" t="s">
        <v>3303</v>
      </c>
      <c r="C1909" s="132" t="s">
        <v>318</v>
      </c>
      <c r="D1909" s="132" t="s">
        <v>5292</v>
      </c>
      <c r="E1909" s="132" t="s">
        <v>318</v>
      </c>
      <c r="F1909" s="132" t="s">
        <v>7704</v>
      </c>
      <c r="G1909" s="132" t="s">
        <v>2058</v>
      </c>
    </row>
    <row r="1910" spans="1:7" ht="21.75" customHeight="1">
      <c r="A1910" s="132" t="s">
        <v>4239</v>
      </c>
      <c r="B1910" s="132" t="s">
        <v>2409</v>
      </c>
      <c r="C1910" s="132" t="s">
        <v>3872</v>
      </c>
      <c r="D1910" s="132" t="s">
        <v>5292</v>
      </c>
      <c r="E1910" s="132" t="s">
        <v>318</v>
      </c>
      <c r="F1910" s="132" t="s">
        <v>7704</v>
      </c>
      <c r="G1910" s="132" t="s">
        <v>2058</v>
      </c>
    </row>
    <row r="1911" spans="1:7" ht="21.75" customHeight="1">
      <c r="A1911" s="132" t="s">
        <v>4239</v>
      </c>
      <c r="B1911" s="132"/>
      <c r="C1911" s="132"/>
      <c r="D1911" s="132" t="s">
        <v>5287</v>
      </c>
      <c r="E1911" s="132" t="s">
        <v>3872</v>
      </c>
      <c r="F1911" s="132" t="s">
        <v>7704</v>
      </c>
      <c r="G1911" s="132" t="s">
        <v>2058</v>
      </c>
    </row>
    <row r="1912" spans="1:7" ht="21.75" customHeight="1">
      <c r="A1912" s="132" t="s">
        <v>4239</v>
      </c>
      <c r="B1912" s="132"/>
      <c r="C1912" s="132"/>
      <c r="D1912" s="132" t="s">
        <v>1379</v>
      </c>
      <c r="E1912" s="132" t="s">
        <v>5291</v>
      </c>
      <c r="F1912" s="132" t="s">
        <v>7704</v>
      </c>
      <c r="G1912" s="132" t="s">
        <v>2058</v>
      </c>
    </row>
    <row r="1913" spans="1:7" ht="21.75" customHeight="1">
      <c r="A1913" s="132" t="s">
        <v>4239</v>
      </c>
      <c r="B1913" s="132" t="s">
        <v>3999</v>
      </c>
      <c r="C1913" s="132" t="s">
        <v>5291</v>
      </c>
      <c r="D1913" s="132" t="s">
        <v>5287</v>
      </c>
      <c r="E1913" s="132" t="s">
        <v>3872</v>
      </c>
      <c r="F1913" s="132" t="s">
        <v>7704</v>
      </c>
      <c r="G1913" s="132" t="s">
        <v>2058</v>
      </c>
    </row>
    <row r="1914" spans="1:7" ht="21.75" customHeight="1">
      <c r="A1914" s="132" t="s">
        <v>4239</v>
      </c>
      <c r="B1914" s="132"/>
      <c r="C1914" s="132"/>
      <c r="D1914" s="132" t="s">
        <v>1379</v>
      </c>
      <c r="E1914" s="132" t="s">
        <v>5291</v>
      </c>
      <c r="F1914" s="132" t="s">
        <v>7704</v>
      </c>
      <c r="G1914" s="132" t="s">
        <v>2058</v>
      </c>
    </row>
    <row r="1915" spans="1:7" ht="21.75" customHeight="1">
      <c r="A1915" s="132" t="s">
        <v>4239</v>
      </c>
      <c r="B1915" s="132" t="s">
        <v>5289</v>
      </c>
      <c r="C1915" s="132" t="s">
        <v>5226</v>
      </c>
      <c r="D1915" s="132" t="s">
        <v>5287</v>
      </c>
      <c r="E1915" s="132" t="s">
        <v>3872</v>
      </c>
      <c r="F1915" s="132" t="s">
        <v>7704</v>
      </c>
      <c r="G1915" s="132" t="s">
        <v>2058</v>
      </c>
    </row>
    <row r="1916" spans="1:7" ht="21.75" customHeight="1">
      <c r="A1916" s="132" t="s">
        <v>4239</v>
      </c>
      <c r="B1916" s="132"/>
      <c r="C1916" s="132"/>
      <c r="D1916" s="132" t="s">
        <v>5286</v>
      </c>
      <c r="E1916" s="132" t="s">
        <v>5226</v>
      </c>
      <c r="F1916" s="132" t="s">
        <v>7704</v>
      </c>
      <c r="G1916" s="132" t="s">
        <v>2058</v>
      </c>
    </row>
    <row r="1917" spans="1:7" ht="21.75" customHeight="1">
      <c r="A1917" s="132" t="s">
        <v>4239</v>
      </c>
      <c r="B1917" s="132"/>
      <c r="C1917" s="132"/>
      <c r="D1917" s="132" t="s">
        <v>4057</v>
      </c>
      <c r="E1917" s="132" t="s">
        <v>4324</v>
      </c>
      <c r="F1917" s="132" t="s">
        <v>7704</v>
      </c>
      <c r="G1917" s="132" t="s">
        <v>2058</v>
      </c>
    </row>
    <row r="1918" spans="1:7" ht="21.75" customHeight="1">
      <c r="A1918" s="132" t="s">
        <v>4239</v>
      </c>
      <c r="B1918" s="132"/>
      <c r="C1918" s="132"/>
      <c r="D1918" s="132" t="s">
        <v>2176</v>
      </c>
      <c r="E1918" s="132" t="s">
        <v>5189</v>
      </c>
      <c r="F1918" s="132" t="s">
        <v>7704</v>
      </c>
      <c r="G1918" s="132" t="s">
        <v>2058</v>
      </c>
    </row>
    <row r="1919" spans="1:7" ht="21.75" customHeight="1">
      <c r="A1919" s="132" t="s">
        <v>4239</v>
      </c>
      <c r="B1919" s="132" t="s">
        <v>4307</v>
      </c>
      <c r="C1919" s="132" t="s">
        <v>4324</v>
      </c>
      <c r="D1919" s="132" t="s">
        <v>4057</v>
      </c>
      <c r="E1919" s="132" t="s">
        <v>4324</v>
      </c>
      <c r="F1919" s="132" t="s">
        <v>7704</v>
      </c>
      <c r="G1919" s="132" t="s">
        <v>2058</v>
      </c>
    </row>
    <row r="1920" spans="1:7" ht="21.75" customHeight="1">
      <c r="A1920" s="132" t="s">
        <v>4239</v>
      </c>
      <c r="B1920" s="132" t="s">
        <v>2851</v>
      </c>
      <c r="C1920" s="132" t="s">
        <v>4898</v>
      </c>
      <c r="D1920" s="132" t="s">
        <v>2176</v>
      </c>
      <c r="E1920" s="132" t="s">
        <v>5189</v>
      </c>
      <c r="F1920" s="132" t="s">
        <v>7704</v>
      </c>
      <c r="G1920" s="132" t="s">
        <v>2058</v>
      </c>
    </row>
    <row r="1921" spans="1:7" ht="21.75" customHeight="1">
      <c r="A1921" s="132" t="s">
        <v>4239</v>
      </c>
      <c r="B1921" s="132" t="s">
        <v>5284</v>
      </c>
      <c r="C1921" s="132" t="s">
        <v>4263</v>
      </c>
      <c r="D1921" s="132" t="s">
        <v>2176</v>
      </c>
      <c r="E1921" s="132" t="s">
        <v>5189</v>
      </c>
      <c r="F1921" s="132" t="s">
        <v>7704</v>
      </c>
      <c r="G1921" s="132" t="s">
        <v>2058</v>
      </c>
    </row>
    <row r="1922" spans="1:7" ht="21.75" customHeight="1">
      <c r="A1922" s="132" t="s">
        <v>4239</v>
      </c>
      <c r="B1922" s="132" t="s">
        <v>5282</v>
      </c>
      <c r="C1922" s="132" t="s">
        <v>5280</v>
      </c>
      <c r="D1922" s="132" t="s">
        <v>4057</v>
      </c>
      <c r="E1922" s="132" t="s">
        <v>4324</v>
      </c>
      <c r="F1922" s="132" t="s">
        <v>7704</v>
      </c>
      <c r="G1922" s="132" t="s">
        <v>2058</v>
      </c>
    </row>
    <row r="1923" spans="1:7" ht="21.75" customHeight="1">
      <c r="A1923" s="132" t="s">
        <v>4239</v>
      </c>
      <c r="B1923" s="132"/>
      <c r="C1923" s="132"/>
      <c r="D1923" s="132" t="s">
        <v>3170</v>
      </c>
      <c r="E1923" s="132" t="s">
        <v>4954</v>
      </c>
      <c r="F1923" s="132" t="s">
        <v>7704</v>
      </c>
      <c r="G1923" s="132" t="s">
        <v>2058</v>
      </c>
    </row>
    <row r="1924" spans="1:7" ht="21.75" customHeight="1">
      <c r="A1924" s="132" t="s">
        <v>4239</v>
      </c>
      <c r="B1924" s="132" t="s">
        <v>5278</v>
      </c>
      <c r="C1924" s="132" t="s">
        <v>4266</v>
      </c>
      <c r="D1924" s="132" t="s">
        <v>3170</v>
      </c>
      <c r="E1924" s="132" t="s">
        <v>4954</v>
      </c>
      <c r="F1924" s="132" t="s">
        <v>7704</v>
      </c>
      <c r="G1924" s="132" t="s">
        <v>2058</v>
      </c>
    </row>
    <row r="1925" spans="1:7" ht="21.75" customHeight="1">
      <c r="A1925" s="132" t="s">
        <v>4239</v>
      </c>
      <c r="B1925" s="132" t="s">
        <v>5276</v>
      </c>
      <c r="C1925" s="132" t="s">
        <v>2914</v>
      </c>
      <c r="D1925" s="132" t="s">
        <v>3080</v>
      </c>
      <c r="E1925" s="132" t="s">
        <v>2914</v>
      </c>
      <c r="F1925" s="132" t="s">
        <v>7704</v>
      </c>
      <c r="G1925" s="132" t="s">
        <v>2058</v>
      </c>
    </row>
    <row r="1926" spans="1:7" ht="21.75" customHeight="1">
      <c r="A1926" s="132" t="s">
        <v>4239</v>
      </c>
      <c r="B1926" s="132" t="s">
        <v>5273</v>
      </c>
      <c r="C1926" s="132" t="s">
        <v>3774</v>
      </c>
      <c r="D1926" s="132" t="s">
        <v>5271</v>
      </c>
      <c r="E1926" s="132" t="s">
        <v>3774</v>
      </c>
      <c r="F1926" s="132" t="s">
        <v>7704</v>
      </c>
      <c r="G1926" s="132" t="s">
        <v>2058</v>
      </c>
    </row>
    <row r="1927" spans="1:7" ht="21.75" customHeight="1">
      <c r="A1927" s="132" t="s">
        <v>4239</v>
      </c>
      <c r="B1927" s="132" t="s">
        <v>5267</v>
      </c>
      <c r="C1927" s="132" t="s">
        <v>1446</v>
      </c>
      <c r="D1927" s="132" t="s">
        <v>4057</v>
      </c>
      <c r="E1927" s="132" t="s">
        <v>4324</v>
      </c>
      <c r="F1927" s="132" t="s">
        <v>7704</v>
      </c>
      <c r="G1927" s="132" t="s">
        <v>2058</v>
      </c>
    </row>
    <row r="1928" spans="1:7" ht="21.75" customHeight="1">
      <c r="A1928" s="132" t="s">
        <v>4239</v>
      </c>
      <c r="B1928" s="132" t="s">
        <v>5266</v>
      </c>
      <c r="C1928" s="132" t="s">
        <v>5264</v>
      </c>
      <c r="D1928" s="132" t="s">
        <v>4057</v>
      </c>
      <c r="E1928" s="132" t="s">
        <v>4324</v>
      </c>
      <c r="F1928" s="132" t="s">
        <v>7704</v>
      </c>
      <c r="G1928" s="132" t="s">
        <v>2058</v>
      </c>
    </row>
    <row r="1929" spans="1:7" ht="21.75" customHeight="1">
      <c r="A1929" s="132" t="s">
        <v>4239</v>
      </c>
      <c r="B1929" s="132" t="s">
        <v>3208</v>
      </c>
      <c r="C1929" s="132" t="s">
        <v>5263</v>
      </c>
      <c r="D1929" s="132" t="s">
        <v>1820</v>
      </c>
      <c r="E1929" s="132" t="s">
        <v>5263</v>
      </c>
      <c r="F1929" s="132" t="s">
        <v>7704</v>
      </c>
      <c r="G1929" s="132" t="s">
        <v>2058</v>
      </c>
    </row>
    <row r="1930" spans="1:7" ht="21.75" customHeight="1">
      <c r="A1930" s="132" t="s">
        <v>645</v>
      </c>
      <c r="B1930" s="132" t="s">
        <v>1711</v>
      </c>
      <c r="C1930" s="132" t="s">
        <v>5261</v>
      </c>
      <c r="D1930" s="132" t="s">
        <v>5258</v>
      </c>
      <c r="E1930" s="132" t="s">
        <v>5254</v>
      </c>
      <c r="F1930" s="132" t="s">
        <v>7790</v>
      </c>
      <c r="G1930" s="132" t="s">
        <v>2058</v>
      </c>
    </row>
    <row r="1931" spans="1:7" ht="21.75" customHeight="1">
      <c r="A1931" s="132" t="s">
        <v>645</v>
      </c>
      <c r="B1931" s="132" t="s">
        <v>3022</v>
      </c>
      <c r="C1931" s="132" t="s">
        <v>3810</v>
      </c>
      <c r="D1931" s="132" t="s">
        <v>5258</v>
      </c>
      <c r="E1931" s="132" t="s">
        <v>5254</v>
      </c>
      <c r="F1931" s="132" t="s">
        <v>7790</v>
      </c>
      <c r="G1931" s="132" t="s">
        <v>2058</v>
      </c>
    </row>
    <row r="1932" spans="1:7" ht="21.75" customHeight="1">
      <c r="A1932" s="132" t="s">
        <v>645</v>
      </c>
      <c r="B1932" s="132"/>
      <c r="C1932" s="132"/>
      <c r="D1932" s="132" t="s">
        <v>4477</v>
      </c>
      <c r="E1932" s="132" t="s">
        <v>3810</v>
      </c>
      <c r="F1932" s="132" t="s">
        <v>7790</v>
      </c>
      <c r="G1932" s="132" t="s">
        <v>2058</v>
      </c>
    </row>
    <row r="1933" spans="1:7" ht="21.75" customHeight="1">
      <c r="A1933" s="132" t="s">
        <v>645</v>
      </c>
      <c r="B1933" s="132" t="s">
        <v>5253</v>
      </c>
      <c r="C1933" s="132" t="s">
        <v>5252</v>
      </c>
      <c r="D1933" s="132" t="s">
        <v>5248</v>
      </c>
      <c r="E1933" s="132" t="s">
        <v>5247</v>
      </c>
      <c r="F1933" s="132" t="s">
        <v>7790</v>
      </c>
      <c r="G1933" s="132" t="s">
        <v>2058</v>
      </c>
    </row>
    <row r="1934" spans="1:7" ht="21.75" customHeight="1">
      <c r="A1934" s="132" t="s">
        <v>645</v>
      </c>
      <c r="B1934" s="132"/>
      <c r="C1934" s="132"/>
      <c r="D1934" s="132" t="s">
        <v>5243</v>
      </c>
      <c r="E1934" s="132" t="s">
        <v>5241</v>
      </c>
      <c r="F1934" s="132" t="s">
        <v>7790</v>
      </c>
      <c r="G1934" s="132" t="s">
        <v>2058</v>
      </c>
    </row>
    <row r="1935" spans="1:7" ht="21.75" customHeight="1">
      <c r="A1935" s="132" t="s">
        <v>645</v>
      </c>
      <c r="B1935" s="132" t="s">
        <v>1921</v>
      </c>
      <c r="C1935" s="132" t="s">
        <v>5250</v>
      </c>
      <c r="D1935" s="132" t="s">
        <v>5248</v>
      </c>
      <c r="E1935" s="132" t="s">
        <v>5247</v>
      </c>
      <c r="F1935" s="132" t="s">
        <v>7790</v>
      </c>
      <c r="G1935" s="132" t="s">
        <v>2058</v>
      </c>
    </row>
    <row r="1936" spans="1:7" ht="21.75" customHeight="1">
      <c r="A1936" s="132" t="s">
        <v>645</v>
      </c>
      <c r="B1936" s="132" t="s">
        <v>852</v>
      </c>
      <c r="C1936" s="132" t="s">
        <v>2639</v>
      </c>
      <c r="D1936" s="132" t="s">
        <v>5248</v>
      </c>
      <c r="E1936" s="132" t="s">
        <v>5247</v>
      </c>
      <c r="F1936" s="132" t="s">
        <v>7790</v>
      </c>
      <c r="G1936" s="132" t="s">
        <v>2058</v>
      </c>
    </row>
    <row r="1937" spans="1:7" ht="21.75" customHeight="1">
      <c r="A1937" s="132" t="s">
        <v>645</v>
      </c>
      <c r="B1937" s="132"/>
      <c r="C1937" s="132"/>
      <c r="D1937" s="132" t="s">
        <v>5243</v>
      </c>
      <c r="E1937" s="132" t="s">
        <v>5241</v>
      </c>
      <c r="F1937" s="132" t="s">
        <v>7790</v>
      </c>
      <c r="G1937" s="132" t="s">
        <v>2058</v>
      </c>
    </row>
    <row r="1938" spans="1:7" ht="21.75" customHeight="1">
      <c r="A1938" s="132" t="s">
        <v>645</v>
      </c>
      <c r="B1938" s="132" t="s">
        <v>3812</v>
      </c>
      <c r="C1938" s="132" t="s">
        <v>5246</v>
      </c>
      <c r="D1938" s="132" t="s">
        <v>5243</v>
      </c>
      <c r="E1938" s="132" t="s">
        <v>5241</v>
      </c>
      <c r="F1938" s="132" t="s">
        <v>7790</v>
      </c>
      <c r="G1938" s="132" t="s">
        <v>2058</v>
      </c>
    </row>
    <row r="1939" spans="1:7" ht="21.75" customHeight="1">
      <c r="A1939" s="132" t="s">
        <v>645</v>
      </c>
      <c r="B1939" s="132" t="s">
        <v>5244</v>
      </c>
      <c r="C1939" s="132" t="s">
        <v>2254</v>
      </c>
      <c r="D1939" s="132" t="s">
        <v>5243</v>
      </c>
      <c r="E1939" s="132" t="s">
        <v>5241</v>
      </c>
      <c r="F1939" s="132" t="s">
        <v>7790</v>
      </c>
      <c r="G1939" s="132" t="s">
        <v>2058</v>
      </c>
    </row>
    <row r="1940" spans="1:7" ht="21.75" customHeight="1">
      <c r="A1940" s="132" t="s">
        <v>645</v>
      </c>
      <c r="B1940" s="132"/>
      <c r="C1940" s="132"/>
      <c r="D1940" s="132" t="s">
        <v>3451</v>
      </c>
      <c r="E1940" s="132" t="s">
        <v>5238</v>
      </c>
      <c r="F1940" s="132" t="s">
        <v>7790</v>
      </c>
      <c r="G1940" s="132" t="s">
        <v>2058</v>
      </c>
    </row>
    <row r="1941" spans="1:7" ht="21.75" customHeight="1">
      <c r="A1941" s="132" t="s">
        <v>3863</v>
      </c>
      <c r="B1941" s="132" t="s">
        <v>5237</v>
      </c>
      <c r="C1941" s="132" t="s">
        <v>5097</v>
      </c>
      <c r="D1941" s="132" t="s">
        <v>3443</v>
      </c>
      <c r="E1941" s="132" t="s">
        <v>5231</v>
      </c>
      <c r="F1941" s="132" t="s">
        <v>7978</v>
      </c>
      <c r="G1941" s="132" t="s">
        <v>2058</v>
      </c>
    </row>
    <row r="1942" spans="1:7" ht="21.75" customHeight="1">
      <c r="A1942" s="132" t="s">
        <v>3863</v>
      </c>
      <c r="B1942" s="132" t="s">
        <v>5236</v>
      </c>
      <c r="C1942" s="132" t="s">
        <v>2427</v>
      </c>
      <c r="D1942" s="132" t="s">
        <v>3443</v>
      </c>
      <c r="E1942" s="132" t="s">
        <v>5231</v>
      </c>
      <c r="F1942" s="132" t="s">
        <v>7978</v>
      </c>
      <c r="G1942" s="132" t="s">
        <v>2058</v>
      </c>
    </row>
    <row r="1943" spans="1:7" ht="21.75" customHeight="1">
      <c r="A1943" s="132" t="s">
        <v>3863</v>
      </c>
      <c r="B1943" s="132" t="s">
        <v>5235</v>
      </c>
      <c r="C1943" s="132" t="s">
        <v>5233</v>
      </c>
      <c r="D1943" s="132" t="s">
        <v>3443</v>
      </c>
      <c r="E1943" s="132" t="s">
        <v>5231</v>
      </c>
      <c r="F1943" s="132" t="s">
        <v>7978</v>
      </c>
      <c r="G1943" s="132" t="s">
        <v>2058</v>
      </c>
    </row>
    <row r="1944" spans="1:7" ht="21.75" customHeight="1">
      <c r="A1944" s="132" t="s">
        <v>3863</v>
      </c>
      <c r="B1944" s="132" t="s">
        <v>5232</v>
      </c>
      <c r="C1944" s="132" t="s">
        <v>2582</v>
      </c>
      <c r="D1944" s="132" t="s">
        <v>3443</v>
      </c>
      <c r="E1944" s="132" t="s">
        <v>5231</v>
      </c>
      <c r="F1944" s="132" t="s">
        <v>7978</v>
      </c>
      <c r="G1944" s="132" t="s">
        <v>2058</v>
      </c>
    </row>
    <row r="1945" spans="1:7" ht="21.75" customHeight="1">
      <c r="A1945" s="132" t="s">
        <v>3863</v>
      </c>
      <c r="B1945" s="132" t="s">
        <v>3565</v>
      </c>
      <c r="C1945" s="132" t="s">
        <v>4169</v>
      </c>
      <c r="D1945" s="132" t="s">
        <v>4513</v>
      </c>
      <c r="E1945" s="132" t="s">
        <v>4169</v>
      </c>
      <c r="F1945" s="132" t="s">
        <v>7978</v>
      </c>
      <c r="G1945" s="132" t="s">
        <v>2058</v>
      </c>
    </row>
    <row r="1946" spans="1:7" ht="21.75" customHeight="1">
      <c r="A1946" s="132" t="s">
        <v>3863</v>
      </c>
      <c r="B1946" s="132" t="s">
        <v>5229</v>
      </c>
      <c r="C1946" s="132" t="s">
        <v>185</v>
      </c>
      <c r="D1946" s="132" t="s">
        <v>2086</v>
      </c>
      <c r="E1946" s="132" t="s">
        <v>185</v>
      </c>
      <c r="F1946" s="132" t="s">
        <v>7978</v>
      </c>
      <c r="G1946" s="132" t="s">
        <v>2058</v>
      </c>
    </row>
    <row r="1947" spans="1:7" ht="21.75" customHeight="1">
      <c r="A1947" s="132" t="s">
        <v>3863</v>
      </c>
      <c r="B1947" s="132" t="s">
        <v>558</v>
      </c>
      <c r="C1947" s="132" t="s">
        <v>5222</v>
      </c>
      <c r="D1947" s="132" t="s">
        <v>5221</v>
      </c>
      <c r="E1947" s="132" t="s">
        <v>2005</v>
      </c>
      <c r="F1947" s="132" t="s">
        <v>7978</v>
      </c>
      <c r="G1947" s="132" t="s">
        <v>2058</v>
      </c>
    </row>
    <row r="1948" spans="1:7" ht="21.75" customHeight="1">
      <c r="A1948" s="132" t="s">
        <v>3863</v>
      </c>
      <c r="B1948" s="132" t="s">
        <v>2279</v>
      </c>
      <c r="C1948" s="132" t="s">
        <v>5217</v>
      </c>
      <c r="D1948" s="132" t="s">
        <v>5219</v>
      </c>
      <c r="E1948" s="132" t="s">
        <v>5217</v>
      </c>
      <c r="F1948" s="132" t="s">
        <v>7978</v>
      </c>
      <c r="G1948" s="132" t="s">
        <v>2058</v>
      </c>
    </row>
    <row r="1949" spans="1:7" ht="21.75" customHeight="1">
      <c r="A1949" s="132" t="s">
        <v>3863</v>
      </c>
      <c r="B1949" s="132" t="s">
        <v>5215</v>
      </c>
      <c r="C1949" s="132" t="s">
        <v>5214</v>
      </c>
      <c r="D1949" s="132" t="s">
        <v>4502</v>
      </c>
      <c r="E1949" s="132" t="s">
        <v>5212</v>
      </c>
      <c r="F1949" s="132" t="s">
        <v>7978</v>
      </c>
      <c r="G1949" s="132" t="s">
        <v>2058</v>
      </c>
    </row>
    <row r="1950" spans="1:7" ht="21.75" customHeight="1">
      <c r="A1950" s="132" t="s">
        <v>3863</v>
      </c>
      <c r="B1950" s="132" t="s">
        <v>5211</v>
      </c>
      <c r="C1950" s="132" t="s">
        <v>3761</v>
      </c>
      <c r="D1950" s="132" t="s">
        <v>3686</v>
      </c>
      <c r="E1950" s="132" t="s">
        <v>3761</v>
      </c>
      <c r="F1950" s="132" t="s">
        <v>7978</v>
      </c>
      <c r="G1950" s="132" t="s">
        <v>2058</v>
      </c>
    </row>
    <row r="1951" spans="1:7" ht="21.75" customHeight="1">
      <c r="A1951" s="132" t="s">
        <v>3863</v>
      </c>
      <c r="B1951" s="132"/>
      <c r="C1951" s="132"/>
      <c r="D1951" s="132" t="s">
        <v>5210</v>
      </c>
      <c r="E1951" s="132" t="s">
        <v>1094</v>
      </c>
      <c r="F1951" s="132" t="s">
        <v>7978</v>
      </c>
      <c r="G1951" s="132" t="s">
        <v>2058</v>
      </c>
    </row>
    <row r="1952" spans="1:7" ht="21.75" customHeight="1">
      <c r="A1952" s="132" t="s">
        <v>3863</v>
      </c>
      <c r="B1952" s="132" t="s">
        <v>147</v>
      </c>
      <c r="C1952" s="132" t="s">
        <v>2543</v>
      </c>
      <c r="D1952" s="132" t="s">
        <v>5209</v>
      </c>
      <c r="E1952" s="132" t="s">
        <v>2543</v>
      </c>
      <c r="F1952" s="132" t="s">
        <v>7978</v>
      </c>
      <c r="G1952" s="132" t="s">
        <v>2058</v>
      </c>
    </row>
    <row r="1953" spans="1:7" ht="21.75" customHeight="1">
      <c r="A1953" s="132" t="s">
        <v>3863</v>
      </c>
      <c r="B1953" s="132" t="s">
        <v>2324</v>
      </c>
      <c r="C1953" s="132" t="s">
        <v>5066</v>
      </c>
      <c r="D1953" s="132" t="s">
        <v>3990</v>
      </c>
      <c r="E1953" s="132" t="s">
        <v>5066</v>
      </c>
      <c r="F1953" s="132" t="s">
        <v>7978</v>
      </c>
      <c r="G1953" s="132" t="s">
        <v>2058</v>
      </c>
    </row>
    <row r="1954" spans="1:7" ht="21.75" customHeight="1">
      <c r="A1954" s="132" t="s">
        <v>119</v>
      </c>
      <c r="B1954" s="132" t="s">
        <v>1812</v>
      </c>
      <c r="C1954" s="132" t="s">
        <v>2976</v>
      </c>
      <c r="D1954" s="132" t="s">
        <v>1508</v>
      </c>
      <c r="E1954" s="132" t="s">
        <v>2976</v>
      </c>
      <c r="F1954" s="132" t="s">
        <v>7979</v>
      </c>
      <c r="G1954" s="132" t="s">
        <v>2058</v>
      </c>
    </row>
    <row r="1955" spans="1:7" ht="21.75" customHeight="1">
      <c r="A1955" s="132" t="s">
        <v>119</v>
      </c>
      <c r="B1955" s="132" t="s">
        <v>153</v>
      </c>
      <c r="C1955" s="132" t="s">
        <v>4495</v>
      </c>
      <c r="D1955" s="132" t="s">
        <v>3299</v>
      </c>
      <c r="E1955" s="132" t="s">
        <v>5208</v>
      </c>
      <c r="F1955" s="132" t="s">
        <v>7979</v>
      </c>
      <c r="G1955" s="132" t="s">
        <v>2058</v>
      </c>
    </row>
    <row r="1956" spans="1:7" ht="21.75" customHeight="1">
      <c r="A1956" s="132" t="s">
        <v>119</v>
      </c>
      <c r="B1956" s="132" t="s">
        <v>5116</v>
      </c>
      <c r="C1956" s="132" t="s">
        <v>4968</v>
      </c>
      <c r="D1956" s="132" t="s">
        <v>5205</v>
      </c>
      <c r="E1956" s="132" t="s">
        <v>4968</v>
      </c>
      <c r="F1956" s="132" t="s">
        <v>7979</v>
      </c>
      <c r="G1956" s="132" t="s">
        <v>2058</v>
      </c>
    </row>
    <row r="1957" spans="1:7" ht="21.75" customHeight="1">
      <c r="A1957" s="132" t="s">
        <v>119</v>
      </c>
      <c r="B1957" s="132" t="s">
        <v>2642</v>
      </c>
      <c r="C1957" s="132" t="s">
        <v>5203</v>
      </c>
      <c r="D1957" s="132" t="s">
        <v>3664</v>
      </c>
      <c r="E1957" s="132" t="s">
        <v>5203</v>
      </c>
      <c r="F1957" s="132" t="s">
        <v>7979</v>
      </c>
      <c r="G1957" s="132" t="s">
        <v>2058</v>
      </c>
    </row>
    <row r="1958" spans="1:7" ht="21.75" customHeight="1">
      <c r="A1958" s="132" t="s">
        <v>119</v>
      </c>
      <c r="B1958" s="132" t="s">
        <v>5202</v>
      </c>
      <c r="C1958" s="132" t="s">
        <v>5200</v>
      </c>
      <c r="D1958" s="132" t="s">
        <v>404</v>
      </c>
      <c r="E1958" s="132" t="s">
        <v>5200</v>
      </c>
      <c r="F1958" s="132" t="s">
        <v>7979</v>
      </c>
      <c r="G1958" s="132" t="s">
        <v>2058</v>
      </c>
    </row>
    <row r="1959" spans="1:7" ht="21.75" customHeight="1">
      <c r="A1959" s="132" t="s">
        <v>119</v>
      </c>
      <c r="B1959" s="132" t="s">
        <v>2750</v>
      </c>
      <c r="C1959" s="132" t="s">
        <v>5199</v>
      </c>
      <c r="D1959" s="132" t="s">
        <v>2710</v>
      </c>
      <c r="E1959" s="132" t="s">
        <v>5199</v>
      </c>
      <c r="F1959" s="132" t="s">
        <v>7979</v>
      </c>
      <c r="G1959" s="132" t="s">
        <v>2058</v>
      </c>
    </row>
    <row r="1960" spans="1:7" ht="21.75" customHeight="1">
      <c r="A1960" s="132" t="s">
        <v>119</v>
      </c>
      <c r="B1960" s="132" t="s">
        <v>3978</v>
      </c>
      <c r="C1960" s="132" t="s">
        <v>3008</v>
      </c>
      <c r="D1960" s="132" t="s">
        <v>2278</v>
      </c>
      <c r="E1960" s="132" t="s">
        <v>3008</v>
      </c>
      <c r="F1960" s="132" t="s">
        <v>7979</v>
      </c>
      <c r="G1960" s="132" t="s">
        <v>2058</v>
      </c>
    </row>
    <row r="1961" spans="1:7" ht="21.75" customHeight="1">
      <c r="A1961" s="132" t="s">
        <v>119</v>
      </c>
      <c r="B1961" s="132" t="s">
        <v>4395</v>
      </c>
      <c r="C1961" s="132" t="s">
        <v>5170</v>
      </c>
      <c r="D1961" s="132" t="s">
        <v>3242</v>
      </c>
      <c r="E1961" s="132" t="s">
        <v>5170</v>
      </c>
      <c r="F1961" s="132" t="s">
        <v>7979</v>
      </c>
      <c r="G1961" s="132" t="s">
        <v>2058</v>
      </c>
    </row>
    <row r="1962" spans="1:7" ht="21.75" customHeight="1">
      <c r="A1962" s="132" t="s">
        <v>119</v>
      </c>
      <c r="B1962" s="132" t="s">
        <v>3844</v>
      </c>
      <c r="C1962" s="132" t="s">
        <v>5196</v>
      </c>
      <c r="D1962" s="132" t="s">
        <v>5197</v>
      </c>
      <c r="E1962" s="132" t="s">
        <v>5196</v>
      </c>
      <c r="F1962" s="132" t="s">
        <v>7979</v>
      </c>
      <c r="G1962" s="132" t="s">
        <v>2058</v>
      </c>
    </row>
    <row r="1963" spans="1:7" ht="21.75" customHeight="1">
      <c r="A1963" s="132" t="s">
        <v>119</v>
      </c>
      <c r="B1963" s="132" t="s">
        <v>687</v>
      </c>
      <c r="C1963" s="132" t="s">
        <v>5194</v>
      </c>
      <c r="D1963" s="132" t="s">
        <v>5195</v>
      </c>
      <c r="E1963" s="132" t="s">
        <v>5194</v>
      </c>
      <c r="F1963" s="132" t="s">
        <v>7979</v>
      </c>
      <c r="G1963" s="132" t="s">
        <v>2058</v>
      </c>
    </row>
    <row r="1964" spans="1:7" ht="21.75" customHeight="1">
      <c r="A1964" s="132" t="s">
        <v>119</v>
      </c>
      <c r="B1964" s="132" t="s">
        <v>4094</v>
      </c>
      <c r="C1964" s="132" t="s">
        <v>5192</v>
      </c>
      <c r="D1964" s="132" t="s">
        <v>5195</v>
      </c>
      <c r="E1964" s="132" t="s">
        <v>5194</v>
      </c>
      <c r="F1964" s="132" t="s">
        <v>7979</v>
      </c>
      <c r="G1964" s="132" t="s">
        <v>2058</v>
      </c>
    </row>
    <row r="1965" spans="1:7" ht="21.75" customHeight="1">
      <c r="A1965" s="132" t="s">
        <v>119</v>
      </c>
      <c r="B1965" s="132"/>
      <c r="C1965" s="132"/>
      <c r="D1965" s="132" t="s">
        <v>4092</v>
      </c>
      <c r="E1965" s="132" t="s">
        <v>5192</v>
      </c>
      <c r="F1965" s="132" t="s">
        <v>7979</v>
      </c>
      <c r="G1965" s="132" t="s">
        <v>2058</v>
      </c>
    </row>
    <row r="1966" spans="1:7" ht="21.75" customHeight="1">
      <c r="A1966" s="132" t="s">
        <v>119</v>
      </c>
      <c r="B1966" s="132" t="s">
        <v>5191</v>
      </c>
      <c r="C1966" s="132" t="s">
        <v>5180</v>
      </c>
      <c r="D1966" s="132" t="s">
        <v>4935</v>
      </c>
      <c r="E1966" s="132" t="s">
        <v>5180</v>
      </c>
      <c r="F1966" s="132" t="s">
        <v>7979</v>
      </c>
      <c r="G1966" s="132" t="s">
        <v>2058</v>
      </c>
    </row>
    <row r="1967" spans="1:7" ht="21.75" customHeight="1">
      <c r="A1967" s="132" t="s">
        <v>119</v>
      </c>
      <c r="B1967" s="132"/>
      <c r="C1967" s="132"/>
      <c r="D1967" s="132" t="s">
        <v>5179</v>
      </c>
      <c r="E1967" s="132" t="s">
        <v>3134</v>
      </c>
      <c r="F1967" s="132" t="s">
        <v>7979</v>
      </c>
      <c r="G1967" s="132" t="s">
        <v>2058</v>
      </c>
    </row>
    <row r="1968" spans="1:7" ht="21.75" customHeight="1">
      <c r="A1968" s="132" t="s">
        <v>119</v>
      </c>
      <c r="B1968" s="132"/>
      <c r="C1968" s="132"/>
      <c r="D1968" s="132" t="s">
        <v>5190</v>
      </c>
      <c r="E1968" s="132" t="s">
        <v>5187</v>
      </c>
      <c r="F1968" s="132" t="s">
        <v>7979</v>
      </c>
      <c r="G1968" s="132" t="s">
        <v>2058</v>
      </c>
    </row>
    <row r="1969" spans="1:7" ht="21.75" customHeight="1">
      <c r="A1969" s="132" t="s">
        <v>119</v>
      </c>
      <c r="B1969" s="132" t="s">
        <v>5185</v>
      </c>
      <c r="C1969" s="132" t="s">
        <v>5183</v>
      </c>
      <c r="D1969" s="132" t="s">
        <v>4935</v>
      </c>
      <c r="E1969" s="132" t="s">
        <v>5180</v>
      </c>
      <c r="F1969" s="132" t="s">
        <v>7979</v>
      </c>
      <c r="G1969" s="132" t="s">
        <v>2058</v>
      </c>
    </row>
    <row r="1970" spans="1:7" ht="21.75" customHeight="1">
      <c r="A1970" s="132" t="s">
        <v>119</v>
      </c>
      <c r="B1970" s="132"/>
      <c r="C1970" s="132"/>
      <c r="D1970" s="132" t="s">
        <v>5179</v>
      </c>
      <c r="E1970" s="132" t="s">
        <v>2367</v>
      </c>
      <c r="F1970" s="132" t="s">
        <v>7979</v>
      </c>
      <c r="G1970" s="132" t="s">
        <v>2058</v>
      </c>
    </row>
    <row r="1971" spans="1:7" ht="21.75" customHeight="1">
      <c r="A1971" s="132" t="s">
        <v>119</v>
      </c>
      <c r="B1971" s="132" t="s">
        <v>5176</v>
      </c>
      <c r="C1971" s="132" t="s">
        <v>5174</v>
      </c>
      <c r="D1971" s="132" t="s">
        <v>5175</v>
      </c>
      <c r="E1971" s="132" t="s">
        <v>5174</v>
      </c>
      <c r="F1971" s="132" t="s">
        <v>7979</v>
      </c>
      <c r="G1971" s="132" t="s">
        <v>2058</v>
      </c>
    </row>
    <row r="1972" spans="1:7" ht="21.75" customHeight="1">
      <c r="A1972" s="132" t="s">
        <v>2754</v>
      </c>
      <c r="B1972" s="132" t="s">
        <v>3955</v>
      </c>
      <c r="C1972" s="132" t="s">
        <v>1545</v>
      </c>
      <c r="D1972" s="132" t="s">
        <v>5135</v>
      </c>
      <c r="E1972" s="132" t="s">
        <v>1545</v>
      </c>
      <c r="F1972" s="132" t="s">
        <v>7980</v>
      </c>
      <c r="G1972" s="132" t="s">
        <v>2058</v>
      </c>
    </row>
    <row r="1973" spans="1:7" ht="21.75" customHeight="1">
      <c r="A1973" s="132" t="s">
        <v>2754</v>
      </c>
      <c r="B1973" s="132" t="s">
        <v>5173</v>
      </c>
      <c r="C1973" s="132" t="s">
        <v>5172</v>
      </c>
      <c r="D1973" s="132" t="s">
        <v>5135</v>
      </c>
      <c r="E1973" s="132" t="s">
        <v>1545</v>
      </c>
      <c r="F1973" s="132" t="s">
        <v>7980</v>
      </c>
      <c r="G1973" s="132" t="s">
        <v>2058</v>
      </c>
    </row>
    <row r="1974" spans="1:7" ht="21.75" customHeight="1">
      <c r="A1974" s="132" t="s">
        <v>2754</v>
      </c>
      <c r="B1974" s="132"/>
      <c r="C1974" s="132"/>
      <c r="D1974" s="132" t="s">
        <v>3247</v>
      </c>
      <c r="E1974" s="132" t="s">
        <v>3469</v>
      </c>
      <c r="F1974" s="132" t="s">
        <v>7980</v>
      </c>
      <c r="G1974" s="132" t="s">
        <v>2058</v>
      </c>
    </row>
    <row r="1975" spans="1:7" ht="21.75" customHeight="1">
      <c r="A1975" s="132" t="s">
        <v>2754</v>
      </c>
      <c r="B1975" s="132" t="s">
        <v>3238</v>
      </c>
      <c r="C1975" s="132" t="s">
        <v>5171</v>
      </c>
      <c r="D1975" s="132" t="s">
        <v>2694</v>
      </c>
      <c r="E1975" s="132" t="s">
        <v>5169</v>
      </c>
      <c r="F1975" s="132" t="s">
        <v>7980</v>
      </c>
      <c r="G1975" s="132" t="s">
        <v>2058</v>
      </c>
    </row>
    <row r="1976" spans="1:7" ht="21.75" customHeight="1">
      <c r="A1976" s="132" t="s">
        <v>2754</v>
      </c>
      <c r="B1976" s="132" t="s">
        <v>5168</v>
      </c>
      <c r="C1976" s="132" t="s">
        <v>4875</v>
      </c>
      <c r="D1976" s="132" t="s">
        <v>3925</v>
      </c>
      <c r="E1976" s="132" t="s">
        <v>4875</v>
      </c>
      <c r="F1976" s="132" t="s">
        <v>7980</v>
      </c>
      <c r="G1976" s="132" t="s">
        <v>2058</v>
      </c>
    </row>
    <row r="1977" spans="1:7" ht="21.75" customHeight="1">
      <c r="A1977" s="132" t="s">
        <v>2754</v>
      </c>
      <c r="B1977" s="132"/>
      <c r="C1977" s="132"/>
      <c r="D1977" s="132" t="s">
        <v>5032</v>
      </c>
      <c r="E1977" s="132" t="s">
        <v>2121</v>
      </c>
      <c r="F1977" s="132" t="s">
        <v>7980</v>
      </c>
      <c r="G1977" s="132" t="s">
        <v>2058</v>
      </c>
    </row>
    <row r="1978" spans="1:7" ht="21.75" customHeight="1">
      <c r="A1978" s="132" t="s">
        <v>2754</v>
      </c>
      <c r="B1978" s="132"/>
      <c r="C1978" s="132"/>
      <c r="D1978" s="132" t="s">
        <v>5135</v>
      </c>
      <c r="E1978" s="132" t="s">
        <v>1545</v>
      </c>
      <c r="F1978" s="132" t="s">
        <v>7980</v>
      </c>
      <c r="G1978" s="132" t="s">
        <v>2058</v>
      </c>
    </row>
    <row r="1979" spans="1:7" ht="21.75" customHeight="1">
      <c r="A1979" s="132" t="s">
        <v>2754</v>
      </c>
      <c r="B1979" s="132" t="s">
        <v>4380</v>
      </c>
      <c r="C1979" s="132" t="s">
        <v>5166</v>
      </c>
      <c r="D1979" s="132" t="s">
        <v>3247</v>
      </c>
      <c r="E1979" s="132" t="s">
        <v>3469</v>
      </c>
      <c r="F1979" s="132" t="s">
        <v>7980</v>
      </c>
      <c r="G1979" s="132" t="s">
        <v>2058</v>
      </c>
    </row>
    <row r="1980" spans="1:7" ht="21.75" customHeight="1">
      <c r="A1980" s="132" t="s">
        <v>2754</v>
      </c>
      <c r="B1980" s="132"/>
      <c r="C1980" s="132"/>
      <c r="D1980" s="132" t="s">
        <v>5032</v>
      </c>
      <c r="E1980" s="132" t="s">
        <v>2121</v>
      </c>
      <c r="F1980" s="132" t="s">
        <v>7980</v>
      </c>
      <c r="G1980" s="132" t="s">
        <v>2058</v>
      </c>
    </row>
    <row r="1981" spans="1:7" ht="21.75" customHeight="1">
      <c r="A1981" s="132" t="s">
        <v>2754</v>
      </c>
      <c r="B1981" s="132"/>
      <c r="C1981" s="132"/>
      <c r="D1981" s="132" t="s">
        <v>2660</v>
      </c>
      <c r="E1981" s="132" t="s">
        <v>5164</v>
      </c>
      <c r="F1981" s="132" t="s">
        <v>7980</v>
      </c>
      <c r="G1981" s="132" t="s">
        <v>2058</v>
      </c>
    </row>
    <row r="1982" spans="1:7" ht="21.75" customHeight="1">
      <c r="A1982" s="132" t="s">
        <v>2754</v>
      </c>
      <c r="B1982" s="132" t="s">
        <v>1140</v>
      </c>
      <c r="C1982" s="132" t="s">
        <v>7942</v>
      </c>
      <c r="D1982" s="132" t="s">
        <v>4241</v>
      </c>
      <c r="E1982" s="132" t="s">
        <v>7942</v>
      </c>
      <c r="F1982" s="132" t="s">
        <v>7980</v>
      </c>
      <c r="G1982" s="132" t="s">
        <v>2058</v>
      </c>
    </row>
    <row r="1983" spans="1:7" ht="21.75" customHeight="1">
      <c r="A1983" s="132" t="s">
        <v>2754</v>
      </c>
      <c r="B1983" s="132" t="s">
        <v>4034</v>
      </c>
      <c r="C1983" s="132" t="s">
        <v>1565</v>
      </c>
      <c r="D1983" s="132" t="s">
        <v>2001</v>
      </c>
      <c r="E1983" s="132" t="s">
        <v>1565</v>
      </c>
      <c r="F1983" s="132" t="s">
        <v>7980</v>
      </c>
      <c r="G1983" s="132" t="s">
        <v>2058</v>
      </c>
    </row>
    <row r="1984" spans="1:7" ht="21.75" customHeight="1">
      <c r="A1984" s="132" t="s">
        <v>2754</v>
      </c>
      <c r="B1984" s="132" t="s">
        <v>1736</v>
      </c>
      <c r="C1984" s="132" t="s">
        <v>5161</v>
      </c>
      <c r="D1984" s="132" t="s">
        <v>5162</v>
      </c>
      <c r="E1984" s="132" t="s">
        <v>5161</v>
      </c>
      <c r="F1984" s="132" t="s">
        <v>7980</v>
      </c>
      <c r="G1984" s="132" t="s">
        <v>2058</v>
      </c>
    </row>
    <row r="1985" spans="1:7" ht="21.75" customHeight="1">
      <c r="A1985" s="132" t="s">
        <v>2754</v>
      </c>
      <c r="B1985" s="132" t="s">
        <v>412</v>
      </c>
      <c r="C1985" s="132" t="s">
        <v>2531</v>
      </c>
      <c r="D1985" s="132" t="s">
        <v>5135</v>
      </c>
      <c r="E1985" s="132" t="s">
        <v>1545</v>
      </c>
      <c r="F1985" s="132" t="s">
        <v>7980</v>
      </c>
      <c r="G1985" s="132" t="s">
        <v>2058</v>
      </c>
    </row>
    <row r="1986" spans="1:7" ht="21.75" customHeight="1">
      <c r="A1986" s="132" t="s">
        <v>2754</v>
      </c>
      <c r="B1986" s="132" t="s">
        <v>5159</v>
      </c>
      <c r="C1986" s="132" t="s">
        <v>5157</v>
      </c>
      <c r="D1986" s="132" t="s">
        <v>5032</v>
      </c>
      <c r="E1986" s="132" t="s">
        <v>2121</v>
      </c>
      <c r="F1986" s="132" t="s">
        <v>7980</v>
      </c>
      <c r="G1986" s="132" t="s">
        <v>2058</v>
      </c>
    </row>
    <row r="1987" spans="1:7" ht="21.75" customHeight="1">
      <c r="A1987" s="132" t="s">
        <v>2754</v>
      </c>
      <c r="B1987" s="132" t="s">
        <v>4228</v>
      </c>
      <c r="C1987" s="132" t="s">
        <v>5099</v>
      </c>
      <c r="D1987" s="132" t="s">
        <v>5032</v>
      </c>
      <c r="E1987" s="132" t="s">
        <v>2121</v>
      </c>
      <c r="F1987" s="132" t="s">
        <v>7980</v>
      </c>
      <c r="G1987" s="132" t="s">
        <v>2058</v>
      </c>
    </row>
    <row r="1988" spans="1:7" ht="21.75" customHeight="1">
      <c r="A1988" s="132" t="s">
        <v>2754</v>
      </c>
      <c r="B1988" s="132" t="s">
        <v>1036</v>
      </c>
      <c r="C1988" s="132" t="s">
        <v>5156</v>
      </c>
      <c r="D1988" s="132" t="s">
        <v>5135</v>
      </c>
      <c r="E1988" s="132" t="s">
        <v>1545</v>
      </c>
      <c r="F1988" s="132" t="s">
        <v>7980</v>
      </c>
      <c r="G1988" s="132" t="s">
        <v>2058</v>
      </c>
    </row>
    <row r="1989" spans="1:7" ht="21.75" customHeight="1">
      <c r="A1989" s="132" t="s">
        <v>2754</v>
      </c>
      <c r="B1989" s="132"/>
      <c r="C1989" s="132"/>
      <c r="D1989" s="132" t="s">
        <v>3247</v>
      </c>
      <c r="E1989" s="132" t="s">
        <v>3469</v>
      </c>
      <c r="F1989" s="132" t="s">
        <v>7980</v>
      </c>
      <c r="G1989" s="132" t="s">
        <v>2058</v>
      </c>
    </row>
    <row r="1990" spans="1:7" ht="21.75" customHeight="1">
      <c r="A1990" s="132" t="s">
        <v>4905</v>
      </c>
      <c r="B1990" s="132" t="s">
        <v>5154</v>
      </c>
      <c r="C1990" s="132" t="s">
        <v>136</v>
      </c>
      <c r="D1990" s="132" t="s">
        <v>4990</v>
      </c>
      <c r="E1990" s="132" t="s">
        <v>136</v>
      </c>
      <c r="F1990" s="132" t="s">
        <v>4247</v>
      </c>
      <c r="G1990" s="132" t="s">
        <v>2058</v>
      </c>
    </row>
    <row r="1991" spans="1:7" ht="21.75" customHeight="1">
      <c r="A1991" s="132" t="s">
        <v>4905</v>
      </c>
      <c r="B1991" s="132"/>
      <c r="C1991" s="132"/>
      <c r="D1991" s="132" t="s">
        <v>431</v>
      </c>
      <c r="E1991" s="132" t="s">
        <v>3449</v>
      </c>
      <c r="F1991" s="132" t="s">
        <v>4247</v>
      </c>
      <c r="G1991" s="132" t="s">
        <v>2058</v>
      </c>
    </row>
    <row r="1992" spans="1:7" ht="21.75" customHeight="1">
      <c r="A1992" s="132" t="s">
        <v>4905</v>
      </c>
      <c r="B1992" s="132"/>
      <c r="C1992" s="132"/>
      <c r="D1992" s="132" t="s">
        <v>1246</v>
      </c>
      <c r="E1992" s="132" t="s">
        <v>4</v>
      </c>
      <c r="F1992" s="132" t="s">
        <v>4247</v>
      </c>
      <c r="G1992" s="132" t="s">
        <v>2058</v>
      </c>
    </row>
    <row r="1993" spans="1:7" ht="21.75" customHeight="1">
      <c r="A1993" s="132" t="s">
        <v>4905</v>
      </c>
      <c r="B1993" s="132"/>
      <c r="C1993" s="132"/>
      <c r="D1993" s="132" t="s">
        <v>5153</v>
      </c>
      <c r="E1993" s="132" t="s">
        <v>4391</v>
      </c>
      <c r="F1993" s="132" t="s">
        <v>4247</v>
      </c>
      <c r="G1993" s="132" t="s">
        <v>2058</v>
      </c>
    </row>
    <row r="1994" spans="1:7" ht="21.75" customHeight="1">
      <c r="A1994" s="132" t="s">
        <v>4905</v>
      </c>
      <c r="B1994" s="132"/>
      <c r="C1994" s="132"/>
      <c r="D1994" s="132" t="s">
        <v>5152</v>
      </c>
      <c r="E1994" s="132" t="s">
        <v>4311</v>
      </c>
      <c r="F1994" s="132" t="s">
        <v>4247</v>
      </c>
      <c r="G1994" s="132" t="s">
        <v>2058</v>
      </c>
    </row>
    <row r="1995" spans="1:7" ht="21.75" customHeight="1">
      <c r="A1995" s="132" t="s">
        <v>4905</v>
      </c>
      <c r="B1995" s="132" t="s">
        <v>5149</v>
      </c>
      <c r="C1995" s="132" t="s">
        <v>4975</v>
      </c>
      <c r="D1995" s="132" t="s">
        <v>1246</v>
      </c>
      <c r="E1995" s="132" t="s">
        <v>4</v>
      </c>
      <c r="F1995" s="132" t="s">
        <v>4247</v>
      </c>
      <c r="G1995" s="132" t="s">
        <v>2058</v>
      </c>
    </row>
    <row r="1996" spans="1:7" ht="21.75" customHeight="1">
      <c r="A1996" s="132" t="s">
        <v>4905</v>
      </c>
      <c r="B1996" s="132" t="s">
        <v>4264</v>
      </c>
      <c r="C1996" s="132" t="s">
        <v>4138</v>
      </c>
      <c r="D1996" s="132" t="s">
        <v>1246</v>
      </c>
      <c r="E1996" s="132" t="s">
        <v>4</v>
      </c>
      <c r="F1996" s="132" t="s">
        <v>4247</v>
      </c>
      <c r="G1996" s="132" t="s">
        <v>2058</v>
      </c>
    </row>
    <row r="1997" spans="1:7" ht="21.75" customHeight="1">
      <c r="A1997" s="132" t="s">
        <v>4905</v>
      </c>
      <c r="B1997" s="132" t="s">
        <v>3423</v>
      </c>
      <c r="C1997" s="132" t="s">
        <v>5145</v>
      </c>
      <c r="D1997" s="132" t="s">
        <v>1246</v>
      </c>
      <c r="E1997" s="132" t="s">
        <v>4</v>
      </c>
      <c r="F1997" s="132" t="s">
        <v>4247</v>
      </c>
      <c r="G1997" s="132" t="s">
        <v>2058</v>
      </c>
    </row>
    <row r="1998" spans="1:7" ht="21.75" customHeight="1">
      <c r="A1998" s="132" t="s">
        <v>4905</v>
      </c>
      <c r="B1998" s="132" t="s">
        <v>5143</v>
      </c>
      <c r="C1998" s="132" t="s">
        <v>5141</v>
      </c>
      <c r="D1998" s="132" t="s">
        <v>1246</v>
      </c>
      <c r="E1998" s="132" t="s">
        <v>4</v>
      </c>
      <c r="F1998" s="132" t="s">
        <v>4247</v>
      </c>
      <c r="G1998" s="132" t="s">
        <v>2058</v>
      </c>
    </row>
    <row r="1999" spans="1:7" ht="21.75" customHeight="1">
      <c r="A1999" s="132" t="s">
        <v>4905</v>
      </c>
      <c r="B1999" s="132" t="s">
        <v>3984</v>
      </c>
      <c r="C1999" s="132" t="s">
        <v>721</v>
      </c>
      <c r="D1999" s="132" t="s">
        <v>1246</v>
      </c>
      <c r="E1999" s="132" t="s">
        <v>4</v>
      </c>
      <c r="F1999" s="132" t="s">
        <v>4247</v>
      </c>
      <c r="G1999" s="132" t="s">
        <v>2058</v>
      </c>
    </row>
    <row r="2000" spans="1:7" ht="21.75" customHeight="1">
      <c r="A2000" s="132" t="s">
        <v>4905</v>
      </c>
      <c r="B2000" s="132" t="s">
        <v>4611</v>
      </c>
      <c r="C2000" s="132" t="s">
        <v>5140</v>
      </c>
      <c r="D2000" s="132" t="s">
        <v>1246</v>
      </c>
      <c r="E2000" s="132" t="s">
        <v>4</v>
      </c>
      <c r="F2000" s="132" t="s">
        <v>4247</v>
      </c>
      <c r="G2000" s="132" t="s">
        <v>2058</v>
      </c>
    </row>
    <row r="2001" spans="1:7" ht="21.75" customHeight="1">
      <c r="A2001" s="132" t="s">
        <v>4905</v>
      </c>
      <c r="B2001" s="132" t="s">
        <v>1050</v>
      </c>
      <c r="C2001" s="132" t="s">
        <v>1135</v>
      </c>
      <c r="D2001" s="132" t="s">
        <v>4990</v>
      </c>
      <c r="E2001" s="132" t="s">
        <v>136</v>
      </c>
      <c r="F2001" s="132" t="s">
        <v>4247</v>
      </c>
      <c r="G2001" s="132" t="s">
        <v>2058</v>
      </c>
    </row>
    <row r="2002" spans="1:7" ht="21.75" customHeight="1">
      <c r="A2002" s="132" t="s">
        <v>4905</v>
      </c>
      <c r="B2002" s="132"/>
      <c r="C2002" s="132"/>
      <c r="D2002" s="132" t="s">
        <v>1246</v>
      </c>
      <c r="E2002" s="132" t="s">
        <v>4</v>
      </c>
      <c r="F2002" s="132" t="s">
        <v>4247</v>
      </c>
      <c r="G2002" s="132" t="s">
        <v>2058</v>
      </c>
    </row>
    <row r="2003" spans="1:7" ht="21.75" customHeight="1">
      <c r="A2003" s="132" t="s">
        <v>4905</v>
      </c>
      <c r="B2003" s="132" t="s">
        <v>5137</v>
      </c>
      <c r="C2003" s="132" t="s">
        <v>192</v>
      </c>
      <c r="D2003" s="132" t="s">
        <v>1246</v>
      </c>
      <c r="E2003" s="132" t="s">
        <v>4</v>
      </c>
      <c r="F2003" s="132" t="s">
        <v>4247</v>
      </c>
      <c r="G2003" s="132" t="s">
        <v>2058</v>
      </c>
    </row>
    <row r="2004" spans="1:7" ht="21.75" customHeight="1">
      <c r="A2004" s="132" t="s">
        <v>4905</v>
      </c>
      <c r="B2004" s="132" t="s">
        <v>5136</v>
      </c>
      <c r="C2004" s="132" t="s">
        <v>390</v>
      </c>
      <c r="D2004" s="132" t="s">
        <v>5135</v>
      </c>
      <c r="E2004" s="132" t="s">
        <v>1545</v>
      </c>
      <c r="F2004" s="132" t="s">
        <v>4247</v>
      </c>
      <c r="G2004" s="132" t="s">
        <v>2058</v>
      </c>
    </row>
    <row r="2005" spans="1:7" ht="21.75" customHeight="1">
      <c r="A2005" s="132" t="s">
        <v>4905</v>
      </c>
      <c r="B2005" s="132"/>
      <c r="C2005" s="132"/>
      <c r="D2005" s="132" t="s">
        <v>1246</v>
      </c>
      <c r="E2005" s="132" t="s">
        <v>4</v>
      </c>
      <c r="F2005" s="132" t="s">
        <v>4247</v>
      </c>
      <c r="G2005" s="132" t="s">
        <v>2058</v>
      </c>
    </row>
    <row r="2006" spans="1:7" ht="21.75" customHeight="1">
      <c r="A2006" s="132" t="s">
        <v>4905</v>
      </c>
      <c r="B2006" s="132" t="s">
        <v>4809</v>
      </c>
      <c r="C2006" s="132" t="s">
        <v>3876</v>
      </c>
      <c r="D2006" s="132" t="s">
        <v>1246</v>
      </c>
      <c r="E2006" s="132" t="s">
        <v>4</v>
      </c>
      <c r="F2006" s="132" t="s">
        <v>4247</v>
      </c>
      <c r="G2006" s="132" t="s">
        <v>2058</v>
      </c>
    </row>
    <row r="2007" spans="1:7" ht="21.75" customHeight="1">
      <c r="A2007" s="132" t="s">
        <v>4905</v>
      </c>
      <c r="B2007" s="132" t="s">
        <v>5133</v>
      </c>
      <c r="C2007" s="132" t="s">
        <v>4984</v>
      </c>
      <c r="D2007" s="132" t="s">
        <v>3586</v>
      </c>
      <c r="E2007" s="132" t="s">
        <v>4984</v>
      </c>
      <c r="F2007" s="132" t="s">
        <v>4247</v>
      </c>
      <c r="G2007" s="132" t="s">
        <v>2058</v>
      </c>
    </row>
    <row r="2008" spans="1:7" ht="21.75" customHeight="1">
      <c r="A2008" s="132" t="s">
        <v>4905</v>
      </c>
      <c r="B2008" s="132"/>
      <c r="C2008" s="132"/>
      <c r="D2008" s="132" t="s">
        <v>5132</v>
      </c>
      <c r="E2008" s="132" t="s">
        <v>5131</v>
      </c>
      <c r="F2008" s="132" t="s">
        <v>4247</v>
      </c>
      <c r="G2008" s="132" t="s">
        <v>2058</v>
      </c>
    </row>
    <row r="2009" spans="1:7" ht="21.75" customHeight="1">
      <c r="A2009" s="132" t="s">
        <v>4905</v>
      </c>
      <c r="B2009" s="132" t="s">
        <v>5130</v>
      </c>
      <c r="C2009" s="132" t="s">
        <v>5128</v>
      </c>
      <c r="D2009" s="132" t="s">
        <v>1246</v>
      </c>
      <c r="E2009" s="132" t="s">
        <v>4</v>
      </c>
      <c r="F2009" s="132" t="s">
        <v>4247</v>
      </c>
      <c r="G2009" s="132" t="s">
        <v>2058</v>
      </c>
    </row>
    <row r="2010" spans="1:7" ht="21.75" customHeight="1">
      <c r="A2010" s="132" t="s">
        <v>4905</v>
      </c>
      <c r="B2010" s="132"/>
      <c r="C2010" s="132"/>
      <c r="D2010" s="132" t="s">
        <v>2554</v>
      </c>
      <c r="E2010" s="132" t="s">
        <v>5126</v>
      </c>
      <c r="F2010" s="132" t="s">
        <v>4247</v>
      </c>
      <c r="G2010" s="132" t="s">
        <v>2058</v>
      </c>
    </row>
    <row r="2011" spans="1:7" ht="21.75" customHeight="1">
      <c r="A2011" s="132" t="s">
        <v>4905</v>
      </c>
      <c r="B2011" s="132"/>
      <c r="C2011" s="132"/>
      <c r="D2011" s="132" t="s">
        <v>5123</v>
      </c>
      <c r="E2011" s="132" t="s">
        <v>5122</v>
      </c>
      <c r="F2011" s="132" t="s">
        <v>4247</v>
      </c>
      <c r="G2011" s="132" t="s">
        <v>2058</v>
      </c>
    </row>
    <row r="2012" spans="1:7" ht="21.75" customHeight="1">
      <c r="A2012" s="132" t="s">
        <v>4905</v>
      </c>
      <c r="B2012" s="132" t="s">
        <v>5121</v>
      </c>
      <c r="C2012" s="132" t="s">
        <v>2242</v>
      </c>
      <c r="D2012" s="132" t="s">
        <v>3653</v>
      </c>
      <c r="E2012" s="132" t="s">
        <v>2978</v>
      </c>
      <c r="F2012" s="132" t="s">
        <v>4247</v>
      </c>
      <c r="G2012" s="132" t="s">
        <v>2058</v>
      </c>
    </row>
    <row r="2013" spans="1:7" ht="21.75" customHeight="1">
      <c r="A2013" s="132" t="s">
        <v>4905</v>
      </c>
      <c r="B2013" s="132"/>
      <c r="C2013" s="132"/>
      <c r="D2013" s="132" t="s">
        <v>1832</v>
      </c>
      <c r="E2013" s="132" t="s">
        <v>5119</v>
      </c>
      <c r="F2013" s="132" t="s">
        <v>4247</v>
      </c>
      <c r="G2013" s="132" t="s">
        <v>2058</v>
      </c>
    </row>
    <row r="2014" spans="1:7" ht="21.75" customHeight="1">
      <c r="A2014" s="132" t="s">
        <v>4905</v>
      </c>
      <c r="B2014" s="132" t="s">
        <v>5115</v>
      </c>
      <c r="C2014" s="132" t="s">
        <v>5113</v>
      </c>
      <c r="D2014" s="132" t="s">
        <v>3653</v>
      </c>
      <c r="E2014" s="132" t="s">
        <v>2978</v>
      </c>
      <c r="F2014" s="132" t="s">
        <v>4247</v>
      </c>
      <c r="G2014" s="132" t="s">
        <v>2058</v>
      </c>
    </row>
    <row r="2015" spans="1:7" ht="21.75" customHeight="1">
      <c r="A2015" s="132" t="s">
        <v>4905</v>
      </c>
      <c r="B2015" s="132"/>
      <c r="C2015" s="132"/>
      <c r="D2015" s="132" t="s">
        <v>1133</v>
      </c>
      <c r="E2015" s="132" t="s">
        <v>896</v>
      </c>
      <c r="F2015" s="132" t="s">
        <v>4247</v>
      </c>
      <c r="G2015" s="132" t="s">
        <v>2058</v>
      </c>
    </row>
    <row r="2016" spans="1:7" ht="21.75" customHeight="1">
      <c r="A2016" s="132" t="s">
        <v>4905</v>
      </c>
      <c r="B2016" s="132" t="s">
        <v>1415</v>
      </c>
      <c r="C2016" s="132" t="s">
        <v>5110</v>
      </c>
      <c r="D2016" s="132" t="s">
        <v>5112</v>
      </c>
      <c r="E2016" s="132" t="s">
        <v>5110</v>
      </c>
      <c r="F2016" s="132" t="s">
        <v>4247</v>
      </c>
      <c r="G2016" s="132" t="s">
        <v>2058</v>
      </c>
    </row>
    <row r="2017" spans="1:7" ht="21.75" customHeight="1">
      <c r="A2017" s="132" t="s">
        <v>4905</v>
      </c>
      <c r="B2017" s="132" t="s">
        <v>5108</v>
      </c>
      <c r="C2017" s="132" t="s">
        <v>5106</v>
      </c>
      <c r="D2017" s="132" t="s">
        <v>4535</v>
      </c>
      <c r="E2017" s="132" t="s">
        <v>5106</v>
      </c>
      <c r="F2017" s="132" t="s">
        <v>4247</v>
      </c>
      <c r="G2017" s="132" t="s">
        <v>2058</v>
      </c>
    </row>
    <row r="2018" spans="1:7" ht="21.75" customHeight="1">
      <c r="A2018" s="132" t="s">
        <v>4905</v>
      </c>
      <c r="B2018" s="132" t="s">
        <v>2389</v>
      </c>
      <c r="C2018" s="132" t="s">
        <v>2107</v>
      </c>
      <c r="D2018" s="132" t="s">
        <v>5095</v>
      </c>
      <c r="E2018" s="132" t="s">
        <v>1578</v>
      </c>
      <c r="F2018" s="132" t="s">
        <v>4247</v>
      </c>
      <c r="G2018" s="132" t="s">
        <v>2058</v>
      </c>
    </row>
    <row r="2019" spans="1:7" ht="21.75" customHeight="1">
      <c r="A2019" s="132" t="s">
        <v>4905</v>
      </c>
      <c r="B2019" s="132" t="s">
        <v>503</v>
      </c>
      <c r="C2019" s="132" t="s">
        <v>3764</v>
      </c>
      <c r="D2019" s="132" t="s">
        <v>5094</v>
      </c>
      <c r="E2019" s="132" t="s">
        <v>3764</v>
      </c>
      <c r="F2019" s="132" t="s">
        <v>4247</v>
      </c>
      <c r="G2019" s="132" t="s">
        <v>2058</v>
      </c>
    </row>
    <row r="2020" spans="1:7" ht="21.75" customHeight="1">
      <c r="A2020" s="132" t="s">
        <v>4905</v>
      </c>
      <c r="B2020" s="132" t="s">
        <v>5104</v>
      </c>
      <c r="C2020" s="132" t="s">
        <v>3175</v>
      </c>
      <c r="D2020" s="132" t="s">
        <v>5094</v>
      </c>
      <c r="E2020" s="132" t="s">
        <v>3764</v>
      </c>
      <c r="F2020" s="132" t="s">
        <v>4247</v>
      </c>
      <c r="G2020" s="132" t="s">
        <v>2058</v>
      </c>
    </row>
    <row r="2021" spans="1:7" ht="21.75" customHeight="1">
      <c r="A2021" s="132" t="s">
        <v>4905</v>
      </c>
      <c r="B2021" s="132"/>
      <c r="C2021" s="132"/>
      <c r="D2021" s="132" t="s">
        <v>2858</v>
      </c>
      <c r="E2021" s="132" t="s">
        <v>3175</v>
      </c>
      <c r="F2021" s="132" t="s">
        <v>4247</v>
      </c>
      <c r="G2021" s="132" t="s">
        <v>2058</v>
      </c>
    </row>
    <row r="2022" spans="1:7" ht="21.75" customHeight="1">
      <c r="A2022" s="132" t="s">
        <v>4905</v>
      </c>
      <c r="B2022" s="132" t="s">
        <v>4820</v>
      </c>
      <c r="C2022" s="132" t="s">
        <v>5102</v>
      </c>
      <c r="D2022" s="132" t="s">
        <v>5103</v>
      </c>
      <c r="E2022" s="132" t="s">
        <v>5102</v>
      </c>
      <c r="F2022" s="132" t="s">
        <v>4247</v>
      </c>
      <c r="G2022" s="132" t="s">
        <v>2058</v>
      </c>
    </row>
    <row r="2023" spans="1:7" ht="21.75" customHeight="1">
      <c r="A2023" s="132" t="s">
        <v>4905</v>
      </c>
      <c r="B2023" s="132" t="s">
        <v>5101</v>
      </c>
      <c r="C2023" s="132" t="s">
        <v>3963</v>
      </c>
      <c r="D2023" s="132" t="s">
        <v>1246</v>
      </c>
      <c r="E2023" s="132" t="s">
        <v>4</v>
      </c>
      <c r="F2023" s="132" t="s">
        <v>4247</v>
      </c>
      <c r="G2023" s="132" t="s">
        <v>2058</v>
      </c>
    </row>
    <row r="2024" spans="1:7" ht="21.75" customHeight="1">
      <c r="A2024" s="132" t="s">
        <v>4905</v>
      </c>
      <c r="B2024" s="132"/>
      <c r="C2024" s="132"/>
      <c r="D2024" s="132" t="s">
        <v>4192</v>
      </c>
      <c r="E2024" s="132" t="s">
        <v>3757</v>
      </c>
      <c r="F2024" s="132" t="s">
        <v>4247</v>
      </c>
      <c r="G2024" s="132" t="s">
        <v>2058</v>
      </c>
    </row>
    <row r="2025" spans="1:7" ht="21.75" customHeight="1">
      <c r="A2025" s="132" t="s">
        <v>4905</v>
      </c>
      <c r="B2025" s="132"/>
      <c r="C2025" s="132"/>
      <c r="D2025" s="132" t="s">
        <v>5091</v>
      </c>
      <c r="E2025" s="132" t="s">
        <v>5090</v>
      </c>
      <c r="F2025" s="132" t="s">
        <v>4247</v>
      </c>
      <c r="G2025" s="132" t="s">
        <v>2058</v>
      </c>
    </row>
    <row r="2026" spans="1:7" ht="21.75" customHeight="1">
      <c r="A2026" s="132" t="s">
        <v>4905</v>
      </c>
      <c r="B2026" s="132" t="s">
        <v>4949</v>
      </c>
      <c r="C2026" s="132" t="s">
        <v>5090</v>
      </c>
      <c r="D2026" s="132" t="s">
        <v>5091</v>
      </c>
      <c r="E2026" s="132" t="s">
        <v>5090</v>
      </c>
      <c r="F2026" s="132" t="s">
        <v>4247</v>
      </c>
      <c r="G2026" s="132" t="s">
        <v>2058</v>
      </c>
    </row>
    <row r="2027" spans="1:7" ht="21.75" customHeight="1">
      <c r="A2027" s="132" t="s">
        <v>4905</v>
      </c>
      <c r="B2027" s="132" t="s">
        <v>5098</v>
      </c>
      <c r="C2027" s="132" t="s">
        <v>4771</v>
      </c>
      <c r="D2027" s="132" t="s">
        <v>5095</v>
      </c>
      <c r="E2027" s="132" t="s">
        <v>1578</v>
      </c>
      <c r="F2027" s="132" t="s">
        <v>4247</v>
      </c>
      <c r="G2027" s="132" t="s">
        <v>2058</v>
      </c>
    </row>
    <row r="2028" spans="1:7" ht="21.75" customHeight="1">
      <c r="A2028" s="132" t="s">
        <v>4905</v>
      </c>
      <c r="B2028" s="132"/>
      <c r="C2028" s="132"/>
      <c r="D2028" s="132" t="s">
        <v>5094</v>
      </c>
      <c r="E2028" s="132" t="s">
        <v>3764</v>
      </c>
      <c r="F2028" s="132" t="s">
        <v>4247</v>
      </c>
      <c r="G2028" s="132" t="s">
        <v>2058</v>
      </c>
    </row>
    <row r="2029" spans="1:7" ht="21.75" customHeight="1">
      <c r="A2029" s="132" t="s">
        <v>4905</v>
      </c>
      <c r="B2029" s="132" t="s">
        <v>5093</v>
      </c>
      <c r="C2029" s="132" t="s">
        <v>5092</v>
      </c>
      <c r="D2029" s="132" t="s">
        <v>5091</v>
      </c>
      <c r="E2029" s="132" t="s">
        <v>5090</v>
      </c>
      <c r="F2029" s="132" t="s">
        <v>4247</v>
      </c>
      <c r="G2029" s="132" t="s">
        <v>2058</v>
      </c>
    </row>
    <row r="2030" spans="1:7" ht="21.75" customHeight="1">
      <c r="A2030" s="132" t="s">
        <v>4905</v>
      </c>
      <c r="B2030" s="132" t="s">
        <v>5088</v>
      </c>
      <c r="C2030" s="132" t="s">
        <v>4748</v>
      </c>
      <c r="D2030" s="132" t="s">
        <v>1246</v>
      </c>
      <c r="E2030" s="132" t="s">
        <v>4</v>
      </c>
      <c r="F2030" s="132" t="s">
        <v>4247</v>
      </c>
      <c r="G2030" s="132" t="s">
        <v>2058</v>
      </c>
    </row>
    <row r="2031" spans="1:7" ht="21.75" customHeight="1">
      <c r="A2031" s="132" t="s">
        <v>105</v>
      </c>
      <c r="B2031" s="132" t="s">
        <v>1894</v>
      </c>
      <c r="C2031" s="132" t="s">
        <v>1748</v>
      </c>
      <c r="D2031" s="132" t="s">
        <v>5051</v>
      </c>
      <c r="E2031" s="132" t="s">
        <v>3737</v>
      </c>
      <c r="F2031" s="132" t="s">
        <v>4301</v>
      </c>
      <c r="G2031" s="132" t="s">
        <v>2058</v>
      </c>
    </row>
    <row r="2032" spans="1:7" ht="21.75" customHeight="1">
      <c r="A2032" s="132" t="s">
        <v>105</v>
      </c>
      <c r="B2032" s="132"/>
      <c r="C2032" s="132"/>
      <c r="D2032" s="132" t="s">
        <v>5086</v>
      </c>
      <c r="E2032" s="132" t="s">
        <v>1136</v>
      </c>
      <c r="F2032" s="132" t="s">
        <v>4301</v>
      </c>
      <c r="G2032" s="132" t="s">
        <v>2058</v>
      </c>
    </row>
    <row r="2033" spans="1:7" ht="21.75" customHeight="1">
      <c r="A2033" s="132" t="s">
        <v>105</v>
      </c>
      <c r="B2033" s="132" t="s">
        <v>47</v>
      </c>
      <c r="C2033" s="132" t="s">
        <v>5084</v>
      </c>
      <c r="D2033" s="132" t="s">
        <v>5051</v>
      </c>
      <c r="E2033" s="132" t="s">
        <v>3737</v>
      </c>
      <c r="F2033" s="132" t="s">
        <v>4301</v>
      </c>
      <c r="G2033" s="132" t="s">
        <v>2058</v>
      </c>
    </row>
    <row r="2034" spans="1:7" ht="21.75" customHeight="1">
      <c r="A2034" s="132" t="s">
        <v>105</v>
      </c>
      <c r="B2034" s="132"/>
      <c r="C2034" s="132"/>
      <c r="D2034" s="132" t="s">
        <v>5081</v>
      </c>
      <c r="E2034" s="132" t="s">
        <v>498</v>
      </c>
      <c r="F2034" s="132" t="s">
        <v>4301</v>
      </c>
      <c r="G2034" s="132" t="s">
        <v>2058</v>
      </c>
    </row>
    <row r="2035" spans="1:7" ht="21.75" customHeight="1">
      <c r="A2035" s="132" t="s">
        <v>105</v>
      </c>
      <c r="B2035" s="132" t="s">
        <v>2281</v>
      </c>
      <c r="C2035" s="132" t="s">
        <v>5083</v>
      </c>
      <c r="D2035" s="132" t="s">
        <v>5051</v>
      </c>
      <c r="E2035" s="132" t="s">
        <v>3737</v>
      </c>
      <c r="F2035" s="132" t="s">
        <v>4301</v>
      </c>
      <c r="G2035" s="132" t="s">
        <v>2058</v>
      </c>
    </row>
    <row r="2036" spans="1:7" ht="21.75" customHeight="1">
      <c r="A2036" s="132" t="s">
        <v>105</v>
      </c>
      <c r="B2036" s="132" t="s">
        <v>302</v>
      </c>
      <c r="C2036" s="132" t="s">
        <v>2450</v>
      </c>
      <c r="D2036" s="132" t="s">
        <v>5051</v>
      </c>
      <c r="E2036" s="132" t="s">
        <v>3737</v>
      </c>
      <c r="F2036" s="132" t="s">
        <v>4301</v>
      </c>
      <c r="G2036" s="132" t="s">
        <v>2058</v>
      </c>
    </row>
    <row r="2037" spans="1:7" ht="21.75" customHeight="1">
      <c r="A2037" s="132" t="s">
        <v>105</v>
      </c>
      <c r="B2037" s="132"/>
      <c r="C2037" s="132"/>
      <c r="D2037" s="132" t="s">
        <v>5081</v>
      </c>
      <c r="E2037" s="132" t="s">
        <v>498</v>
      </c>
      <c r="F2037" s="132" t="s">
        <v>4301</v>
      </c>
      <c r="G2037" s="132" t="s">
        <v>2058</v>
      </c>
    </row>
    <row r="2038" spans="1:7" ht="21.75" customHeight="1">
      <c r="A2038" s="132" t="s">
        <v>105</v>
      </c>
      <c r="B2038" s="132" t="s">
        <v>5078</v>
      </c>
      <c r="C2038" s="132" t="s">
        <v>4919</v>
      </c>
      <c r="D2038" s="132" t="s">
        <v>1670</v>
      </c>
      <c r="E2038" s="132" t="s">
        <v>4919</v>
      </c>
      <c r="F2038" s="132" t="s">
        <v>4301</v>
      </c>
      <c r="G2038" s="132" t="s">
        <v>2058</v>
      </c>
    </row>
    <row r="2039" spans="1:7" ht="21.75" customHeight="1">
      <c r="A2039" s="132" t="s">
        <v>105</v>
      </c>
      <c r="B2039" s="132" t="s">
        <v>3788</v>
      </c>
      <c r="C2039" s="132" t="s">
        <v>1733</v>
      </c>
      <c r="D2039" s="132" t="s">
        <v>5077</v>
      </c>
      <c r="E2039" s="132" t="s">
        <v>2854</v>
      </c>
      <c r="F2039" s="132" t="s">
        <v>4301</v>
      </c>
      <c r="G2039" s="132" t="s">
        <v>2058</v>
      </c>
    </row>
    <row r="2040" spans="1:7" ht="21.75" customHeight="1">
      <c r="A2040" s="132" t="s">
        <v>105</v>
      </c>
      <c r="B2040" s="132" t="s">
        <v>993</v>
      </c>
      <c r="C2040" s="132" t="s">
        <v>4310</v>
      </c>
      <c r="D2040" s="132" t="s">
        <v>5062</v>
      </c>
      <c r="E2040" s="132" t="s">
        <v>4310</v>
      </c>
      <c r="F2040" s="132" t="s">
        <v>4301</v>
      </c>
      <c r="G2040" s="132" t="s">
        <v>2058</v>
      </c>
    </row>
    <row r="2041" spans="1:7" ht="21.75" customHeight="1">
      <c r="A2041" s="132" t="s">
        <v>105</v>
      </c>
      <c r="B2041" s="132" t="s">
        <v>3190</v>
      </c>
      <c r="C2041" s="132" t="s">
        <v>2689</v>
      </c>
      <c r="D2041" s="132" t="s">
        <v>5076</v>
      </c>
      <c r="E2041" s="132" t="s">
        <v>2689</v>
      </c>
      <c r="F2041" s="132" t="s">
        <v>4301</v>
      </c>
      <c r="G2041" s="132" t="s">
        <v>2058</v>
      </c>
    </row>
    <row r="2042" spans="1:7" ht="21.75" customHeight="1">
      <c r="A2042" s="132" t="s">
        <v>105</v>
      </c>
      <c r="B2042" s="132" t="s">
        <v>2903</v>
      </c>
      <c r="C2042" s="132" t="s">
        <v>597</v>
      </c>
      <c r="D2042" s="132" t="s">
        <v>5051</v>
      </c>
      <c r="E2042" s="132" t="s">
        <v>3737</v>
      </c>
      <c r="F2042" s="132" t="s">
        <v>4301</v>
      </c>
      <c r="G2042" s="132" t="s">
        <v>2058</v>
      </c>
    </row>
    <row r="2043" spans="1:7" ht="21.75" customHeight="1">
      <c r="A2043" s="132" t="s">
        <v>105</v>
      </c>
      <c r="B2043" s="132"/>
      <c r="C2043" s="132"/>
      <c r="D2043" s="132" t="s">
        <v>4491</v>
      </c>
      <c r="E2043" s="132" t="s">
        <v>597</v>
      </c>
      <c r="F2043" s="132" t="s">
        <v>4301</v>
      </c>
      <c r="G2043" s="132" t="s">
        <v>2058</v>
      </c>
    </row>
    <row r="2044" spans="1:7" ht="21.75" customHeight="1">
      <c r="A2044" s="132" t="s">
        <v>105</v>
      </c>
      <c r="B2044" s="132" t="s">
        <v>3236</v>
      </c>
      <c r="C2044" s="132" t="s">
        <v>3272</v>
      </c>
      <c r="D2044" s="132" t="s">
        <v>863</v>
      </c>
      <c r="E2044" s="132" t="s">
        <v>2005</v>
      </c>
      <c r="F2044" s="132" t="s">
        <v>4301</v>
      </c>
      <c r="G2044" s="132" t="s">
        <v>2058</v>
      </c>
    </row>
    <row r="2045" spans="1:7" ht="21.75" customHeight="1">
      <c r="A2045" s="132" t="s">
        <v>105</v>
      </c>
      <c r="B2045" s="132" t="s">
        <v>4725</v>
      </c>
      <c r="C2045" s="132" t="s">
        <v>2304</v>
      </c>
      <c r="D2045" s="132" t="s">
        <v>5074</v>
      </c>
      <c r="E2045" s="132" t="s">
        <v>2304</v>
      </c>
      <c r="F2045" s="132" t="s">
        <v>4301</v>
      </c>
      <c r="G2045" s="132" t="s">
        <v>2058</v>
      </c>
    </row>
    <row r="2046" spans="1:7" ht="21.75" customHeight="1">
      <c r="A2046" s="132" t="s">
        <v>105</v>
      </c>
      <c r="B2046" s="132" t="s">
        <v>5071</v>
      </c>
      <c r="C2046" s="132" t="s">
        <v>5068</v>
      </c>
      <c r="D2046" s="132" t="s">
        <v>4812</v>
      </c>
      <c r="E2046" s="132" t="s">
        <v>5068</v>
      </c>
      <c r="F2046" s="132" t="s">
        <v>4301</v>
      </c>
      <c r="G2046" s="132" t="s">
        <v>2058</v>
      </c>
    </row>
    <row r="2047" spans="1:7" ht="21.75" customHeight="1">
      <c r="A2047" s="132" t="s">
        <v>105</v>
      </c>
      <c r="B2047" s="132" t="s">
        <v>3841</v>
      </c>
      <c r="C2047" s="132" t="s">
        <v>5060</v>
      </c>
      <c r="D2047" s="132" t="s">
        <v>3113</v>
      </c>
      <c r="E2047" s="132" t="s">
        <v>5060</v>
      </c>
      <c r="F2047" s="132" t="s">
        <v>4301</v>
      </c>
      <c r="G2047" s="132" t="s">
        <v>2058</v>
      </c>
    </row>
    <row r="2048" spans="1:7" ht="21.75" customHeight="1">
      <c r="A2048" s="132" t="s">
        <v>105</v>
      </c>
      <c r="B2048" s="132" t="s">
        <v>4128</v>
      </c>
      <c r="C2048" s="132" t="s">
        <v>4067</v>
      </c>
      <c r="D2048" s="132" t="s">
        <v>5056</v>
      </c>
      <c r="E2048" s="132" t="s">
        <v>446</v>
      </c>
      <c r="F2048" s="132" t="s">
        <v>4301</v>
      </c>
      <c r="G2048" s="132" t="s">
        <v>2058</v>
      </c>
    </row>
    <row r="2049" spans="1:7" ht="21.75" customHeight="1">
      <c r="A2049" s="132" t="s">
        <v>105</v>
      </c>
      <c r="B2049" s="132"/>
      <c r="C2049" s="132"/>
      <c r="D2049" s="132" t="s">
        <v>2227</v>
      </c>
      <c r="E2049" s="132" t="s">
        <v>4407</v>
      </c>
      <c r="F2049" s="132" t="s">
        <v>4301</v>
      </c>
      <c r="G2049" s="132" t="s">
        <v>2058</v>
      </c>
    </row>
    <row r="2050" spans="1:7" ht="21.75" customHeight="1">
      <c r="A2050" s="132" t="s">
        <v>105</v>
      </c>
      <c r="B2050" s="132"/>
      <c r="C2050" s="132"/>
      <c r="D2050" s="132" t="s">
        <v>4182</v>
      </c>
      <c r="E2050" s="132" t="s">
        <v>5065</v>
      </c>
      <c r="F2050" s="132" t="s">
        <v>4301</v>
      </c>
      <c r="G2050" s="132" t="s">
        <v>2058</v>
      </c>
    </row>
    <row r="2051" spans="1:7" ht="21.75" customHeight="1">
      <c r="A2051" s="132" t="s">
        <v>105</v>
      </c>
      <c r="B2051" s="132" t="s">
        <v>5067</v>
      </c>
      <c r="C2051" s="132" t="s">
        <v>3187</v>
      </c>
      <c r="D2051" s="132" t="s">
        <v>4946</v>
      </c>
      <c r="E2051" s="132" t="s">
        <v>3187</v>
      </c>
      <c r="F2051" s="132" t="s">
        <v>4301</v>
      </c>
      <c r="G2051" s="132" t="s">
        <v>2058</v>
      </c>
    </row>
    <row r="2052" spans="1:7" ht="21.75" customHeight="1">
      <c r="A2052" s="132" t="s">
        <v>105</v>
      </c>
      <c r="B2052" s="132"/>
      <c r="C2052" s="132"/>
      <c r="D2052" s="132" t="s">
        <v>4182</v>
      </c>
      <c r="E2052" s="132" t="s">
        <v>5065</v>
      </c>
      <c r="F2052" s="132" t="s">
        <v>4301</v>
      </c>
      <c r="G2052" s="132" t="s">
        <v>2058</v>
      </c>
    </row>
    <row r="2053" spans="1:7" ht="21.75" customHeight="1">
      <c r="A2053" s="132" t="s">
        <v>105</v>
      </c>
      <c r="B2053" s="132"/>
      <c r="C2053" s="132"/>
      <c r="D2053" s="132" t="s">
        <v>1350</v>
      </c>
      <c r="E2053" s="132" t="s">
        <v>5064</v>
      </c>
      <c r="F2053" s="132" t="s">
        <v>4301</v>
      </c>
      <c r="G2053" s="132" t="s">
        <v>2058</v>
      </c>
    </row>
    <row r="2054" spans="1:7" ht="21.75" customHeight="1">
      <c r="A2054" s="132" t="s">
        <v>105</v>
      </c>
      <c r="B2054" s="132" t="s">
        <v>3648</v>
      </c>
      <c r="C2054" s="132" t="s">
        <v>4423</v>
      </c>
      <c r="D2054" s="132" t="s">
        <v>5062</v>
      </c>
      <c r="E2054" s="132" t="s">
        <v>4310</v>
      </c>
      <c r="F2054" s="132" t="s">
        <v>4301</v>
      </c>
      <c r="G2054" s="132" t="s">
        <v>2058</v>
      </c>
    </row>
    <row r="2055" spans="1:7" ht="21.75" customHeight="1">
      <c r="A2055" s="132" t="s">
        <v>105</v>
      </c>
      <c r="B2055" s="132" t="s">
        <v>724</v>
      </c>
      <c r="C2055" s="132" t="s">
        <v>4064</v>
      </c>
      <c r="D2055" s="132" t="s">
        <v>3113</v>
      </c>
      <c r="E2055" s="132" t="s">
        <v>5060</v>
      </c>
      <c r="F2055" s="132" t="s">
        <v>4301</v>
      </c>
      <c r="G2055" s="132" t="s">
        <v>2058</v>
      </c>
    </row>
    <row r="2056" spans="1:7" ht="21.75" customHeight="1">
      <c r="A2056" s="132" t="s">
        <v>105</v>
      </c>
      <c r="B2056" s="132" t="s">
        <v>5058</v>
      </c>
      <c r="C2056" s="132" t="s">
        <v>365</v>
      </c>
      <c r="D2056" s="132" t="s">
        <v>5056</v>
      </c>
      <c r="E2056" s="132" t="s">
        <v>446</v>
      </c>
      <c r="F2056" s="132" t="s">
        <v>4301</v>
      </c>
      <c r="G2056" s="132" t="s">
        <v>2058</v>
      </c>
    </row>
    <row r="2057" spans="1:7" ht="21.75" customHeight="1">
      <c r="A2057" s="132" t="s">
        <v>105</v>
      </c>
      <c r="B2057" s="132" t="s">
        <v>5054</v>
      </c>
      <c r="C2057" s="132" t="s">
        <v>5053</v>
      </c>
      <c r="D2057" s="132" t="s">
        <v>5051</v>
      </c>
      <c r="E2057" s="132" t="s">
        <v>3737</v>
      </c>
      <c r="F2057" s="132" t="s">
        <v>4301</v>
      </c>
      <c r="G2057" s="132" t="s">
        <v>2058</v>
      </c>
    </row>
    <row r="2058" spans="1:7" ht="21.75" customHeight="1">
      <c r="A2058" s="132" t="s">
        <v>105</v>
      </c>
      <c r="B2058" s="132" t="s">
        <v>1494</v>
      </c>
      <c r="C2058" s="132" t="s">
        <v>5050</v>
      </c>
      <c r="D2058" s="132" t="s">
        <v>4491</v>
      </c>
      <c r="E2058" s="132" t="s">
        <v>597</v>
      </c>
      <c r="F2058" s="132" t="s">
        <v>4301</v>
      </c>
      <c r="G2058" s="132" t="s">
        <v>2058</v>
      </c>
    </row>
    <row r="2059" spans="1:7" ht="21.75" customHeight="1">
      <c r="A2059" s="132" t="s">
        <v>5034</v>
      </c>
      <c r="B2059" s="132" t="s">
        <v>4857</v>
      </c>
      <c r="C2059" s="132" t="s">
        <v>5049</v>
      </c>
      <c r="D2059" s="132" t="s">
        <v>1473</v>
      </c>
      <c r="E2059" s="132" t="s">
        <v>5049</v>
      </c>
      <c r="F2059" s="132" t="s">
        <v>1546</v>
      </c>
      <c r="G2059" s="132" t="s">
        <v>7949</v>
      </c>
    </row>
    <row r="2060" spans="1:7" ht="21.75" customHeight="1">
      <c r="A2060" s="132" t="s">
        <v>5034</v>
      </c>
      <c r="B2060" s="132" t="s">
        <v>127</v>
      </c>
      <c r="C2060" s="132" t="s">
        <v>4386</v>
      </c>
      <c r="D2060" s="132" t="s">
        <v>5048</v>
      </c>
      <c r="E2060" s="132" t="s">
        <v>4386</v>
      </c>
      <c r="F2060" s="132" t="s">
        <v>1546</v>
      </c>
      <c r="G2060" s="132" t="s">
        <v>7949</v>
      </c>
    </row>
    <row r="2061" spans="1:7" ht="21.75" customHeight="1">
      <c r="A2061" s="132" t="s">
        <v>5034</v>
      </c>
      <c r="B2061" s="132" t="s">
        <v>5047</v>
      </c>
      <c r="C2061" s="132" t="s">
        <v>5045</v>
      </c>
      <c r="D2061" s="132" t="s">
        <v>1681</v>
      </c>
      <c r="E2061" s="132" t="s">
        <v>5045</v>
      </c>
      <c r="F2061" s="132" t="s">
        <v>1546</v>
      </c>
      <c r="G2061" s="132" t="s">
        <v>7949</v>
      </c>
    </row>
    <row r="2062" spans="1:7" ht="21.75" customHeight="1">
      <c r="A2062" s="132" t="s">
        <v>5034</v>
      </c>
      <c r="B2062" s="132" t="s">
        <v>5042</v>
      </c>
      <c r="C2062" s="132" t="s">
        <v>1042</v>
      </c>
      <c r="D2062" s="132" t="s">
        <v>5040</v>
      </c>
      <c r="E2062" s="132" t="s">
        <v>1042</v>
      </c>
      <c r="F2062" s="132" t="s">
        <v>1546</v>
      </c>
      <c r="G2062" s="132" t="s">
        <v>7949</v>
      </c>
    </row>
    <row r="2063" spans="1:7" ht="21.75" customHeight="1">
      <c r="A2063" s="132" t="s">
        <v>5034</v>
      </c>
      <c r="B2063" s="132" t="s">
        <v>2037</v>
      </c>
      <c r="C2063" s="132" t="s">
        <v>5038</v>
      </c>
      <c r="D2063" s="132" t="s">
        <v>5039</v>
      </c>
      <c r="E2063" s="132" t="s">
        <v>5038</v>
      </c>
      <c r="F2063" s="132" t="s">
        <v>1546</v>
      </c>
      <c r="G2063" s="132" t="s">
        <v>7949</v>
      </c>
    </row>
    <row r="2064" spans="1:7" ht="21.75" customHeight="1">
      <c r="A2064" s="132" t="s">
        <v>5034</v>
      </c>
      <c r="B2064" s="132" t="s">
        <v>5037</v>
      </c>
      <c r="C2064" s="132" t="s">
        <v>5035</v>
      </c>
      <c r="D2064" s="132" t="s">
        <v>5036</v>
      </c>
      <c r="E2064" s="132" t="s">
        <v>5035</v>
      </c>
      <c r="F2064" s="132" t="s">
        <v>1546</v>
      </c>
      <c r="G2064" s="132" t="s">
        <v>7949</v>
      </c>
    </row>
    <row r="2065" spans="1:7" ht="21.75" customHeight="1">
      <c r="A2065" s="132" t="s">
        <v>5034</v>
      </c>
      <c r="B2065" s="132" t="s">
        <v>5033</v>
      </c>
      <c r="C2065" s="132" t="s">
        <v>438</v>
      </c>
      <c r="D2065" s="132" t="s">
        <v>4172</v>
      </c>
      <c r="E2065" s="132" t="s">
        <v>438</v>
      </c>
      <c r="F2065" s="132" t="s">
        <v>1546</v>
      </c>
      <c r="G2065" s="132" t="s">
        <v>7949</v>
      </c>
    </row>
    <row r="2066" spans="1:7" ht="21.75" customHeight="1">
      <c r="A2066" s="132" t="s">
        <v>3633</v>
      </c>
      <c r="B2066" s="132" t="s">
        <v>5030</v>
      </c>
      <c r="C2066" s="132" t="s">
        <v>5026</v>
      </c>
      <c r="D2066" s="132" t="s">
        <v>5029</v>
      </c>
      <c r="E2066" s="132" t="s">
        <v>5026</v>
      </c>
      <c r="F2066" s="132" t="s">
        <v>7981</v>
      </c>
      <c r="G2066" s="132" t="s">
        <v>7949</v>
      </c>
    </row>
    <row r="2067" spans="1:7" ht="21.75" customHeight="1">
      <c r="A2067" s="132" t="s">
        <v>3633</v>
      </c>
      <c r="B2067" s="132" t="s">
        <v>2932</v>
      </c>
      <c r="C2067" s="132" t="s">
        <v>2841</v>
      </c>
      <c r="D2067" s="132" t="s">
        <v>5024</v>
      </c>
      <c r="E2067" s="132" t="s">
        <v>2841</v>
      </c>
      <c r="F2067" s="132" t="s">
        <v>7981</v>
      </c>
      <c r="G2067" s="132" t="s">
        <v>7949</v>
      </c>
    </row>
    <row r="2068" spans="1:7" ht="21.75" customHeight="1">
      <c r="A2068" s="132" t="s">
        <v>3633</v>
      </c>
      <c r="B2068" s="132" t="s">
        <v>506</v>
      </c>
      <c r="C2068" s="132" t="s">
        <v>5023</v>
      </c>
      <c r="D2068" s="132" t="s">
        <v>2921</v>
      </c>
      <c r="E2068" s="132" t="s">
        <v>5023</v>
      </c>
      <c r="F2068" s="132" t="s">
        <v>7981</v>
      </c>
      <c r="G2068" s="132" t="s">
        <v>7949</v>
      </c>
    </row>
    <row r="2069" spans="1:7" ht="21.75" customHeight="1">
      <c r="A2069" s="132" t="s">
        <v>3633</v>
      </c>
      <c r="B2069" s="132" t="s">
        <v>2720</v>
      </c>
      <c r="C2069" s="132" t="s">
        <v>3389</v>
      </c>
      <c r="D2069" s="132" t="s">
        <v>163</v>
      </c>
      <c r="E2069" s="132" t="s">
        <v>3389</v>
      </c>
      <c r="F2069" s="132" t="s">
        <v>7981</v>
      </c>
      <c r="G2069" s="132" t="s">
        <v>7949</v>
      </c>
    </row>
    <row r="2070" spans="1:7" ht="21.75" customHeight="1">
      <c r="A2070" s="132" t="s">
        <v>3633</v>
      </c>
      <c r="B2070" s="132" t="s">
        <v>5021</v>
      </c>
      <c r="C2070" s="132" t="s">
        <v>4753</v>
      </c>
      <c r="D2070" s="132" t="s">
        <v>5020</v>
      </c>
      <c r="E2070" s="132" t="s">
        <v>4753</v>
      </c>
      <c r="F2070" s="132" t="s">
        <v>7981</v>
      </c>
      <c r="G2070" s="132" t="s">
        <v>7949</v>
      </c>
    </row>
    <row r="2071" spans="1:7" ht="21.75" customHeight="1">
      <c r="A2071" s="132" t="s">
        <v>3633</v>
      </c>
      <c r="B2071" s="132" t="s">
        <v>5019</v>
      </c>
      <c r="C2071" s="132" t="s">
        <v>1561</v>
      </c>
      <c r="D2071" s="132" t="s">
        <v>5018</v>
      </c>
      <c r="E2071" s="132" t="s">
        <v>1561</v>
      </c>
      <c r="F2071" s="132" t="s">
        <v>7981</v>
      </c>
      <c r="G2071" s="132" t="s">
        <v>7949</v>
      </c>
    </row>
    <row r="2072" spans="1:7" ht="21.75" customHeight="1">
      <c r="A2072" s="132" t="s">
        <v>3633</v>
      </c>
      <c r="B2072" s="132" t="s">
        <v>5017</v>
      </c>
      <c r="C2072" s="132" t="s">
        <v>960</v>
      </c>
      <c r="D2072" s="132" t="s">
        <v>4999</v>
      </c>
      <c r="E2072" s="132" t="s">
        <v>960</v>
      </c>
      <c r="F2072" s="132" t="s">
        <v>7981</v>
      </c>
      <c r="G2072" s="132" t="s">
        <v>7949</v>
      </c>
    </row>
    <row r="2073" spans="1:7" ht="21.75" customHeight="1">
      <c r="A2073" s="132" t="s">
        <v>3633</v>
      </c>
      <c r="B2073" s="132" t="s">
        <v>5016</v>
      </c>
      <c r="C2073" s="132" t="s">
        <v>5011</v>
      </c>
      <c r="D2073" s="132" t="s">
        <v>5012</v>
      </c>
      <c r="E2073" s="132" t="s">
        <v>5011</v>
      </c>
      <c r="F2073" s="132" t="s">
        <v>7981</v>
      </c>
      <c r="G2073" s="132" t="s">
        <v>7949</v>
      </c>
    </row>
    <row r="2074" spans="1:7" ht="21.75" customHeight="1">
      <c r="A2074" s="132" t="s">
        <v>3633</v>
      </c>
      <c r="B2074" s="132" t="s">
        <v>1790</v>
      </c>
      <c r="C2074" s="132" t="s">
        <v>5014</v>
      </c>
      <c r="D2074" s="132" t="s">
        <v>5012</v>
      </c>
      <c r="E2074" s="132" t="s">
        <v>5011</v>
      </c>
      <c r="F2074" s="132" t="s">
        <v>7981</v>
      </c>
      <c r="G2074" s="132" t="s">
        <v>7949</v>
      </c>
    </row>
    <row r="2075" spans="1:7" ht="21.75" customHeight="1">
      <c r="A2075" s="132" t="s">
        <v>3633</v>
      </c>
      <c r="B2075" s="132" t="s">
        <v>3991</v>
      </c>
      <c r="C2075" s="132" t="s">
        <v>5007</v>
      </c>
      <c r="D2075" s="132" t="s">
        <v>5002</v>
      </c>
      <c r="E2075" s="132" t="s">
        <v>5000</v>
      </c>
      <c r="F2075" s="132" t="s">
        <v>7981</v>
      </c>
      <c r="G2075" s="132" t="s">
        <v>7949</v>
      </c>
    </row>
    <row r="2076" spans="1:7" ht="21.75" customHeight="1">
      <c r="A2076" s="132" t="s">
        <v>3633</v>
      </c>
      <c r="B2076" s="132" t="s">
        <v>5006</v>
      </c>
      <c r="C2076" s="132" t="s">
        <v>1065</v>
      </c>
      <c r="D2076" s="132" t="s">
        <v>5002</v>
      </c>
      <c r="E2076" s="132" t="s">
        <v>5000</v>
      </c>
      <c r="F2076" s="132" t="s">
        <v>7981</v>
      </c>
      <c r="G2076" s="132" t="s">
        <v>7949</v>
      </c>
    </row>
    <row r="2077" spans="1:7" ht="21.75" customHeight="1">
      <c r="A2077" s="132" t="s">
        <v>3633</v>
      </c>
      <c r="B2077" s="132" t="s">
        <v>3528</v>
      </c>
      <c r="C2077" s="132" t="s">
        <v>5000</v>
      </c>
      <c r="D2077" s="132" t="s">
        <v>5002</v>
      </c>
      <c r="E2077" s="132" t="s">
        <v>5000</v>
      </c>
      <c r="F2077" s="132" t="s">
        <v>7981</v>
      </c>
      <c r="G2077" s="132" t="s">
        <v>7949</v>
      </c>
    </row>
    <row r="2078" spans="1:7" ht="21.75" customHeight="1">
      <c r="A2078" s="132" t="s">
        <v>3633</v>
      </c>
      <c r="B2078" s="132" t="s">
        <v>4582</v>
      </c>
      <c r="C2078" s="132" t="s">
        <v>2455</v>
      </c>
      <c r="D2078" s="132" t="s">
        <v>978</v>
      </c>
      <c r="E2078" s="132" t="s">
        <v>2455</v>
      </c>
      <c r="F2078" s="132" t="s">
        <v>7981</v>
      </c>
      <c r="G2078" s="132" t="s">
        <v>7949</v>
      </c>
    </row>
    <row r="2079" spans="1:7" ht="21.75" customHeight="1">
      <c r="A2079" s="132" t="s">
        <v>3633</v>
      </c>
      <c r="B2079" s="132" t="s">
        <v>2073</v>
      </c>
      <c r="C2079" s="132" t="s">
        <v>121</v>
      </c>
      <c r="D2079" s="132" t="s">
        <v>4999</v>
      </c>
      <c r="E2079" s="132" t="s">
        <v>960</v>
      </c>
      <c r="F2079" s="132" t="s">
        <v>7981</v>
      </c>
      <c r="G2079" s="132" t="s">
        <v>7949</v>
      </c>
    </row>
    <row r="2080" spans="1:7" ht="21.75" customHeight="1">
      <c r="A2080" s="132" t="s">
        <v>4991</v>
      </c>
      <c r="B2080" s="132" t="s">
        <v>4997</v>
      </c>
      <c r="C2080" s="132" t="s">
        <v>4995</v>
      </c>
      <c r="D2080" s="132" t="s">
        <v>4996</v>
      </c>
      <c r="E2080" s="132" t="s">
        <v>4995</v>
      </c>
      <c r="F2080" s="132" t="s">
        <v>4039</v>
      </c>
      <c r="G2080" s="132" t="s">
        <v>7949</v>
      </c>
    </row>
    <row r="2081" spans="1:7" ht="21.75" customHeight="1">
      <c r="A2081" s="132" t="s">
        <v>4991</v>
      </c>
      <c r="B2081" s="132" t="s">
        <v>4988</v>
      </c>
      <c r="C2081" s="132" t="s">
        <v>3101</v>
      </c>
      <c r="D2081" s="132" t="s">
        <v>3427</v>
      </c>
      <c r="E2081" s="132" t="s">
        <v>3101</v>
      </c>
      <c r="F2081" s="132" t="s">
        <v>4039</v>
      </c>
      <c r="G2081" s="132" t="s">
        <v>7949</v>
      </c>
    </row>
    <row r="2082" spans="1:7" ht="21.75" customHeight="1">
      <c r="A2082" s="132" t="s">
        <v>4991</v>
      </c>
      <c r="B2082" s="132" t="s">
        <v>4118</v>
      </c>
      <c r="C2082" s="132" t="s">
        <v>3503</v>
      </c>
      <c r="D2082" s="132" t="s">
        <v>2968</v>
      </c>
      <c r="E2082" s="132" t="s">
        <v>3503</v>
      </c>
      <c r="F2082" s="132" t="s">
        <v>4039</v>
      </c>
      <c r="G2082" s="132" t="s">
        <v>7949</v>
      </c>
    </row>
    <row r="2083" spans="1:7" ht="21.75" customHeight="1">
      <c r="A2083" s="132" t="s">
        <v>4991</v>
      </c>
      <c r="B2083" s="132" t="s">
        <v>3151</v>
      </c>
      <c r="C2083" s="132" t="s">
        <v>1123</v>
      </c>
      <c r="D2083" s="132" t="s">
        <v>4989</v>
      </c>
      <c r="E2083" s="132" t="s">
        <v>1123</v>
      </c>
      <c r="F2083" s="132" t="s">
        <v>4039</v>
      </c>
      <c r="G2083" s="132" t="s">
        <v>7949</v>
      </c>
    </row>
    <row r="2084" spans="1:7" ht="21.75" customHeight="1">
      <c r="A2084" s="132" t="s">
        <v>682</v>
      </c>
      <c r="B2084" s="132" t="s">
        <v>4987</v>
      </c>
      <c r="C2084" s="132" t="s">
        <v>462</v>
      </c>
      <c r="D2084" s="132" t="s">
        <v>4974</v>
      </c>
      <c r="E2084" s="132" t="s">
        <v>462</v>
      </c>
      <c r="F2084" s="132" t="s">
        <v>7982</v>
      </c>
      <c r="G2084" s="132" t="s">
        <v>7949</v>
      </c>
    </row>
    <row r="2085" spans="1:7" ht="21.75" customHeight="1">
      <c r="A2085" s="132" t="s">
        <v>682</v>
      </c>
      <c r="B2085" s="132" t="s">
        <v>4363</v>
      </c>
      <c r="C2085" s="132" t="s">
        <v>4985</v>
      </c>
      <c r="D2085" s="132" t="s">
        <v>4974</v>
      </c>
      <c r="E2085" s="132" t="s">
        <v>462</v>
      </c>
      <c r="F2085" s="132" t="s">
        <v>7982</v>
      </c>
      <c r="G2085" s="132" t="s">
        <v>7949</v>
      </c>
    </row>
    <row r="2086" spans="1:7" ht="21.75" customHeight="1">
      <c r="A2086" s="132" t="s">
        <v>682</v>
      </c>
      <c r="B2086" s="132" t="s">
        <v>4982</v>
      </c>
      <c r="C2086" s="132" t="s">
        <v>4979</v>
      </c>
      <c r="D2086" s="132" t="s">
        <v>4974</v>
      </c>
      <c r="E2086" s="132" t="s">
        <v>462</v>
      </c>
      <c r="F2086" s="132" t="s">
        <v>7982</v>
      </c>
      <c r="G2086" s="132" t="s">
        <v>7949</v>
      </c>
    </row>
    <row r="2087" spans="1:7" ht="21.75" customHeight="1">
      <c r="A2087" s="132" t="s">
        <v>682</v>
      </c>
      <c r="B2087" s="132" t="s">
        <v>4978</v>
      </c>
      <c r="C2087" s="132" t="s">
        <v>4976</v>
      </c>
      <c r="D2087" s="132" t="s">
        <v>4974</v>
      </c>
      <c r="E2087" s="132" t="s">
        <v>462</v>
      </c>
      <c r="F2087" s="132" t="s">
        <v>7982</v>
      </c>
      <c r="G2087" s="132" t="s">
        <v>7949</v>
      </c>
    </row>
    <row r="2088" spans="1:7" ht="21.75" customHeight="1">
      <c r="A2088" s="132" t="s">
        <v>1689</v>
      </c>
      <c r="B2088" s="132" t="s">
        <v>3347</v>
      </c>
      <c r="C2088" s="132" t="s">
        <v>2974</v>
      </c>
      <c r="D2088" s="132" t="s">
        <v>1652</v>
      </c>
      <c r="E2088" s="132" t="s">
        <v>2974</v>
      </c>
      <c r="F2088" s="132" t="s">
        <v>7983</v>
      </c>
      <c r="G2088" s="132" t="s">
        <v>495</v>
      </c>
    </row>
    <row r="2089" spans="1:7" ht="21.75" customHeight="1">
      <c r="A2089" s="132" t="s">
        <v>1689</v>
      </c>
      <c r="B2089" s="132" t="s">
        <v>4104</v>
      </c>
      <c r="C2089" s="132" t="s">
        <v>1567</v>
      </c>
      <c r="D2089" s="132" t="s">
        <v>4971</v>
      </c>
      <c r="E2089" s="132" t="s">
        <v>1567</v>
      </c>
      <c r="F2089" s="132" t="s">
        <v>7983</v>
      </c>
      <c r="G2089" s="132" t="s">
        <v>495</v>
      </c>
    </row>
    <row r="2090" spans="1:7" ht="21.75" customHeight="1">
      <c r="A2090" s="132" t="s">
        <v>1689</v>
      </c>
      <c r="B2090" s="132" t="s">
        <v>4667</v>
      </c>
      <c r="C2090" s="132" t="s">
        <v>4966</v>
      </c>
      <c r="D2090" s="132" t="s">
        <v>4969</v>
      </c>
      <c r="E2090" s="132" t="s">
        <v>4966</v>
      </c>
      <c r="F2090" s="132" t="s">
        <v>7983</v>
      </c>
      <c r="G2090" s="132" t="s">
        <v>495</v>
      </c>
    </row>
    <row r="2091" spans="1:7" ht="21.75" customHeight="1">
      <c r="A2091" s="132" t="s">
        <v>1689</v>
      </c>
      <c r="B2091" s="132" t="s">
        <v>2349</v>
      </c>
      <c r="C2091" s="132" t="s">
        <v>4964</v>
      </c>
      <c r="D2091" s="132" t="s">
        <v>4960</v>
      </c>
      <c r="E2091" s="132" t="s">
        <v>3207</v>
      </c>
      <c r="F2091" s="132" t="s">
        <v>7983</v>
      </c>
      <c r="G2091" s="132" t="s">
        <v>495</v>
      </c>
    </row>
    <row r="2092" spans="1:7" ht="21.75" customHeight="1">
      <c r="A2092" s="132" t="s">
        <v>1689</v>
      </c>
      <c r="B2092" s="132" t="s">
        <v>2700</v>
      </c>
      <c r="C2092" s="132" t="s">
        <v>4939</v>
      </c>
      <c r="D2092" s="132" t="s">
        <v>4960</v>
      </c>
      <c r="E2092" s="132" t="s">
        <v>3207</v>
      </c>
      <c r="F2092" s="132" t="s">
        <v>7983</v>
      </c>
      <c r="G2092" s="132" t="s">
        <v>495</v>
      </c>
    </row>
    <row r="2093" spans="1:7" ht="21.75" customHeight="1">
      <c r="A2093" s="132" t="s">
        <v>1689</v>
      </c>
      <c r="B2093" s="132" t="s">
        <v>1072</v>
      </c>
      <c r="C2093" s="132" t="s">
        <v>3946</v>
      </c>
      <c r="D2093" s="132" t="s">
        <v>4960</v>
      </c>
      <c r="E2093" s="132" t="s">
        <v>3207</v>
      </c>
      <c r="F2093" s="132" t="s">
        <v>7983</v>
      </c>
      <c r="G2093" s="132" t="s">
        <v>495</v>
      </c>
    </row>
    <row r="2094" spans="1:7" ht="21.75" customHeight="1">
      <c r="A2094" s="132" t="s">
        <v>1689</v>
      </c>
      <c r="B2094" s="132" t="s">
        <v>4963</v>
      </c>
      <c r="C2094" s="132" t="s">
        <v>4962</v>
      </c>
      <c r="D2094" s="132" t="s">
        <v>4960</v>
      </c>
      <c r="E2094" s="132" t="s">
        <v>3207</v>
      </c>
      <c r="F2094" s="132" t="s">
        <v>7983</v>
      </c>
      <c r="G2094" s="132" t="s">
        <v>495</v>
      </c>
    </row>
    <row r="2095" spans="1:7" ht="21.75" customHeight="1">
      <c r="A2095" s="132" t="s">
        <v>1689</v>
      </c>
      <c r="B2095" s="132" t="s">
        <v>2767</v>
      </c>
      <c r="C2095" s="132" t="s">
        <v>1723</v>
      </c>
      <c r="D2095" s="132" t="s">
        <v>4957</v>
      </c>
      <c r="E2095" s="132" t="s">
        <v>1723</v>
      </c>
      <c r="F2095" s="132" t="s">
        <v>7983</v>
      </c>
      <c r="G2095" s="132" t="s">
        <v>495</v>
      </c>
    </row>
    <row r="2096" spans="1:7" ht="21.75" customHeight="1">
      <c r="A2096" s="132" t="s">
        <v>4953</v>
      </c>
      <c r="B2096" s="132" t="s">
        <v>3160</v>
      </c>
      <c r="C2096" s="132" t="s">
        <v>4514</v>
      </c>
      <c r="D2096" s="132" t="s">
        <v>3689</v>
      </c>
      <c r="E2096" s="132" t="s">
        <v>4514</v>
      </c>
      <c r="F2096" s="132" t="s">
        <v>6450</v>
      </c>
      <c r="G2096" s="132" t="s">
        <v>495</v>
      </c>
    </row>
    <row r="2097" spans="1:7" ht="21.75" customHeight="1">
      <c r="A2097" s="132" t="s">
        <v>4953</v>
      </c>
      <c r="B2097" s="132" t="s">
        <v>4796</v>
      </c>
      <c r="C2097" s="132" t="s">
        <v>4956</v>
      </c>
      <c r="D2097" s="132" t="s">
        <v>4151</v>
      </c>
      <c r="E2097" s="132" t="s">
        <v>4956</v>
      </c>
      <c r="F2097" s="132" t="s">
        <v>6450</v>
      </c>
      <c r="G2097" s="132" t="s">
        <v>495</v>
      </c>
    </row>
    <row r="2098" spans="1:7" ht="21.75" customHeight="1">
      <c r="A2098" s="132" t="s">
        <v>4953</v>
      </c>
      <c r="B2098" s="132" t="s">
        <v>4548</v>
      </c>
      <c r="C2098" s="132" t="s">
        <v>4399</v>
      </c>
      <c r="D2098" s="132" t="s">
        <v>263</v>
      </c>
      <c r="E2098" s="132" t="s">
        <v>4399</v>
      </c>
      <c r="F2098" s="132" t="s">
        <v>6450</v>
      </c>
      <c r="G2098" s="132" t="s">
        <v>495</v>
      </c>
    </row>
    <row r="2099" spans="1:7" ht="21.75" customHeight="1">
      <c r="A2099" s="132" t="s">
        <v>4953</v>
      </c>
      <c r="B2099" s="132" t="s">
        <v>4952</v>
      </c>
      <c r="C2099" s="132" t="s">
        <v>3641</v>
      </c>
      <c r="D2099" s="132" t="s">
        <v>1543</v>
      </c>
      <c r="E2099" s="132" t="s">
        <v>3641</v>
      </c>
      <c r="F2099" s="132" t="s">
        <v>6450</v>
      </c>
      <c r="G2099" s="132" t="s">
        <v>495</v>
      </c>
    </row>
  </sheetData>
  <autoFilter ref="A1:J2099"/>
  <phoneticPr fontId="21"/>
  <pageMargins left="0.7" right="0.7" top="0.75" bottom="0.75" header="0.3" footer="0.3"/>
  <pageSetup paperSize="9" fitToWidth="1" fitToHeight="1" orientation="portrait" usePrinterDefaults="1" r:id="rId1"/>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総括表</vt:lpstr>
      <vt:lpstr>全事業所一覧（最新）</vt:lpstr>
      <vt:lpstr>削除禁止</vt:lpstr>
      <vt:lpstr>各サービスの説明</vt:lpstr>
      <vt:lpstr>住居表示実施済み町名</vt:lpstr>
      <vt:lpstr>法人基本情報</vt:lpstr>
      <vt:lpstr>町名</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加野　郁香</dc:creator>
  <cp:lastModifiedBy>加野　郁香</cp:lastModifiedBy>
  <cp:lastPrinted>2025-04-09T05:28:10Z</cp:lastPrinted>
  <dcterms:created xsi:type="dcterms:W3CDTF">2012-05-28T01:11:04Z</dcterms:created>
  <dcterms:modified xsi:type="dcterms:W3CDTF">2025-06-02T06:13:24Z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2025-06-02T06:13:24Z</vt:filetime>
  </property>
</Properties>
</file>