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1\管理係\04_厚生\05_介護保険\01_運営\0130_介護職場環境改善補助事業\R5\R5案\"/>
    </mc:Choice>
  </mc:AlternateContent>
  <bookViews>
    <workbookView xWindow="120" yWindow="120" windowWidth="23715" windowHeight="9855"/>
  </bookViews>
  <sheets>
    <sheet name="様式4（対象20人以下用）" sheetId="6" r:id="rId1"/>
    <sheet name="様式4（対象60人以下用）" sheetId="4" r:id="rId2"/>
    <sheet name="記入例（様式4）" sheetId="5" r:id="rId3"/>
    <sheet name="介護度データ" sheetId="2" r:id="rId4"/>
  </sheets>
  <definedNames>
    <definedName name="_xlnm.Print_Area" localSheetId="2">'記入例（様式4）'!$A$1:$S$32</definedName>
    <definedName name="_xlnm.Print_Area" localSheetId="0">'様式4（対象20人以下用）'!$A$1:$S$59</definedName>
    <definedName name="_xlnm.Print_Area" localSheetId="1">'様式4（対象60人以下用）'!$A$1:$S$140</definedName>
  </definedNames>
  <calcPr calcId="162913" calcMode="manual"/>
</workbook>
</file>

<file path=xl/calcChain.xml><?xml version="1.0" encoding="utf-8"?>
<calcChain xmlns="http://schemas.openxmlformats.org/spreadsheetml/2006/main">
  <c r="G17" i="5" l="1"/>
  <c r="G16" i="5"/>
  <c r="G15" i="5"/>
  <c r="G14" i="5"/>
  <c r="G13" i="5"/>
  <c r="G12" i="5"/>
  <c r="G11" i="5"/>
  <c r="G10" i="5"/>
  <c r="G9" i="5"/>
  <c r="G8" i="5"/>
  <c r="G7" i="5"/>
  <c r="G6" i="5"/>
  <c r="G8" i="4" l="1"/>
  <c r="G8" i="6"/>
  <c r="G68" i="4" l="1"/>
  <c r="H68" i="4" s="1"/>
  <c r="I68" i="4" s="1"/>
  <c r="J68" i="4"/>
  <c r="L68" i="4"/>
  <c r="N68" i="4" s="1"/>
  <c r="O68" i="4" l="1"/>
  <c r="P68" i="4" s="1"/>
  <c r="L17" i="5" l="1"/>
  <c r="J17" i="5"/>
  <c r="H17" i="5"/>
  <c r="I17" i="5" s="1"/>
  <c r="N17" i="5" l="1"/>
  <c r="O17" i="5" s="1"/>
  <c r="P17" i="5" s="1"/>
  <c r="H15" i="5"/>
  <c r="I15" i="5" s="1"/>
  <c r="H13" i="5"/>
  <c r="I13" i="5" s="1"/>
  <c r="H11" i="5"/>
  <c r="I11" i="5" s="1"/>
  <c r="H9" i="5"/>
  <c r="I9" i="5" s="1"/>
  <c r="H7" i="5"/>
  <c r="I7" i="5" s="1"/>
  <c r="G67" i="4"/>
  <c r="G66" i="4"/>
  <c r="H66" i="4" s="1"/>
  <c r="I66" i="4" s="1"/>
  <c r="G65" i="4"/>
  <c r="G64" i="4"/>
  <c r="H64" i="4" s="1"/>
  <c r="I64" i="4" s="1"/>
  <c r="G63" i="4"/>
  <c r="G62" i="4"/>
  <c r="H62" i="4" s="1"/>
  <c r="I62" i="4" s="1"/>
  <c r="G61" i="4"/>
  <c r="G60" i="4"/>
  <c r="H60" i="4" s="1"/>
  <c r="I60" i="4" s="1"/>
  <c r="G59" i="4"/>
  <c r="G58" i="4"/>
  <c r="H58" i="4" s="1"/>
  <c r="I58" i="4" s="1"/>
  <c r="G57" i="4"/>
  <c r="G56" i="4"/>
  <c r="H56" i="4" s="1"/>
  <c r="I56" i="4" s="1"/>
  <c r="G55" i="4"/>
  <c r="G54" i="4"/>
  <c r="H54" i="4" s="1"/>
  <c r="I54" i="4" s="1"/>
  <c r="G53" i="4"/>
  <c r="G52" i="4"/>
  <c r="H52" i="4" s="1"/>
  <c r="I52" i="4" s="1"/>
  <c r="G51" i="4"/>
  <c r="G50" i="4"/>
  <c r="H50" i="4" s="1"/>
  <c r="I50" i="4" s="1"/>
  <c r="G49" i="4"/>
  <c r="I48" i="4"/>
  <c r="G48" i="4"/>
  <c r="H48" i="4" s="1"/>
  <c r="G47" i="4"/>
  <c r="G46" i="4"/>
  <c r="H46" i="4" s="1"/>
  <c r="I46" i="4" s="1"/>
  <c r="G45" i="4"/>
  <c r="G44" i="4"/>
  <c r="H44" i="4" s="1"/>
  <c r="I44" i="4" s="1"/>
  <c r="G43" i="4"/>
  <c r="G42" i="4"/>
  <c r="H42" i="4" s="1"/>
  <c r="I42" i="4" s="1"/>
  <c r="G41" i="4"/>
  <c r="G40" i="4"/>
  <c r="H40" i="4" s="1"/>
  <c r="I40" i="4" s="1"/>
  <c r="G39" i="4"/>
  <c r="G38" i="4"/>
  <c r="H38" i="4" s="1"/>
  <c r="I38" i="4" s="1"/>
  <c r="G37" i="4"/>
  <c r="G36" i="4"/>
  <c r="H36" i="4" s="1"/>
  <c r="I36" i="4" s="1"/>
  <c r="G35" i="4"/>
  <c r="G34" i="4"/>
  <c r="H34" i="4" s="1"/>
  <c r="I34" i="4" s="1"/>
  <c r="G33" i="4"/>
  <c r="I32" i="4"/>
  <c r="G32" i="4"/>
  <c r="H32" i="4" s="1"/>
  <c r="G31" i="4"/>
  <c r="G30" i="4"/>
  <c r="H30" i="4" s="1"/>
  <c r="I30" i="4" s="1"/>
  <c r="G29" i="4"/>
  <c r="G28" i="4"/>
  <c r="H28" i="4" s="1"/>
  <c r="I28" i="4" s="1"/>
  <c r="G27" i="4"/>
  <c r="G26" i="4"/>
  <c r="H26" i="4" s="1"/>
  <c r="I26" i="4" s="1"/>
  <c r="G25" i="4"/>
  <c r="G24" i="4"/>
  <c r="H24" i="4" s="1"/>
  <c r="I24" i="4" s="1"/>
  <c r="G23" i="4"/>
  <c r="G22" i="4"/>
  <c r="H22" i="4" s="1"/>
  <c r="I22" i="4" s="1"/>
  <c r="G21" i="4"/>
  <c r="G20" i="4"/>
  <c r="H20" i="4" s="1"/>
  <c r="I20" i="4" s="1"/>
  <c r="G19" i="4"/>
  <c r="G18" i="4"/>
  <c r="H18" i="4" s="1"/>
  <c r="I18" i="4" s="1"/>
  <c r="G17" i="4"/>
  <c r="G16" i="4"/>
  <c r="H16" i="4" s="1"/>
  <c r="I16" i="4" s="1"/>
  <c r="G15" i="4"/>
  <c r="G14" i="4"/>
  <c r="H14" i="4" s="1"/>
  <c r="I14" i="4" s="1"/>
  <c r="G13" i="4"/>
  <c r="G12" i="4"/>
  <c r="H12" i="4" s="1"/>
  <c r="I12" i="4" s="1"/>
  <c r="G11" i="4"/>
  <c r="G10" i="4"/>
  <c r="H10" i="4" s="1"/>
  <c r="I10" i="4" s="1"/>
  <c r="G9" i="4"/>
  <c r="G28" i="6"/>
  <c r="H28" i="6" s="1"/>
  <c r="I28" i="6" s="1"/>
  <c r="G27" i="6"/>
  <c r="H27" i="6" s="1"/>
  <c r="I27" i="6" s="1"/>
  <c r="G26" i="6"/>
  <c r="H26" i="6" s="1"/>
  <c r="I26" i="6" s="1"/>
  <c r="G25" i="6"/>
  <c r="H25" i="6" s="1"/>
  <c r="I25" i="6" s="1"/>
  <c r="G24" i="6"/>
  <c r="H24" i="6" s="1"/>
  <c r="I24" i="6" s="1"/>
  <c r="G23" i="6"/>
  <c r="H23" i="6" s="1"/>
  <c r="I23" i="6" s="1"/>
  <c r="G22" i="6"/>
  <c r="H22" i="6" s="1"/>
  <c r="I22" i="6" s="1"/>
  <c r="G21" i="6"/>
  <c r="H21" i="6" s="1"/>
  <c r="I21" i="6" s="1"/>
  <c r="G20" i="6"/>
  <c r="H20" i="6" s="1"/>
  <c r="I20" i="6" s="1"/>
  <c r="G19" i="6"/>
  <c r="H19" i="6" s="1"/>
  <c r="I19" i="6" s="1"/>
  <c r="G18" i="6"/>
  <c r="H18" i="6" s="1"/>
  <c r="I18" i="6" s="1"/>
  <c r="G17" i="6"/>
  <c r="H17" i="6" s="1"/>
  <c r="I17" i="6" s="1"/>
  <c r="G16" i="6"/>
  <c r="H16" i="6" s="1"/>
  <c r="I16" i="6" s="1"/>
  <c r="G15" i="6"/>
  <c r="H15" i="6" s="1"/>
  <c r="I15" i="6" s="1"/>
  <c r="G14" i="6"/>
  <c r="H14" i="6" s="1"/>
  <c r="I14" i="6" s="1"/>
  <c r="G13" i="6"/>
  <c r="H13" i="6" s="1"/>
  <c r="I13" i="6" s="1"/>
  <c r="G12" i="6"/>
  <c r="H12" i="6" s="1"/>
  <c r="I12" i="6" s="1"/>
  <c r="G11" i="6"/>
  <c r="H11" i="6" s="1"/>
  <c r="I11" i="6" s="1"/>
  <c r="G10" i="6"/>
  <c r="H10" i="6" s="1"/>
  <c r="I10" i="6" s="1"/>
  <c r="G9" i="6"/>
  <c r="H9" i="6" s="1"/>
  <c r="I9" i="6" s="1"/>
  <c r="H8" i="6"/>
  <c r="I8" i="6" s="1"/>
  <c r="H8" i="5" l="1"/>
  <c r="I8" i="5" s="1"/>
  <c r="H14" i="5"/>
  <c r="I14" i="5" s="1"/>
  <c r="H6" i="5"/>
  <c r="I6" i="5" s="1"/>
  <c r="H12" i="5"/>
  <c r="I12" i="5" s="1"/>
  <c r="H16" i="5"/>
  <c r="I16" i="5" s="1"/>
  <c r="H8" i="4"/>
  <c r="I8" i="4" s="1"/>
  <c r="H11" i="4"/>
  <c r="I11" i="4" s="1"/>
  <c r="H19" i="4"/>
  <c r="I19" i="4" s="1"/>
  <c r="H27" i="4"/>
  <c r="I27" i="4" s="1"/>
  <c r="H31" i="4"/>
  <c r="I31" i="4" s="1"/>
  <c r="H35" i="4"/>
  <c r="I35" i="4" s="1"/>
  <c r="H39" i="4"/>
  <c r="I39" i="4" s="1"/>
  <c r="H43" i="4"/>
  <c r="I43" i="4" s="1"/>
  <c r="H47" i="4"/>
  <c r="I47" i="4" s="1"/>
  <c r="H51" i="4"/>
  <c r="I51" i="4" s="1"/>
  <c r="H55" i="4"/>
  <c r="I55" i="4" s="1"/>
  <c r="H59" i="4"/>
  <c r="I59" i="4" s="1"/>
  <c r="H63" i="4"/>
  <c r="I63" i="4" s="1"/>
  <c r="H67" i="4"/>
  <c r="I67" i="4" s="1"/>
  <c r="H15" i="4"/>
  <c r="I15" i="4" s="1"/>
  <c r="H23" i="4"/>
  <c r="I23" i="4" s="1"/>
  <c r="H9" i="4"/>
  <c r="I9" i="4" s="1"/>
  <c r="H13" i="4"/>
  <c r="I13" i="4" s="1"/>
  <c r="H17" i="4"/>
  <c r="I17" i="4" s="1"/>
  <c r="H21" i="4"/>
  <c r="I21" i="4" s="1"/>
  <c r="H25" i="4"/>
  <c r="I25" i="4" s="1"/>
  <c r="H29" i="4"/>
  <c r="I29" i="4" s="1"/>
  <c r="H33" i="4"/>
  <c r="I33" i="4" s="1"/>
  <c r="H37" i="4"/>
  <c r="I37" i="4" s="1"/>
  <c r="H41" i="4"/>
  <c r="I41" i="4" s="1"/>
  <c r="H45" i="4"/>
  <c r="I45" i="4" s="1"/>
  <c r="H49" i="4"/>
  <c r="I49" i="4" s="1"/>
  <c r="H53" i="4"/>
  <c r="I53" i="4" s="1"/>
  <c r="H57" i="4"/>
  <c r="I57" i="4" s="1"/>
  <c r="H61" i="4"/>
  <c r="I61" i="4" s="1"/>
  <c r="H65" i="4"/>
  <c r="I65" i="4" s="1"/>
  <c r="H10" i="5"/>
  <c r="I10" i="5" s="1"/>
  <c r="L28" i="6"/>
  <c r="J28" i="6"/>
  <c r="L27" i="6"/>
  <c r="J27" i="6"/>
  <c r="L26" i="6"/>
  <c r="J26" i="6"/>
  <c r="L25" i="6"/>
  <c r="J25" i="6"/>
  <c r="L24" i="6"/>
  <c r="J24" i="6"/>
  <c r="L23" i="6"/>
  <c r="J23" i="6"/>
  <c r="L22" i="6"/>
  <c r="J22" i="6"/>
  <c r="L21" i="6"/>
  <c r="J21" i="6"/>
  <c r="L20" i="6"/>
  <c r="J20" i="6"/>
  <c r="L19" i="6"/>
  <c r="J19" i="6"/>
  <c r="L18" i="6"/>
  <c r="J18" i="6"/>
  <c r="L17" i="6"/>
  <c r="J17" i="6"/>
  <c r="L16" i="6"/>
  <c r="J16" i="6"/>
  <c r="L15" i="6"/>
  <c r="J15" i="6"/>
  <c r="L14" i="6"/>
  <c r="J14" i="6"/>
  <c r="L13" i="6"/>
  <c r="J13" i="6"/>
  <c r="N13" i="6" s="1"/>
  <c r="L12" i="6"/>
  <c r="J12" i="6"/>
  <c r="L11" i="6"/>
  <c r="J11" i="6"/>
  <c r="L10" i="6"/>
  <c r="J10" i="6"/>
  <c r="L9" i="6"/>
  <c r="J9" i="6"/>
  <c r="L8" i="6"/>
  <c r="J8" i="6"/>
  <c r="L64" i="4"/>
  <c r="J64" i="4"/>
  <c r="L63" i="4"/>
  <c r="J63" i="4"/>
  <c r="L62" i="4"/>
  <c r="J62" i="4"/>
  <c r="L61" i="4"/>
  <c r="J61" i="4"/>
  <c r="L60" i="4"/>
  <c r="J60" i="4"/>
  <c r="L59" i="4"/>
  <c r="J59" i="4"/>
  <c r="L58" i="4"/>
  <c r="J58" i="4"/>
  <c r="L57" i="4"/>
  <c r="J57" i="4"/>
  <c r="L56" i="4"/>
  <c r="J56" i="4"/>
  <c r="L67" i="4"/>
  <c r="J67" i="4"/>
  <c r="L66" i="4"/>
  <c r="J66" i="4"/>
  <c r="L65" i="4"/>
  <c r="J65" i="4"/>
  <c r="L55" i="4"/>
  <c r="J55" i="4"/>
  <c r="L54" i="4"/>
  <c r="J54" i="4"/>
  <c r="L53" i="4"/>
  <c r="J53" i="4"/>
  <c r="L52" i="4"/>
  <c r="J52" i="4"/>
  <c r="L51" i="4"/>
  <c r="J51" i="4"/>
  <c r="L50" i="4"/>
  <c r="J50" i="4"/>
  <c r="L49" i="4"/>
  <c r="J49" i="4"/>
  <c r="L48" i="4"/>
  <c r="J48" i="4"/>
  <c r="L47" i="4"/>
  <c r="J47" i="4"/>
  <c r="L46" i="4"/>
  <c r="J46" i="4"/>
  <c r="L45" i="4"/>
  <c r="J45" i="4"/>
  <c r="L44" i="4"/>
  <c r="J44" i="4"/>
  <c r="L43" i="4"/>
  <c r="J43" i="4"/>
  <c r="L42" i="4"/>
  <c r="J42" i="4"/>
  <c r="L41" i="4"/>
  <c r="J41" i="4"/>
  <c r="L40" i="4"/>
  <c r="J40" i="4"/>
  <c r="L39" i="4"/>
  <c r="J39" i="4"/>
  <c r="L38" i="4"/>
  <c r="J38" i="4"/>
  <c r="L37" i="4"/>
  <c r="J37" i="4"/>
  <c r="L36" i="4"/>
  <c r="J36" i="4"/>
  <c r="L35" i="4"/>
  <c r="J35" i="4"/>
  <c r="L34" i="4"/>
  <c r="J34" i="4"/>
  <c r="L33" i="4"/>
  <c r="J33" i="4"/>
  <c r="L32" i="4"/>
  <c r="J32" i="4"/>
  <c r="L31" i="4"/>
  <c r="J31" i="4"/>
  <c r="L30" i="4"/>
  <c r="J30" i="4"/>
  <c r="L29" i="4"/>
  <c r="J29" i="4"/>
  <c r="L28" i="4"/>
  <c r="J28" i="4"/>
  <c r="L27" i="4"/>
  <c r="J27" i="4"/>
  <c r="L26" i="4"/>
  <c r="J26" i="4"/>
  <c r="L25" i="4"/>
  <c r="J25" i="4"/>
  <c r="L24" i="4"/>
  <c r="J24" i="4"/>
  <c r="L23" i="4"/>
  <c r="J23" i="4"/>
  <c r="L22" i="4"/>
  <c r="J22" i="4"/>
  <c r="L21" i="4"/>
  <c r="J21" i="4"/>
  <c r="L20" i="4"/>
  <c r="J20" i="4"/>
  <c r="L19" i="4"/>
  <c r="J19" i="4"/>
  <c r="L8" i="4"/>
  <c r="L9" i="4"/>
  <c r="L10" i="4"/>
  <c r="L11" i="4"/>
  <c r="L12" i="4"/>
  <c r="L13" i="4"/>
  <c r="L14" i="4"/>
  <c r="L15" i="4"/>
  <c r="L16" i="4"/>
  <c r="L17" i="4"/>
  <c r="L18" i="4"/>
  <c r="J18" i="4"/>
  <c r="L16" i="5"/>
  <c r="J16" i="5"/>
  <c r="L15" i="5"/>
  <c r="J15" i="5"/>
  <c r="N15" i="5" s="1"/>
  <c r="L14" i="5"/>
  <c r="J14" i="5"/>
  <c r="L13" i="5"/>
  <c r="J13" i="5"/>
  <c r="N13" i="5" s="1"/>
  <c r="L12" i="5"/>
  <c r="J12" i="5"/>
  <c r="L11" i="5"/>
  <c r="J11" i="5"/>
  <c r="N11" i="5" s="1"/>
  <c r="L10" i="5"/>
  <c r="J10" i="5"/>
  <c r="L9" i="5"/>
  <c r="J9" i="5"/>
  <c r="N9" i="5" s="1"/>
  <c r="L8" i="5"/>
  <c r="J8" i="5"/>
  <c r="L7" i="5"/>
  <c r="J7" i="5"/>
  <c r="N7" i="5" s="1"/>
  <c r="L6" i="5"/>
  <c r="J6" i="5"/>
  <c r="J17" i="4"/>
  <c r="J16" i="4"/>
  <c r="J15" i="4"/>
  <c r="J14" i="4"/>
  <c r="J13" i="4"/>
  <c r="J12" i="4"/>
  <c r="J11" i="4"/>
  <c r="J10" i="4"/>
  <c r="J9" i="4"/>
  <c r="J8" i="4"/>
  <c r="I18" i="5" l="1"/>
  <c r="N9" i="6"/>
  <c r="O9" i="6" s="1"/>
  <c r="P9" i="6" s="1"/>
  <c r="N11" i="6"/>
  <c r="N15" i="6"/>
  <c r="N17" i="6"/>
  <c r="O17" i="6" s="1"/>
  <c r="P17" i="6" s="1"/>
  <c r="N19" i="6"/>
  <c r="N21" i="6"/>
  <c r="N24" i="6"/>
  <c r="O24" i="6" s="1"/>
  <c r="P24" i="6" s="1"/>
  <c r="N8" i="6"/>
  <c r="O8" i="6" s="1"/>
  <c r="P8" i="6" s="1"/>
  <c r="N10" i="6"/>
  <c r="O10" i="6" s="1"/>
  <c r="P10" i="6" s="1"/>
  <c r="N12" i="6"/>
  <c r="N14" i="6"/>
  <c r="O14" i="6" s="1"/>
  <c r="P14" i="6" s="1"/>
  <c r="N16" i="6"/>
  <c r="O16" i="6" s="1"/>
  <c r="P16" i="6" s="1"/>
  <c r="N18" i="6"/>
  <c r="O18" i="6" s="1"/>
  <c r="P18" i="6" s="1"/>
  <c r="N20" i="6"/>
  <c r="N28" i="6"/>
  <c r="N22" i="6"/>
  <c r="N26" i="6"/>
  <c r="O26" i="6" s="1"/>
  <c r="P26" i="6" s="1"/>
  <c r="O28" i="6"/>
  <c r="P28" i="6" s="1"/>
  <c r="O22" i="6"/>
  <c r="P22" i="6" s="1"/>
  <c r="I29" i="6"/>
  <c r="O11" i="6"/>
  <c r="P11" i="6" s="1"/>
  <c r="O12" i="6"/>
  <c r="P12" i="6" s="1"/>
  <c r="O13" i="6"/>
  <c r="P13" i="6" s="1"/>
  <c r="O15" i="6"/>
  <c r="P15" i="6" s="1"/>
  <c r="O19" i="6"/>
  <c r="P19" i="6" s="1"/>
  <c r="O20" i="6"/>
  <c r="P20" i="6" s="1"/>
  <c r="O21" i="6"/>
  <c r="P21" i="6" s="1"/>
  <c r="N23" i="6"/>
  <c r="O23" i="6" s="1"/>
  <c r="P23" i="6" s="1"/>
  <c r="N25" i="6"/>
  <c r="O25" i="6" s="1"/>
  <c r="P25" i="6" s="1"/>
  <c r="N27" i="6"/>
  <c r="O27" i="6" s="1"/>
  <c r="P27" i="6" s="1"/>
  <c r="N6" i="5"/>
  <c r="N8" i="5"/>
  <c r="O8" i="5" s="1"/>
  <c r="P8" i="5" s="1"/>
  <c r="N10" i="5"/>
  <c r="O10" i="5" s="1"/>
  <c r="P10" i="5" s="1"/>
  <c r="N12" i="5"/>
  <c r="O12" i="5" s="1"/>
  <c r="P12" i="5" s="1"/>
  <c r="N14" i="5"/>
  <c r="O14" i="5" s="1"/>
  <c r="P14" i="5" s="1"/>
  <c r="N16" i="5"/>
  <c r="O16" i="5" s="1"/>
  <c r="P16" i="5" s="1"/>
  <c r="N56" i="4"/>
  <c r="O56" i="4" s="1"/>
  <c r="P56" i="4" s="1"/>
  <c r="N58" i="4"/>
  <c r="O58" i="4" s="1"/>
  <c r="P58" i="4" s="1"/>
  <c r="N60" i="4"/>
  <c r="O60" i="4" s="1"/>
  <c r="P60" i="4" s="1"/>
  <c r="N62" i="4"/>
  <c r="O62" i="4" s="1"/>
  <c r="P62" i="4" s="1"/>
  <c r="N64" i="4"/>
  <c r="O64" i="4" s="1"/>
  <c r="P64" i="4" s="1"/>
  <c r="N57" i="4"/>
  <c r="N59" i="4"/>
  <c r="N61" i="4"/>
  <c r="O61" i="4" s="1"/>
  <c r="P61" i="4" s="1"/>
  <c r="N63" i="4"/>
  <c r="O63" i="4" s="1"/>
  <c r="P63" i="4" s="1"/>
  <c r="N47" i="4"/>
  <c r="N49" i="4"/>
  <c r="O49" i="4" s="1"/>
  <c r="P49" i="4" s="1"/>
  <c r="N51" i="4"/>
  <c r="N53" i="4"/>
  <c r="O53" i="4" s="1"/>
  <c r="P53" i="4" s="1"/>
  <c r="N55" i="4"/>
  <c r="N66" i="4"/>
  <c r="O66" i="4" s="1"/>
  <c r="P66" i="4" s="1"/>
  <c r="O57" i="4"/>
  <c r="P57" i="4" s="1"/>
  <c r="O59" i="4"/>
  <c r="P59" i="4" s="1"/>
  <c r="N19" i="4"/>
  <c r="O19" i="4" s="1"/>
  <c r="P19" i="4" s="1"/>
  <c r="N21" i="4"/>
  <c r="O21" i="4" s="1"/>
  <c r="P21" i="4" s="1"/>
  <c r="N23" i="4"/>
  <c r="N25" i="4"/>
  <c r="N27" i="4"/>
  <c r="O27" i="4" s="1"/>
  <c r="P27" i="4" s="1"/>
  <c r="N29" i="4"/>
  <c r="O29" i="4" s="1"/>
  <c r="P29" i="4" s="1"/>
  <c r="N31" i="4"/>
  <c r="O31" i="4" s="1"/>
  <c r="P31" i="4" s="1"/>
  <c r="N39" i="4"/>
  <c r="N35" i="4"/>
  <c r="O35" i="4" s="1"/>
  <c r="P35" i="4" s="1"/>
  <c r="N43" i="4"/>
  <c r="O43" i="4" s="1"/>
  <c r="P43" i="4" s="1"/>
  <c r="N20" i="4"/>
  <c r="N22" i="4"/>
  <c r="O23" i="4"/>
  <c r="P23" i="4" s="1"/>
  <c r="N24" i="4"/>
  <c r="O24" i="4" s="1"/>
  <c r="P24" i="4" s="1"/>
  <c r="O25" i="4"/>
  <c r="P25" i="4" s="1"/>
  <c r="N26" i="4"/>
  <c r="O26" i="4" s="1"/>
  <c r="P26" i="4" s="1"/>
  <c r="N28" i="4"/>
  <c r="N30" i="4"/>
  <c r="O30" i="4" s="1"/>
  <c r="P30" i="4" s="1"/>
  <c r="N33" i="4"/>
  <c r="O33" i="4" s="1"/>
  <c r="P33" i="4" s="1"/>
  <c r="N37" i="4"/>
  <c r="O39" i="4"/>
  <c r="P39" i="4" s="1"/>
  <c r="N41" i="4"/>
  <c r="O41" i="4" s="1"/>
  <c r="P41" i="4" s="1"/>
  <c r="N45" i="4"/>
  <c r="O47" i="4"/>
  <c r="P47" i="4" s="1"/>
  <c r="N48" i="4"/>
  <c r="N50" i="4"/>
  <c r="O50" i="4" s="1"/>
  <c r="P50" i="4" s="1"/>
  <c r="O51" i="4"/>
  <c r="P51" i="4" s="1"/>
  <c r="N52" i="4"/>
  <c r="O52" i="4" s="1"/>
  <c r="P52" i="4" s="1"/>
  <c r="N54" i="4"/>
  <c r="O55" i="4"/>
  <c r="P55" i="4" s="1"/>
  <c r="N65" i="4"/>
  <c r="N67" i="4"/>
  <c r="O67" i="4" s="1"/>
  <c r="P67" i="4" s="1"/>
  <c r="O37" i="4"/>
  <c r="P37" i="4" s="1"/>
  <c r="O45" i="4"/>
  <c r="P45" i="4" s="1"/>
  <c r="O20" i="4"/>
  <c r="P20" i="4" s="1"/>
  <c r="O22" i="4"/>
  <c r="P22" i="4" s="1"/>
  <c r="O28" i="4"/>
  <c r="P28" i="4" s="1"/>
  <c r="N32" i="4"/>
  <c r="O32" i="4" s="1"/>
  <c r="P32" i="4" s="1"/>
  <c r="N34" i="4"/>
  <c r="O34" i="4" s="1"/>
  <c r="P34" i="4" s="1"/>
  <c r="N36" i="4"/>
  <c r="O36" i="4" s="1"/>
  <c r="P36" i="4" s="1"/>
  <c r="N38" i="4"/>
  <c r="O38" i="4" s="1"/>
  <c r="P38" i="4" s="1"/>
  <c r="N40" i="4"/>
  <c r="O40" i="4" s="1"/>
  <c r="P40" i="4" s="1"/>
  <c r="N42" i="4"/>
  <c r="O42" i="4" s="1"/>
  <c r="P42" i="4" s="1"/>
  <c r="N44" i="4"/>
  <c r="O44" i="4" s="1"/>
  <c r="P44" i="4" s="1"/>
  <c r="N46" i="4"/>
  <c r="O46" i="4" s="1"/>
  <c r="P46" i="4" s="1"/>
  <c r="O48" i="4"/>
  <c r="P48" i="4" s="1"/>
  <c r="O54" i="4"/>
  <c r="P54" i="4" s="1"/>
  <c r="O65" i="4"/>
  <c r="P65" i="4" s="1"/>
  <c r="N18" i="4"/>
  <c r="I69" i="4"/>
  <c r="O18" i="4"/>
  <c r="P18" i="4" s="1"/>
  <c r="N9" i="4"/>
  <c r="O9" i="4" s="1"/>
  <c r="P9" i="4" s="1"/>
  <c r="N11" i="4"/>
  <c r="O7" i="5"/>
  <c r="P7" i="5" s="1"/>
  <c r="O9" i="5"/>
  <c r="P9" i="5" s="1"/>
  <c r="O11" i="5"/>
  <c r="P11" i="5" s="1"/>
  <c r="O13" i="5"/>
  <c r="P13" i="5" s="1"/>
  <c r="O15" i="5"/>
  <c r="P15" i="5" s="1"/>
  <c r="O6" i="5"/>
  <c r="P6" i="5" s="1"/>
  <c r="N12" i="4"/>
  <c r="O12" i="4" s="1"/>
  <c r="P12" i="4" s="1"/>
  <c r="N14" i="4"/>
  <c r="O14" i="4" s="1"/>
  <c r="P14" i="4" s="1"/>
  <c r="N16" i="4"/>
  <c r="O16" i="4" s="1"/>
  <c r="P16" i="4" s="1"/>
  <c r="N13" i="4"/>
  <c r="O13" i="4" s="1"/>
  <c r="P13" i="4" s="1"/>
  <c r="N15" i="4"/>
  <c r="O15" i="4" s="1"/>
  <c r="P15" i="4" s="1"/>
  <c r="N17" i="4"/>
  <c r="O17" i="4" s="1"/>
  <c r="P17" i="4" s="1"/>
  <c r="N8" i="4"/>
  <c r="O8" i="4" s="1"/>
  <c r="P8" i="4" s="1"/>
  <c r="N10" i="4"/>
  <c r="O10" i="4" s="1"/>
  <c r="P10" i="4" s="1"/>
  <c r="O11" i="4"/>
  <c r="P11" i="4" s="1"/>
  <c r="P32" i="6" l="1"/>
  <c r="P30" i="6"/>
  <c r="P70" i="4"/>
  <c r="P72" i="4"/>
  <c r="P21" i="5"/>
  <c r="P19" i="5"/>
  <c r="P29" i="6"/>
  <c r="P18" i="5"/>
  <c r="P69" i="4"/>
  <c r="P71" i="4" s="1"/>
  <c r="P31" i="6" l="1"/>
  <c r="P20" i="5"/>
</calcChain>
</file>

<file path=xl/sharedStrings.xml><?xml version="1.0" encoding="utf-8"?>
<sst xmlns="http://schemas.openxmlformats.org/spreadsheetml/2006/main" count="224" uniqueCount="90">
  <si>
    <t>No.</t>
    <phoneticPr fontId="1"/>
  </si>
  <si>
    <t>利用者氏名</t>
    <rPh sb="0" eb="3">
      <t>リヨウシャ</t>
    </rPh>
    <rPh sb="3" eb="5">
      <t>シメイ</t>
    </rPh>
    <phoneticPr fontId="1"/>
  </si>
  <si>
    <t>被保険者番号</t>
    <rPh sb="0" eb="4">
      <t>ヒホケンシャ</t>
    </rPh>
    <rPh sb="4" eb="6">
      <t>バンゴウ</t>
    </rPh>
    <phoneticPr fontId="1"/>
  </si>
  <si>
    <t>富山　太郎</t>
    <rPh sb="0" eb="2">
      <t>トミヤマ</t>
    </rPh>
    <rPh sb="3" eb="5">
      <t>タロウ</t>
    </rPh>
    <phoneticPr fontId="1"/>
  </si>
  <si>
    <t>1号</t>
    <rPh sb="1" eb="2">
      <t>ゴウ</t>
    </rPh>
    <phoneticPr fontId="1"/>
  </si>
  <si>
    <t>富山　ニ郎</t>
    <rPh sb="0" eb="2">
      <t>トミヤマ</t>
    </rPh>
    <rPh sb="4" eb="5">
      <t>ロウ</t>
    </rPh>
    <phoneticPr fontId="1"/>
  </si>
  <si>
    <t>富山　三郎</t>
    <rPh sb="0" eb="2">
      <t>トミヤマ</t>
    </rPh>
    <rPh sb="3" eb="5">
      <t>サブロウ</t>
    </rPh>
    <phoneticPr fontId="1"/>
  </si>
  <si>
    <t>要介護５</t>
  </si>
  <si>
    <t>要介護５</t>
    <rPh sb="0" eb="3">
      <t>ヨウカイゴ</t>
    </rPh>
    <phoneticPr fontId="1"/>
  </si>
  <si>
    <t>要支援１</t>
    <rPh sb="0" eb="1">
      <t>ヨウ</t>
    </rPh>
    <rPh sb="1" eb="3">
      <t>シエン</t>
    </rPh>
    <phoneticPr fontId="1"/>
  </si>
  <si>
    <t>要支援２</t>
  </si>
  <si>
    <t>要支援２</t>
    <rPh sb="0" eb="1">
      <t>ヨウ</t>
    </rPh>
    <rPh sb="1" eb="3">
      <t>シエン</t>
    </rPh>
    <phoneticPr fontId="1"/>
  </si>
  <si>
    <t>要介護１</t>
  </si>
  <si>
    <t>要介護１</t>
    <rPh sb="0" eb="3">
      <t>ヨウカイゴ</t>
    </rPh>
    <phoneticPr fontId="1"/>
  </si>
  <si>
    <t>要介護２</t>
  </si>
  <si>
    <t>要介護２</t>
    <rPh sb="0" eb="3">
      <t>ヨウカイゴ</t>
    </rPh>
    <phoneticPr fontId="1"/>
  </si>
  <si>
    <t>要介護３</t>
  </si>
  <si>
    <t>要介護３</t>
    <rPh sb="0" eb="3">
      <t>ヨウカイゴ</t>
    </rPh>
    <phoneticPr fontId="1"/>
  </si>
  <si>
    <t>要介護４</t>
  </si>
  <si>
    <t>要介護４</t>
    <rPh sb="0" eb="3">
      <t>ヨウカイゴ</t>
    </rPh>
    <phoneticPr fontId="1"/>
  </si>
  <si>
    <t>富山　四朗</t>
    <rPh sb="0" eb="2">
      <t>トミヤマ</t>
    </rPh>
    <rPh sb="3" eb="5">
      <t>シロウ</t>
    </rPh>
    <phoneticPr fontId="1"/>
  </si>
  <si>
    <t>２号</t>
  </si>
  <si>
    <t>更新</t>
  </si>
  <si>
    <t>区分変更</t>
  </si>
  <si>
    <t>１号</t>
  </si>
  <si>
    <t>富山　一郎</t>
    <rPh sb="0" eb="2">
      <t>トミヤマ</t>
    </rPh>
    <rPh sb="3" eb="5">
      <t>イチロウ</t>
    </rPh>
    <phoneticPr fontId="1"/>
  </si>
  <si>
    <t>更新・変更年月日</t>
    <rPh sb="0" eb="2">
      <t>コウシン</t>
    </rPh>
    <rPh sb="3" eb="5">
      <t>ヘンコウ</t>
    </rPh>
    <rPh sb="5" eb="7">
      <t>ネンゲツ</t>
    </rPh>
    <rPh sb="7" eb="8">
      <t>ヒ</t>
    </rPh>
    <phoneticPr fontId="1"/>
  </si>
  <si>
    <t>利用開始
年月日</t>
    <rPh sb="0" eb="2">
      <t>リヨウ</t>
    </rPh>
    <rPh sb="2" eb="4">
      <t>カイシ</t>
    </rPh>
    <rPh sb="5" eb="7">
      <t>ネンゲツ</t>
    </rPh>
    <rPh sb="7" eb="8">
      <t>ヒ</t>
    </rPh>
    <phoneticPr fontId="1"/>
  </si>
  <si>
    <t>富山　五郎</t>
    <rPh sb="0" eb="2">
      <t>トミヤマ</t>
    </rPh>
    <rPh sb="3" eb="5">
      <t>ゴロウ</t>
    </rPh>
    <phoneticPr fontId="1"/>
  </si>
  <si>
    <t>富山　一子</t>
    <rPh sb="0" eb="2">
      <t>トミヤマ</t>
    </rPh>
    <rPh sb="3" eb="4">
      <t>イチ</t>
    </rPh>
    <rPh sb="4" eb="5">
      <t>コ</t>
    </rPh>
    <phoneticPr fontId="1"/>
  </si>
  <si>
    <t>富山　ニ子</t>
    <rPh sb="0" eb="2">
      <t>トミヤマ</t>
    </rPh>
    <rPh sb="4" eb="5">
      <t>コ</t>
    </rPh>
    <phoneticPr fontId="1"/>
  </si>
  <si>
    <t>富山　三子</t>
    <rPh sb="0" eb="2">
      <t>トミヤマ</t>
    </rPh>
    <rPh sb="3" eb="4">
      <t>サン</t>
    </rPh>
    <rPh sb="4" eb="5">
      <t>コ</t>
    </rPh>
    <phoneticPr fontId="1"/>
  </si>
  <si>
    <t>更新(予定)年月日</t>
    <rPh sb="0" eb="2">
      <t>コウシン</t>
    </rPh>
    <rPh sb="3" eb="5">
      <t>ヨテイ</t>
    </rPh>
    <rPh sb="6" eb="9">
      <t>ネンガッピ</t>
    </rPh>
    <rPh sb="8" eb="9">
      <t>ヒ</t>
    </rPh>
    <phoneticPr fontId="1"/>
  </si>
  <si>
    <t>基準となる利用者数</t>
    <rPh sb="0" eb="2">
      <t>キジュン</t>
    </rPh>
    <rPh sb="5" eb="7">
      <t>リヨウ</t>
    </rPh>
    <rPh sb="7" eb="8">
      <t>シャ</t>
    </rPh>
    <rPh sb="8" eb="9">
      <t>スウ</t>
    </rPh>
    <phoneticPr fontId="1"/>
  </si>
  <si>
    <t>富山　六郎</t>
    <rPh sb="0" eb="2">
      <t>トミヤマ</t>
    </rPh>
    <rPh sb="3" eb="5">
      <t>ロクロウ</t>
    </rPh>
    <phoneticPr fontId="1"/>
  </si>
  <si>
    <t>介護度改善人数要件</t>
    <rPh sb="0" eb="2">
      <t>カイゴ</t>
    </rPh>
    <rPh sb="2" eb="3">
      <t>ド</t>
    </rPh>
    <rPh sb="3" eb="5">
      <t>カイゼン</t>
    </rPh>
    <rPh sb="5" eb="7">
      <t>ニンズウ</t>
    </rPh>
    <rPh sb="7" eb="9">
      <t>ヨウケン</t>
    </rPh>
    <phoneticPr fontId="1"/>
  </si>
  <si>
    <t>算定人数</t>
    <rPh sb="0" eb="2">
      <t>サンテイ</t>
    </rPh>
    <rPh sb="2" eb="4">
      <t>ニンズウ</t>
    </rPh>
    <phoneticPr fontId="1"/>
  </si>
  <si>
    <t>対象人数</t>
    <rPh sb="0" eb="2">
      <t>タイショウ</t>
    </rPh>
    <rPh sb="2" eb="4">
      <t>ニンズウ</t>
    </rPh>
    <phoneticPr fontId="1"/>
  </si>
  <si>
    <t>富山　七郎</t>
    <rPh sb="0" eb="2">
      <t>トミヤマ</t>
    </rPh>
    <rPh sb="3" eb="5">
      <t>シチロウ</t>
    </rPh>
    <phoneticPr fontId="1"/>
  </si>
  <si>
    <t>富山　八郎</t>
    <rPh sb="0" eb="2">
      <t>トミヤマ</t>
    </rPh>
    <rPh sb="3" eb="5">
      <t>ハチロウ</t>
    </rPh>
    <phoneticPr fontId="1"/>
  </si>
  <si>
    <t>富山　九郎</t>
    <rPh sb="0" eb="2">
      <t>トミヤマ</t>
    </rPh>
    <rPh sb="3" eb="5">
      <t>キュウロウ</t>
    </rPh>
    <phoneticPr fontId="1"/>
  </si>
  <si>
    <t>富山　十郎</t>
    <rPh sb="0" eb="2">
      <t>トミヤマ</t>
    </rPh>
    <rPh sb="3" eb="5">
      <t>ジュウロウ</t>
    </rPh>
    <phoneticPr fontId="1"/>
  </si>
  <si>
    <t>高岡市</t>
    <rPh sb="0" eb="3">
      <t>タカオカシ</t>
    </rPh>
    <phoneticPr fontId="1"/>
  </si>
  <si>
    <t>備考
退所・利用解除等</t>
    <rPh sb="0" eb="2">
      <t>ビコウ</t>
    </rPh>
    <rPh sb="3" eb="5">
      <t>タイショ</t>
    </rPh>
    <rPh sb="6" eb="8">
      <t>リヨウ</t>
    </rPh>
    <rPh sb="8" eb="10">
      <t>カイジョ</t>
    </rPh>
    <rPh sb="10" eb="11">
      <t>トウ</t>
    </rPh>
    <phoneticPr fontId="1"/>
  </si>
  <si>
    <t>被保険者番号
（他市町村）</t>
    <rPh sb="0" eb="4">
      <t>ヒホケンシャ</t>
    </rPh>
    <rPh sb="4" eb="6">
      <t>バンゴウ</t>
    </rPh>
    <rPh sb="8" eb="9">
      <t>タ</t>
    </rPh>
    <rPh sb="9" eb="12">
      <t>シチョウソン</t>
    </rPh>
    <phoneticPr fontId="1"/>
  </si>
  <si>
    <t>　◆ 事業所名：</t>
    <rPh sb="3" eb="6">
      <t>ジギョウショ</t>
    </rPh>
    <rPh sb="6" eb="7">
      <t>ナ</t>
    </rPh>
    <phoneticPr fontId="1"/>
  </si>
  <si>
    <t>特別養護老人ホーム○▽□苑</t>
    <rPh sb="0" eb="2">
      <t>トクベツ</t>
    </rPh>
    <rPh sb="2" eb="4">
      <t>ヨウゴ</t>
    </rPh>
    <rPh sb="4" eb="6">
      <t>ロウジン</t>
    </rPh>
    <rPh sb="12" eb="13">
      <t>エン</t>
    </rPh>
    <phoneticPr fontId="1"/>
  </si>
  <si>
    <t>（記入
  不要）</t>
    <rPh sb="1" eb="3">
      <t>キニュウ</t>
    </rPh>
    <rPh sb="6" eb="8">
      <t>フヨウ</t>
    </rPh>
    <phoneticPr fontId="1"/>
  </si>
  <si>
    <t>（算定上限人数）</t>
    <rPh sb="1" eb="3">
      <t>サンテイ</t>
    </rPh>
    <rPh sb="3" eb="5">
      <t>ジョウゲン</t>
    </rPh>
    <rPh sb="5" eb="7">
      <t>ニンズウ</t>
    </rPh>
    <phoneticPr fontId="1"/>
  </si>
  <si>
    <t>（対象人数-介護度改善人数要件）</t>
    <rPh sb="1" eb="3">
      <t>タイショウ</t>
    </rPh>
    <rPh sb="3" eb="5">
      <t>ニンズウ</t>
    </rPh>
    <rPh sb="6" eb="8">
      <t>カイゴ</t>
    </rPh>
    <rPh sb="8" eb="9">
      <t>ド</t>
    </rPh>
    <rPh sb="9" eb="11">
      <t>カイゼン</t>
    </rPh>
    <rPh sb="11" eb="13">
      <t>ニンズウ</t>
    </rPh>
    <rPh sb="13" eb="15">
      <t>ヨウケン</t>
    </rPh>
    <phoneticPr fontId="1"/>
  </si>
  <si>
    <t>（基準となる人数×20％（端数切り捨て））</t>
    <rPh sb="1" eb="3">
      <t>キジュン</t>
    </rPh>
    <rPh sb="6" eb="8">
      <t>ニンズウ</t>
    </rPh>
    <rPh sb="13" eb="15">
      <t>ハスウ</t>
    </rPh>
    <rPh sb="15" eb="16">
      <t>キ</t>
    </rPh>
    <rPh sb="17" eb="18">
      <t>ス</t>
    </rPh>
    <phoneticPr fontId="1"/>
  </si>
  <si>
    <t>富山　五子</t>
    <rPh sb="0" eb="2">
      <t>トミヤマ</t>
    </rPh>
    <rPh sb="3" eb="4">
      <t>ゴ</t>
    </rPh>
    <rPh sb="4" eb="5">
      <t>コ</t>
    </rPh>
    <phoneticPr fontId="1"/>
  </si>
  <si>
    <t>富山　四子</t>
    <rPh sb="0" eb="2">
      <t>トミヤマ</t>
    </rPh>
    <rPh sb="3" eb="4">
      <t>シ</t>
    </rPh>
    <rPh sb="4" eb="5">
      <t>コ</t>
    </rPh>
    <phoneticPr fontId="1"/>
  </si>
  <si>
    <t>備考</t>
    <rPh sb="0" eb="2">
      <t>ビコウ</t>
    </rPh>
    <phoneticPr fontId="1"/>
  </si>
  <si>
    <t>（自動）</t>
    <rPh sb="1" eb="3">
      <t>ジドウ</t>
    </rPh>
    <phoneticPr fontId="1"/>
  </si>
  <si>
    <r>
      <t xml:space="preserve">入力不要
</t>
    </r>
    <r>
      <rPr>
        <sz val="10.5"/>
        <color rgb="FFFF0000"/>
        <rFont val="ＭＳ Ｐゴシック"/>
        <family val="3"/>
        <charset val="128"/>
        <scheme val="minor"/>
      </rPr>
      <t>（自動）</t>
    </r>
    <rPh sb="0" eb="2">
      <t>ニュウリョク</t>
    </rPh>
    <rPh sb="2" eb="4">
      <t>フヨウ</t>
    </rPh>
    <rPh sb="6" eb="8">
      <t>ジドウ</t>
    </rPh>
    <phoneticPr fontId="1"/>
  </si>
  <si>
    <r>
      <t xml:space="preserve">更新・変更前
利用期間
</t>
    </r>
    <r>
      <rPr>
        <sz val="10.5"/>
        <color rgb="FFFF0000"/>
        <rFont val="ＭＳ Ｐゴシック"/>
        <family val="3"/>
        <charset val="128"/>
        <scheme val="minor"/>
      </rPr>
      <t>（自動）</t>
    </r>
    <rPh sb="0" eb="2">
      <t>コウシン</t>
    </rPh>
    <rPh sb="3" eb="5">
      <t>ヘンコウ</t>
    </rPh>
    <rPh sb="5" eb="6">
      <t>マエ</t>
    </rPh>
    <rPh sb="7" eb="9">
      <t>リヨウ</t>
    </rPh>
    <rPh sb="9" eb="11">
      <t>キカン</t>
    </rPh>
    <rPh sb="13" eb="15">
      <t>ジドウ</t>
    </rPh>
    <phoneticPr fontId="1"/>
  </si>
  <si>
    <r>
      <t xml:space="preserve">判定１
</t>
    </r>
    <r>
      <rPr>
        <sz val="10.5"/>
        <color rgb="FFFF0000"/>
        <rFont val="ＭＳ Ｐゴシック"/>
        <family val="3"/>
        <charset val="128"/>
        <scheme val="minor"/>
      </rPr>
      <t>（自動）</t>
    </r>
    <rPh sb="0" eb="2">
      <t>ハンテイ</t>
    </rPh>
    <rPh sb="5" eb="7">
      <t>ジドウ</t>
    </rPh>
    <phoneticPr fontId="1"/>
  </si>
  <si>
    <r>
      <t xml:space="preserve">判定２
</t>
    </r>
    <r>
      <rPr>
        <sz val="10.5"/>
        <color rgb="FFFF0000"/>
        <rFont val="ＭＳ Ｐゴシック"/>
        <family val="3"/>
        <charset val="128"/>
        <scheme val="minor"/>
      </rPr>
      <t>（自動）</t>
    </r>
    <rPh sb="0" eb="2">
      <t>ハンテイ</t>
    </rPh>
    <rPh sb="5" eb="7">
      <t>ジドウ</t>
    </rPh>
    <phoneticPr fontId="1"/>
  </si>
  <si>
    <r>
      <t xml:space="preserve">判定３
</t>
    </r>
    <r>
      <rPr>
        <sz val="10.5"/>
        <color rgb="FFFF0000"/>
        <rFont val="ＭＳ Ｐゴシック"/>
        <family val="3"/>
        <charset val="128"/>
        <scheme val="minor"/>
      </rPr>
      <t>（自動）</t>
    </r>
    <rPh sb="0" eb="2">
      <t>ハンテイ</t>
    </rPh>
    <rPh sb="5" eb="7">
      <t>ジドウ</t>
    </rPh>
    <phoneticPr fontId="1"/>
  </si>
  <si>
    <r>
      <t xml:space="preserve">旧
介護度
</t>
    </r>
    <r>
      <rPr>
        <sz val="10.5"/>
        <color rgb="FFFF0000"/>
        <rFont val="ＭＳ Ｐゴシック"/>
        <family val="3"/>
        <charset val="128"/>
        <scheme val="minor"/>
      </rPr>
      <t>（選択）</t>
    </r>
    <rPh sb="0" eb="1">
      <t>キュウ</t>
    </rPh>
    <rPh sb="1" eb="2">
      <t>ニイゼン</t>
    </rPh>
    <rPh sb="2" eb="4">
      <t>カイゴ</t>
    </rPh>
    <rPh sb="4" eb="5">
      <t>ド</t>
    </rPh>
    <rPh sb="7" eb="9">
      <t>センタク</t>
    </rPh>
    <phoneticPr fontId="1"/>
  </si>
  <si>
    <r>
      <t xml:space="preserve">新
介護度
</t>
    </r>
    <r>
      <rPr>
        <sz val="10.5"/>
        <color rgb="FFFF0000"/>
        <rFont val="ＭＳ Ｐゴシック"/>
        <family val="3"/>
        <charset val="128"/>
        <scheme val="minor"/>
      </rPr>
      <t>（選択）</t>
    </r>
    <rPh sb="0" eb="1">
      <t>シン</t>
    </rPh>
    <rPh sb="2" eb="4">
      <t>カイゴ</t>
    </rPh>
    <rPh sb="4" eb="5">
      <t>ド</t>
    </rPh>
    <rPh sb="7" eb="9">
      <t>センタク</t>
    </rPh>
    <phoneticPr fontId="1"/>
  </si>
  <si>
    <r>
      <t xml:space="preserve">入力不要
</t>
    </r>
    <r>
      <rPr>
        <sz val="10"/>
        <color rgb="FFFF0000"/>
        <rFont val="ＭＳ Ｐゴシック"/>
        <family val="3"/>
        <charset val="128"/>
        <scheme val="minor"/>
      </rPr>
      <t>（自動）</t>
    </r>
    <rPh sb="0" eb="2">
      <t>ニュウリョク</t>
    </rPh>
    <rPh sb="2" eb="4">
      <t>フヨウ</t>
    </rPh>
    <rPh sb="6" eb="8">
      <t>ジドウ</t>
    </rPh>
    <phoneticPr fontId="1"/>
  </si>
  <si>
    <r>
      <t xml:space="preserve">更新・変更前
利用期間
</t>
    </r>
    <r>
      <rPr>
        <sz val="10"/>
        <color rgb="FFFF0000"/>
        <rFont val="ＭＳ Ｐゴシック"/>
        <family val="3"/>
        <charset val="128"/>
        <scheme val="minor"/>
      </rPr>
      <t>（自動）</t>
    </r>
    <rPh sb="0" eb="2">
      <t>コウシン</t>
    </rPh>
    <rPh sb="3" eb="5">
      <t>ヘンコウ</t>
    </rPh>
    <rPh sb="5" eb="6">
      <t>マエ</t>
    </rPh>
    <rPh sb="7" eb="9">
      <t>リヨウ</t>
    </rPh>
    <rPh sb="9" eb="11">
      <t>キカン</t>
    </rPh>
    <rPh sb="13" eb="15">
      <t>ジドウ</t>
    </rPh>
    <phoneticPr fontId="1"/>
  </si>
  <si>
    <r>
      <t xml:space="preserve">旧
介護度
</t>
    </r>
    <r>
      <rPr>
        <sz val="10"/>
        <color rgb="FFFF0000"/>
        <rFont val="ＭＳ Ｐゴシック"/>
        <family val="3"/>
        <charset val="128"/>
        <scheme val="minor"/>
      </rPr>
      <t>（選択）</t>
    </r>
    <rPh sb="0" eb="1">
      <t>キュウ</t>
    </rPh>
    <rPh sb="1" eb="2">
      <t>ニイゼン</t>
    </rPh>
    <rPh sb="2" eb="4">
      <t>カイゴ</t>
    </rPh>
    <rPh sb="4" eb="5">
      <t>ド</t>
    </rPh>
    <rPh sb="7" eb="9">
      <t>センタク</t>
    </rPh>
    <phoneticPr fontId="1"/>
  </si>
  <si>
    <r>
      <t xml:space="preserve">新
介護度
</t>
    </r>
    <r>
      <rPr>
        <sz val="10"/>
        <color rgb="FFFF0000"/>
        <rFont val="ＭＳ Ｐゴシック"/>
        <family val="3"/>
        <charset val="128"/>
        <scheme val="minor"/>
      </rPr>
      <t>（選択）</t>
    </r>
    <rPh sb="0" eb="1">
      <t>シン</t>
    </rPh>
    <rPh sb="2" eb="4">
      <t>カイゴ</t>
    </rPh>
    <rPh sb="4" eb="5">
      <t>ド</t>
    </rPh>
    <rPh sb="7" eb="9">
      <t>センタク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</si>
  <si>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１号・
２号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8"/>
        <color rgb="FFFF0000"/>
        <rFont val="ＭＳ Ｐゴシック"/>
        <family val="3"/>
        <charset val="128"/>
        <scheme val="minor"/>
      </rPr>
      <t>（選択）</t>
    </r>
    <rPh sb="1" eb="2">
      <t>ゴウ</t>
    </rPh>
    <rPh sb="5" eb="6">
      <t>ゴウ</t>
    </rPh>
    <rPh sb="8" eb="10">
      <t>センタク</t>
    </rPh>
    <phoneticPr fontId="1"/>
  </si>
  <si>
    <r>
      <t xml:space="preserve">判定１
</t>
    </r>
    <r>
      <rPr>
        <sz val="8"/>
        <color rgb="FFFF0000"/>
        <rFont val="ＭＳ Ｐゴシック"/>
        <family val="3"/>
        <charset val="128"/>
        <scheme val="minor"/>
      </rPr>
      <t>（自動）</t>
    </r>
    <rPh sb="0" eb="2">
      <t>ハンテイ</t>
    </rPh>
    <rPh sb="5" eb="7">
      <t>ジドウ</t>
    </rPh>
    <phoneticPr fontId="1"/>
  </si>
  <si>
    <r>
      <t xml:space="preserve">判定２
</t>
    </r>
    <r>
      <rPr>
        <sz val="8"/>
        <color rgb="FFFF0000"/>
        <rFont val="ＭＳ Ｐゴシック"/>
        <family val="3"/>
        <charset val="128"/>
        <scheme val="minor"/>
      </rPr>
      <t>（自動）</t>
    </r>
    <rPh sb="0" eb="2">
      <t>ハンテイ</t>
    </rPh>
    <rPh sb="5" eb="7">
      <t>ジドウ</t>
    </rPh>
    <phoneticPr fontId="1"/>
  </si>
  <si>
    <r>
      <t xml:space="preserve">判定３
</t>
    </r>
    <r>
      <rPr>
        <sz val="8"/>
        <color rgb="FFFF0000"/>
        <rFont val="ＭＳ Ｐゴシック"/>
        <family val="3"/>
        <charset val="128"/>
        <scheme val="minor"/>
      </rPr>
      <t>（自動）</t>
    </r>
    <rPh sb="0" eb="2">
      <t>ハンテイ</t>
    </rPh>
    <rPh sb="5" eb="7">
      <t>ジドウ</t>
    </rPh>
    <phoneticPr fontId="1"/>
  </si>
  <si>
    <t>例</t>
    <rPh sb="0" eb="1">
      <t>レイ</t>
    </rPh>
    <phoneticPr fontId="1"/>
  </si>
  <si>
    <t>様式第４号</t>
    <rPh sb="0" eb="2">
      <t>ヨウシキ</t>
    </rPh>
    <rPh sb="2" eb="3">
      <t>ダイ</t>
    </rPh>
    <rPh sb="4" eb="5">
      <t>ゴウ</t>
    </rPh>
    <phoneticPr fontId="1"/>
  </si>
  <si>
    <t>備考
（退所・利用解除等）</t>
    <rPh sb="0" eb="2">
      <t>ビコウ</t>
    </rPh>
    <rPh sb="4" eb="6">
      <t>タイショ</t>
    </rPh>
    <rPh sb="7" eb="9">
      <t>リヨウ</t>
    </rPh>
    <rPh sb="9" eb="11">
      <t>カイジョ</t>
    </rPh>
    <rPh sb="11" eb="12">
      <t>トウ</t>
    </rPh>
    <phoneticPr fontId="1"/>
  </si>
  <si>
    <t>　４．　介護度改善に資する取組内容（これまでの取組等）</t>
    <rPh sb="4" eb="6">
      <t>カイゴ</t>
    </rPh>
    <rPh sb="6" eb="7">
      <t>ド</t>
    </rPh>
    <rPh sb="7" eb="9">
      <t>カイゼン</t>
    </rPh>
    <rPh sb="10" eb="11">
      <t>シ</t>
    </rPh>
    <rPh sb="13" eb="15">
      <t>トリクミ</t>
    </rPh>
    <rPh sb="15" eb="17">
      <t>ナイヨウ</t>
    </rPh>
    <rPh sb="23" eb="25">
      <t>トリクミ</t>
    </rPh>
    <rPh sb="25" eb="26">
      <t>トウ</t>
    </rPh>
    <phoneticPr fontId="1"/>
  </si>
  <si>
    <r>
      <t xml:space="preserve">対象
可否
</t>
    </r>
    <r>
      <rPr>
        <sz val="8"/>
        <color rgb="FFFF0000"/>
        <rFont val="ＭＳ Ｐゴシック"/>
        <family val="3"/>
        <charset val="128"/>
        <scheme val="minor"/>
      </rPr>
      <t>（自動）</t>
    </r>
    <rPh sb="0" eb="2">
      <t>タイショウ</t>
    </rPh>
    <rPh sb="3" eb="5">
      <t>カヒ</t>
    </rPh>
    <rPh sb="7" eb="9">
      <t>ジドウ</t>
    </rPh>
    <phoneticPr fontId="1"/>
  </si>
  <si>
    <t>※人数や数値等、具体的に記入してください
※資料等があれば参考に添付してください
　</t>
    <rPh sb="1" eb="3">
      <t>ニンズウ</t>
    </rPh>
    <rPh sb="4" eb="6">
      <t>スウチ</t>
    </rPh>
    <rPh sb="6" eb="7">
      <t>トウ</t>
    </rPh>
    <rPh sb="8" eb="11">
      <t>グタイテキ</t>
    </rPh>
    <rPh sb="12" eb="14">
      <t>キニュウ</t>
    </rPh>
    <rPh sb="29" eb="31">
      <t>サンコウ</t>
    </rPh>
    <phoneticPr fontId="1"/>
  </si>
  <si>
    <r>
      <t>※人数や数値等、具体的に記入してください
※資料等があれば参考に添付してください
　　　　　　　　　　　　　　　　　　</t>
    </r>
    <r>
      <rPr>
        <b/>
        <sz val="12"/>
        <color theme="1"/>
        <rFont val="ＭＳ Ｐゴシック"/>
        <family val="3"/>
        <charset val="128"/>
        <scheme val="minor"/>
      </rPr>
      <t>　（　自　由　記　載　）</t>
    </r>
    <rPh sb="1" eb="3">
      <t>ニンズウ</t>
    </rPh>
    <rPh sb="4" eb="6">
      <t>スウチ</t>
    </rPh>
    <rPh sb="6" eb="7">
      <t>トウ</t>
    </rPh>
    <rPh sb="8" eb="11">
      <t>グタイテキ</t>
    </rPh>
    <rPh sb="12" eb="14">
      <t>キニュウ</t>
    </rPh>
    <rPh sb="22" eb="24">
      <t>シリョウ</t>
    </rPh>
    <rPh sb="24" eb="25">
      <t>トウ</t>
    </rPh>
    <rPh sb="29" eb="31">
      <t>サンコウ</t>
    </rPh>
    <rPh sb="32" eb="34">
      <t>テンプ</t>
    </rPh>
    <rPh sb="66" eb="67">
      <t>ジ</t>
    </rPh>
    <rPh sb="68" eb="69">
      <t>ヨシ</t>
    </rPh>
    <rPh sb="70" eb="71">
      <t>キ</t>
    </rPh>
    <rPh sb="72" eb="73">
      <t>ミツル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</si>
  <si>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更新・
区分変更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10"/>
        <color rgb="FFFF0000"/>
        <rFont val="ＭＳ Ｐゴシック"/>
        <family val="3"/>
        <charset val="128"/>
        <scheme val="minor"/>
      </rPr>
      <t>（選択）</t>
    </r>
    <rPh sb="0" eb="2">
      <t>コウシン</t>
    </rPh>
    <rPh sb="4" eb="6">
      <t>クブン</t>
    </rPh>
    <rPh sb="6" eb="8">
      <t>ヘンコウ</t>
    </rPh>
    <rPh sb="10" eb="12">
      <t>センタク</t>
    </rPh>
    <phoneticPr fontId="1"/>
  </si>
  <si>
    <t>富山　次郎</t>
    <rPh sb="0" eb="2">
      <t>トヤマ</t>
    </rPh>
    <rPh sb="3" eb="5">
      <t>ジロウ</t>
    </rPh>
    <phoneticPr fontId="1"/>
  </si>
  <si>
    <r>
      <t xml:space="preserve">１号・
２号
</t>
    </r>
    <r>
      <rPr>
        <sz val="9"/>
        <color rgb="FFFF0000"/>
        <rFont val="ＭＳ Ｐゴシック"/>
        <family val="3"/>
        <charset val="128"/>
        <scheme val="minor"/>
      </rPr>
      <t>（選択）</t>
    </r>
    <rPh sb="1" eb="2">
      <t>ゴウ</t>
    </rPh>
    <rPh sb="5" eb="6">
      <t>ゴウ</t>
    </rPh>
    <rPh sb="8" eb="10">
      <t>センタク</t>
    </rPh>
    <phoneticPr fontId="1"/>
  </si>
  <si>
    <t>（基準となる人数×4％（端数切り上げ））</t>
    <rPh sb="1" eb="3">
      <t>キジュン</t>
    </rPh>
    <rPh sb="6" eb="8">
      <t>ニンズウ</t>
    </rPh>
    <rPh sb="12" eb="14">
      <t>ハスウ</t>
    </rPh>
    <rPh sb="14" eb="15">
      <t>キ</t>
    </rPh>
    <rPh sb="16" eb="17">
      <t>ア</t>
    </rPh>
    <phoneticPr fontId="1"/>
  </si>
  <si>
    <t>　１．　令和4年度中に認定（更新又は区分変更）のあった第１号被保険者のうち要介護１～要介護５の利用者</t>
    <rPh sb="4" eb="6">
      <t>レイワ</t>
    </rPh>
    <rPh sb="7" eb="9">
      <t>ネンド</t>
    </rPh>
    <rPh sb="9" eb="10">
      <t>チュウ</t>
    </rPh>
    <rPh sb="11" eb="13">
      <t>ニンテイ</t>
    </rPh>
    <rPh sb="14" eb="16">
      <t>コウシン</t>
    </rPh>
    <rPh sb="16" eb="17">
      <t>マタ</t>
    </rPh>
    <rPh sb="18" eb="20">
      <t>クブン</t>
    </rPh>
    <rPh sb="20" eb="22">
      <t>ヘンコウ</t>
    </rPh>
    <rPh sb="27" eb="28">
      <t>ダイ</t>
    </rPh>
    <rPh sb="29" eb="30">
      <t>ゴウ</t>
    </rPh>
    <rPh sb="30" eb="34">
      <t>ヒホケンシャ</t>
    </rPh>
    <rPh sb="37" eb="40">
      <t>ヨウカイゴ</t>
    </rPh>
    <rPh sb="42" eb="45">
      <t>ヨウカイゴ</t>
    </rPh>
    <rPh sb="47" eb="50">
      <t>リヨウシャ</t>
    </rPh>
    <phoneticPr fontId="1"/>
  </si>
  <si>
    <t>（新有効期間の開始日が令和5年3月31日までの者、過去に当事業の算定対象となっていない者、富山市の被保険者に限る）</t>
    <rPh sb="11" eb="13">
      <t>レイワ</t>
    </rPh>
    <rPh sb="14" eb="15">
      <t>ネン</t>
    </rPh>
    <rPh sb="16" eb="17">
      <t>ガツ</t>
    </rPh>
    <rPh sb="19" eb="20">
      <t>ニチ</t>
    </rPh>
    <rPh sb="54" eb="55">
      <t>カギ</t>
    </rPh>
    <phoneticPr fontId="1"/>
  </si>
  <si>
    <t>　２．　令和5年3月31日現在のその他の利用者</t>
    <rPh sb="4" eb="6">
      <t>レイワ</t>
    </rPh>
    <rPh sb="7" eb="8">
      <t>ネン</t>
    </rPh>
    <rPh sb="9" eb="10">
      <t>ガツ</t>
    </rPh>
    <rPh sb="12" eb="13">
      <t>ニチ</t>
    </rPh>
    <rPh sb="13" eb="15">
      <t>ゲンザイ</t>
    </rPh>
    <rPh sb="18" eb="19">
      <t>タ</t>
    </rPh>
    <rPh sb="20" eb="23">
      <t>リヨウシャ</t>
    </rPh>
    <phoneticPr fontId="1"/>
  </si>
  <si>
    <t xml:space="preserve"> 　３．　令和5年3月31日現在の利用者数</t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rPh sb="17" eb="19">
      <t>リヨウ</t>
    </rPh>
    <rPh sb="19" eb="20">
      <t>シャ</t>
    </rPh>
    <rPh sb="20" eb="21">
      <t>スウ</t>
    </rPh>
    <phoneticPr fontId="1"/>
  </si>
  <si>
    <t xml:space="preserve"> １．　令和4年度中に認定（更新又は区分変更）のあった第１号被保険者のうち要介護１～要介護５の利用者</t>
    <rPh sb="4" eb="6">
      <t>レイワ</t>
    </rPh>
    <rPh sb="7" eb="9">
      <t>ネンド</t>
    </rPh>
    <rPh sb="9" eb="10">
      <t>チュウ</t>
    </rPh>
    <rPh sb="11" eb="13">
      <t>ニンテイ</t>
    </rPh>
    <rPh sb="14" eb="16">
      <t>コウシン</t>
    </rPh>
    <rPh sb="16" eb="17">
      <t>マタ</t>
    </rPh>
    <rPh sb="18" eb="20">
      <t>クブン</t>
    </rPh>
    <rPh sb="20" eb="22">
      <t>ヘンコウ</t>
    </rPh>
    <rPh sb="27" eb="28">
      <t>ダイ</t>
    </rPh>
    <rPh sb="29" eb="30">
      <t>ゴウ</t>
    </rPh>
    <rPh sb="30" eb="34">
      <t>ヒホケンシャ</t>
    </rPh>
    <rPh sb="37" eb="40">
      <t>ヨウカイゴ</t>
    </rPh>
    <rPh sb="42" eb="45">
      <t>ヨウカイゴ</t>
    </rPh>
    <rPh sb="47" eb="50">
      <t>リヨウシャ</t>
    </rPh>
    <phoneticPr fontId="1"/>
  </si>
  <si>
    <t xml:space="preserve"> ２．　令和5年3月31日現在のその他の利用者</t>
    <rPh sb="4" eb="6">
      <t>レイワ</t>
    </rPh>
    <rPh sb="7" eb="8">
      <t>ネン</t>
    </rPh>
    <rPh sb="9" eb="10">
      <t>ガツ</t>
    </rPh>
    <rPh sb="12" eb="13">
      <t>ニチ</t>
    </rPh>
    <rPh sb="13" eb="15">
      <t>ゲンザイ</t>
    </rPh>
    <rPh sb="18" eb="19">
      <t>タ</t>
    </rPh>
    <rPh sb="20" eb="23">
      <t>リヨウシャ</t>
    </rPh>
    <phoneticPr fontId="1"/>
  </si>
  <si>
    <t xml:space="preserve">  ３．　令和5年3月31日現在の利用者数</t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rPh sb="17" eb="19">
      <t>リヨウ</t>
    </rPh>
    <rPh sb="19" eb="20">
      <t>シャ</t>
    </rPh>
    <rPh sb="20" eb="21">
      <t>スウ</t>
    </rPh>
    <phoneticPr fontId="1"/>
  </si>
  <si>
    <t>R5.1.31退所</t>
    <rPh sb="7" eb="9">
      <t>タイショ</t>
    </rPh>
    <phoneticPr fontId="1"/>
  </si>
  <si>
    <t>R3補助算定対象者</t>
    <rPh sb="2" eb="4">
      <t>ホジョ</t>
    </rPh>
    <rPh sb="4" eb="6">
      <t>サンテイ</t>
    </rPh>
    <rPh sb="6" eb="8">
      <t>タイショウ</t>
    </rPh>
    <rPh sb="8" eb="9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</si>
</sst>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&quot;(&quot;#&quot;)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>
      <alignment vertical="center"/>
    </xf>
    <xf numFmtId="57" fontId="0" fillId="3" borderId="1" xfId="0" applyNumberFormat="1" applyFill="1" applyBorder="1">
      <alignment vertical="center"/>
    </xf>
    <xf numFmtId="0" fontId="0" fillId="3" borderId="1" xfId="0" applyNumberFormat="1" applyFill="1" applyBorder="1" applyAlignment="1">
      <alignment horizontal="center" vertical="center"/>
    </xf>
    <xf numFmtId="5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2" xfId="0" applyBorder="1">
      <alignment vertical="center"/>
    </xf>
    <xf numFmtId="0" fontId="2" fillId="0" borderId="0" xfId="0" applyFont="1">
      <alignment vertical="center"/>
    </xf>
    <xf numFmtId="0" fontId="0" fillId="3" borderId="1" xfId="0" applyFill="1" applyBorder="1" applyAlignment="1">
      <alignment vertical="center" shrinkToFit="1"/>
    </xf>
    <xf numFmtId="176" fontId="2" fillId="4" borderId="0" xfId="0" applyNumberFormat="1" applyFont="1" applyFill="1" applyBorder="1" applyAlignment="1">
      <alignment vertical="center"/>
    </xf>
    <xf numFmtId="176" fontId="2" fillId="5" borderId="0" xfId="0" applyNumberFormat="1" applyFont="1" applyFill="1" applyBorder="1" applyAlignment="1">
      <alignment vertical="center"/>
    </xf>
    <xf numFmtId="0" fontId="0" fillId="0" borderId="3" xfId="0" applyBorder="1">
      <alignment vertical="center"/>
    </xf>
    <xf numFmtId="57" fontId="0" fillId="0" borderId="0" xfId="0" applyNumberForma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57" fontId="0" fillId="0" borderId="7" xfId="0" applyNumberFormat="1" applyBorder="1">
      <alignment vertical="center"/>
    </xf>
    <xf numFmtId="57" fontId="0" fillId="3" borderId="7" xfId="0" applyNumberFormat="1" applyFill="1" applyBorder="1">
      <alignment vertical="center"/>
    </xf>
    <xf numFmtId="57" fontId="0" fillId="2" borderId="7" xfId="0" applyNumberForma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vertical="center" shrinkToFit="1"/>
    </xf>
    <xf numFmtId="0" fontId="0" fillId="2" borderId="7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57" fontId="0" fillId="0" borderId="10" xfId="0" applyNumberFormat="1" applyBorder="1">
      <alignment vertical="center"/>
    </xf>
    <xf numFmtId="57" fontId="0" fillId="3" borderId="10" xfId="0" applyNumberFormat="1" applyFill="1" applyBorder="1">
      <alignment vertical="center"/>
    </xf>
    <xf numFmtId="57" fontId="0" fillId="2" borderId="10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57" fontId="0" fillId="0" borderId="10" xfId="0" applyNumberFormat="1" applyBorder="1" applyAlignment="1">
      <alignment vertical="center" shrinkToFit="1"/>
    </xf>
    <xf numFmtId="57" fontId="0" fillId="0" borderId="1" xfId="0" applyNumberFormat="1" applyBorder="1" applyAlignment="1">
      <alignment vertical="center" shrinkToFit="1"/>
    </xf>
    <xf numFmtId="0" fontId="0" fillId="0" borderId="15" xfId="0" applyBorder="1">
      <alignment vertical="center"/>
    </xf>
    <xf numFmtId="0" fontId="5" fillId="0" borderId="15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57" fontId="10" fillId="0" borderId="0" xfId="0" applyNumberFormat="1" applyFont="1" applyFill="1" applyBorder="1" applyAlignment="1">
      <alignment vertical="center"/>
    </xf>
    <xf numFmtId="0" fontId="10" fillId="0" borderId="0" xfId="0" applyFont="1" applyBorder="1">
      <alignment vertical="center"/>
    </xf>
    <xf numFmtId="177" fontId="0" fillId="0" borderId="0" xfId="0" applyNumberFormat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horizontal="center" vertical="center"/>
    </xf>
    <xf numFmtId="57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13" fillId="3" borderId="13" xfId="0" applyFont="1" applyFill="1" applyBorder="1" applyAlignment="1">
      <alignment horizontal="center" vertical="center" textRotation="255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/>
    </xf>
    <xf numFmtId="57" fontId="0" fillId="6" borderId="10" xfId="0" applyNumberFormat="1" applyFill="1" applyBorder="1">
      <alignment vertical="center"/>
    </xf>
    <xf numFmtId="57" fontId="0" fillId="6" borderId="1" xfId="0" applyNumberFormat="1" applyFill="1" applyBorder="1">
      <alignment vertical="center"/>
    </xf>
    <xf numFmtId="57" fontId="0" fillId="6" borderId="7" xfId="0" applyNumberFormat="1" applyFill="1" applyBorder="1">
      <alignment vertical="center"/>
    </xf>
    <xf numFmtId="57" fontId="0" fillId="6" borderId="10" xfId="0" applyNumberFormat="1" applyFill="1" applyBorder="1" applyAlignment="1">
      <alignment horizontal="center" vertical="center"/>
    </xf>
    <xf numFmtId="57" fontId="0" fillId="6" borderId="1" xfId="0" applyNumberFormat="1" applyFill="1" applyBorder="1" applyAlignment="1">
      <alignment horizontal="center" vertical="center"/>
    </xf>
    <xf numFmtId="57" fontId="0" fillId="6" borderId="7" xfId="0" applyNumberFormat="1" applyFill="1" applyBorder="1" applyAlignment="1">
      <alignment horizontal="center" vertical="center"/>
    </xf>
    <xf numFmtId="0" fontId="0" fillId="6" borderId="10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vertical="center" shrinkToFit="1"/>
    </xf>
    <xf numFmtId="0" fontId="0" fillId="6" borderId="1" xfId="0" applyFill="1" applyBorder="1" applyAlignment="1">
      <alignment vertical="center" shrinkToFit="1"/>
    </xf>
    <xf numFmtId="0" fontId="0" fillId="6" borderId="7" xfId="0" applyFill="1" applyBorder="1" applyAlignment="1">
      <alignment vertical="center" shrinkToFit="1"/>
    </xf>
    <xf numFmtId="0" fontId="15" fillId="0" borderId="15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7" borderId="1" xfId="0" applyFont="1" applyFill="1" applyBorder="1">
      <alignment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>
      <alignment vertical="center"/>
    </xf>
    <xf numFmtId="0" fontId="0" fillId="8" borderId="10" xfId="0" applyFill="1" applyBorder="1" applyAlignment="1">
      <alignment horizontal="center" vertical="center"/>
    </xf>
    <xf numFmtId="57" fontId="0" fillId="8" borderId="10" xfId="0" applyNumberFormat="1" applyFill="1" applyBorder="1">
      <alignment vertical="center"/>
    </xf>
    <xf numFmtId="0" fontId="0" fillId="8" borderId="20" xfId="0" applyFill="1" applyBorder="1">
      <alignment vertical="center"/>
    </xf>
    <xf numFmtId="0" fontId="0" fillId="8" borderId="21" xfId="0" applyFill="1" applyBorder="1">
      <alignment vertical="center"/>
    </xf>
    <xf numFmtId="0" fontId="0" fillId="8" borderId="9" xfId="0" applyFill="1" applyBorder="1">
      <alignment vertical="center"/>
    </xf>
    <xf numFmtId="57" fontId="0" fillId="8" borderId="10" xfId="0" applyNumberFormat="1" applyFill="1" applyBorder="1" applyAlignment="1">
      <alignment vertical="center" shrinkToFit="1"/>
    </xf>
    <xf numFmtId="0" fontId="0" fillId="8" borderId="11" xfId="0" applyFill="1" applyBorder="1" applyAlignment="1">
      <alignment horizontal="right" vertical="center"/>
    </xf>
    <xf numFmtId="0" fontId="16" fillId="0" borderId="0" xfId="0" applyFont="1" applyBorder="1" applyAlignment="1">
      <alignment vertical="top" wrapText="1"/>
    </xf>
    <xf numFmtId="0" fontId="5" fillId="0" borderId="0" xfId="0" applyFont="1">
      <alignment vertical="center"/>
    </xf>
    <xf numFmtId="0" fontId="15" fillId="0" borderId="0" xfId="0" applyFont="1">
      <alignment vertical="center"/>
    </xf>
    <xf numFmtId="57" fontId="0" fillId="0" borderId="7" xfId="0" applyNumberFormat="1" applyBorder="1" applyAlignment="1">
      <alignment vertical="center" shrinkToFit="1"/>
    </xf>
    <xf numFmtId="0" fontId="9" fillId="0" borderId="33" xfId="0" applyFont="1" applyBorder="1" applyAlignment="1">
      <alignment horizontal="center" vertical="center" wrapText="1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177" fontId="0" fillId="0" borderId="0" xfId="0" applyNumberForma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0" fillId="0" borderId="0" xfId="0" applyNumberFormat="1">
      <alignment vertical="center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18" fillId="0" borderId="2" xfId="0" applyFont="1" applyBorder="1">
      <alignment vertical="center"/>
    </xf>
    <xf numFmtId="57" fontId="19" fillId="0" borderId="10" xfId="0" applyNumberFormat="1" applyFont="1" applyBorder="1">
      <alignment vertical="center"/>
    </xf>
    <xf numFmtId="57" fontId="19" fillId="0" borderId="1" xfId="0" applyNumberFormat="1" applyFont="1" applyBorder="1">
      <alignment vertical="center"/>
    </xf>
    <xf numFmtId="57" fontId="19" fillId="0" borderId="7" xfId="0" applyNumberFormat="1" applyFont="1" applyBorder="1">
      <alignment vertical="center"/>
    </xf>
    <xf numFmtId="0" fontId="20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15" fillId="7" borderId="15" xfId="0" applyFont="1" applyFill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2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view="pageBreakPreview" topLeftCell="A4" zoomScaleNormal="100" zoomScaleSheetLayoutView="100" workbookViewId="0">
      <selection activeCell="F58" sqref="F58"/>
    </sheetView>
  </sheetViews>
  <sheetFormatPr defaultRowHeight="13.5" x14ac:dyDescent="0.15"/>
  <cols>
    <col min="1" max="1" width="3.375" customWidth="1"/>
    <col min="2" max="2" width="13.75" customWidth="1"/>
    <col min="3" max="3" width="12.125" customWidth="1"/>
    <col min="4" max="4" width="5.125" customWidth="1"/>
    <col min="5" max="5" width="9" customWidth="1"/>
    <col min="6" max="6" width="9.375" customWidth="1"/>
    <col min="7" max="7" width="8.125" customWidth="1"/>
    <col min="8" max="8" width="11.875" customWidth="1"/>
    <col min="9" max="9" width="5" customWidth="1"/>
    <col min="10" max="10" width="2.625" customWidth="1"/>
    <col min="11" max="11" width="8.5" customWidth="1"/>
    <col min="12" max="12" width="2.625" customWidth="1"/>
    <col min="13" max="13" width="8.125" customWidth="1"/>
    <col min="14" max="14" width="6.125" bestFit="1" customWidth="1"/>
    <col min="15" max="15" width="5" customWidth="1"/>
    <col min="16" max="16" width="6.125" bestFit="1" customWidth="1"/>
    <col min="17" max="17" width="7.625" customWidth="1"/>
    <col min="18" max="18" width="15.875" customWidth="1"/>
    <col min="19" max="19" width="7.875" customWidth="1"/>
  </cols>
  <sheetData>
    <row r="1" spans="1:19" x14ac:dyDescent="0.15">
      <c r="A1" t="s">
        <v>71</v>
      </c>
    </row>
    <row r="2" spans="1:19" ht="18" customHeight="1" x14ac:dyDescent="0.15">
      <c r="F2" s="110"/>
      <c r="G2" s="110"/>
      <c r="H2" s="110"/>
      <c r="I2" s="110"/>
      <c r="J2" s="110"/>
      <c r="K2" s="110"/>
      <c r="L2" s="110"/>
      <c r="M2" s="110"/>
    </row>
    <row r="3" spans="1:19" ht="18.75" customHeight="1" x14ac:dyDescent="0.15">
      <c r="A3" s="88" t="s">
        <v>45</v>
      </c>
      <c r="B3" s="44"/>
      <c r="C3" s="122"/>
      <c r="D3" s="122"/>
      <c r="E3" s="122"/>
    </row>
    <row r="4" spans="1:19" ht="12.7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8" customHeight="1" x14ac:dyDescent="0.15">
      <c r="A5" s="10" t="s">
        <v>81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8" customHeight="1" thickBot="1" x14ac:dyDescent="0.2">
      <c r="A6" s="10"/>
      <c r="B6" s="8" t="s">
        <v>82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46.5" customHeight="1" thickBot="1" x14ac:dyDescent="0.2">
      <c r="A7" s="46" t="s">
        <v>0</v>
      </c>
      <c r="B7" s="47" t="s">
        <v>1</v>
      </c>
      <c r="C7" s="47" t="s">
        <v>2</v>
      </c>
      <c r="D7" s="54" t="s">
        <v>66</v>
      </c>
      <c r="E7" s="54" t="s">
        <v>27</v>
      </c>
      <c r="F7" s="54" t="s">
        <v>26</v>
      </c>
      <c r="G7" s="72" t="s">
        <v>62</v>
      </c>
      <c r="H7" s="72" t="s">
        <v>63</v>
      </c>
      <c r="I7" s="73" t="s">
        <v>67</v>
      </c>
      <c r="J7" s="71" t="s">
        <v>54</v>
      </c>
      <c r="K7" s="54" t="s">
        <v>64</v>
      </c>
      <c r="L7" s="71" t="s">
        <v>54</v>
      </c>
      <c r="M7" s="54" t="s">
        <v>65</v>
      </c>
      <c r="N7" s="73" t="s">
        <v>68</v>
      </c>
      <c r="O7" s="74" t="s">
        <v>69</v>
      </c>
      <c r="P7" s="73" t="s">
        <v>74</v>
      </c>
      <c r="Q7" s="54" t="s">
        <v>77</v>
      </c>
      <c r="R7" s="75" t="s">
        <v>72</v>
      </c>
      <c r="S7" s="105" t="s">
        <v>47</v>
      </c>
    </row>
    <row r="8" spans="1:19" ht="19.5" customHeight="1" x14ac:dyDescent="0.15">
      <c r="A8" s="98" t="s">
        <v>70</v>
      </c>
      <c r="B8" s="93" t="s">
        <v>25</v>
      </c>
      <c r="C8" s="93">
        <v>123456789</v>
      </c>
      <c r="D8" s="94" t="s">
        <v>4</v>
      </c>
      <c r="E8" s="95">
        <v>44652</v>
      </c>
      <c r="F8" s="95">
        <v>44866</v>
      </c>
      <c r="G8" s="76">
        <f>EDATE(E8,2)</f>
        <v>44713</v>
      </c>
      <c r="H8" s="79" t="str">
        <f>IF(G8&lt;F8,"２か月以上","２か月未満")</f>
        <v>２か月以上</v>
      </c>
      <c r="I8" s="36" t="str">
        <f>IF(H8="２か月以上","○","×")</f>
        <v>○</v>
      </c>
      <c r="J8" s="82">
        <f>VLOOKUP(K8,介護度データ!$A$1:$B$7,2,1)</f>
        <v>7</v>
      </c>
      <c r="K8" s="94" t="s">
        <v>7</v>
      </c>
      <c r="L8" s="82">
        <f>VLOOKUP(M8,介護度データ!$A$1:$B$7,2,1)</f>
        <v>6</v>
      </c>
      <c r="M8" s="94" t="s">
        <v>18</v>
      </c>
      <c r="N8" s="36" t="str">
        <f>IF(J8-L8&gt;0,"○","×")</f>
        <v>○</v>
      </c>
      <c r="O8" s="85" t="b">
        <f>AND(I8="○",N8="○")</f>
        <v>1</v>
      </c>
      <c r="P8" s="39" t="str">
        <f>IF(O8=TRUE,"◎","×")</f>
        <v>◎</v>
      </c>
      <c r="Q8" s="99" t="s">
        <v>22</v>
      </c>
      <c r="R8" s="100"/>
      <c r="S8" s="106"/>
    </row>
    <row r="9" spans="1:19" ht="19.5" customHeight="1" x14ac:dyDescent="0.15">
      <c r="A9" s="18">
        <v>1</v>
      </c>
      <c r="B9" s="1"/>
      <c r="C9" s="1"/>
      <c r="D9" s="2"/>
      <c r="E9" s="3"/>
      <c r="F9" s="3"/>
      <c r="G9" s="77">
        <f t="shared" ref="G9:G28" si="0">EDATE(E9,2)</f>
        <v>60</v>
      </c>
      <c r="H9" s="80" t="str">
        <f t="shared" ref="H9:H28" si="1">IF(G9&lt;F9,"２か月以上","２か月未満")</f>
        <v>２か月未満</v>
      </c>
      <c r="I9" s="6" t="str">
        <f t="shared" ref="I9:I28" si="2">IF(H9="２か月以上","○","×")</f>
        <v>×</v>
      </c>
      <c r="J9" s="83" t="e">
        <f>VLOOKUP(K9,介護度データ!$A$1:$B$7,2,1)</f>
        <v>#N/A</v>
      </c>
      <c r="K9" s="2"/>
      <c r="L9" s="83" t="e">
        <f>VLOOKUP(M9,介護度データ!$A$1:$B$7,2,1)</f>
        <v>#N/A</v>
      </c>
      <c r="M9" s="2"/>
      <c r="N9" s="6" t="e">
        <f t="shared" ref="N9:N28" si="3">IF(J9-L9&gt;0,"○","×")</f>
        <v>#N/A</v>
      </c>
      <c r="O9" s="86" t="e">
        <f t="shared" ref="O9:O28" si="4">AND(I9="○",N9="○")</f>
        <v>#N/A</v>
      </c>
      <c r="P9" s="7" t="e">
        <f t="shared" ref="P9:P28" si="5">IF(O9=TRUE,"◎","×")</f>
        <v>#N/A</v>
      </c>
      <c r="Q9" s="43"/>
      <c r="R9" s="19"/>
      <c r="S9" s="106"/>
    </row>
    <row r="10" spans="1:19" ht="19.5" customHeight="1" x14ac:dyDescent="0.15">
      <c r="A10" s="18">
        <v>2</v>
      </c>
      <c r="B10" s="1"/>
      <c r="C10" s="1"/>
      <c r="D10" s="2"/>
      <c r="E10" s="3"/>
      <c r="F10" s="3"/>
      <c r="G10" s="77">
        <f t="shared" si="0"/>
        <v>60</v>
      </c>
      <c r="H10" s="80" t="str">
        <f t="shared" si="1"/>
        <v>２か月未満</v>
      </c>
      <c r="I10" s="6" t="str">
        <f t="shared" si="2"/>
        <v>×</v>
      </c>
      <c r="J10" s="83" t="e">
        <f>VLOOKUP(K10,介護度データ!$A$1:$B$7,2,1)</f>
        <v>#N/A</v>
      </c>
      <c r="K10" s="2"/>
      <c r="L10" s="83" t="e">
        <f>VLOOKUP(M10,介護度データ!$A$1:$B$7,2,1)</f>
        <v>#N/A</v>
      </c>
      <c r="M10" s="2"/>
      <c r="N10" s="6" t="e">
        <f t="shared" si="3"/>
        <v>#N/A</v>
      </c>
      <c r="O10" s="86" t="e">
        <f t="shared" si="4"/>
        <v>#N/A</v>
      </c>
      <c r="P10" s="7" t="e">
        <f t="shared" si="5"/>
        <v>#N/A</v>
      </c>
      <c r="Q10" s="43"/>
      <c r="R10" s="20"/>
      <c r="S10" s="106"/>
    </row>
    <row r="11" spans="1:19" ht="19.5" customHeight="1" x14ac:dyDescent="0.15">
      <c r="A11" s="18">
        <v>3</v>
      </c>
      <c r="B11" s="1"/>
      <c r="C11" s="1"/>
      <c r="D11" s="2"/>
      <c r="E11" s="3"/>
      <c r="F11" s="3"/>
      <c r="G11" s="77">
        <f t="shared" si="0"/>
        <v>60</v>
      </c>
      <c r="H11" s="80" t="str">
        <f t="shared" si="1"/>
        <v>２か月未満</v>
      </c>
      <c r="I11" s="6" t="str">
        <f t="shared" si="2"/>
        <v>×</v>
      </c>
      <c r="J11" s="83" t="e">
        <f>VLOOKUP(K11,介護度データ!$A$1:$B$7,2,1)</f>
        <v>#N/A</v>
      </c>
      <c r="K11" s="2"/>
      <c r="L11" s="83" t="e">
        <f>VLOOKUP(M11,介護度データ!$A$1:$B$7,2,1)</f>
        <v>#N/A</v>
      </c>
      <c r="M11" s="2"/>
      <c r="N11" s="6" t="e">
        <f t="shared" si="3"/>
        <v>#N/A</v>
      </c>
      <c r="O11" s="86" t="e">
        <f t="shared" si="4"/>
        <v>#N/A</v>
      </c>
      <c r="P11" s="7" t="e">
        <f t="shared" si="5"/>
        <v>#N/A</v>
      </c>
      <c r="Q11" s="43"/>
      <c r="R11" s="20"/>
      <c r="S11" s="106"/>
    </row>
    <row r="12" spans="1:19" ht="19.5" customHeight="1" x14ac:dyDescent="0.15">
      <c r="A12" s="18">
        <v>4</v>
      </c>
      <c r="B12" s="1"/>
      <c r="C12" s="1"/>
      <c r="D12" s="2"/>
      <c r="E12" s="3"/>
      <c r="F12" s="3"/>
      <c r="G12" s="77">
        <f t="shared" si="0"/>
        <v>60</v>
      </c>
      <c r="H12" s="80" t="str">
        <f t="shared" si="1"/>
        <v>２か月未満</v>
      </c>
      <c r="I12" s="6" t="str">
        <f t="shared" si="2"/>
        <v>×</v>
      </c>
      <c r="J12" s="83" t="e">
        <f>VLOOKUP(K12,介護度データ!$A$1:$B$7,2,1)</f>
        <v>#N/A</v>
      </c>
      <c r="K12" s="2"/>
      <c r="L12" s="83" t="e">
        <f>VLOOKUP(M12,介護度データ!$A$1:$B$7,2,1)</f>
        <v>#N/A</v>
      </c>
      <c r="M12" s="2"/>
      <c r="N12" s="6" t="e">
        <f t="shared" si="3"/>
        <v>#N/A</v>
      </c>
      <c r="O12" s="86" t="e">
        <f t="shared" si="4"/>
        <v>#N/A</v>
      </c>
      <c r="P12" s="7" t="e">
        <f t="shared" si="5"/>
        <v>#N/A</v>
      </c>
      <c r="Q12" s="43"/>
      <c r="R12" s="20"/>
      <c r="S12" s="106"/>
    </row>
    <row r="13" spans="1:19" ht="19.5" customHeight="1" x14ac:dyDescent="0.15">
      <c r="A13" s="18">
        <v>5</v>
      </c>
      <c r="B13" s="1"/>
      <c r="C13" s="1"/>
      <c r="D13" s="2"/>
      <c r="E13" s="3"/>
      <c r="F13" s="3"/>
      <c r="G13" s="77">
        <f t="shared" si="0"/>
        <v>60</v>
      </c>
      <c r="H13" s="80" t="str">
        <f t="shared" si="1"/>
        <v>２か月未満</v>
      </c>
      <c r="I13" s="6" t="str">
        <f t="shared" si="2"/>
        <v>×</v>
      </c>
      <c r="J13" s="83" t="e">
        <f>VLOOKUP(K13,介護度データ!$A$1:$B$7,2,1)</f>
        <v>#N/A</v>
      </c>
      <c r="K13" s="2"/>
      <c r="L13" s="83" t="e">
        <f>VLOOKUP(M13,介護度データ!$A$1:$B$7,2,1)</f>
        <v>#N/A</v>
      </c>
      <c r="M13" s="2"/>
      <c r="N13" s="6" t="e">
        <f t="shared" si="3"/>
        <v>#N/A</v>
      </c>
      <c r="O13" s="86" t="e">
        <f t="shared" si="4"/>
        <v>#N/A</v>
      </c>
      <c r="P13" s="7" t="e">
        <f t="shared" si="5"/>
        <v>#N/A</v>
      </c>
      <c r="Q13" s="43"/>
      <c r="R13" s="20"/>
      <c r="S13" s="106"/>
    </row>
    <row r="14" spans="1:19" ht="19.5" customHeight="1" x14ac:dyDescent="0.15">
      <c r="A14" s="18">
        <v>6</v>
      </c>
      <c r="B14" s="1"/>
      <c r="C14" s="1"/>
      <c r="D14" s="2"/>
      <c r="E14" s="3"/>
      <c r="F14" s="3"/>
      <c r="G14" s="77">
        <f t="shared" si="0"/>
        <v>60</v>
      </c>
      <c r="H14" s="80" t="str">
        <f t="shared" si="1"/>
        <v>２か月未満</v>
      </c>
      <c r="I14" s="6" t="str">
        <f t="shared" si="2"/>
        <v>×</v>
      </c>
      <c r="J14" s="83" t="e">
        <f>VLOOKUP(K14,介護度データ!$A$1:$B$7,2,1)</f>
        <v>#N/A</v>
      </c>
      <c r="K14" s="2"/>
      <c r="L14" s="83" t="e">
        <f>VLOOKUP(M14,介護度データ!$A$1:$B$7,2,1)</f>
        <v>#N/A</v>
      </c>
      <c r="M14" s="2"/>
      <c r="N14" s="6" t="e">
        <f t="shared" si="3"/>
        <v>#N/A</v>
      </c>
      <c r="O14" s="86" t="e">
        <f t="shared" si="4"/>
        <v>#N/A</v>
      </c>
      <c r="P14" s="7" t="e">
        <f t="shared" si="5"/>
        <v>#N/A</v>
      </c>
      <c r="Q14" s="43"/>
      <c r="R14" s="20"/>
      <c r="S14" s="106"/>
    </row>
    <row r="15" spans="1:19" ht="19.5" customHeight="1" x14ac:dyDescent="0.15">
      <c r="A15" s="18">
        <v>7</v>
      </c>
      <c r="B15" s="1"/>
      <c r="C15" s="1"/>
      <c r="D15" s="2"/>
      <c r="E15" s="3"/>
      <c r="F15" s="3"/>
      <c r="G15" s="77">
        <f t="shared" si="0"/>
        <v>60</v>
      </c>
      <c r="H15" s="80" t="str">
        <f t="shared" si="1"/>
        <v>２か月未満</v>
      </c>
      <c r="I15" s="6" t="str">
        <f t="shared" si="2"/>
        <v>×</v>
      </c>
      <c r="J15" s="83" t="e">
        <f>VLOOKUP(K15,介護度データ!$A$1:$B$7,2,1)</f>
        <v>#N/A</v>
      </c>
      <c r="K15" s="2"/>
      <c r="L15" s="83" t="e">
        <f>VLOOKUP(M15,介護度データ!$A$1:$B$7,2,1)</f>
        <v>#N/A</v>
      </c>
      <c r="M15" s="2"/>
      <c r="N15" s="6" t="e">
        <f t="shared" si="3"/>
        <v>#N/A</v>
      </c>
      <c r="O15" s="86" t="e">
        <f t="shared" si="4"/>
        <v>#N/A</v>
      </c>
      <c r="P15" s="7" t="e">
        <f t="shared" si="5"/>
        <v>#N/A</v>
      </c>
      <c r="Q15" s="43"/>
      <c r="R15" s="20"/>
      <c r="S15" s="106"/>
    </row>
    <row r="16" spans="1:19" ht="19.5" customHeight="1" x14ac:dyDescent="0.15">
      <c r="A16" s="18">
        <v>8</v>
      </c>
      <c r="B16" s="1"/>
      <c r="C16" s="1"/>
      <c r="D16" s="2"/>
      <c r="E16" s="3"/>
      <c r="F16" s="3"/>
      <c r="G16" s="77">
        <f t="shared" si="0"/>
        <v>60</v>
      </c>
      <c r="H16" s="80" t="str">
        <f t="shared" si="1"/>
        <v>２か月未満</v>
      </c>
      <c r="I16" s="6" t="str">
        <f t="shared" si="2"/>
        <v>×</v>
      </c>
      <c r="J16" s="83" t="e">
        <f>VLOOKUP(K16,介護度データ!$A$1:$B$7,2,1)</f>
        <v>#N/A</v>
      </c>
      <c r="K16" s="2"/>
      <c r="L16" s="83" t="e">
        <f>VLOOKUP(M16,介護度データ!$A$1:$B$7,2,1)</f>
        <v>#N/A</v>
      </c>
      <c r="M16" s="2"/>
      <c r="N16" s="6" t="e">
        <f t="shared" si="3"/>
        <v>#N/A</v>
      </c>
      <c r="O16" s="86" t="e">
        <f t="shared" si="4"/>
        <v>#N/A</v>
      </c>
      <c r="P16" s="7" t="e">
        <f t="shared" si="5"/>
        <v>#N/A</v>
      </c>
      <c r="Q16" s="43"/>
      <c r="R16" s="20"/>
      <c r="S16" s="106"/>
    </row>
    <row r="17" spans="1:19" ht="19.5" customHeight="1" x14ac:dyDescent="0.15">
      <c r="A17" s="18">
        <v>9</v>
      </c>
      <c r="B17" s="1"/>
      <c r="C17" s="1"/>
      <c r="D17" s="2"/>
      <c r="E17" s="3"/>
      <c r="F17" s="3"/>
      <c r="G17" s="77">
        <f t="shared" si="0"/>
        <v>60</v>
      </c>
      <c r="H17" s="80" t="str">
        <f t="shared" si="1"/>
        <v>２か月未満</v>
      </c>
      <c r="I17" s="6" t="str">
        <f t="shared" si="2"/>
        <v>×</v>
      </c>
      <c r="J17" s="83" t="e">
        <f>VLOOKUP(K17,介護度データ!$A$1:$B$7,2,1)</f>
        <v>#N/A</v>
      </c>
      <c r="K17" s="2"/>
      <c r="L17" s="83" t="e">
        <f>VLOOKUP(M17,介護度データ!$A$1:$B$7,2,1)</f>
        <v>#N/A</v>
      </c>
      <c r="M17" s="2"/>
      <c r="N17" s="6" t="e">
        <f t="shared" si="3"/>
        <v>#N/A</v>
      </c>
      <c r="O17" s="86" t="e">
        <f t="shared" si="4"/>
        <v>#N/A</v>
      </c>
      <c r="P17" s="7" t="e">
        <f t="shared" si="5"/>
        <v>#N/A</v>
      </c>
      <c r="Q17" s="43"/>
      <c r="R17" s="20"/>
      <c r="S17" s="106"/>
    </row>
    <row r="18" spans="1:19" ht="19.5" customHeight="1" x14ac:dyDescent="0.15">
      <c r="A18" s="18">
        <v>10</v>
      </c>
      <c r="B18" s="1"/>
      <c r="C18" s="1"/>
      <c r="D18" s="2"/>
      <c r="E18" s="3"/>
      <c r="F18" s="3"/>
      <c r="G18" s="77">
        <f t="shared" si="0"/>
        <v>60</v>
      </c>
      <c r="H18" s="80" t="str">
        <f t="shared" si="1"/>
        <v>２か月未満</v>
      </c>
      <c r="I18" s="6" t="str">
        <f t="shared" si="2"/>
        <v>×</v>
      </c>
      <c r="J18" s="83" t="e">
        <f>VLOOKUP(K18,介護度データ!$A$1:$B$7,2,1)</f>
        <v>#N/A</v>
      </c>
      <c r="K18" s="2"/>
      <c r="L18" s="83" t="e">
        <f>VLOOKUP(M18,介護度データ!$A$1:$B$7,2,1)</f>
        <v>#N/A</v>
      </c>
      <c r="M18" s="2"/>
      <c r="N18" s="6" t="e">
        <f t="shared" si="3"/>
        <v>#N/A</v>
      </c>
      <c r="O18" s="86" t="e">
        <f t="shared" si="4"/>
        <v>#N/A</v>
      </c>
      <c r="P18" s="7" t="e">
        <f t="shared" si="5"/>
        <v>#N/A</v>
      </c>
      <c r="Q18" s="43"/>
      <c r="R18" s="20"/>
      <c r="S18" s="106"/>
    </row>
    <row r="19" spans="1:19" ht="19.5" customHeight="1" x14ac:dyDescent="0.15">
      <c r="A19" s="18">
        <v>11</v>
      </c>
      <c r="B19" s="1"/>
      <c r="C19" s="1"/>
      <c r="D19" s="2"/>
      <c r="E19" s="3"/>
      <c r="F19" s="3"/>
      <c r="G19" s="77">
        <f t="shared" si="0"/>
        <v>60</v>
      </c>
      <c r="H19" s="80" t="str">
        <f t="shared" si="1"/>
        <v>２か月未満</v>
      </c>
      <c r="I19" s="6" t="str">
        <f t="shared" si="2"/>
        <v>×</v>
      </c>
      <c r="J19" s="83" t="e">
        <f>VLOOKUP(K19,介護度データ!$A$1:$B$7,2,1)</f>
        <v>#N/A</v>
      </c>
      <c r="K19" s="2"/>
      <c r="L19" s="83" t="e">
        <f>VLOOKUP(M19,介護度データ!$A$1:$B$7,2,1)</f>
        <v>#N/A</v>
      </c>
      <c r="M19" s="2"/>
      <c r="N19" s="6" t="e">
        <f t="shared" si="3"/>
        <v>#N/A</v>
      </c>
      <c r="O19" s="86" t="e">
        <f t="shared" si="4"/>
        <v>#N/A</v>
      </c>
      <c r="P19" s="7" t="e">
        <f t="shared" si="5"/>
        <v>#N/A</v>
      </c>
      <c r="Q19" s="43"/>
      <c r="R19" s="20"/>
      <c r="S19" s="106"/>
    </row>
    <row r="20" spans="1:19" ht="19.5" customHeight="1" x14ac:dyDescent="0.15">
      <c r="A20" s="18">
        <v>12</v>
      </c>
      <c r="B20" s="1"/>
      <c r="C20" s="1"/>
      <c r="D20" s="2"/>
      <c r="E20" s="3"/>
      <c r="F20" s="3"/>
      <c r="G20" s="77">
        <f t="shared" si="0"/>
        <v>60</v>
      </c>
      <c r="H20" s="80" t="str">
        <f t="shared" si="1"/>
        <v>２か月未満</v>
      </c>
      <c r="I20" s="6" t="str">
        <f t="shared" si="2"/>
        <v>×</v>
      </c>
      <c r="J20" s="83" t="e">
        <f>VLOOKUP(K20,介護度データ!$A$1:$B$7,2,1)</f>
        <v>#N/A</v>
      </c>
      <c r="K20" s="2"/>
      <c r="L20" s="83" t="e">
        <f>VLOOKUP(M20,介護度データ!$A$1:$B$7,2,1)</f>
        <v>#N/A</v>
      </c>
      <c r="M20" s="2"/>
      <c r="N20" s="6" t="e">
        <f t="shared" si="3"/>
        <v>#N/A</v>
      </c>
      <c r="O20" s="86" t="e">
        <f t="shared" si="4"/>
        <v>#N/A</v>
      </c>
      <c r="P20" s="7" t="e">
        <f t="shared" si="5"/>
        <v>#N/A</v>
      </c>
      <c r="Q20" s="43"/>
      <c r="R20" s="20"/>
      <c r="S20" s="106"/>
    </row>
    <row r="21" spans="1:19" ht="19.5" customHeight="1" x14ac:dyDescent="0.15">
      <c r="A21" s="18">
        <v>13</v>
      </c>
      <c r="B21" s="1"/>
      <c r="C21" s="1"/>
      <c r="D21" s="2"/>
      <c r="E21" s="3"/>
      <c r="F21" s="3"/>
      <c r="G21" s="77">
        <f t="shared" si="0"/>
        <v>60</v>
      </c>
      <c r="H21" s="80" t="str">
        <f t="shared" si="1"/>
        <v>２か月未満</v>
      </c>
      <c r="I21" s="6" t="str">
        <f t="shared" si="2"/>
        <v>×</v>
      </c>
      <c r="J21" s="83" t="e">
        <f>VLOOKUP(K21,介護度データ!$A$1:$B$7,2,1)</f>
        <v>#N/A</v>
      </c>
      <c r="K21" s="2"/>
      <c r="L21" s="83" t="e">
        <f>VLOOKUP(M21,介護度データ!$A$1:$B$7,2,1)</f>
        <v>#N/A</v>
      </c>
      <c r="M21" s="2"/>
      <c r="N21" s="6" t="e">
        <f t="shared" si="3"/>
        <v>#N/A</v>
      </c>
      <c r="O21" s="86" t="e">
        <f t="shared" si="4"/>
        <v>#N/A</v>
      </c>
      <c r="P21" s="7" t="e">
        <f t="shared" si="5"/>
        <v>#N/A</v>
      </c>
      <c r="Q21" s="43"/>
      <c r="R21" s="20"/>
      <c r="S21" s="106"/>
    </row>
    <row r="22" spans="1:19" ht="19.5" customHeight="1" x14ac:dyDescent="0.15">
      <c r="A22" s="18">
        <v>14</v>
      </c>
      <c r="B22" s="1"/>
      <c r="C22" s="1"/>
      <c r="D22" s="2"/>
      <c r="E22" s="3"/>
      <c r="F22" s="3"/>
      <c r="G22" s="77">
        <f t="shared" si="0"/>
        <v>60</v>
      </c>
      <c r="H22" s="80" t="str">
        <f t="shared" si="1"/>
        <v>２か月未満</v>
      </c>
      <c r="I22" s="6" t="str">
        <f t="shared" si="2"/>
        <v>×</v>
      </c>
      <c r="J22" s="83" t="e">
        <f>VLOOKUP(K22,介護度データ!$A$1:$B$7,2,1)</f>
        <v>#N/A</v>
      </c>
      <c r="K22" s="2"/>
      <c r="L22" s="83" t="e">
        <f>VLOOKUP(M22,介護度データ!$A$1:$B$7,2,1)</f>
        <v>#N/A</v>
      </c>
      <c r="M22" s="2"/>
      <c r="N22" s="6" t="e">
        <f t="shared" si="3"/>
        <v>#N/A</v>
      </c>
      <c r="O22" s="86" t="e">
        <f t="shared" si="4"/>
        <v>#N/A</v>
      </c>
      <c r="P22" s="7" t="e">
        <f t="shared" si="5"/>
        <v>#N/A</v>
      </c>
      <c r="Q22" s="43"/>
      <c r="R22" s="20"/>
      <c r="S22" s="106"/>
    </row>
    <row r="23" spans="1:19" ht="19.5" customHeight="1" x14ac:dyDescent="0.15">
      <c r="A23" s="18">
        <v>15</v>
      </c>
      <c r="B23" s="1"/>
      <c r="C23" s="1"/>
      <c r="D23" s="2"/>
      <c r="E23" s="3"/>
      <c r="F23" s="3"/>
      <c r="G23" s="77">
        <f t="shared" si="0"/>
        <v>60</v>
      </c>
      <c r="H23" s="80" t="str">
        <f t="shared" si="1"/>
        <v>２か月未満</v>
      </c>
      <c r="I23" s="6" t="str">
        <f t="shared" si="2"/>
        <v>×</v>
      </c>
      <c r="J23" s="83" t="e">
        <f>VLOOKUP(K23,介護度データ!$A$1:$B$7,2,1)</f>
        <v>#N/A</v>
      </c>
      <c r="K23" s="2"/>
      <c r="L23" s="83" t="e">
        <f>VLOOKUP(M23,介護度データ!$A$1:$B$7,2,1)</f>
        <v>#N/A</v>
      </c>
      <c r="M23" s="2"/>
      <c r="N23" s="6" t="e">
        <f t="shared" si="3"/>
        <v>#N/A</v>
      </c>
      <c r="O23" s="86" t="e">
        <f t="shared" si="4"/>
        <v>#N/A</v>
      </c>
      <c r="P23" s="7" t="e">
        <f t="shared" si="5"/>
        <v>#N/A</v>
      </c>
      <c r="Q23" s="43"/>
      <c r="R23" s="20"/>
      <c r="S23" s="106"/>
    </row>
    <row r="24" spans="1:19" ht="19.5" customHeight="1" x14ac:dyDescent="0.15">
      <c r="A24" s="18">
        <v>16</v>
      </c>
      <c r="B24" s="1"/>
      <c r="C24" s="1"/>
      <c r="D24" s="2"/>
      <c r="E24" s="3"/>
      <c r="F24" s="3"/>
      <c r="G24" s="77">
        <f t="shared" si="0"/>
        <v>60</v>
      </c>
      <c r="H24" s="80" t="str">
        <f t="shared" si="1"/>
        <v>２か月未満</v>
      </c>
      <c r="I24" s="6" t="str">
        <f t="shared" si="2"/>
        <v>×</v>
      </c>
      <c r="J24" s="83" t="e">
        <f>VLOOKUP(K24,介護度データ!$A$1:$B$7,2,1)</f>
        <v>#N/A</v>
      </c>
      <c r="K24" s="2"/>
      <c r="L24" s="83" t="e">
        <f>VLOOKUP(M24,介護度データ!$A$1:$B$7,2,1)</f>
        <v>#N/A</v>
      </c>
      <c r="M24" s="2"/>
      <c r="N24" s="6" t="e">
        <f t="shared" si="3"/>
        <v>#N/A</v>
      </c>
      <c r="O24" s="86" t="e">
        <f t="shared" si="4"/>
        <v>#N/A</v>
      </c>
      <c r="P24" s="7" t="e">
        <f t="shared" si="5"/>
        <v>#N/A</v>
      </c>
      <c r="Q24" s="43"/>
      <c r="R24" s="20"/>
      <c r="S24" s="106"/>
    </row>
    <row r="25" spans="1:19" ht="19.5" customHeight="1" x14ac:dyDescent="0.15">
      <c r="A25" s="18">
        <v>17</v>
      </c>
      <c r="B25" s="1"/>
      <c r="C25" s="1"/>
      <c r="D25" s="2"/>
      <c r="E25" s="3"/>
      <c r="F25" s="3"/>
      <c r="G25" s="77">
        <f t="shared" si="0"/>
        <v>60</v>
      </c>
      <c r="H25" s="80" t="str">
        <f t="shared" si="1"/>
        <v>２か月未満</v>
      </c>
      <c r="I25" s="6" t="str">
        <f t="shared" si="2"/>
        <v>×</v>
      </c>
      <c r="J25" s="83" t="e">
        <f>VLOOKUP(K25,介護度データ!$A$1:$B$7,2,1)</f>
        <v>#N/A</v>
      </c>
      <c r="K25" s="2"/>
      <c r="L25" s="83" t="e">
        <f>VLOOKUP(M25,介護度データ!$A$1:$B$7,2,1)</f>
        <v>#N/A</v>
      </c>
      <c r="M25" s="2"/>
      <c r="N25" s="6" t="e">
        <f t="shared" si="3"/>
        <v>#N/A</v>
      </c>
      <c r="O25" s="86" t="e">
        <f t="shared" si="4"/>
        <v>#N/A</v>
      </c>
      <c r="P25" s="7" t="e">
        <f t="shared" si="5"/>
        <v>#N/A</v>
      </c>
      <c r="Q25" s="43"/>
      <c r="R25" s="20"/>
      <c r="S25" s="106"/>
    </row>
    <row r="26" spans="1:19" ht="19.5" customHeight="1" x14ac:dyDescent="0.15">
      <c r="A26" s="18">
        <v>18</v>
      </c>
      <c r="B26" s="1"/>
      <c r="C26" s="1"/>
      <c r="D26" s="2"/>
      <c r="E26" s="3"/>
      <c r="F26" s="3"/>
      <c r="G26" s="77">
        <f t="shared" si="0"/>
        <v>60</v>
      </c>
      <c r="H26" s="80" t="str">
        <f t="shared" si="1"/>
        <v>２か月未満</v>
      </c>
      <c r="I26" s="6" t="str">
        <f t="shared" si="2"/>
        <v>×</v>
      </c>
      <c r="J26" s="83" t="e">
        <f>VLOOKUP(K26,介護度データ!$A$1:$B$7,2,1)</f>
        <v>#N/A</v>
      </c>
      <c r="K26" s="2"/>
      <c r="L26" s="83" t="e">
        <f>VLOOKUP(M26,介護度データ!$A$1:$B$7,2,1)</f>
        <v>#N/A</v>
      </c>
      <c r="M26" s="2"/>
      <c r="N26" s="6" t="e">
        <f t="shared" si="3"/>
        <v>#N/A</v>
      </c>
      <c r="O26" s="86" t="e">
        <f t="shared" si="4"/>
        <v>#N/A</v>
      </c>
      <c r="P26" s="7" t="e">
        <f t="shared" si="5"/>
        <v>#N/A</v>
      </c>
      <c r="Q26" s="43"/>
      <c r="R26" s="20"/>
      <c r="S26" s="106"/>
    </row>
    <row r="27" spans="1:19" ht="19.5" customHeight="1" x14ac:dyDescent="0.15">
      <c r="A27" s="18">
        <v>19</v>
      </c>
      <c r="B27" s="1"/>
      <c r="C27" s="1"/>
      <c r="D27" s="2"/>
      <c r="E27" s="3"/>
      <c r="F27" s="3"/>
      <c r="G27" s="77">
        <f t="shared" si="0"/>
        <v>60</v>
      </c>
      <c r="H27" s="80" t="str">
        <f t="shared" si="1"/>
        <v>２か月未満</v>
      </c>
      <c r="I27" s="6" t="str">
        <f t="shared" si="2"/>
        <v>×</v>
      </c>
      <c r="J27" s="83" t="e">
        <f>VLOOKUP(K27,介護度データ!$A$1:$B$7,2,1)</f>
        <v>#N/A</v>
      </c>
      <c r="K27" s="2"/>
      <c r="L27" s="83" t="e">
        <f>VLOOKUP(M27,介護度データ!$A$1:$B$7,2,1)</f>
        <v>#N/A</v>
      </c>
      <c r="M27" s="2"/>
      <c r="N27" s="6" t="e">
        <f t="shared" si="3"/>
        <v>#N/A</v>
      </c>
      <c r="O27" s="86" t="e">
        <f t="shared" si="4"/>
        <v>#N/A</v>
      </c>
      <c r="P27" s="7" t="e">
        <f t="shared" si="5"/>
        <v>#N/A</v>
      </c>
      <c r="Q27" s="43"/>
      <c r="R27" s="20"/>
      <c r="S27" s="106"/>
    </row>
    <row r="28" spans="1:19" ht="19.5" customHeight="1" thickBot="1" x14ac:dyDescent="0.2">
      <c r="A28" s="21">
        <v>20</v>
      </c>
      <c r="B28" s="22"/>
      <c r="C28" s="22"/>
      <c r="D28" s="23"/>
      <c r="E28" s="24"/>
      <c r="F28" s="24"/>
      <c r="G28" s="78">
        <f t="shared" si="0"/>
        <v>60</v>
      </c>
      <c r="H28" s="81" t="str">
        <f t="shared" si="1"/>
        <v>２か月未満</v>
      </c>
      <c r="I28" s="26" t="str">
        <f t="shared" si="2"/>
        <v>×</v>
      </c>
      <c r="J28" s="84" t="e">
        <f>VLOOKUP(K28,介護度データ!$A$1:$B$7,2,1)</f>
        <v>#N/A</v>
      </c>
      <c r="K28" s="23"/>
      <c r="L28" s="84" t="e">
        <f>VLOOKUP(M28,介護度データ!$A$1:$B$7,2,1)</f>
        <v>#N/A</v>
      </c>
      <c r="M28" s="23"/>
      <c r="N28" s="26" t="e">
        <f t="shared" si="3"/>
        <v>#N/A</v>
      </c>
      <c r="O28" s="87" t="e">
        <f t="shared" si="4"/>
        <v>#N/A</v>
      </c>
      <c r="P28" s="29" t="e">
        <f t="shared" si="5"/>
        <v>#N/A</v>
      </c>
      <c r="Q28" s="104"/>
      <c r="R28" s="30"/>
      <c r="S28" s="107"/>
    </row>
    <row r="29" spans="1:19" ht="21" customHeight="1" x14ac:dyDescent="0.15">
      <c r="A29" s="8"/>
      <c r="B29" s="8"/>
      <c r="C29" s="8"/>
      <c r="D29" s="8"/>
      <c r="E29" s="8"/>
      <c r="F29" s="8"/>
      <c r="G29" s="8"/>
      <c r="H29" s="9" t="s">
        <v>33</v>
      </c>
      <c r="I29" s="14">
        <f>COUNTIF(I9:I28,"○")</f>
        <v>0</v>
      </c>
      <c r="J29" s="8"/>
      <c r="K29" s="8"/>
      <c r="L29" s="8"/>
      <c r="M29" s="8"/>
      <c r="N29" s="8"/>
      <c r="O29" s="9" t="s">
        <v>37</v>
      </c>
      <c r="P29" s="14">
        <f>COUNTIF(P9:P28,"◎")</f>
        <v>0</v>
      </c>
      <c r="Q29" s="17"/>
      <c r="R29" s="8"/>
      <c r="S29" s="8"/>
    </row>
    <row r="30" spans="1:19" ht="21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 t="s">
        <v>35</v>
      </c>
      <c r="P30" s="14">
        <f>ROUNDUP(I29*0.04,0)</f>
        <v>0</v>
      </c>
      <c r="Q30" s="56" t="s">
        <v>80</v>
      </c>
      <c r="R30" s="8"/>
      <c r="S30" s="8"/>
    </row>
    <row r="31" spans="1:19" ht="21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 t="s">
        <v>36</v>
      </c>
      <c r="P31" s="15">
        <f>P29-P30</f>
        <v>0</v>
      </c>
      <c r="Q31" s="57" t="s">
        <v>49</v>
      </c>
      <c r="R31" s="8"/>
      <c r="S31" s="8"/>
    </row>
    <row r="32" spans="1:19" ht="21" customHeight="1" x14ac:dyDescent="0.15">
      <c r="O32" s="55" t="s">
        <v>48</v>
      </c>
      <c r="P32" s="108">
        <f>ROUNDDOWN(I29*0.2,0)</f>
        <v>0</v>
      </c>
      <c r="Q32" s="56" t="s">
        <v>50</v>
      </c>
    </row>
    <row r="33" spans="1:19" ht="18" customHeight="1" x14ac:dyDescent="0.15">
      <c r="O33" s="55"/>
      <c r="P33" s="58"/>
      <c r="Q33" s="56"/>
    </row>
    <row r="34" spans="1:19" ht="24" customHeight="1" thickBot="1" x14ac:dyDescent="0.2">
      <c r="A34" s="102" t="s">
        <v>83</v>
      </c>
      <c r="B34" s="103"/>
      <c r="J34" s="102" t="s">
        <v>73</v>
      </c>
    </row>
    <row r="35" spans="1:19" ht="36" customHeight="1" thickBot="1" x14ac:dyDescent="0.2">
      <c r="A35" s="46" t="s">
        <v>0</v>
      </c>
      <c r="B35" s="47" t="s">
        <v>1</v>
      </c>
      <c r="C35" s="48" t="s">
        <v>44</v>
      </c>
      <c r="D35" s="54" t="s">
        <v>66</v>
      </c>
      <c r="E35" s="48" t="s">
        <v>27</v>
      </c>
      <c r="F35" s="48" t="s">
        <v>32</v>
      </c>
      <c r="G35" s="64" t="s">
        <v>53</v>
      </c>
      <c r="H35" s="63"/>
      <c r="J35" s="123" t="s">
        <v>75</v>
      </c>
      <c r="K35" s="123"/>
      <c r="L35" s="123"/>
      <c r="M35" s="123"/>
      <c r="N35" s="123"/>
      <c r="O35" s="123"/>
      <c r="P35" s="123"/>
      <c r="Q35" s="123"/>
      <c r="R35" s="123"/>
      <c r="S35" s="123"/>
    </row>
    <row r="36" spans="1:19" ht="19.5" customHeight="1" x14ac:dyDescent="0.15">
      <c r="A36" s="92" t="s">
        <v>70</v>
      </c>
      <c r="B36" s="93" t="s">
        <v>29</v>
      </c>
      <c r="C36" s="93">
        <v>234567890</v>
      </c>
      <c r="D36" s="94" t="s">
        <v>24</v>
      </c>
      <c r="E36" s="95">
        <v>44927</v>
      </c>
      <c r="F36" s="95">
        <v>45261</v>
      </c>
      <c r="G36" s="96"/>
      <c r="H36" s="97"/>
      <c r="J36" s="123"/>
      <c r="K36" s="123"/>
      <c r="L36" s="123"/>
      <c r="M36" s="123"/>
      <c r="N36" s="123"/>
      <c r="O36" s="123"/>
      <c r="P36" s="123"/>
      <c r="Q36" s="123"/>
      <c r="R36" s="123"/>
      <c r="S36" s="123"/>
    </row>
    <row r="37" spans="1:19" ht="19.5" customHeight="1" x14ac:dyDescent="0.15">
      <c r="A37" s="89">
        <v>1</v>
      </c>
      <c r="B37" s="1"/>
      <c r="C37" s="1"/>
      <c r="D37" s="2"/>
      <c r="E37" s="3"/>
      <c r="F37" s="3"/>
      <c r="G37" s="67"/>
      <c r="H37" s="68"/>
      <c r="J37" s="123"/>
      <c r="K37" s="123"/>
      <c r="L37" s="123"/>
      <c r="M37" s="123"/>
      <c r="N37" s="123"/>
      <c r="O37" s="123"/>
      <c r="P37" s="123"/>
      <c r="Q37" s="123"/>
      <c r="R37" s="123"/>
      <c r="S37" s="123"/>
    </row>
    <row r="38" spans="1:19" ht="19.5" customHeight="1" x14ac:dyDescent="0.15">
      <c r="A38" s="89">
        <v>2</v>
      </c>
      <c r="B38" s="1"/>
      <c r="C38" s="1"/>
      <c r="D38" s="2"/>
      <c r="E38" s="3"/>
      <c r="F38" s="3"/>
      <c r="G38" s="67"/>
      <c r="H38" s="68"/>
      <c r="J38" s="123"/>
      <c r="K38" s="123"/>
      <c r="L38" s="123"/>
      <c r="M38" s="123"/>
      <c r="N38" s="123"/>
      <c r="O38" s="123"/>
      <c r="P38" s="123"/>
      <c r="Q38" s="123"/>
      <c r="R38" s="123"/>
      <c r="S38" s="123"/>
    </row>
    <row r="39" spans="1:19" ht="19.5" customHeight="1" x14ac:dyDescent="0.15">
      <c r="A39" s="89">
        <v>3</v>
      </c>
      <c r="B39" s="1"/>
      <c r="C39" s="1"/>
      <c r="D39" s="2"/>
      <c r="E39" s="3"/>
      <c r="F39" s="3"/>
      <c r="G39" s="67"/>
      <c r="H39" s="68"/>
      <c r="J39" s="123"/>
      <c r="K39" s="123"/>
      <c r="L39" s="123"/>
      <c r="M39" s="123"/>
      <c r="N39" s="123"/>
      <c r="O39" s="123"/>
      <c r="P39" s="123"/>
      <c r="Q39" s="123"/>
      <c r="R39" s="123"/>
      <c r="S39" s="123"/>
    </row>
    <row r="40" spans="1:19" ht="19.5" customHeight="1" x14ac:dyDescent="0.15">
      <c r="A40" s="89">
        <v>4</v>
      </c>
      <c r="B40" s="1"/>
      <c r="C40" s="1"/>
      <c r="D40" s="2"/>
      <c r="E40" s="3"/>
      <c r="F40" s="3"/>
      <c r="G40" s="67"/>
      <c r="H40" s="68"/>
      <c r="J40" s="123"/>
      <c r="K40" s="123"/>
      <c r="L40" s="123"/>
      <c r="M40" s="123"/>
      <c r="N40" s="123"/>
      <c r="O40" s="123"/>
      <c r="P40" s="123"/>
      <c r="Q40" s="123"/>
      <c r="R40" s="123"/>
      <c r="S40" s="123"/>
    </row>
    <row r="41" spans="1:19" ht="19.5" customHeight="1" x14ac:dyDescent="0.15">
      <c r="A41" s="89">
        <v>5</v>
      </c>
      <c r="B41" s="1"/>
      <c r="C41" s="1"/>
      <c r="D41" s="2"/>
      <c r="E41" s="3"/>
      <c r="F41" s="3"/>
      <c r="G41" s="67"/>
      <c r="H41" s="68"/>
      <c r="J41" s="123"/>
      <c r="K41" s="123"/>
      <c r="L41" s="123"/>
      <c r="M41" s="123"/>
      <c r="N41" s="123"/>
      <c r="O41" s="123"/>
      <c r="P41" s="123"/>
      <c r="Q41" s="123"/>
      <c r="R41" s="123"/>
      <c r="S41" s="123"/>
    </row>
    <row r="42" spans="1:19" ht="19.5" customHeight="1" x14ac:dyDescent="0.15">
      <c r="A42" s="89">
        <v>6</v>
      </c>
      <c r="B42" s="1"/>
      <c r="C42" s="1"/>
      <c r="D42" s="2"/>
      <c r="E42" s="3"/>
      <c r="F42" s="3"/>
      <c r="G42" s="67"/>
      <c r="H42" s="68"/>
      <c r="J42" s="123"/>
      <c r="K42" s="123"/>
      <c r="L42" s="123"/>
      <c r="M42" s="123"/>
      <c r="N42" s="123"/>
      <c r="O42" s="123"/>
      <c r="P42" s="123"/>
      <c r="Q42" s="123"/>
      <c r="R42" s="123"/>
      <c r="S42" s="123"/>
    </row>
    <row r="43" spans="1:19" ht="19.5" customHeight="1" x14ac:dyDescent="0.15">
      <c r="A43" s="89">
        <v>7</v>
      </c>
      <c r="B43" s="1"/>
      <c r="C43" s="1"/>
      <c r="D43" s="2"/>
      <c r="E43" s="3"/>
      <c r="F43" s="3"/>
      <c r="G43" s="67"/>
      <c r="H43" s="68"/>
      <c r="J43" s="123"/>
      <c r="K43" s="123"/>
      <c r="L43" s="123"/>
      <c r="M43" s="123"/>
      <c r="N43" s="123"/>
      <c r="O43" s="123"/>
      <c r="P43" s="123"/>
      <c r="Q43" s="123"/>
      <c r="R43" s="123"/>
      <c r="S43" s="123"/>
    </row>
    <row r="44" spans="1:19" ht="19.5" customHeight="1" x14ac:dyDescent="0.15">
      <c r="A44" s="89">
        <v>8</v>
      </c>
      <c r="B44" s="1"/>
      <c r="C44" s="1"/>
      <c r="D44" s="2"/>
      <c r="E44" s="3"/>
      <c r="F44" s="3"/>
      <c r="G44" s="67"/>
      <c r="H44" s="68"/>
      <c r="J44" s="123"/>
      <c r="K44" s="123"/>
      <c r="L44" s="123"/>
      <c r="M44" s="123"/>
      <c r="N44" s="123"/>
      <c r="O44" s="123"/>
      <c r="P44" s="123"/>
      <c r="Q44" s="123"/>
      <c r="R44" s="123"/>
      <c r="S44" s="123"/>
    </row>
    <row r="45" spans="1:19" ht="19.5" customHeight="1" x14ac:dyDescent="0.15">
      <c r="A45" s="89">
        <v>9</v>
      </c>
      <c r="B45" s="1"/>
      <c r="C45" s="1"/>
      <c r="D45" s="2"/>
      <c r="E45" s="3"/>
      <c r="F45" s="3"/>
      <c r="G45" s="67"/>
      <c r="H45" s="68"/>
      <c r="J45" s="123"/>
      <c r="K45" s="123"/>
      <c r="L45" s="123"/>
      <c r="M45" s="123"/>
      <c r="N45" s="123"/>
      <c r="O45" s="123"/>
      <c r="P45" s="123"/>
      <c r="Q45" s="123"/>
      <c r="R45" s="123"/>
      <c r="S45" s="123"/>
    </row>
    <row r="46" spans="1:19" ht="19.5" customHeight="1" x14ac:dyDescent="0.15">
      <c r="A46" s="89">
        <v>10</v>
      </c>
      <c r="B46" s="1"/>
      <c r="C46" s="1"/>
      <c r="D46" s="2"/>
      <c r="E46" s="3"/>
      <c r="F46" s="3"/>
      <c r="G46" s="67"/>
      <c r="H46" s="68"/>
      <c r="J46" s="123"/>
      <c r="K46" s="123"/>
      <c r="L46" s="123"/>
      <c r="M46" s="123"/>
      <c r="N46" s="123"/>
      <c r="O46" s="123"/>
      <c r="P46" s="123"/>
      <c r="Q46" s="123"/>
      <c r="R46" s="123"/>
      <c r="S46" s="123"/>
    </row>
    <row r="47" spans="1:19" ht="19.5" customHeight="1" x14ac:dyDescent="0.15">
      <c r="A47" s="89">
        <v>11</v>
      </c>
      <c r="B47" s="1"/>
      <c r="C47" s="1"/>
      <c r="D47" s="2"/>
      <c r="E47" s="3"/>
      <c r="F47" s="3"/>
      <c r="G47" s="67"/>
      <c r="H47" s="68"/>
      <c r="J47" s="123"/>
      <c r="K47" s="123"/>
      <c r="L47" s="123"/>
      <c r="M47" s="123"/>
      <c r="N47" s="123"/>
      <c r="O47" s="123"/>
      <c r="P47" s="123"/>
      <c r="Q47" s="123"/>
      <c r="R47" s="123"/>
      <c r="S47" s="123"/>
    </row>
    <row r="48" spans="1:19" ht="19.5" customHeight="1" x14ac:dyDescent="0.15">
      <c r="A48" s="89">
        <v>12</v>
      </c>
      <c r="B48" s="1"/>
      <c r="C48" s="1"/>
      <c r="D48" s="2"/>
      <c r="E48" s="3"/>
      <c r="F48" s="3"/>
      <c r="G48" s="67"/>
      <c r="H48" s="68"/>
      <c r="J48" s="123"/>
      <c r="K48" s="123"/>
      <c r="L48" s="123"/>
      <c r="M48" s="123"/>
      <c r="N48" s="123"/>
      <c r="O48" s="123"/>
      <c r="P48" s="123"/>
      <c r="Q48" s="123"/>
      <c r="R48" s="123"/>
      <c r="S48" s="123"/>
    </row>
    <row r="49" spans="1:19" ht="19.5" customHeight="1" x14ac:dyDescent="0.15">
      <c r="A49" s="89">
        <v>13</v>
      </c>
      <c r="B49" s="1"/>
      <c r="C49" s="1"/>
      <c r="D49" s="2"/>
      <c r="E49" s="3"/>
      <c r="F49" s="3"/>
      <c r="G49" s="67"/>
      <c r="H49" s="68"/>
      <c r="J49" s="123"/>
      <c r="K49" s="123"/>
      <c r="L49" s="123"/>
      <c r="M49" s="123"/>
      <c r="N49" s="123"/>
      <c r="O49" s="123"/>
      <c r="P49" s="123"/>
      <c r="Q49" s="123"/>
      <c r="R49" s="123"/>
      <c r="S49" s="123"/>
    </row>
    <row r="50" spans="1:19" ht="19.5" customHeight="1" x14ac:dyDescent="0.15">
      <c r="A50" s="89">
        <v>14</v>
      </c>
      <c r="B50" s="1"/>
      <c r="C50" s="1"/>
      <c r="D50" s="2"/>
      <c r="E50" s="3"/>
      <c r="F50" s="3"/>
      <c r="G50" s="67"/>
      <c r="H50" s="68"/>
      <c r="J50" s="123"/>
      <c r="K50" s="123"/>
      <c r="L50" s="123"/>
      <c r="M50" s="123"/>
      <c r="N50" s="123"/>
      <c r="O50" s="123"/>
      <c r="P50" s="123"/>
      <c r="Q50" s="123"/>
      <c r="R50" s="123"/>
      <c r="S50" s="123"/>
    </row>
    <row r="51" spans="1:19" ht="19.5" customHeight="1" x14ac:dyDescent="0.15">
      <c r="A51" s="89">
        <v>15</v>
      </c>
      <c r="B51" s="1"/>
      <c r="C51" s="1"/>
      <c r="D51" s="2"/>
      <c r="E51" s="3"/>
      <c r="F51" s="3"/>
      <c r="G51" s="67"/>
      <c r="H51" s="68"/>
      <c r="J51" s="123"/>
      <c r="K51" s="123"/>
      <c r="L51" s="123"/>
      <c r="M51" s="123"/>
      <c r="N51" s="123"/>
      <c r="O51" s="123"/>
      <c r="P51" s="123"/>
      <c r="Q51" s="123"/>
      <c r="R51" s="123"/>
      <c r="S51" s="123"/>
    </row>
    <row r="52" spans="1:19" ht="19.5" customHeight="1" x14ac:dyDescent="0.15">
      <c r="A52" s="89">
        <v>16</v>
      </c>
      <c r="B52" s="1"/>
      <c r="C52" s="1"/>
      <c r="D52" s="2"/>
      <c r="E52" s="3"/>
      <c r="F52" s="3"/>
      <c r="G52" s="67"/>
      <c r="H52" s="68"/>
      <c r="J52" s="123"/>
      <c r="K52" s="123"/>
      <c r="L52" s="123"/>
      <c r="M52" s="123"/>
      <c r="N52" s="123"/>
      <c r="O52" s="123"/>
      <c r="P52" s="123"/>
      <c r="Q52" s="123"/>
      <c r="R52" s="123"/>
      <c r="S52" s="123"/>
    </row>
    <row r="53" spans="1:19" ht="19.5" customHeight="1" x14ac:dyDescent="0.15">
      <c r="A53" s="89">
        <v>17</v>
      </c>
      <c r="B53" s="1"/>
      <c r="C53" s="1"/>
      <c r="D53" s="2"/>
      <c r="E53" s="3"/>
      <c r="F53" s="3"/>
      <c r="G53" s="67"/>
      <c r="H53" s="68"/>
      <c r="J53" s="123"/>
      <c r="K53" s="123"/>
      <c r="L53" s="123"/>
      <c r="M53" s="123"/>
      <c r="N53" s="123"/>
      <c r="O53" s="123"/>
      <c r="P53" s="123"/>
      <c r="Q53" s="123"/>
      <c r="R53" s="123"/>
      <c r="S53" s="123"/>
    </row>
    <row r="54" spans="1:19" ht="19.5" customHeight="1" x14ac:dyDescent="0.15">
      <c r="A54" s="89">
        <v>18</v>
      </c>
      <c r="B54" s="1"/>
      <c r="C54" s="1"/>
      <c r="D54" s="2"/>
      <c r="E54" s="3"/>
      <c r="F54" s="3"/>
      <c r="G54" s="67"/>
      <c r="H54" s="68"/>
      <c r="J54" s="123"/>
      <c r="K54" s="123"/>
      <c r="L54" s="123"/>
      <c r="M54" s="123"/>
      <c r="N54" s="123"/>
      <c r="O54" s="123"/>
      <c r="P54" s="123"/>
      <c r="Q54" s="123"/>
      <c r="R54" s="123"/>
      <c r="S54" s="123"/>
    </row>
    <row r="55" spans="1:19" ht="19.5" customHeight="1" x14ac:dyDescent="0.15">
      <c r="A55" s="89">
        <v>19</v>
      </c>
      <c r="B55" s="1"/>
      <c r="C55" s="1"/>
      <c r="D55" s="2"/>
      <c r="E55" s="3"/>
      <c r="F55" s="3"/>
      <c r="G55" s="67"/>
      <c r="H55" s="68"/>
      <c r="J55" s="123"/>
      <c r="K55" s="123"/>
      <c r="L55" s="123"/>
      <c r="M55" s="123"/>
      <c r="N55" s="123"/>
      <c r="O55" s="123"/>
      <c r="P55" s="123"/>
      <c r="Q55" s="123"/>
      <c r="R55" s="123"/>
      <c r="S55" s="123"/>
    </row>
    <row r="56" spans="1:19" ht="19.5" customHeight="1" thickBot="1" x14ac:dyDescent="0.2">
      <c r="A56" s="90">
        <v>20</v>
      </c>
      <c r="B56" s="22"/>
      <c r="C56" s="41"/>
      <c r="D56" s="23"/>
      <c r="E56" s="24"/>
      <c r="F56" s="24"/>
      <c r="G56" s="69"/>
      <c r="H56" s="70"/>
      <c r="J56" s="123"/>
      <c r="K56" s="123"/>
      <c r="L56" s="123"/>
      <c r="M56" s="123"/>
      <c r="N56" s="123"/>
      <c r="O56" s="123"/>
      <c r="P56" s="123"/>
      <c r="Q56" s="123"/>
      <c r="R56" s="123"/>
      <c r="S56" s="123"/>
    </row>
    <row r="57" spans="1:19" ht="21" customHeight="1" x14ac:dyDescent="0.15"/>
    <row r="58" spans="1:19" ht="29.25" customHeight="1" x14ac:dyDescent="0.15">
      <c r="A58" s="102" t="s">
        <v>84</v>
      </c>
      <c r="B58" s="103"/>
      <c r="F58" s="91"/>
    </row>
    <row r="59" spans="1:19" ht="18" customHeight="1" x14ac:dyDescent="0.15"/>
    <row r="60" spans="1:19" ht="18" customHeight="1" x14ac:dyDescent="0.15"/>
    <row r="61" spans="1:19" ht="18" customHeight="1" x14ac:dyDescent="0.15"/>
    <row r="76" spans="5:6" x14ac:dyDescent="0.15">
      <c r="E76" s="111"/>
      <c r="F76" s="111"/>
    </row>
  </sheetData>
  <mergeCells count="2">
    <mergeCell ref="C3:E3"/>
    <mergeCell ref="J35:S56"/>
  </mergeCells>
  <phoneticPr fontId="1"/>
  <dataValidations count="3">
    <dataValidation type="list" allowBlank="1" showInputMessage="1" showErrorMessage="1" sqref="D8:D28 D36:D56">
      <formula1>"１号,２号"</formula1>
    </dataValidation>
    <dataValidation type="list" allowBlank="1" showInputMessage="1" showErrorMessage="1" sqref="M8:M28 K8:K28">
      <formula1>"要介護５,要介護４,要介護３,要介護２,要介護１,要支援２,要支援１"</formula1>
    </dataValidation>
    <dataValidation type="list" allowBlank="1" showInputMessage="1" showErrorMessage="1" sqref="Q8:Q28">
      <formula1>"更新,区分変更"</formula1>
    </dataValidation>
  </dataValidations>
  <pageMargins left="0.39370078740157483" right="0.39370078740157483" top="0.55118110236220474" bottom="0.35433070866141736" header="0.31496062992125984" footer="0.31496062992125984"/>
  <pageSetup paperSize="9" scale="86" orientation="landscape" r:id="rId1"/>
  <rowBreaks count="1" manualBreakCount="1">
    <brk id="3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view="pageBreakPreview" topLeftCell="A121" zoomScaleNormal="100" zoomScaleSheetLayoutView="100" workbookViewId="0">
      <selection activeCell="O126" sqref="O126"/>
    </sheetView>
  </sheetViews>
  <sheetFormatPr defaultRowHeight="13.5" x14ac:dyDescent="0.15"/>
  <cols>
    <col min="1" max="1" width="3.375" customWidth="1"/>
    <col min="2" max="2" width="13.75" customWidth="1"/>
    <col min="3" max="3" width="12.125" customWidth="1"/>
    <col min="4" max="4" width="5.125" customWidth="1"/>
    <col min="5" max="5" width="9" customWidth="1"/>
    <col min="6" max="6" width="9.375" customWidth="1"/>
    <col min="7" max="7" width="8.125" customWidth="1"/>
    <col min="8" max="8" width="11.875" customWidth="1"/>
    <col min="9" max="9" width="5" customWidth="1"/>
    <col min="10" max="10" width="2.625" customWidth="1"/>
    <col min="11" max="11" width="8.5" customWidth="1"/>
    <col min="12" max="12" width="2.625" customWidth="1"/>
    <col min="13" max="13" width="8.125" customWidth="1"/>
    <col min="14" max="14" width="5.25" customWidth="1"/>
    <col min="15" max="15" width="5" customWidth="1"/>
    <col min="16" max="16" width="6" customWidth="1"/>
    <col min="17" max="17" width="7.625" customWidth="1"/>
    <col min="18" max="18" width="15.875" customWidth="1"/>
    <col min="19" max="19" width="7.875" customWidth="1"/>
  </cols>
  <sheetData>
    <row r="1" spans="1:19" x14ac:dyDescent="0.15">
      <c r="A1" t="s">
        <v>71</v>
      </c>
    </row>
    <row r="2" spans="1:19" ht="18" customHeight="1" x14ac:dyDescent="0.15">
      <c r="F2" s="110"/>
      <c r="G2" s="110"/>
      <c r="H2" s="110"/>
      <c r="I2" s="110"/>
      <c r="J2" s="110"/>
      <c r="K2" s="110"/>
      <c r="L2" s="110"/>
      <c r="M2" s="110"/>
    </row>
    <row r="3" spans="1:19" ht="18.75" customHeight="1" x14ac:dyDescent="0.15">
      <c r="A3" s="88" t="s">
        <v>45</v>
      </c>
      <c r="B3" s="44"/>
      <c r="C3" s="122"/>
      <c r="D3" s="122"/>
      <c r="E3" s="122"/>
    </row>
    <row r="4" spans="1:19" ht="12.7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8" customHeight="1" x14ac:dyDescent="0.15">
      <c r="A5" s="10" t="s">
        <v>81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8" customHeight="1" thickBot="1" x14ac:dyDescent="0.2">
      <c r="A6" s="10"/>
      <c r="B6" s="8" t="s">
        <v>82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1"/>
    </row>
    <row r="7" spans="1:19" ht="46.5" customHeight="1" thickBot="1" x14ac:dyDescent="0.2">
      <c r="A7" s="46" t="s">
        <v>0</v>
      </c>
      <c r="B7" s="47" t="s">
        <v>1</v>
      </c>
      <c r="C7" s="47" t="s">
        <v>2</v>
      </c>
      <c r="D7" s="54" t="s">
        <v>66</v>
      </c>
      <c r="E7" s="54" t="s">
        <v>27</v>
      </c>
      <c r="F7" s="54" t="s">
        <v>26</v>
      </c>
      <c r="G7" s="72" t="s">
        <v>62</v>
      </c>
      <c r="H7" s="72" t="s">
        <v>63</v>
      </c>
      <c r="I7" s="73" t="s">
        <v>67</v>
      </c>
      <c r="J7" s="71" t="s">
        <v>54</v>
      </c>
      <c r="K7" s="54" t="s">
        <v>64</v>
      </c>
      <c r="L7" s="71" t="s">
        <v>54</v>
      </c>
      <c r="M7" s="54" t="s">
        <v>65</v>
      </c>
      <c r="N7" s="73" t="s">
        <v>68</v>
      </c>
      <c r="O7" s="74" t="s">
        <v>69</v>
      </c>
      <c r="P7" s="73" t="s">
        <v>74</v>
      </c>
      <c r="Q7" s="54" t="s">
        <v>77</v>
      </c>
      <c r="R7" s="75" t="s">
        <v>72</v>
      </c>
      <c r="S7" s="53" t="s">
        <v>47</v>
      </c>
    </row>
    <row r="8" spans="1:19" ht="19.5" customHeight="1" x14ac:dyDescent="0.15">
      <c r="A8" s="98" t="s">
        <v>70</v>
      </c>
      <c r="B8" s="93" t="s">
        <v>25</v>
      </c>
      <c r="C8" s="93">
        <v>123456789</v>
      </c>
      <c r="D8" s="94" t="s">
        <v>4</v>
      </c>
      <c r="E8" s="95">
        <v>44652</v>
      </c>
      <c r="F8" s="95">
        <v>44866</v>
      </c>
      <c r="G8" s="77">
        <f>EDATE(E8,2)</f>
        <v>44713</v>
      </c>
      <c r="H8" s="80" t="str">
        <f>IF(G8&lt;F8,"２か月以上","２か月未満")</f>
        <v>２か月以上</v>
      </c>
      <c r="I8" s="6" t="str">
        <f>IF(H8="２か月以上","○","×")</f>
        <v>○</v>
      </c>
      <c r="J8" s="82">
        <f>VLOOKUP(K8,介護度データ!$A$1:$B$7,2,1)</f>
        <v>7</v>
      </c>
      <c r="K8" s="94" t="s">
        <v>7</v>
      </c>
      <c r="L8" s="82">
        <f>VLOOKUP(M8,介護度データ!$A$1:$B$7,2,1)</f>
        <v>6</v>
      </c>
      <c r="M8" s="94" t="s">
        <v>18</v>
      </c>
      <c r="N8" s="36" t="str">
        <f>IF(J8-L8&gt;0,"○","×")</f>
        <v>○</v>
      </c>
      <c r="O8" s="85" t="b">
        <f>AND(I8="○",N8="○")</f>
        <v>1</v>
      </c>
      <c r="P8" s="39" t="str">
        <f>IF(O8=TRUE,"◎","×")</f>
        <v>◎</v>
      </c>
      <c r="Q8" s="99" t="s">
        <v>22</v>
      </c>
      <c r="R8" s="100"/>
      <c r="S8" s="16"/>
    </row>
    <row r="9" spans="1:19" ht="19.5" customHeight="1" x14ac:dyDescent="0.15">
      <c r="A9" s="18">
        <v>1</v>
      </c>
      <c r="B9" s="1"/>
      <c r="C9" s="1"/>
      <c r="D9" s="2"/>
      <c r="E9" s="3"/>
      <c r="F9" s="3"/>
      <c r="G9" s="77">
        <f t="shared" ref="G9:G39" si="0">EDATE(E9,2)</f>
        <v>60</v>
      </c>
      <c r="H9" s="80" t="str">
        <f t="shared" ref="H9:H67" si="1">IF(G9&lt;F9,"２か月以上","２か月未満")</f>
        <v>２か月未満</v>
      </c>
      <c r="I9" s="6" t="str">
        <f t="shared" ref="I9:I67" si="2">IF(H9="２か月以上","○","×")</f>
        <v>×</v>
      </c>
      <c r="J9" s="83" t="e">
        <f>VLOOKUP(K9,介護度データ!$A$1:$B$7,2,1)</f>
        <v>#N/A</v>
      </c>
      <c r="K9" s="2"/>
      <c r="L9" s="83" t="e">
        <f>VLOOKUP(M9,介護度データ!$A$1:$B$7,2,1)</f>
        <v>#N/A</v>
      </c>
      <c r="M9" s="2"/>
      <c r="N9" s="6" t="e">
        <f t="shared" ref="N9:N17" si="3">IF(J9-L9&gt;0,"○","×")</f>
        <v>#N/A</v>
      </c>
      <c r="O9" s="86" t="e">
        <f t="shared" ref="O9:O17" si="4">AND(I9="○",N9="○")</f>
        <v>#N/A</v>
      </c>
      <c r="P9" s="7" t="e">
        <f t="shared" ref="P9:P17" si="5">IF(O9=TRUE,"◎","×")</f>
        <v>#N/A</v>
      </c>
      <c r="Q9" s="43"/>
      <c r="R9" s="19"/>
      <c r="S9" s="16"/>
    </row>
    <row r="10" spans="1:19" ht="19.5" customHeight="1" x14ac:dyDescent="0.15">
      <c r="A10" s="18">
        <v>2</v>
      </c>
      <c r="B10" s="1"/>
      <c r="C10" s="1"/>
      <c r="D10" s="2"/>
      <c r="E10" s="3"/>
      <c r="F10" s="3"/>
      <c r="G10" s="77">
        <f t="shared" si="0"/>
        <v>60</v>
      </c>
      <c r="H10" s="80" t="str">
        <f t="shared" si="1"/>
        <v>２か月未満</v>
      </c>
      <c r="I10" s="6" t="str">
        <f t="shared" si="2"/>
        <v>×</v>
      </c>
      <c r="J10" s="83" t="e">
        <f>VLOOKUP(K10,介護度データ!$A$1:$B$7,2,1)</f>
        <v>#N/A</v>
      </c>
      <c r="K10" s="2"/>
      <c r="L10" s="83" t="e">
        <f>VLOOKUP(M10,介護度データ!$A$1:$B$7,2,1)</f>
        <v>#N/A</v>
      </c>
      <c r="M10" s="2"/>
      <c r="N10" s="6" t="e">
        <f t="shared" si="3"/>
        <v>#N/A</v>
      </c>
      <c r="O10" s="86" t="e">
        <f t="shared" si="4"/>
        <v>#N/A</v>
      </c>
      <c r="P10" s="7" t="e">
        <f t="shared" si="5"/>
        <v>#N/A</v>
      </c>
      <c r="Q10" s="43"/>
      <c r="R10" s="20"/>
      <c r="S10" s="16"/>
    </row>
    <row r="11" spans="1:19" ht="19.5" customHeight="1" x14ac:dyDescent="0.15">
      <c r="A11" s="18">
        <v>3</v>
      </c>
      <c r="B11" s="1"/>
      <c r="C11" s="1"/>
      <c r="D11" s="2"/>
      <c r="E11" s="3"/>
      <c r="F11" s="3"/>
      <c r="G11" s="77">
        <f t="shared" si="0"/>
        <v>60</v>
      </c>
      <c r="H11" s="80" t="str">
        <f t="shared" si="1"/>
        <v>２か月未満</v>
      </c>
      <c r="I11" s="6" t="str">
        <f t="shared" si="2"/>
        <v>×</v>
      </c>
      <c r="J11" s="83" t="e">
        <f>VLOOKUP(K11,介護度データ!$A$1:$B$7,2,1)</f>
        <v>#N/A</v>
      </c>
      <c r="K11" s="2"/>
      <c r="L11" s="83" t="e">
        <f>VLOOKUP(M11,介護度データ!$A$1:$B$7,2,1)</f>
        <v>#N/A</v>
      </c>
      <c r="M11" s="2"/>
      <c r="N11" s="6" t="e">
        <f t="shared" si="3"/>
        <v>#N/A</v>
      </c>
      <c r="O11" s="86" t="e">
        <f t="shared" si="4"/>
        <v>#N/A</v>
      </c>
      <c r="P11" s="7" t="e">
        <f t="shared" si="5"/>
        <v>#N/A</v>
      </c>
      <c r="Q11" s="43"/>
      <c r="R11" s="20"/>
      <c r="S11" s="16"/>
    </row>
    <row r="12" spans="1:19" ht="19.5" customHeight="1" x14ac:dyDescent="0.15">
      <c r="A12" s="18">
        <v>4</v>
      </c>
      <c r="B12" s="1"/>
      <c r="C12" s="1"/>
      <c r="D12" s="2"/>
      <c r="E12" s="3"/>
      <c r="F12" s="3"/>
      <c r="G12" s="77">
        <f t="shared" si="0"/>
        <v>60</v>
      </c>
      <c r="H12" s="80" t="str">
        <f t="shared" si="1"/>
        <v>２か月未満</v>
      </c>
      <c r="I12" s="6" t="str">
        <f t="shared" si="2"/>
        <v>×</v>
      </c>
      <c r="J12" s="83" t="e">
        <f>VLOOKUP(K12,介護度データ!$A$1:$B$7,2,1)</f>
        <v>#N/A</v>
      </c>
      <c r="K12" s="2"/>
      <c r="L12" s="83" t="e">
        <f>VLOOKUP(M12,介護度データ!$A$1:$B$7,2,1)</f>
        <v>#N/A</v>
      </c>
      <c r="M12" s="2"/>
      <c r="N12" s="6" t="e">
        <f t="shared" si="3"/>
        <v>#N/A</v>
      </c>
      <c r="O12" s="86" t="e">
        <f t="shared" si="4"/>
        <v>#N/A</v>
      </c>
      <c r="P12" s="7" t="e">
        <f t="shared" si="5"/>
        <v>#N/A</v>
      </c>
      <c r="Q12" s="43"/>
      <c r="R12" s="20"/>
      <c r="S12" s="16"/>
    </row>
    <row r="13" spans="1:19" ht="19.5" customHeight="1" x14ac:dyDescent="0.15">
      <c r="A13" s="18">
        <v>5</v>
      </c>
      <c r="B13" s="1"/>
      <c r="C13" s="1"/>
      <c r="D13" s="2"/>
      <c r="E13" s="3"/>
      <c r="F13" s="3"/>
      <c r="G13" s="77">
        <f t="shared" si="0"/>
        <v>60</v>
      </c>
      <c r="H13" s="80" t="str">
        <f t="shared" si="1"/>
        <v>２か月未満</v>
      </c>
      <c r="I13" s="6" t="str">
        <f t="shared" si="2"/>
        <v>×</v>
      </c>
      <c r="J13" s="83" t="e">
        <f>VLOOKUP(K13,介護度データ!$A$1:$B$7,2,1)</f>
        <v>#N/A</v>
      </c>
      <c r="K13" s="2"/>
      <c r="L13" s="83" t="e">
        <f>VLOOKUP(M13,介護度データ!$A$1:$B$7,2,1)</f>
        <v>#N/A</v>
      </c>
      <c r="M13" s="2"/>
      <c r="N13" s="6" t="e">
        <f t="shared" si="3"/>
        <v>#N/A</v>
      </c>
      <c r="O13" s="86" t="e">
        <f t="shared" si="4"/>
        <v>#N/A</v>
      </c>
      <c r="P13" s="7" t="e">
        <f t="shared" si="5"/>
        <v>#N/A</v>
      </c>
      <c r="Q13" s="43"/>
      <c r="R13" s="20"/>
      <c r="S13" s="16"/>
    </row>
    <row r="14" spans="1:19" ht="19.5" customHeight="1" x14ac:dyDescent="0.15">
      <c r="A14" s="18">
        <v>6</v>
      </c>
      <c r="B14" s="1"/>
      <c r="C14" s="1"/>
      <c r="D14" s="2"/>
      <c r="E14" s="3"/>
      <c r="F14" s="3"/>
      <c r="G14" s="77">
        <f t="shared" si="0"/>
        <v>60</v>
      </c>
      <c r="H14" s="80" t="str">
        <f t="shared" si="1"/>
        <v>２か月未満</v>
      </c>
      <c r="I14" s="6" t="str">
        <f t="shared" si="2"/>
        <v>×</v>
      </c>
      <c r="J14" s="83" t="e">
        <f>VLOOKUP(K14,介護度データ!$A$1:$B$7,2,1)</f>
        <v>#N/A</v>
      </c>
      <c r="K14" s="2"/>
      <c r="L14" s="83" t="e">
        <f>VLOOKUP(M14,介護度データ!$A$1:$B$7,2,1)</f>
        <v>#N/A</v>
      </c>
      <c r="M14" s="2"/>
      <c r="N14" s="6" t="e">
        <f t="shared" si="3"/>
        <v>#N/A</v>
      </c>
      <c r="O14" s="86" t="e">
        <f t="shared" si="4"/>
        <v>#N/A</v>
      </c>
      <c r="P14" s="7" t="e">
        <f t="shared" si="5"/>
        <v>#N/A</v>
      </c>
      <c r="Q14" s="43"/>
      <c r="R14" s="20"/>
      <c r="S14" s="16"/>
    </row>
    <row r="15" spans="1:19" ht="19.5" customHeight="1" x14ac:dyDescent="0.15">
      <c r="A15" s="18">
        <v>7</v>
      </c>
      <c r="B15" s="1"/>
      <c r="C15" s="1"/>
      <c r="D15" s="2"/>
      <c r="E15" s="3"/>
      <c r="F15" s="3"/>
      <c r="G15" s="77">
        <f t="shared" si="0"/>
        <v>60</v>
      </c>
      <c r="H15" s="80" t="str">
        <f t="shared" si="1"/>
        <v>２か月未満</v>
      </c>
      <c r="I15" s="6" t="str">
        <f t="shared" si="2"/>
        <v>×</v>
      </c>
      <c r="J15" s="83" t="e">
        <f>VLOOKUP(K15,介護度データ!$A$1:$B$7,2,1)</f>
        <v>#N/A</v>
      </c>
      <c r="K15" s="2"/>
      <c r="L15" s="83" t="e">
        <f>VLOOKUP(M15,介護度データ!$A$1:$B$7,2,1)</f>
        <v>#N/A</v>
      </c>
      <c r="M15" s="2"/>
      <c r="N15" s="6" t="e">
        <f t="shared" si="3"/>
        <v>#N/A</v>
      </c>
      <c r="O15" s="86" t="e">
        <f t="shared" si="4"/>
        <v>#N/A</v>
      </c>
      <c r="P15" s="7" t="e">
        <f t="shared" si="5"/>
        <v>#N/A</v>
      </c>
      <c r="Q15" s="43"/>
      <c r="R15" s="20"/>
      <c r="S15" s="16"/>
    </row>
    <row r="16" spans="1:19" ht="19.5" customHeight="1" x14ac:dyDescent="0.15">
      <c r="A16" s="18">
        <v>8</v>
      </c>
      <c r="B16" s="1"/>
      <c r="C16" s="1"/>
      <c r="D16" s="2"/>
      <c r="E16" s="3"/>
      <c r="F16" s="3"/>
      <c r="G16" s="77">
        <f t="shared" si="0"/>
        <v>60</v>
      </c>
      <c r="H16" s="80" t="str">
        <f t="shared" si="1"/>
        <v>２か月未満</v>
      </c>
      <c r="I16" s="6" t="str">
        <f t="shared" si="2"/>
        <v>×</v>
      </c>
      <c r="J16" s="83" t="e">
        <f>VLOOKUP(K16,介護度データ!$A$1:$B$7,2,1)</f>
        <v>#N/A</v>
      </c>
      <c r="K16" s="2"/>
      <c r="L16" s="83" t="e">
        <f>VLOOKUP(M16,介護度データ!$A$1:$B$7,2,1)</f>
        <v>#N/A</v>
      </c>
      <c r="M16" s="2"/>
      <c r="N16" s="6" t="e">
        <f t="shared" si="3"/>
        <v>#N/A</v>
      </c>
      <c r="O16" s="86" t="e">
        <f t="shared" si="4"/>
        <v>#N/A</v>
      </c>
      <c r="P16" s="7" t="e">
        <f t="shared" si="5"/>
        <v>#N/A</v>
      </c>
      <c r="Q16" s="43"/>
      <c r="R16" s="20"/>
      <c r="S16" s="16"/>
    </row>
    <row r="17" spans="1:19" ht="19.5" customHeight="1" x14ac:dyDescent="0.15">
      <c r="A17" s="18">
        <v>9</v>
      </c>
      <c r="B17" s="1"/>
      <c r="C17" s="1"/>
      <c r="D17" s="2"/>
      <c r="E17" s="3"/>
      <c r="F17" s="3"/>
      <c r="G17" s="77">
        <f t="shared" si="0"/>
        <v>60</v>
      </c>
      <c r="H17" s="80" t="str">
        <f t="shared" si="1"/>
        <v>２か月未満</v>
      </c>
      <c r="I17" s="6" t="str">
        <f t="shared" si="2"/>
        <v>×</v>
      </c>
      <c r="J17" s="83" t="e">
        <f>VLOOKUP(K17,介護度データ!$A$1:$B$7,2,1)</f>
        <v>#N/A</v>
      </c>
      <c r="K17" s="2"/>
      <c r="L17" s="83" t="e">
        <f>VLOOKUP(M17,介護度データ!$A$1:$B$7,2,1)</f>
        <v>#N/A</v>
      </c>
      <c r="M17" s="2"/>
      <c r="N17" s="6" t="e">
        <f t="shared" si="3"/>
        <v>#N/A</v>
      </c>
      <c r="O17" s="86" t="e">
        <f t="shared" si="4"/>
        <v>#N/A</v>
      </c>
      <c r="P17" s="7" t="e">
        <f t="shared" si="5"/>
        <v>#N/A</v>
      </c>
      <c r="Q17" s="43"/>
      <c r="R17" s="20"/>
      <c r="S17" s="16"/>
    </row>
    <row r="18" spans="1:19" ht="19.5" customHeight="1" x14ac:dyDescent="0.15">
      <c r="A18" s="18">
        <v>10</v>
      </c>
      <c r="B18" s="1"/>
      <c r="C18" s="1"/>
      <c r="D18" s="2"/>
      <c r="E18" s="3"/>
      <c r="F18" s="3"/>
      <c r="G18" s="77">
        <f t="shared" si="0"/>
        <v>60</v>
      </c>
      <c r="H18" s="80" t="str">
        <f t="shared" si="1"/>
        <v>２か月未満</v>
      </c>
      <c r="I18" s="6" t="str">
        <f t="shared" si="2"/>
        <v>×</v>
      </c>
      <c r="J18" s="83" t="e">
        <f>VLOOKUP(K18,介護度データ!$A$1:$B$7,2,1)</f>
        <v>#N/A</v>
      </c>
      <c r="K18" s="2"/>
      <c r="L18" s="83" t="e">
        <f>VLOOKUP(M18,介護度データ!$A$1:$B$7,2,1)</f>
        <v>#N/A</v>
      </c>
      <c r="M18" s="2"/>
      <c r="N18" s="6" t="e">
        <f t="shared" ref="N18" si="6">IF(J18-L18&gt;0,"○","×")</f>
        <v>#N/A</v>
      </c>
      <c r="O18" s="86" t="e">
        <f t="shared" ref="O18" si="7">AND(I18="○",N18="○")</f>
        <v>#N/A</v>
      </c>
      <c r="P18" s="7" t="e">
        <f t="shared" ref="P18" si="8">IF(O18=TRUE,"◎","×")</f>
        <v>#N/A</v>
      </c>
      <c r="Q18" s="43"/>
      <c r="R18" s="20"/>
      <c r="S18" s="16"/>
    </row>
    <row r="19" spans="1:19" ht="19.5" customHeight="1" x14ac:dyDescent="0.15">
      <c r="A19" s="18">
        <v>11</v>
      </c>
      <c r="B19" s="1"/>
      <c r="C19" s="1"/>
      <c r="D19" s="2"/>
      <c r="E19" s="3"/>
      <c r="F19" s="3"/>
      <c r="G19" s="77">
        <f t="shared" si="0"/>
        <v>60</v>
      </c>
      <c r="H19" s="80" t="str">
        <f t="shared" si="1"/>
        <v>２か月未満</v>
      </c>
      <c r="I19" s="6" t="str">
        <f t="shared" si="2"/>
        <v>×</v>
      </c>
      <c r="J19" s="83" t="e">
        <f>VLOOKUP(K19,介護度データ!$A$1:$B$7,2,1)</f>
        <v>#N/A</v>
      </c>
      <c r="K19" s="2"/>
      <c r="L19" s="83" t="e">
        <f>VLOOKUP(M19,介護度データ!$A$1:$B$7,2,1)</f>
        <v>#N/A</v>
      </c>
      <c r="M19" s="2"/>
      <c r="N19" s="6" t="e">
        <f t="shared" ref="N19:N67" si="9">IF(J19-L19&gt;0,"○","×")</f>
        <v>#N/A</v>
      </c>
      <c r="O19" s="86" t="e">
        <f t="shared" ref="O19:O67" si="10">AND(I19="○",N19="○")</f>
        <v>#N/A</v>
      </c>
      <c r="P19" s="7" t="e">
        <f t="shared" ref="P19:P67" si="11">IF(O19=TRUE,"◎","×")</f>
        <v>#N/A</v>
      </c>
      <c r="Q19" s="43"/>
      <c r="R19" s="20"/>
      <c r="S19" s="16"/>
    </row>
    <row r="20" spans="1:19" ht="19.5" customHeight="1" x14ac:dyDescent="0.15">
      <c r="A20" s="18">
        <v>12</v>
      </c>
      <c r="B20" s="1"/>
      <c r="C20" s="1"/>
      <c r="D20" s="2"/>
      <c r="E20" s="3"/>
      <c r="F20" s="3"/>
      <c r="G20" s="77">
        <f t="shared" si="0"/>
        <v>60</v>
      </c>
      <c r="H20" s="80" t="str">
        <f t="shared" si="1"/>
        <v>２か月未満</v>
      </c>
      <c r="I20" s="6" t="str">
        <f t="shared" si="2"/>
        <v>×</v>
      </c>
      <c r="J20" s="83" t="e">
        <f>VLOOKUP(K20,介護度データ!$A$1:$B$7,2,1)</f>
        <v>#N/A</v>
      </c>
      <c r="K20" s="2"/>
      <c r="L20" s="83" t="e">
        <f>VLOOKUP(M20,介護度データ!$A$1:$B$7,2,1)</f>
        <v>#N/A</v>
      </c>
      <c r="M20" s="2"/>
      <c r="N20" s="6" t="e">
        <f t="shared" si="9"/>
        <v>#N/A</v>
      </c>
      <c r="O20" s="86" t="e">
        <f t="shared" si="10"/>
        <v>#N/A</v>
      </c>
      <c r="P20" s="7" t="e">
        <f t="shared" si="11"/>
        <v>#N/A</v>
      </c>
      <c r="Q20" s="43"/>
      <c r="R20" s="20"/>
      <c r="S20" s="16"/>
    </row>
    <row r="21" spans="1:19" ht="19.5" customHeight="1" x14ac:dyDescent="0.15">
      <c r="A21" s="18">
        <v>13</v>
      </c>
      <c r="B21" s="1"/>
      <c r="C21" s="1"/>
      <c r="D21" s="2"/>
      <c r="E21" s="3"/>
      <c r="F21" s="3"/>
      <c r="G21" s="77">
        <f t="shared" si="0"/>
        <v>60</v>
      </c>
      <c r="H21" s="80" t="str">
        <f t="shared" si="1"/>
        <v>２か月未満</v>
      </c>
      <c r="I21" s="6" t="str">
        <f t="shared" si="2"/>
        <v>×</v>
      </c>
      <c r="J21" s="83" t="e">
        <f>VLOOKUP(K21,介護度データ!$A$1:$B$7,2,1)</f>
        <v>#N/A</v>
      </c>
      <c r="K21" s="2"/>
      <c r="L21" s="83" t="e">
        <f>VLOOKUP(M21,介護度データ!$A$1:$B$7,2,1)</f>
        <v>#N/A</v>
      </c>
      <c r="M21" s="2"/>
      <c r="N21" s="6" t="e">
        <f t="shared" si="9"/>
        <v>#N/A</v>
      </c>
      <c r="O21" s="86" t="e">
        <f t="shared" si="10"/>
        <v>#N/A</v>
      </c>
      <c r="P21" s="7" t="e">
        <f t="shared" si="11"/>
        <v>#N/A</v>
      </c>
      <c r="Q21" s="43"/>
      <c r="R21" s="20"/>
      <c r="S21" s="16"/>
    </row>
    <row r="22" spans="1:19" ht="19.5" customHeight="1" x14ac:dyDescent="0.15">
      <c r="A22" s="18">
        <v>14</v>
      </c>
      <c r="B22" s="1"/>
      <c r="C22" s="1"/>
      <c r="D22" s="2"/>
      <c r="E22" s="3"/>
      <c r="F22" s="3"/>
      <c r="G22" s="77">
        <f t="shared" si="0"/>
        <v>60</v>
      </c>
      <c r="H22" s="80" t="str">
        <f t="shared" si="1"/>
        <v>２か月未満</v>
      </c>
      <c r="I22" s="6" t="str">
        <f t="shared" si="2"/>
        <v>×</v>
      </c>
      <c r="J22" s="83" t="e">
        <f>VLOOKUP(K22,介護度データ!$A$1:$B$7,2,1)</f>
        <v>#N/A</v>
      </c>
      <c r="K22" s="2"/>
      <c r="L22" s="83" t="e">
        <f>VLOOKUP(M22,介護度データ!$A$1:$B$7,2,1)</f>
        <v>#N/A</v>
      </c>
      <c r="M22" s="2"/>
      <c r="N22" s="6" t="e">
        <f t="shared" si="9"/>
        <v>#N/A</v>
      </c>
      <c r="O22" s="86" t="e">
        <f t="shared" si="10"/>
        <v>#N/A</v>
      </c>
      <c r="P22" s="7" t="e">
        <f t="shared" si="11"/>
        <v>#N/A</v>
      </c>
      <c r="Q22" s="43"/>
      <c r="R22" s="20"/>
      <c r="S22" s="16"/>
    </row>
    <row r="23" spans="1:19" ht="19.5" customHeight="1" x14ac:dyDescent="0.15">
      <c r="A23" s="18">
        <v>15</v>
      </c>
      <c r="B23" s="1"/>
      <c r="C23" s="1"/>
      <c r="D23" s="2"/>
      <c r="E23" s="3"/>
      <c r="F23" s="3"/>
      <c r="G23" s="77">
        <f t="shared" si="0"/>
        <v>60</v>
      </c>
      <c r="H23" s="80" t="str">
        <f t="shared" si="1"/>
        <v>２か月未満</v>
      </c>
      <c r="I23" s="6" t="str">
        <f t="shared" si="2"/>
        <v>×</v>
      </c>
      <c r="J23" s="83" t="e">
        <f>VLOOKUP(K23,介護度データ!$A$1:$B$7,2,1)</f>
        <v>#N/A</v>
      </c>
      <c r="K23" s="2"/>
      <c r="L23" s="83" t="e">
        <f>VLOOKUP(M23,介護度データ!$A$1:$B$7,2,1)</f>
        <v>#N/A</v>
      </c>
      <c r="M23" s="2"/>
      <c r="N23" s="6" t="e">
        <f t="shared" si="9"/>
        <v>#N/A</v>
      </c>
      <c r="O23" s="86" t="e">
        <f t="shared" si="10"/>
        <v>#N/A</v>
      </c>
      <c r="P23" s="7" t="e">
        <f t="shared" si="11"/>
        <v>#N/A</v>
      </c>
      <c r="Q23" s="43"/>
      <c r="R23" s="20"/>
      <c r="S23" s="16"/>
    </row>
    <row r="24" spans="1:19" ht="19.5" customHeight="1" x14ac:dyDescent="0.15">
      <c r="A24" s="18">
        <v>16</v>
      </c>
      <c r="B24" s="1"/>
      <c r="C24" s="1"/>
      <c r="D24" s="2"/>
      <c r="E24" s="3"/>
      <c r="F24" s="3"/>
      <c r="G24" s="77">
        <f t="shared" si="0"/>
        <v>60</v>
      </c>
      <c r="H24" s="80" t="str">
        <f t="shared" si="1"/>
        <v>２か月未満</v>
      </c>
      <c r="I24" s="6" t="str">
        <f t="shared" si="2"/>
        <v>×</v>
      </c>
      <c r="J24" s="83" t="e">
        <f>VLOOKUP(K24,介護度データ!$A$1:$B$7,2,1)</f>
        <v>#N/A</v>
      </c>
      <c r="K24" s="2"/>
      <c r="L24" s="83" t="e">
        <f>VLOOKUP(M24,介護度データ!$A$1:$B$7,2,1)</f>
        <v>#N/A</v>
      </c>
      <c r="M24" s="2"/>
      <c r="N24" s="6" t="e">
        <f t="shared" si="9"/>
        <v>#N/A</v>
      </c>
      <c r="O24" s="86" t="e">
        <f t="shared" si="10"/>
        <v>#N/A</v>
      </c>
      <c r="P24" s="7" t="e">
        <f t="shared" si="11"/>
        <v>#N/A</v>
      </c>
      <c r="Q24" s="43"/>
      <c r="R24" s="20"/>
      <c r="S24" s="16"/>
    </row>
    <row r="25" spans="1:19" ht="19.5" customHeight="1" x14ac:dyDescent="0.15">
      <c r="A25" s="18">
        <v>17</v>
      </c>
      <c r="B25" s="1"/>
      <c r="C25" s="1"/>
      <c r="D25" s="2"/>
      <c r="E25" s="3"/>
      <c r="F25" s="3"/>
      <c r="G25" s="77">
        <f t="shared" si="0"/>
        <v>60</v>
      </c>
      <c r="H25" s="80" t="str">
        <f t="shared" si="1"/>
        <v>２か月未満</v>
      </c>
      <c r="I25" s="6" t="str">
        <f t="shared" si="2"/>
        <v>×</v>
      </c>
      <c r="J25" s="83" t="e">
        <f>VLOOKUP(K25,介護度データ!$A$1:$B$7,2,1)</f>
        <v>#N/A</v>
      </c>
      <c r="K25" s="2"/>
      <c r="L25" s="83" t="e">
        <f>VLOOKUP(M25,介護度データ!$A$1:$B$7,2,1)</f>
        <v>#N/A</v>
      </c>
      <c r="M25" s="2"/>
      <c r="N25" s="6" t="e">
        <f t="shared" si="9"/>
        <v>#N/A</v>
      </c>
      <c r="O25" s="86" t="e">
        <f t="shared" si="10"/>
        <v>#N/A</v>
      </c>
      <c r="P25" s="7" t="e">
        <f t="shared" si="11"/>
        <v>#N/A</v>
      </c>
      <c r="Q25" s="43"/>
      <c r="R25" s="20"/>
      <c r="S25" s="16"/>
    </row>
    <row r="26" spans="1:19" ht="19.5" customHeight="1" x14ac:dyDescent="0.15">
      <c r="A26" s="18">
        <v>18</v>
      </c>
      <c r="B26" s="1"/>
      <c r="C26" s="1"/>
      <c r="D26" s="2"/>
      <c r="E26" s="3"/>
      <c r="F26" s="3"/>
      <c r="G26" s="77">
        <f t="shared" si="0"/>
        <v>60</v>
      </c>
      <c r="H26" s="80" t="str">
        <f t="shared" si="1"/>
        <v>２か月未満</v>
      </c>
      <c r="I26" s="6" t="str">
        <f t="shared" si="2"/>
        <v>×</v>
      </c>
      <c r="J26" s="83" t="e">
        <f>VLOOKUP(K26,介護度データ!$A$1:$B$7,2,1)</f>
        <v>#N/A</v>
      </c>
      <c r="K26" s="2"/>
      <c r="L26" s="83" t="e">
        <f>VLOOKUP(M26,介護度データ!$A$1:$B$7,2,1)</f>
        <v>#N/A</v>
      </c>
      <c r="M26" s="2"/>
      <c r="N26" s="6" t="e">
        <f t="shared" si="9"/>
        <v>#N/A</v>
      </c>
      <c r="O26" s="86" t="e">
        <f t="shared" si="10"/>
        <v>#N/A</v>
      </c>
      <c r="P26" s="7" t="e">
        <f t="shared" si="11"/>
        <v>#N/A</v>
      </c>
      <c r="Q26" s="43"/>
      <c r="R26" s="20"/>
      <c r="S26" s="16"/>
    </row>
    <row r="27" spans="1:19" ht="19.5" customHeight="1" x14ac:dyDescent="0.15">
      <c r="A27" s="18">
        <v>19</v>
      </c>
      <c r="B27" s="1"/>
      <c r="C27" s="1"/>
      <c r="D27" s="2"/>
      <c r="E27" s="3"/>
      <c r="F27" s="3"/>
      <c r="G27" s="77">
        <f t="shared" si="0"/>
        <v>60</v>
      </c>
      <c r="H27" s="80" t="str">
        <f t="shared" si="1"/>
        <v>２か月未満</v>
      </c>
      <c r="I27" s="6" t="str">
        <f t="shared" si="2"/>
        <v>×</v>
      </c>
      <c r="J27" s="83" t="e">
        <f>VLOOKUP(K27,介護度データ!$A$1:$B$7,2,1)</f>
        <v>#N/A</v>
      </c>
      <c r="K27" s="2"/>
      <c r="L27" s="83" t="e">
        <f>VLOOKUP(M27,介護度データ!$A$1:$B$7,2,1)</f>
        <v>#N/A</v>
      </c>
      <c r="M27" s="2"/>
      <c r="N27" s="6" t="e">
        <f t="shared" si="9"/>
        <v>#N/A</v>
      </c>
      <c r="O27" s="86" t="e">
        <f t="shared" si="10"/>
        <v>#N/A</v>
      </c>
      <c r="P27" s="7" t="e">
        <f t="shared" si="11"/>
        <v>#N/A</v>
      </c>
      <c r="Q27" s="43"/>
      <c r="R27" s="20"/>
      <c r="S27" s="16"/>
    </row>
    <row r="28" spans="1:19" ht="19.5" customHeight="1" x14ac:dyDescent="0.15">
      <c r="A28" s="18">
        <v>20</v>
      </c>
      <c r="B28" s="1"/>
      <c r="C28" s="1"/>
      <c r="D28" s="2"/>
      <c r="E28" s="3"/>
      <c r="F28" s="3"/>
      <c r="G28" s="77">
        <f t="shared" si="0"/>
        <v>60</v>
      </c>
      <c r="H28" s="80" t="str">
        <f t="shared" si="1"/>
        <v>２か月未満</v>
      </c>
      <c r="I28" s="6" t="str">
        <f t="shared" si="2"/>
        <v>×</v>
      </c>
      <c r="J28" s="83" t="e">
        <f>VLOOKUP(K28,介護度データ!$A$1:$B$7,2,1)</f>
        <v>#N/A</v>
      </c>
      <c r="K28" s="2"/>
      <c r="L28" s="83" t="e">
        <f>VLOOKUP(M28,介護度データ!$A$1:$B$7,2,1)</f>
        <v>#N/A</v>
      </c>
      <c r="M28" s="2"/>
      <c r="N28" s="6" t="e">
        <f t="shared" si="9"/>
        <v>#N/A</v>
      </c>
      <c r="O28" s="86" t="e">
        <f t="shared" si="10"/>
        <v>#N/A</v>
      </c>
      <c r="P28" s="7" t="e">
        <f t="shared" si="11"/>
        <v>#N/A</v>
      </c>
      <c r="Q28" s="43"/>
      <c r="R28" s="20"/>
      <c r="S28" s="16"/>
    </row>
    <row r="29" spans="1:19" ht="19.5" customHeight="1" x14ac:dyDescent="0.15">
      <c r="A29" s="18">
        <v>21</v>
      </c>
      <c r="B29" s="1"/>
      <c r="C29" s="1"/>
      <c r="D29" s="2"/>
      <c r="E29" s="3"/>
      <c r="F29" s="3"/>
      <c r="G29" s="77">
        <f t="shared" si="0"/>
        <v>60</v>
      </c>
      <c r="H29" s="80" t="str">
        <f t="shared" si="1"/>
        <v>２か月未満</v>
      </c>
      <c r="I29" s="6" t="str">
        <f t="shared" si="2"/>
        <v>×</v>
      </c>
      <c r="J29" s="83" t="e">
        <f>VLOOKUP(K29,介護度データ!$A$1:$B$7,2,1)</f>
        <v>#N/A</v>
      </c>
      <c r="K29" s="2"/>
      <c r="L29" s="83" t="e">
        <f>VLOOKUP(M29,介護度データ!$A$1:$B$7,2,1)</f>
        <v>#N/A</v>
      </c>
      <c r="M29" s="2"/>
      <c r="N29" s="6" t="e">
        <f t="shared" si="9"/>
        <v>#N/A</v>
      </c>
      <c r="O29" s="86" t="e">
        <f t="shared" si="10"/>
        <v>#N/A</v>
      </c>
      <c r="P29" s="7" t="e">
        <f t="shared" si="11"/>
        <v>#N/A</v>
      </c>
      <c r="Q29" s="43"/>
      <c r="R29" s="20"/>
      <c r="S29" s="16"/>
    </row>
    <row r="30" spans="1:19" ht="19.5" customHeight="1" x14ac:dyDescent="0.15">
      <c r="A30" s="18">
        <v>22</v>
      </c>
      <c r="B30" s="1"/>
      <c r="C30" s="1"/>
      <c r="D30" s="2"/>
      <c r="E30" s="3"/>
      <c r="F30" s="3"/>
      <c r="G30" s="77">
        <f t="shared" si="0"/>
        <v>60</v>
      </c>
      <c r="H30" s="80" t="str">
        <f t="shared" si="1"/>
        <v>２か月未満</v>
      </c>
      <c r="I30" s="6" t="str">
        <f t="shared" si="2"/>
        <v>×</v>
      </c>
      <c r="J30" s="83" t="e">
        <f>VLOOKUP(K30,介護度データ!$A$1:$B$7,2,1)</f>
        <v>#N/A</v>
      </c>
      <c r="K30" s="2"/>
      <c r="L30" s="83" t="e">
        <f>VLOOKUP(M30,介護度データ!$A$1:$B$7,2,1)</f>
        <v>#N/A</v>
      </c>
      <c r="M30" s="2"/>
      <c r="N30" s="6" t="e">
        <f t="shared" si="9"/>
        <v>#N/A</v>
      </c>
      <c r="O30" s="86" t="e">
        <f t="shared" si="10"/>
        <v>#N/A</v>
      </c>
      <c r="P30" s="7" t="e">
        <f t="shared" si="11"/>
        <v>#N/A</v>
      </c>
      <c r="Q30" s="43"/>
      <c r="R30" s="20"/>
      <c r="S30" s="16"/>
    </row>
    <row r="31" spans="1:19" ht="19.5" customHeight="1" x14ac:dyDescent="0.15">
      <c r="A31" s="18">
        <v>23</v>
      </c>
      <c r="B31" s="1"/>
      <c r="C31" s="1"/>
      <c r="D31" s="2"/>
      <c r="E31" s="3"/>
      <c r="F31" s="3"/>
      <c r="G31" s="77">
        <f t="shared" si="0"/>
        <v>60</v>
      </c>
      <c r="H31" s="80" t="str">
        <f t="shared" si="1"/>
        <v>２か月未満</v>
      </c>
      <c r="I31" s="6" t="str">
        <f t="shared" si="2"/>
        <v>×</v>
      </c>
      <c r="J31" s="83" t="e">
        <f>VLOOKUP(K31,介護度データ!$A$1:$B$7,2,1)</f>
        <v>#N/A</v>
      </c>
      <c r="K31" s="2"/>
      <c r="L31" s="83" t="e">
        <f>VLOOKUP(M31,介護度データ!$A$1:$B$7,2,1)</f>
        <v>#N/A</v>
      </c>
      <c r="M31" s="2"/>
      <c r="N31" s="6" t="e">
        <f t="shared" si="9"/>
        <v>#N/A</v>
      </c>
      <c r="O31" s="86" t="e">
        <f t="shared" si="10"/>
        <v>#N/A</v>
      </c>
      <c r="P31" s="7" t="e">
        <f t="shared" si="11"/>
        <v>#N/A</v>
      </c>
      <c r="Q31" s="43"/>
      <c r="R31" s="20"/>
      <c r="S31" s="16"/>
    </row>
    <row r="32" spans="1:19" ht="19.5" customHeight="1" x14ac:dyDescent="0.15">
      <c r="A32" s="18">
        <v>24</v>
      </c>
      <c r="B32" s="1"/>
      <c r="C32" s="1"/>
      <c r="D32" s="2"/>
      <c r="E32" s="3"/>
      <c r="F32" s="3"/>
      <c r="G32" s="77">
        <f t="shared" si="0"/>
        <v>60</v>
      </c>
      <c r="H32" s="80" t="str">
        <f t="shared" si="1"/>
        <v>２か月未満</v>
      </c>
      <c r="I32" s="6" t="str">
        <f t="shared" si="2"/>
        <v>×</v>
      </c>
      <c r="J32" s="83" t="e">
        <f>VLOOKUP(K32,介護度データ!$A$1:$B$7,2,1)</f>
        <v>#N/A</v>
      </c>
      <c r="K32" s="2"/>
      <c r="L32" s="83" t="e">
        <f>VLOOKUP(M32,介護度データ!$A$1:$B$7,2,1)</f>
        <v>#N/A</v>
      </c>
      <c r="M32" s="2"/>
      <c r="N32" s="6" t="e">
        <f t="shared" si="9"/>
        <v>#N/A</v>
      </c>
      <c r="O32" s="86" t="e">
        <f t="shared" si="10"/>
        <v>#N/A</v>
      </c>
      <c r="P32" s="7" t="e">
        <f t="shared" si="11"/>
        <v>#N/A</v>
      </c>
      <c r="Q32" s="43"/>
      <c r="R32" s="20"/>
      <c r="S32" s="16"/>
    </row>
    <row r="33" spans="1:19" ht="19.5" customHeight="1" x14ac:dyDescent="0.15">
      <c r="A33" s="18">
        <v>25</v>
      </c>
      <c r="B33" s="1"/>
      <c r="C33" s="1"/>
      <c r="D33" s="2"/>
      <c r="E33" s="3"/>
      <c r="F33" s="3"/>
      <c r="G33" s="77">
        <f t="shared" si="0"/>
        <v>60</v>
      </c>
      <c r="H33" s="80" t="str">
        <f t="shared" si="1"/>
        <v>２か月未満</v>
      </c>
      <c r="I33" s="6" t="str">
        <f t="shared" si="2"/>
        <v>×</v>
      </c>
      <c r="J33" s="83" t="e">
        <f>VLOOKUP(K33,介護度データ!$A$1:$B$7,2,1)</f>
        <v>#N/A</v>
      </c>
      <c r="K33" s="2"/>
      <c r="L33" s="83" t="e">
        <f>VLOOKUP(M33,介護度データ!$A$1:$B$7,2,1)</f>
        <v>#N/A</v>
      </c>
      <c r="M33" s="2"/>
      <c r="N33" s="6" t="e">
        <f t="shared" si="9"/>
        <v>#N/A</v>
      </c>
      <c r="O33" s="86" t="e">
        <f t="shared" si="10"/>
        <v>#N/A</v>
      </c>
      <c r="P33" s="7" t="e">
        <f t="shared" si="11"/>
        <v>#N/A</v>
      </c>
      <c r="Q33" s="43"/>
      <c r="R33" s="20"/>
      <c r="S33" s="16"/>
    </row>
    <row r="34" spans="1:19" ht="19.5" customHeight="1" x14ac:dyDescent="0.15">
      <c r="A34" s="18">
        <v>26</v>
      </c>
      <c r="B34" s="1"/>
      <c r="C34" s="1"/>
      <c r="D34" s="2"/>
      <c r="E34" s="3"/>
      <c r="F34" s="3"/>
      <c r="G34" s="77">
        <f t="shared" si="0"/>
        <v>60</v>
      </c>
      <c r="H34" s="80" t="str">
        <f t="shared" si="1"/>
        <v>２か月未満</v>
      </c>
      <c r="I34" s="6" t="str">
        <f t="shared" si="2"/>
        <v>×</v>
      </c>
      <c r="J34" s="83" t="e">
        <f>VLOOKUP(K34,介護度データ!$A$1:$B$7,2,1)</f>
        <v>#N/A</v>
      </c>
      <c r="K34" s="2"/>
      <c r="L34" s="83" t="e">
        <f>VLOOKUP(M34,介護度データ!$A$1:$B$7,2,1)</f>
        <v>#N/A</v>
      </c>
      <c r="M34" s="2"/>
      <c r="N34" s="6" t="e">
        <f t="shared" si="9"/>
        <v>#N/A</v>
      </c>
      <c r="O34" s="86" t="e">
        <f t="shared" si="10"/>
        <v>#N/A</v>
      </c>
      <c r="P34" s="7" t="e">
        <f t="shared" si="11"/>
        <v>#N/A</v>
      </c>
      <c r="Q34" s="43"/>
      <c r="R34" s="20"/>
      <c r="S34" s="16"/>
    </row>
    <row r="35" spans="1:19" ht="19.5" customHeight="1" x14ac:dyDescent="0.15">
      <c r="A35" s="18">
        <v>27</v>
      </c>
      <c r="B35" s="1"/>
      <c r="C35" s="1"/>
      <c r="D35" s="2"/>
      <c r="E35" s="3"/>
      <c r="F35" s="3"/>
      <c r="G35" s="77">
        <f t="shared" si="0"/>
        <v>60</v>
      </c>
      <c r="H35" s="80" t="str">
        <f t="shared" si="1"/>
        <v>２か月未満</v>
      </c>
      <c r="I35" s="6" t="str">
        <f t="shared" si="2"/>
        <v>×</v>
      </c>
      <c r="J35" s="83" t="e">
        <f>VLOOKUP(K35,介護度データ!$A$1:$B$7,2,1)</f>
        <v>#N/A</v>
      </c>
      <c r="K35" s="2"/>
      <c r="L35" s="83" t="e">
        <f>VLOOKUP(M35,介護度データ!$A$1:$B$7,2,1)</f>
        <v>#N/A</v>
      </c>
      <c r="M35" s="2"/>
      <c r="N35" s="6" t="e">
        <f t="shared" si="9"/>
        <v>#N/A</v>
      </c>
      <c r="O35" s="86" t="e">
        <f t="shared" si="10"/>
        <v>#N/A</v>
      </c>
      <c r="P35" s="7" t="e">
        <f t="shared" si="11"/>
        <v>#N/A</v>
      </c>
      <c r="Q35" s="43"/>
      <c r="R35" s="20"/>
      <c r="S35" s="16"/>
    </row>
    <row r="36" spans="1:19" ht="19.5" customHeight="1" x14ac:dyDescent="0.15">
      <c r="A36" s="18">
        <v>28</v>
      </c>
      <c r="B36" s="1"/>
      <c r="C36" s="1"/>
      <c r="D36" s="2"/>
      <c r="E36" s="3"/>
      <c r="F36" s="3"/>
      <c r="G36" s="77">
        <f t="shared" si="0"/>
        <v>60</v>
      </c>
      <c r="H36" s="80" t="str">
        <f t="shared" si="1"/>
        <v>２か月未満</v>
      </c>
      <c r="I36" s="6" t="str">
        <f t="shared" si="2"/>
        <v>×</v>
      </c>
      <c r="J36" s="83" t="e">
        <f>VLOOKUP(K36,介護度データ!$A$1:$B$7,2,1)</f>
        <v>#N/A</v>
      </c>
      <c r="K36" s="2"/>
      <c r="L36" s="83" t="e">
        <f>VLOOKUP(M36,介護度データ!$A$1:$B$7,2,1)</f>
        <v>#N/A</v>
      </c>
      <c r="M36" s="2"/>
      <c r="N36" s="6" t="e">
        <f t="shared" si="9"/>
        <v>#N/A</v>
      </c>
      <c r="O36" s="86" t="e">
        <f t="shared" si="10"/>
        <v>#N/A</v>
      </c>
      <c r="P36" s="7" t="e">
        <f t="shared" si="11"/>
        <v>#N/A</v>
      </c>
      <c r="Q36" s="43"/>
      <c r="R36" s="20"/>
      <c r="S36" s="16"/>
    </row>
    <row r="37" spans="1:19" ht="19.5" customHeight="1" x14ac:dyDescent="0.15">
      <c r="A37" s="18">
        <v>29</v>
      </c>
      <c r="B37" s="1"/>
      <c r="C37" s="1"/>
      <c r="D37" s="2"/>
      <c r="E37" s="3"/>
      <c r="F37" s="3"/>
      <c r="G37" s="77">
        <f t="shared" si="0"/>
        <v>60</v>
      </c>
      <c r="H37" s="80" t="str">
        <f t="shared" si="1"/>
        <v>２か月未満</v>
      </c>
      <c r="I37" s="6" t="str">
        <f t="shared" si="2"/>
        <v>×</v>
      </c>
      <c r="J37" s="83" t="e">
        <f>VLOOKUP(K37,介護度データ!$A$1:$B$7,2,1)</f>
        <v>#N/A</v>
      </c>
      <c r="K37" s="2"/>
      <c r="L37" s="83" t="e">
        <f>VLOOKUP(M37,介護度データ!$A$1:$B$7,2,1)</f>
        <v>#N/A</v>
      </c>
      <c r="M37" s="2"/>
      <c r="N37" s="6" t="e">
        <f t="shared" si="9"/>
        <v>#N/A</v>
      </c>
      <c r="O37" s="86" t="e">
        <f t="shared" si="10"/>
        <v>#N/A</v>
      </c>
      <c r="P37" s="7" t="e">
        <f t="shared" si="11"/>
        <v>#N/A</v>
      </c>
      <c r="Q37" s="43"/>
      <c r="R37" s="20"/>
      <c r="S37" s="16"/>
    </row>
    <row r="38" spans="1:19" ht="19.5" customHeight="1" x14ac:dyDescent="0.15">
      <c r="A38" s="18">
        <v>30</v>
      </c>
      <c r="B38" s="1"/>
      <c r="C38" s="1"/>
      <c r="D38" s="2"/>
      <c r="E38" s="3"/>
      <c r="F38" s="3"/>
      <c r="G38" s="77">
        <f t="shared" si="0"/>
        <v>60</v>
      </c>
      <c r="H38" s="80" t="str">
        <f t="shared" si="1"/>
        <v>２か月未満</v>
      </c>
      <c r="I38" s="6" t="str">
        <f t="shared" si="2"/>
        <v>×</v>
      </c>
      <c r="J38" s="83" t="e">
        <f>VLOOKUP(K38,介護度データ!$A$1:$B$7,2,1)</f>
        <v>#N/A</v>
      </c>
      <c r="K38" s="2"/>
      <c r="L38" s="83" t="e">
        <f>VLOOKUP(M38,介護度データ!$A$1:$B$7,2,1)</f>
        <v>#N/A</v>
      </c>
      <c r="M38" s="2"/>
      <c r="N38" s="6" t="e">
        <f t="shared" si="9"/>
        <v>#N/A</v>
      </c>
      <c r="O38" s="86" t="e">
        <f t="shared" si="10"/>
        <v>#N/A</v>
      </c>
      <c r="P38" s="7" t="e">
        <f t="shared" si="11"/>
        <v>#N/A</v>
      </c>
      <c r="Q38" s="43"/>
      <c r="R38" s="20"/>
      <c r="S38" s="16"/>
    </row>
    <row r="39" spans="1:19" ht="19.5" customHeight="1" x14ac:dyDescent="0.15">
      <c r="A39" s="18">
        <v>31</v>
      </c>
      <c r="B39" s="1"/>
      <c r="C39" s="1"/>
      <c r="D39" s="2"/>
      <c r="E39" s="3"/>
      <c r="F39" s="3"/>
      <c r="G39" s="77">
        <f t="shared" si="0"/>
        <v>60</v>
      </c>
      <c r="H39" s="80" t="str">
        <f t="shared" si="1"/>
        <v>２か月未満</v>
      </c>
      <c r="I39" s="6" t="str">
        <f t="shared" si="2"/>
        <v>×</v>
      </c>
      <c r="J39" s="83" t="e">
        <f>VLOOKUP(K39,介護度データ!$A$1:$B$7,2,1)</f>
        <v>#N/A</v>
      </c>
      <c r="K39" s="2"/>
      <c r="L39" s="83" t="e">
        <f>VLOOKUP(M39,介護度データ!$A$1:$B$7,2,1)</f>
        <v>#N/A</v>
      </c>
      <c r="M39" s="2"/>
      <c r="N39" s="6" t="e">
        <f t="shared" si="9"/>
        <v>#N/A</v>
      </c>
      <c r="O39" s="86" t="e">
        <f t="shared" si="10"/>
        <v>#N/A</v>
      </c>
      <c r="P39" s="7" t="e">
        <f t="shared" si="11"/>
        <v>#N/A</v>
      </c>
      <c r="Q39" s="43"/>
      <c r="R39" s="20"/>
      <c r="S39" s="16"/>
    </row>
    <row r="40" spans="1:19" ht="19.5" customHeight="1" x14ac:dyDescent="0.15">
      <c r="A40" s="18">
        <v>32</v>
      </c>
      <c r="B40" s="1"/>
      <c r="C40" s="1"/>
      <c r="D40" s="2"/>
      <c r="E40" s="3"/>
      <c r="F40" s="3"/>
      <c r="G40" s="77">
        <f t="shared" ref="G40:G67" si="12">EDATE(E40,2)</f>
        <v>60</v>
      </c>
      <c r="H40" s="80" t="str">
        <f t="shared" si="1"/>
        <v>２か月未満</v>
      </c>
      <c r="I40" s="6" t="str">
        <f t="shared" si="2"/>
        <v>×</v>
      </c>
      <c r="J40" s="83" t="e">
        <f>VLOOKUP(K40,介護度データ!$A$1:$B$7,2,1)</f>
        <v>#N/A</v>
      </c>
      <c r="K40" s="2"/>
      <c r="L40" s="83" t="e">
        <f>VLOOKUP(M40,介護度データ!$A$1:$B$7,2,1)</f>
        <v>#N/A</v>
      </c>
      <c r="M40" s="2"/>
      <c r="N40" s="6" t="e">
        <f t="shared" si="9"/>
        <v>#N/A</v>
      </c>
      <c r="O40" s="86" t="e">
        <f t="shared" si="10"/>
        <v>#N/A</v>
      </c>
      <c r="P40" s="7" t="e">
        <f t="shared" si="11"/>
        <v>#N/A</v>
      </c>
      <c r="Q40" s="43"/>
      <c r="R40" s="20"/>
      <c r="S40" s="16"/>
    </row>
    <row r="41" spans="1:19" ht="19.5" customHeight="1" x14ac:dyDescent="0.15">
      <c r="A41" s="18">
        <v>33</v>
      </c>
      <c r="B41" s="1"/>
      <c r="C41" s="1"/>
      <c r="D41" s="2"/>
      <c r="E41" s="3"/>
      <c r="F41" s="3"/>
      <c r="G41" s="77">
        <f t="shared" si="12"/>
        <v>60</v>
      </c>
      <c r="H41" s="80" t="str">
        <f t="shared" si="1"/>
        <v>２か月未満</v>
      </c>
      <c r="I41" s="6" t="str">
        <f t="shared" si="2"/>
        <v>×</v>
      </c>
      <c r="J41" s="83" t="e">
        <f>VLOOKUP(K41,介護度データ!$A$1:$B$7,2,1)</f>
        <v>#N/A</v>
      </c>
      <c r="K41" s="2"/>
      <c r="L41" s="83" t="e">
        <f>VLOOKUP(M41,介護度データ!$A$1:$B$7,2,1)</f>
        <v>#N/A</v>
      </c>
      <c r="M41" s="2"/>
      <c r="N41" s="6" t="e">
        <f t="shared" si="9"/>
        <v>#N/A</v>
      </c>
      <c r="O41" s="86" t="e">
        <f t="shared" si="10"/>
        <v>#N/A</v>
      </c>
      <c r="P41" s="7" t="e">
        <f t="shared" si="11"/>
        <v>#N/A</v>
      </c>
      <c r="Q41" s="43"/>
      <c r="R41" s="20"/>
      <c r="S41" s="16"/>
    </row>
    <row r="42" spans="1:19" ht="19.5" customHeight="1" x14ac:dyDescent="0.15">
      <c r="A42" s="18">
        <v>34</v>
      </c>
      <c r="B42" s="1"/>
      <c r="C42" s="1"/>
      <c r="D42" s="2"/>
      <c r="E42" s="3"/>
      <c r="F42" s="3"/>
      <c r="G42" s="77">
        <f t="shared" si="12"/>
        <v>60</v>
      </c>
      <c r="H42" s="80" t="str">
        <f t="shared" si="1"/>
        <v>２か月未満</v>
      </c>
      <c r="I42" s="6" t="str">
        <f t="shared" si="2"/>
        <v>×</v>
      </c>
      <c r="J42" s="83" t="e">
        <f>VLOOKUP(K42,介護度データ!$A$1:$B$7,2,1)</f>
        <v>#N/A</v>
      </c>
      <c r="K42" s="2"/>
      <c r="L42" s="83" t="e">
        <f>VLOOKUP(M42,介護度データ!$A$1:$B$7,2,1)</f>
        <v>#N/A</v>
      </c>
      <c r="M42" s="2"/>
      <c r="N42" s="6" t="e">
        <f t="shared" si="9"/>
        <v>#N/A</v>
      </c>
      <c r="O42" s="86" t="e">
        <f t="shared" si="10"/>
        <v>#N/A</v>
      </c>
      <c r="P42" s="7" t="e">
        <f t="shared" si="11"/>
        <v>#N/A</v>
      </c>
      <c r="Q42" s="43"/>
      <c r="R42" s="20"/>
      <c r="S42" s="16"/>
    </row>
    <row r="43" spans="1:19" ht="19.5" customHeight="1" x14ac:dyDescent="0.15">
      <c r="A43" s="18">
        <v>35</v>
      </c>
      <c r="B43" s="1"/>
      <c r="C43" s="1"/>
      <c r="D43" s="2"/>
      <c r="E43" s="3"/>
      <c r="F43" s="3"/>
      <c r="G43" s="77">
        <f t="shared" si="12"/>
        <v>60</v>
      </c>
      <c r="H43" s="80" t="str">
        <f t="shared" si="1"/>
        <v>２か月未満</v>
      </c>
      <c r="I43" s="6" t="str">
        <f t="shared" si="2"/>
        <v>×</v>
      </c>
      <c r="J43" s="83" t="e">
        <f>VLOOKUP(K43,介護度データ!$A$1:$B$7,2,1)</f>
        <v>#N/A</v>
      </c>
      <c r="K43" s="2"/>
      <c r="L43" s="83" t="e">
        <f>VLOOKUP(M43,介護度データ!$A$1:$B$7,2,1)</f>
        <v>#N/A</v>
      </c>
      <c r="M43" s="2"/>
      <c r="N43" s="6" t="e">
        <f t="shared" si="9"/>
        <v>#N/A</v>
      </c>
      <c r="O43" s="86" t="e">
        <f t="shared" si="10"/>
        <v>#N/A</v>
      </c>
      <c r="P43" s="7" t="e">
        <f t="shared" si="11"/>
        <v>#N/A</v>
      </c>
      <c r="Q43" s="43"/>
      <c r="R43" s="20"/>
      <c r="S43" s="16"/>
    </row>
    <row r="44" spans="1:19" ht="19.5" customHeight="1" x14ac:dyDescent="0.15">
      <c r="A44" s="18">
        <v>36</v>
      </c>
      <c r="B44" s="1"/>
      <c r="C44" s="1"/>
      <c r="D44" s="2"/>
      <c r="E44" s="3"/>
      <c r="F44" s="3"/>
      <c r="G44" s="77">
        <f t="shared" si="12"/>
        <v>60</v>
      </c>
      <c r="H44" s="80" t="str">
        <f t="shared" si="1"/>
        <v>２か月未満</v>
      </c>
      <c r="I44" s="6" t="str">
        <f t="shared" si="2"/>
        <v>×</v>
      </c>
      <c r="J44" s="83" t="e">
        <f>VLOOKUP(K44,介護度データ!$A$1:$B$7,2,1)</f>
        <v>#N/A</v>
      </c>
      <c r="K44" s="2"/>
      <c r="L44" s="83" t="e">
        <f>VLOOKUP(M44,介護度データ!$A$1:$B$7,2,1)</f>
        <v>#N/A</v>
      </c>
      <c r="M44" s="2"/>
      <c r="N44" s="6" t="e">
        <f t="shared" si="9"/>
        <v>#N/A</v>
      </c>
      <c r="O44" s="86" t="e">
        <f t="shared" si="10"/>
        <v>#N/A</v>
      </c>
      <c r="P44" s="7" t="e">
        <f t="shared" si="11"/>
        <v>#N/A</v>
      </c>
      <c r="Q44" s="43"/>
      <c r="R44" s="20"/>
      <c r="S44" s="16"/>
    </row>
    <row r="45" spans="1:19" ht="19.5" customHeight="1" x14ac:dyDescent="0.15">
      <c r="A45" s="18">
        <v>37</v>
      </c>
      <c r="B45" s="1"/>
      <c r="C45" s="1"/>
      <c r="D45" s="2"/>
      <c r="E45" s="3"/>
      <c r="F45" s="3"/>
      <c r="G45" s="77">
        <f t="shared" si="12"/>
        <v>60</v>
      </c>
      <c r="H45" s="80" t="str">
        <f t="shared" si="1"/>
        <v>２か月未満</v>
      </c>
      <c r="I45" s="6" t="str">
        <f t="shared" si="2"/>
        <v>×</v>
      </c>
      <c r="J45" s="83" t="e">
        <f>VLOOKUP(K45,介護度データ!$A$1:$B$7,2,1)</f>
        <v>#N/A</v>
      </c>
      <c r="K45" s="2"/>
      <c r="L45" s="83" t="e">
        <f>VLOOKUP(M45,介護度データ!$A$1:$B$7,2,1)</f>
        <v>#N/A</v>
      </c>
      <c r="M45" s="2"/>
      <c r="N45" s="6" t="e">
        <f t="shared" si="9"/>
        <v>#N/A</v>
      </c>
      <c r="O45" s="86" t="e">
        <f t="shared" si="10"/>
        <v>#N/A</v>
      </c>
      <c r="P45" s="7" t="e">
        <f t="shared" si="11"/>
        <v>#N/A</v>
      </c>
      <c r="Q45" s="43"/>
      <c r="R45" s="20"/>
      <c r="S45" s="16"/>
    </row>
    <row r="46" spans="1:19" ht="19.5" customHeight="1" x14ac:dyDescent="0.15">
      <c r="A46" s="18">
        <v>38</v>
      </c>
      <c r="B46" s="1"/>
      <c r="C46" s="1"/>
      <c r="D46" s="2"/>
      <c r="E46" s="3"/>
      <c r="F46" s="3"/>
      <c r="G46" s="77">
        <f t="shared" si="12"/>
        <v>60</v>
      </c>
      <c r="H46" s="80" t="str">
        <f t="shared" si="1"/>
        <v>２か月未満</v>
      </c>
      <c r="I46" s="6" t="str">
        <f t="shared" si="2"/>
        <v>×</v>
      </c>
      <c r="J46" s="83" t="e">
        <f>VLOOKUP(K46,介護度データ!$A$1:$B$7,2,1)</f>
        <v>#N/A</v>
      </c>
      <c r="K46" s="2"/>
      <c r="L46" s="83" t="e">
        <f>VLOOKUP(M46,介護度データ!$A$1:$B$7,2,1)</f>
        <v>#N/A</v>
      </c>
      <c r="M46" s="2"/>
      <c r="N46" s="6" t="e">
        <f t="shared" si="9"/>
        <v>#N/A</v>
      </c>
      <c r="O46" s="86" t="e">
        <f t="shared" si="10"/>
        <v>#N/A</v>
      </c>
      <c r="P46" s="7" t="e">
        <f t="shared" si="11"/>
        <v>#N/A</v>
      </c>
      <c r="Q46" s="43"/>
      <c r="R46" s="20"/>
      <c r="S46" s="16"/>
    </row>
    <row r="47" spans="1:19" ht="19.5" customHeight="1" x14ac:dyDescent="0.15">
      <c r="A47" s="18">
        <v>39</v>
      </c>
      <c r="B47" s="1"/>
      <c r="C47" s="1"/>
      <c r="D47" s="2"/>
      <c r="E47" s="3"/>
      <c r="F47" s="3"/>
      <c r="G47" s="77">
        <f t="shared" si="12"/>
        <v>60</v>
      </c>
      <c r="H47" s="80" t="str">
        <f t="shared" si="1"/>
        <v>２か月未満</v>
      </c>
      <c r="I47" s="6" t="str">
        <f t="shared" si="2"/>
        <v>×</v>
      </c>
      <c r="J47" s="83" t="e">
        <f>VLOOKUP(K47,介護度データ!$A$1:$B$7,2,1)</f>
        <v>#N/A</v>
      </c>
      <c r="K47" s="2"/>
      <c r="L47" s="83" t="e">
        <f>VLOOKUP(M47,介護度データ!$A$1:$B$7,2,1)</f>
        <v>#N/A</v>
      </c>
      <c r="M47" s="2"/>
      <c r="N47" s="6" t="e">
        <f t="shared" si="9"/>
        <v>#N/A</v>
      </c>
      <c r="O47" s="86" t="e">
        <f t="shared" si="10"/>
        <v>#N/A</v>
      </c>
      <c r="P47" s="7" t="e">
        <f t="shared" si="11"/>
        <v>#N/A</v>
      </c>
      <c r="Q47" s="43"/>
      <c r="R47" s="20"/>
      <c r="S47" s="16"/>
    </row>
    <row r="48" spans="1:19" ht="19.5" customHeight="1" x14ac:dyDescent="0.15">
      <c r="A48" s="18">
        <v>40</v>
      </c>
      <c r="B48" s="1"/>
      <c r="C48" s="1"/>
      <c r="D48" s="2"/>
      <c r="E48" s="3"/>
      <c r="F48" s="3"/>
      <c r="G48" s="77">
        <f t="shared" si="12"/>
        <v>60</v>
      </c>
      <c r="H48" s="80" t="str">
        <f t="shared" si="1"/>
        <v>２か月未満</v>
      </c>
      <c r="I48" s="6" t="str">
        <f t="shared" si="2"/>
        <v>×</v>
      </c>
      <c r="J48" s="83" t="e">
        <f>VLOOKUP(K48,介護度データ!$A$1:$B$7,2,1)</f>
        <v>#N/A</v>
      </c>
      <c r="K48" s="2"/>
      <c r="L48" s="83" t="e">
        <f>VLOOKUP(M48,介護度データ!$A$1:$B$7,2,1)</f>
        <v>#N/A</v>
      </c>
      <c r="M48" s="2"/>
      <c r="N48" s="6" t="e">
        <f t="shared" si="9"/>
        <v>#N/A</v>
      </c>
      <c r="O48" s="86" t="e">
        <f t="shared" si="10"/>
        <v>#N/A</v>
      </c>
      <c r="P48" s="7" t="e">
        <f t="shared" si="11"/>
        <v>#N/A</v>
      </c>
      <c r="Q48" s="43"/>
      <c r="R48" s="20"/>
      <c r="S48" s="16"/>
    </row>
    <row r="49" spans="1:19" ht="19.5" customHeight="1" x14ac:dyDescent="0.15">
      <c r="A49" s="18">
        <v>41</v>
      </c>
      <c r="B49" s="1"/>
      <c r="C49" s="1"/>
      <c r="D49" s="2"/>
      <c r="E49" s="3"/>
      <c r="F49" s="3"/>
      <c r="G49" s="77">
        <f t="shared" si="12"/>
        <v>60</v>
      </c>
      <c r="H49" s="80" t="str">
        <f t="shared" si="1"/>
        <v>２か月未満</v>
      </c>
      <c r="I49" s="6" t="str">
        <f t="shared" si="2"/>
        <v>×</v>
      </c>
      <c r="J49" s="83" t="e">
        <f>VLOOKUP(K49,介護度データ!$A$1:$B$7,2,1)</f>
        <v>#N/A</v>
      </c>
      <c r="K49" s="2"/>
      <c r="L49" s="83" t="e">
        <f>VLOOKUP(M49,介護度データ!$A$1:$B$7,2,1)</f>
        <v>#N/A</v>
      </c>
      <c r="M49" s="2"/>
      <c r="N49" s="6" t="e">
        <f t="shared" si="9"/>
        <v>#N/A</v>
      </c>
      <c r="O49" s="86" t="e">
        <f t="shared" si="10"/>
        <v>#N/A</v>
      </c>
      <c r="P49" s="7" t="e">
        <f t="shared" si="11"/>
        <v>#N/A</v>
      </c>
      <c r="Q49" s="43"/>
      <c r="R49" s="20"/>
      <c r="S49" s="16"/>
    </row>
    <row r="50" spans="1:19" ht="19.5" customHeight="1" x14ac:dyDescent="0.15">
      <c r="A50" s="18">
        <v>42</v>
      </c>
      <c r="B50" s="1"/>
      <c r="C50" s="1"/>
      <c r="D50" s="2"/>
      <c r="E50" s="3"/>
      <c r="F50" s="3"/>
      <c r="G50" s="77">
        <f t="shared" si="12"/>
        <v>60</v>
      </c>
      <c r="H50" s="80" t="str">
        <f t="shared" si="1"/>
        <v>２か月未満</v>
      </c>
      <c r="I50" s="6" t="str">
        <f t="shared" si="2"/>
        <v>×</v>
      </c>
      <c r="J50" s="83" t="e">
        <f>VLOOKUP(K50,介護度データ!$A$1:$B$7,2,1)</f>
        <v>#N/A</v>
      </c>
      <c r="K50" s="2"/>
      <c r="L50" s="83" t="e">
        <f>VLOOKUP(M50,介護度データ!$A$1:$B$7,2,1)</f>
        <v>#N/A</v>
      </c>
      <c r="M50" s="2"/>
      <c r="N50" s="6" t="e">
        <f t="shared" si="9"/>
        <v>#N/A</v>
      </c>
      <c r="O50" s="86" t="e">
        <f t="shared" si="10"/>
        <v>#N/A</v>
      </c>
      <c r="P50" s="7" t="e">
        <f t="shared" si="11"/>
        <v>#N/A</v>
      </c>
      <c r="Q50" s="43"/>
      <c r="R50" s="20"/>
      <c r="S50" s="16"/>
    </row>
    <row r="51" spans="1:19" ht="19.5" customHeight="1" x14ac:dyDescent="0.15">
      <c r="A51" s="18">
        <v>43</v>
      </c>
      <c r="B51" s="1"/>
      <c r="C51" s="1"/>
      <c r="D51" s="2"/>
      <c r="E51" s="3"/>
      <c r="F51" s="3"/>
      <c r="G51" s="77">
        <f t="shared" si="12"/>
        <v>60</v>
      </c>
      <c r="H51" s="80" t="str">
        <f t="shared" si="1"/>
        <v>２か月未満</v>
      </c>
      <c r="I51" s="6" t="str">
        <f t="shared" si="2"/>
        <v>×</v>
      </c>
      <c r="J51" s="83" t="e">
        <f>VLOOKUP(K51,介護度データ!$A$1:$B$7,2,1)</f>
        <v>#N/A</v>
      </c>
      <c r="K51" s="2"/>
      <c r="L51" s="83" t="e">
        <f>VLOOKUP(M51,介護度データ!$A$1:$B$7,2,1)</f>
        <v>#N/A</v>
      </c>
      <c r="M51" s="2"/>
      <c r="N51" s="6" t="e">
        <f t="shared" si="9"/>
        <v>#N/A</v>
      </c>
      <c r="O51" s="86" t="e">
        <f t="shared" si="10"/>
        <v>#N/A</v>
      </c>
      <c r="P51" s="7" t="e">
        <f t="shared" si="11"/>
        <v>#N/A</v>
      </c>
      <c r="Q51" s="43"/>
      <c r="R51" s="20"/>
      <c r="S51" s="16"/>
    </row>
    <row r="52" spans="1:19" ht="19.5" customHeight="1" x14ac:dyDescent="0.15">
      <c r="A52" s="18">
        <v>44</v>
      </c>
      <c r="B52" s="1"/>
      <c r="C52" s="1"/>
      <c r="D52" s="2"/>
      <c r="E52" s="3"/>
      <c r="F52" s="3"/>
      <c r="G52" s="77">
        <f t="shared" si="12"/>
        <v>60</v>
      </c>
      <c r="H52" s="80" t="str">
        <f t="shared" si="1"/>
        <v>２か月未満</v>
      </c>
      <c r="I52" s="6" t="str">
        <f t="shared" si="2"/>
        <v>×</v>
      </c>
      <c r="J52" s="83" t="e">
        <f>VLOOKUP(K52,介護度データ!$A$1:$B$7,2,1)</f>
        <v>#N/A</v>
      </c>
      <c r="K52" s="2"/>
      <c r="L52" s="83" t="e">
        <f>VLOOKUP(M52,介護度データ!$A$1:$B$7,2,1)</f>
        <v>#N/A</v>
      </c>
      <c r="M52" s="2"/>
      <c r="N52" s="6" t="e">
        <f t="shared" si="9"/>
        <v>#N/A</v>
      </c>
      <c r="O52" s="86" t="e">
        <f t="shared" si="10"/>
        <v>#N/A</v>
      </c>
      <c r="P52" s="7" t="e">
        <f t="shared" si="11"/>
        <v>#N/A</v>
      </c>
      <c r="Q52" s="43"/>
      <c r="R52" s="20"/>
      <c r="S52" s="16"/>
    </row>
    <row r="53" spans="1:19" ht="19.5" customHeight="1" x14ac:dyDescent="0.15">
      <c r="A53" s="18">
        <v>45</v>
      </c>
      <c r="B53" s="1"/>
      <c r="C53" s="1"/>
      <c r="D53" s="2"/>
      <c r="E53" s="3"/>
      <c r="F53" s="3"/>
      <c r="G53" s="77">
        <f t="shared" si="12"/>
        <v>60</v>
      </c>
      <c r="H53" s="80" t="str">
        <f t="shared" si="1"/>
        <v>２か月未満</v>
      </c>
      <c r="I53" s="6" t="str">
        <f t="shared" si="2"/>
        <v>×</v>
      </c>
      <c r="J53" s="83" t="e">
        <f>VLOOKUP(K53,介護度データ!$A$1:$B$7,2,1)</f>
        <v>#N/A</v>
      </c>
      <c r="K53" s="2"/>
      <c r="L53" s="83" t="e">
        <f>VLOOKUP(M53,介護度データ!$A$1:$B$7,2,1)</f>
        <v>#N/A</v>
      </c>
      <c r="M53" s="2"/>
      <c r="N53" s="6" t="e">
        <f t="shared" si="9"/>
        <v>#N/A</v>
      </c>
      <c r="O53" s="86" t="e">
        <f t="shared" si="10"/>
        <v>#N/A</v>
      </c>
      <c r="P53" s="7" t="e">
        <f t="shared" si="11"/>
        <v>#N/A</v>
      </c>
      <c r="Q53" s="43"/>
      <c r="R53" s="20"/>
      <c r="S53" s="16"/>
    </row>
    <row r="54" spans="1:19" ht="19.5" customHeight="1" x14ac:dyDescent="0.15">
      <c r="A54" s="18">
        <v>46</v>
      </c>
      <c r="B54" s="1"/>
      <c r="C54" s="1"/>
      <c r="D54" s="2"/>
      <c r="E54" s="3"/>
      <c r="F54" s="3"/>
      <c r="G54" s="77">
        <f t="shared" si="12"/>
        <v>60</v>
      </c>
      <c r="H54" s="80" t="str">
        <f t="shared" si="1"/>
        <v>２か月未満</v>
      </c>
      <c r="I54" s="6" t="str">
        <f t="shared" si="2"/>
        <v>×</v>
      </c>
      <c r="J54" s="83" t="e">
        <f>VLOOKUP(K54,介護度データ!$A$1:$B$7,2,1)</f>
        <v>#N/A</v>
      </c>
      <c r="K54" s="2"/>
      <c r="L54" s="83" t="e">
        <f>VLOOKUP(M54,介護度データ!$A$1:$B$7,2,1)</f>
        <v>#N/A</v>
      </c>
      <c r="M54" s="2"/>
      <c r="N54" s="6" t="e">
        <f t="shared" si="9"/>
        <v>#N/A</v>
      </c>
      <c r="O54" s="86" t="e">
        <f t="shared" si="10"/>
        <v>#N/A</v>
      </c>
      <c r="P54" s="7" t="e">
        <f t="shared" si="11"/>
        <v>#N/A</v>
      </c>
      <c r="Q54" s="43"/>
      <c r="R54" s="20"/>
      <c r="S54" s="16"/>
    </row>
    <row r="55" spans="1:19" ht="19.5" customHeight="1" x14ac:dyDescent="0.15">
      <c r="A55" s="18">
        <v>47</v>
      </c>
      <c r="B55" s="1"/>
      <c r="C55" s="1"/>
      <c r="D55" s="2"/>
      <c r="E55" s="3"/>
      <c r="F55" s="3"/>
      <c r="G55" s="77">
        <f t="shared" si="12"/>
        <v>60</v>
      </c>
      <c r="H55" s="80" t="str">
        <f t="shared" si="1"/>
        <v>２か月未満</v>
      </c>
      <c r="I55" s="6" t="str">
        <f t="shared" si="2"/>
        <v>×</v>
      </c>
      <c r="J55" s="83" t="e">
        <f>VLOOKUP(K55,介護度データ!$A$1:$B$7,2,1)</f>
        <v>#N/A</v>
      </c>
      <c r="K55" s="2"/>
      <c r="L55" s="83" t="e">
        <f>VLOOKUP(M55,介護度データ!$A$1:$B$7,2,1)</f>
        <v>#N/A</v>
      </c>
      <c r="M55" s="2"/>
      <c r="N55" s="6" t="e">
        <f t="shared" si="9"/>
        <v>#N/A</v>
      </c>
      <c r="O55" s="86" t="e">
        <f t="shared" si="10"/>
        <v>#N/A</v>
      </c>
      <c r="P55" s="7" t="e">
        <f t="shared" si="11"/>
        <v>#N/A</v>
      </c>
      <c r="Q55" s="43"/>
      <c r="R55" s="20"/>
      <c r="S55" s="16"/>
    </row>
    <row r="56" spans="1:19" ht="19.5" customHeight="1" x14ac:dyDescent="0.15">
      <c r="A56" s="18">
        <v>48</v>
      </c>
      <c r="B56" s="1"/>
      <c r="C56" s="1"/>
      <c r="D56" s="2"/>
      <c r="E56" s="3"/>
      <c r="F56" s="3"/>
      <c r="G56" s="77">
        <f t="shared" si="12"/>
        <v>60</v>
      </c>
      <c r="H56" s="80" t="str">
        <f t="shared" si="1"/>
        <v>２か月未満</v>
      </c>
      <c r="I56" s="6" t="str">
        <f t="shared" si="2"/>
        <v>×</v>
      </c>
      <c r="J56" s="83" t="e">
        <f>VLOOKUP(K56,介護度データ!$A$1:$B$7,2,1)</f>
        <v>#N/A</v>
      </c>
      <c r="K56" s="2"/>
      <c r="L56" s="83" t="e">
        <f>VLOOKUP(M56,介護度データ!$A$1:$B$7,2,1)</f>
        <v>#N/A</v>
      </c>
      <c r="M56" s="2"/>
      <c r="N56" s="6" t="e">
        <f t="shared" ref="N56:N64" si="13">IF(J56-L56&gt;0,"○","×")</f>
        <v>#N/A</v>
      </c>
      <c r="O56" s="86" t="e">
        <f t="shared" ref="O56:O64" si="14">AND(I56="○",N56="○")</f>
        <v>#N/A</v>
      </c>
      <c r="P56" s="7" t="e">
        <f t="shared" ref="P56:P64" si="15">IF(O56=TRUE,"◎","×")</f>
        <v>#N/A</v>
      </c>
      <c r="Q56" s="43"/>
      <c r="R56" s="20"/>
      <c r="S56" s="16"/>
    </row>
    <row r="57" spans="1:19" ht="19.5" customHeight="1" x14ac:dyDescent="0.15">
      <c r="A57" s="18">
        <v>49</v>
      </c>
      <c r="B57" s="1"/>
      <c r="C57" s="1"/>
      <c r="D57" s="2"/>
      <c r="E57" s="3"/>
      <c r="F57" s="3"/>
      <c r="G57" s="77">
        <f t="shared" si="12"/>
        <v>60</v>
      </c>
      <c r="H57" s="80" t="str">
        <f t="shared" si="1"/>
        <v>２か月未満</v>
      </c>
      <c r="I57" s="6" t="str">
        <f t="shared" si="2"/>
        <v>×</v>
      </c>
      <c r="J57" s="83" t="e">
        <f>VLOOKUP(K57,介護度データ!$A$1:$B$7,2,1)</f>
        <v>#N/A</v>
      </c>
      <c r="K57" s="2"/>
      <c r="L57" s="83" t="e">
        <f>VLOOKUP(M57,介護度データ!$A$1:$B$7,2,1)</f>
        <v>#N/A</v>
      </c>
      <c r="M57" s="2"/>
      <c r="N57" s="6" t="e">
        <f t="shared" si="13"/>
        <v>#N/A</v>
      </c>
      <c r="O57" s="86" t="e">
        <f t="shared" si="14"/>
        <v>#N/A</v>
      </c>
      <c r="P57" s="7" t="e">
        <f t="shared" si="15"/>
        <v>#N/A</v>
      </c>
      <c r="Q57" s="43"/>
      <c r="R57" s="20"/>
      <c r="S57" s="16"/>
    </row>
    <row r="58" spans="1:19" ht="19.5" customHeight="1" x14ac:dyDescent="0.15">
      <c r="A58" s="18">
        <v>50</v>
      </c>
      <c r="B58" s="1"/>
      <c r="C58" s="1"/>
      <c r="D58" s="2"/>
      <c r="E58" s="3"/>
      <c r="F58" s="3"/>
      <c r="G58" s="77">
        <f t="shared" si="12"/>
        <v>60</v>
      </c>
      <c r="H58" s="80" t="str">
        <f t="shared" si="1"/>
        <v>２か月未満</v>
      </c>
      <c r="I58" s="6" t="str">
        <f t="shared" si="2"/>
        <v>×</v>
      </c>
      <c r="J58" s="83" t="e">
        <f>VLOOKUP(K58,介護度データ!$A$1:$B$7,2,1)</f>
        <v>#N/A</v>
      </c>
      <c r="K58" s="2"/>
      <c r="L58" s="83" t="e">
        <f>VLOOKUP(M58,介護度データ!$A$1:$B$7,2,1)</f>
        <v>#N/A</v>
      </c>
      <c r="M58" s="2"/>
      <c r="N58" s="6" t="e">
        <f t="shared" si="13"/>
        <v>#N/A</v>
      </c>
      <c r="O58" s="86" t="e">
        <f t="shared" si="14"/>
        <v>#N/A</v>
      </c>
      <c r="P58" s="7" t="e">
        <f t="shared" si="15"/>
        <v>#N/A</v>
      </c>
      <c r="Q58" s="43"/>
      <c r="R58" s="20"/>
      <c r="S58" s="16"/>
    </row>
    <row r="59" spans="1:19" ht="19.5" customHeight="1" x14ac:dyDescent="0.15">
      <c r="A59" s="18">
        <v>51</v>
      </c>
      <c r="B59" s="1"/>
      <c r="C59" s="1"/>
      <c r="D59" s="2"/>
      <c r="E59" s="3"/>
      <c r="F59" s="3"/>
      <c r="G59" s="77">
        <f t="shared" si="12"/>
        <v>60</v>
      </c>
      <c r="H59" s="80" t="str">
        <f t="shared" si="1"/>
        <v>２か月未満</v>
      </c>
      <c r="I59" s="6" t="str">
        <f t="shared" si="2"/>
        <v>×</v>
      </c>
      <c r="J59" s="83" t="e">
        <f>VLOOKUP(K59,介護度データ!$A$1:$B$7,2,1)</f>
        <v>#N/A</v>
      </c>
      <c r="K59" s="2"/>
      <c r="L59" s="83" t="e">
        <f>VLOOKUP(M59,介護度データ!$A$1:$B$7,2,1)</f>
        <v>#N/A</v>
      </c>
      <c r="M59" s="2"/>
      <c r="N59" s="6" t="e">
        <f t="shared" si="13"/>
        <v>#N/A</v>
      </c>
      <c r="O59" s="86" t="e">
        <f t="shared" si="14"/>
        <v>#N/A</v>
      </c>
      <c r="P59" s="7" t="e">
        <f t="shared" si="15"/>
        <v>#N/A</v>
      </c>
      <c r="Q59" s="43"/>
      <c r="R59" s="20"/>
      <c r="S59" s="16"/>
    </row>
    <row r="60" spans="1:19" ht="19.5" customHeight="1" x14ac:dyDescent="0.15">
      <c r="A60" s="18">
        <v>52</v>
      </c>
      <c r="B60" s="1"/>
      <c r="C60" s="1"/>
      <c r="D60" s="2"/>
      <c r="E60" s="3"/>
      <c r="F60" s="3"/>
      <c r="G60" s="77">
        <f t="shared" si="12"/>
        <v>60</v>
      </c>
      <c r="H60" s="80" t="str">
        <f t="shared" si="1"/>
        <v>２か月未満</v>
      </c>
      <c r="I60" s="6" t="str">
        <f t="shared" si="2"/>
        <v>×</v>
      </c>
      <c r="J60" s="83" t="e">
        <f>VLOOKUP(K60,介護度データ!$A$1:$B$7,2,1)</f>
        <v>#N/A</v>
      </c>
      <c r="K60" s="2"/>
      <c r="L60" s="83" t="e">
        <f>VLOOKUP(M60,介護度データ!$A$1:$B$7,2,1)</f>
        <v>#N/A</v>
      </c>
      <c r="M60" s="2"/>
      <c r="N60" s="6" t="e">
        <f t="shared" si="13"/>
        <v>#N/A</v>
      </c>
      <c r="O60" s="86" t="e">
        <f t="shared" si="14"/>
        <v>#N/A</v>
      </c>
      <c r="P60" s="7" t="e">
        <f t="shared" si="15"/>
        <v>#N/A</v>
      </c>
      <c r="Q60" s="43"/>
      <c r="R60" s="20"/>
      <c r="S60" s="16"/>
    </row>
    <row r="61" spans="1:19" ht="19.5" customHeight="1" x14ac:dyDescent="0.15">
      <c r="A61" s="18">
        <v>53</v>
      </c>
      <c r="B61" s="1"/>
      <c r="C61" s="1"/>
      <c r="D61" s="2"/>
      <c r="E61" s="3"/>
      <c r="F61" s="3"/>
      <c r="G61" s="77">
        <f t="shared" si="12"/>
        <v>60</v>
      </c>
      <c r="H61" s="80" t="str">
        <f t="shared" si="1"/>
        <v>２か月未満</v>
      </c>
      <c r="I61" s="6" t="str">
        <f t="shared" si="2"/>
        <v>×</v>
      </c>
      <c r="J61" s="83" t="e">
        <f>VLOOKUP(K61,介護度データ!$A$1:$B$7,2,1)</f>
        <v>#N/A</v>
      </c>
      <c r="K61" s="2"/>
      <c r="L61" s="83" t="e">
        <f>VLOOKUP(M61,介護度データ!$A$1:$B$7,2,1)</f>
        <v>#N/A</v>
      </c>
      <c r="M61" s="2"/>
      <c r="N61" s="6" t="e">
        <f t="shared" si="13"/>
        <v>#N/A</v>
      </c>
      <c r="O61" s="86" t="e">
        <f t="shared" si="14"/>
        <v>#N/A</v>
      </c>
      <c r="P61" s="7" t="e">
        <f t="shared" si="15"/>
        <v>#N/A</v>
      </c>
      <c r="Q61" s="43"/>
      <c r="R61" s="20"/>
      <c r="S61" s="16"/>
    </row>
    <row r="62" spans="1:19" ht="19.5" customHeight="1" x14ac:dyDescent="0.15">
      <c r="A62" s="18">
        <v>54</v>
      </c>
      <c r="B62" s="1"/>
      <c r="C62" s="1"/>
      <c r="D62" s="2"/>
      <c r="E62" s="3"/>
      <c r="F62" s="3"/>
      <c r="G62" s="77">
        <f t="shared" si="12"/>
        <v>60</v>
      </c>
      <c r="H62" s="80" t="str">
        <f t="shared" si="1"/>
        <v>２か月未満</v>
      </c>
      <c r="I62" s="6" t="str">
        <f t="shared" si="2"/>
        <v>×</v>
      </c>
      <c r="J62" s="83" t="e">
        <f>VLOOKUP(K62,介護度データ!$A$1:$B$7,2,1)</f>
        <v>#N/A</v>
      </c>
      <c r="K62" s="2"/>
      <c r="L62" s="83" t="e">
        <f>VLOOKUP(M62,介護度データ!$A$1:$B$7,2,1)</f>
        <v>#N/A</v>
      </c>
      <c r="M62" s="2"/>
      <c r="N62" s="6" t="e">
        <f t="shared" si="13"/>
        <v>#N/A</v>
      </c>
      <c r="O62" s="86" t="e">
        <f t="shared" si="14"/>
        <v>#N/A</v>
      </c>
      <c r="P62" s="7" t="e">
        <f t="shared" si="15"/>
        <v>#N/A</v>
      </c>
      <c r="Q62" s="43"/>
      <c r="R62" s="20"/>
      <c r="S62" s="16"/>
    </row>
    <row r="63" spans="1:19" ht="19.5" customHeight="1" x14ac:dyDescent="0.15">
      <c r="A63" s="18">
        <v>55</v>
      </c>
      <c r="B63" s="1"/>
      <c r="C63" s="1"/>
      <c r="D63" s="2"/>
      <c r="E63" s="3"/>
      <c r="F63" s="3"/>
      <c r="G63" s="77">
        <f t="shared" si="12"/>
        <v>60</v>
      </c>
      <c r="H63" s="80" t="str">
        <f t="shared" si="1"/>
        <v>２か月未満</v>
      </c>
      <c r="I63" s="6" t="str">
        <f t="shared" si="2"/>
        <v>×</v>
      </c>
      <c r="J63" s="83" t="e">
        <f>VLOOKUP(K63,介護度データ!$A$1:$B$7,2,1)</f>
        <v>#N/A</v>
      </c>
      <c r="K63" s="2"/>
      <c r="L63" s="83" t="e">
        <f>VLOOKUP(M63,介護度データ!$A$1:$B$7,2,1)</f>
        <v>#N/A</v>
      </c>
      <c r="M63" s="2"/>
      <c r="N63" s="6" t="e">
        <f t="shared" si="13"/>
        <v>#N/A</v>
      </c>
      <c r="O63" s="86" t="e">
        <f t="shared" si="14"/>
        <v>#N/A</v>
      </c>
      <c r="P63" s="7" t="e">
        <f t="shared" si="15"/>
        <v>#N/A</v>
      </c>
      <c r="Q63" s="43"/>
      <c r="R63" s="20"/>
      <c r="S63" s="16"/>
    </row>
    <row r="64" spans="1:19" ht="19.5" customHeight="1" x14ac:dyDescent="0.15">
      <c r="A64" s="18">
        <v>56</v>
      </c>
      <c r="B64" s="1"/>
      <c r="C64" s="1"/>
      <c r="D64" s="2"/>
      <c r="E64" s="3"/>
      <c r="F64" s="3"/>
      <c r="G64" s="77">
        <f t="shared" si="12"/>
        <v>60</v>
      </c>
      <c r="H64" s="80" t="str">
        <f t="shared" si="1"/>
        <v>２か月未満</v>
      </c>
      <c r="I64" s="6" t="str">
        <f t="shared" si="2"/>
        <v>×</v>
      </c>
      <c r="J64" s="83" t="e">
        <f>VLOOKUP(K64,介護度データ!$A$1:$B$7,2,1)</f>
        <v>#N/A</v>
      </c>
      <c r="K64" s="2"/>
      <c r="L64" s="83" t="e">
        <f>VLOOKUP(M64,介護度データ!$A$1:$B$7,2,1)</f>
        <v>#N/A</v>
      </c>
      <c r="M64" s="2"/>
      <c r="N64" s="6" t="e">
        <f t="shared" si="13"/>
        <v>#N/A</v>
      </c>
      <c r="O64" s="86" t="e">
        <f t="shared" si="14"/>
        <v>#N/A</v>
      </c>
      <c r="P64" s="7" t="e">
        <f t="shared" si="15"/>
        <v>#N/A</v>
      </c>
      <c r="Q64" s="43"/>
      <c r="R64" s="20"/>
      <c r="S64" s="16"/>
    </row>
    <row r="65" spans="1:19" ht="19.5" customHeight="1" x14ac:dyDescent="0.15">
      <c r="A65" s="18">
        <v>57</v>
      </c>
      <c r="B65" s="1"/>
      <c r="C65" s="1"/>
      <c r="D65" s="2"/>
      <c r="E65" s="3"/>
      <c r="F65" s="3"/>
      <c r="G65" s="77">
        <f t="shared" si="12"/>
        <v>60</v>
      </c>
      <c r="H65" s="80" t="str">
        <f t="shared" si="1"/>
        <v>２か月未満</v>
      </c>
      <c r="I65" s="6" t="str">
        <f t="shared" si="2"/>
        <v>×</v>
      </c>
      <c r="J65" s="83" t="e">
        <f>VLOOKUP(K65,介護度データ!$A$1:$B$7,2,1)</f>
        <v>#N/A</v>
      </c>
      <c r="K65" s="2"/>
      <c r="L65" s="83" t="e">
        <f>VLOOKUP(M65,介護度データ!$A$1:$B$7,2,1)</f>
        <v>#N/A</v>
      </c>
      <c r="M65" s="2"/>
      <c r="N65" s="6" t="e">
        <f t="shared" si="9"/>
        <v>#N/A</v>
      </c>
      <c r="O65" s="86" t="e">
        <f t="shared" si="10"/>
        <v>#N/A</v>
      </c>
      <c r="P65" s="7" t="e">
        <f t="shared" si="11"/>
        <v>#N/A</v>
      </c>
      <c r="Q65" s="43"/>
      <c r="R65" s="20"/>
      <c r="S65" s="16"/>
    </row>
    <row r="66" spans="1:19" ht="19.5" customHeight="1" x14ac:dyDescent="0.15">
      <c r="A66" s="18">
        <v>58</v>
      </c>
      <c r="B66" s="1"/>
      <c r="C66" s="1"/>
      <c r="D66" s="2"/>
      <c r="E66" s="3"/>
      <c r="F66" s="3"/>
      <c r="G66" s="77">
        <f t="shared" si="12"/>
        <v>60</v>
      </c>
      <c r="H66" s="80" t="str">
        <f t="shared" si="1"/>
        <v>２か月未満</v>
      </c>
      <c r="I66" s="6" t="str">
        <f t="shared" si="2"/>
        <v>×</v>
      </c>
      <c r="J66" s="83" t="e">
        <f>VLOOKUP(K66,介護度データ!$A$1:$B$7,2,1)</f>
        <v>#N/A</v>
      </c>
      <c r="K66" s="2"/>
      <c r="L66" s="83" t="e">
        <f>VLOOKUP(M66,介護度データ!$A$1:$B$7,2,1)</f>
        <v>#N/A</v>
      </c>
      <c r="M66" s="2"/>
      <c r="N66" s="6" t="e">
        <f t="shared" si="9"/>
        <v>#N/A</v>
      </c>
      <c r="O66" s="86" t="e">
        <f t="shared" si="10"/>
        <v>#N/A</v>
      </c>
      <c r="P66" s="7" t="e">
        <f t="shared" si="11"/>
        <v>#N/A</v>
      </c>
      <c r="Q66" s="43"/>
      <c r="R66" s="20"/>
      <c r="S66" s="16"/>
    </row>
    <row r="67" spans="1:19" ht="19.5" customHeight="1" x14ac:dyDescent="0.15">
      <c r="A67" s="18">
        <v>59</v>
      </c>
      <c r="B67" s="1"/>
      <c r="C67" s="1"/>
      <c r="D67" s="2"/>
      <c r="E67" s="3"/>
      <c r="F67" s="3"/>
      <c r="G67" s="77">
        <f t="shared" si="12"/>
        <v>60</v>
      </c>
      <c r="H67" s="80" t="str">
        <f t="shared" si="1"/>
        <v>２か月未満</v>
      </c>
      <c r="I67" s="6" t="str">
        <f t="shared" si="2"/>
        <v>×</v>
      </c>
      <c r="J67" s="83" t="e">
        <f>VLOOKUP(K67,介護度データ!$A$1:$B$7,2,1)</f>
        <v>#N/A</v>
      </c>
      <c r="K67" s="2"/>
      <c r="L67" s="83" t="e">
        <f>VLOOKUP(M67,介護度データ!$A$1:$B$7,2,1)</f>
        <v>#N/A</v>
      </c>
      <c r="M67" s="2"/>
      <c r="N67" s="6" t="e">
        <f t="shared" si="9"/>
        <v>#N/A</v>
      </c>
      <c r="O67" s="86" t="e">
        <f t="shared" si="10"/>
        <v>#N/A</v>
      </c>
      <c r="P67" s="7" t="e">
        <f t="shared" si="11"/>
        <v>#N/A</v>
      </c>
      <c r="Q67" s="43"/>
      <c r="R67" s="20"/>
      <c r="S67" s="16"/>
    </row>
    <row r="68" spans="1:19" ht="19.5" customHeight="1" thickBot="1" x14ac:dyDescent="0.2">
      <c r="A68" s="21">
        <v>60</v>
      </c>
      <c r="B68" s="22"/>
      <c r="C68" s="22"/>
      <c r="D68" s="23"/>
      <c r="E68" s="24"/>
      <c r="F68" s="24"/>
      <c r="G68" s="78">
        <f t="shared" ref="G68" si="16">EDATE(E68,2)</f>
        <v>60</v>
      </c>
      <c r="H68" s="81" t="str">
        <f t="shared" ref="H68" si="17">IF(G68&lt;F68,"２か月以上","２か月未満")</f>
        <v>２か月未満</v>
      </c>
      <c r="I68" s="26" t="str">
        <f t="shared" ref="I68" si="18">IF(H68="２か月以上","○","×")</f>
        <v>×</v>
      </c>
      <c r="J68" s="84" t="e">
        <f>VLOOKUP(K68,介護度データ!$A$1:$B$7,2,1)</f>
        <v>#N/A</v>
      </c>
      <c r="K68" s="23"/>
      <c r="L68" s="84" t="e">
        <f>VLOOKUP(M68,介護度データ!$A$1:$B$7,2,1)</f>
        <v>#N/A</v>
      </c>
      <c r="M68" s="23"/>
      <c r="N68" s="26" t="e">
        <f t="shared" ref="N68" si="19">IF(J68-L68&gt;0,"○","×")</f>
        <v>#N/A</v>
      </c>
      <c r="O68" s="87" t="e">
        <f t="shared" ref="O68" si="20">AND(I68="○",N68="○")</f>
        <v>#N/A</v>
      </c>
      <c r="P68" s="29" t="e">
        <f t="shared" ref="P68" si="21">IF(O68=TRUE,"◎","×")</f>
        <v>#N/A</v>
      </c>
      <c r="Q68" s="104"/>
      <c r="R68" s="30"/>
      <c r="S68" s="16"/>
    </row>
    <row r="69" spans="1:19" ht="24.75" customHeight="1" x14ac:dyDescent="0.15">
      <c r="A69" s="8"/>
      <c r="B69" s="8"/>
      <c r="C69" s="8"/>
      <c r="D69" s="8"/>
      <c r="E69" s="8"/>
      <c r="F69" s="8"/>
      <c r="G69" s="8"/>
      <c r="H69" s="9" t="s">
        <v>33</v>
      </c>
      <c r="I69" s="14">
        <f>COUNTIF(I9:I68,"○")</f>
        <v>0</v>
      </c>
      <c r="J69" s="8"/>
      <c r="K69" s="8"/>
      <c r="L69" s="8"/>
      <c r="M69" s="8"/>
      <c r="N69" s="8"/>
      <c r="O69" s="9" t="s">
        <v>37</v>
      </c>
      <c r="P69" s="14">
        <f>COUNTIF(P9:P68,"◎")</f>
        <v>0</v>
      </c>
      <c r="Q69" s="17"/>
      <c r="R69" s="8"/>
      <c r="S69" s="8"/>
    </row>
    <row r="70" spans="1:19" ht="24.75" customHeight="1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9" t="s">
        <v>35</v>
      </c>
      <c r="P70" s="14">
        <f>ROUNDUP(I69*0.04,0)</f>
        <v>0</v>
      </c>
      <c r="Q70" s="56" t="s">
        <v>80</v>
      </c>
      <c r="R70" s="8"/>
      <c r="S70" s="8"/>
    </row>
    <row r="71" spans="1:19" ht="24.75" customHeight="1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9" t="s">
        <v>36</v>
      </c>
      <c r="P71" s="15">
        <f>P69-P70</f>
        <v>0</v>
      </c>
      <c r="Q71" s="57" t="s">
        <v>49</v>
      </c>
      <c r="R71" s="8"/>
      <c r="S71" s="8"/>
    </row>
    <row r="72" spans="1:19" ht="18" customHeight="1" x14ac:dyDescent="0.15">
      <c r="O72" s="55" t="s">
        <v>48</v>
      </c>
      <c r="P72" s="108">
        <f>ROUNDDOWN(I69*0.2,0)</f>
        <v>0</v>
      </c>
      <c r="Q72" s="56" t="s">
        <v>50</v>
      </c>
    </row>
    <row r="73" spans="1:19" ht="18" customHeight="1" x14ac:dyDescent="0.15">
      <c r="O73" s="55"/>
      <c r="P73" s="58"/>
      <c r="Q73" s="56"/>
    </row>
    <row r="74" spans="1:19" ht="24" customHeight="1" thickBot="1" x14ac:dyDescent="0.2">
      <c r="A74" s="102" t="s">
        <v>83</v>
      </c>
      <c r="B74" s="103"/>
      <c r="J74" s="102" t="s">
        <v>73</v>
      </c>
    </row>
    <row r="75" spans="1:19" ht="36" customHeight="1" thickBot="1" x14ac:dyDescent="0.2">
      <c r="A75" s="46" t="s">
        <v>0</v>
      </c>
      <c r="B75" s="47" t="s">
        <v>1</v>
      </c>
      <c r="C75" s="48" t="s">
        <v>44</v>
      </c>
      <c r="D75" s="54" t="s">
        <v>66</v>
      </c>
      <c r="E75" s="48" t="s">
        <v>27</v>
      </c>
      <c r="F75" s="48" t="s">
        <v>32</v>
      </c>
      <c r="G75" s="64" t="s">
        <v>53</v>
      </c>
      <c r="H75" s="63"/>
      <c r="J75" s="124" t="s">
        <v>75</v>
      </c>
      <c r="K75" s="125"/>
      <c r="L75" s="125"/>
      <c r="M75" s="125"/>
      <c r="N75" s="125"/>
      <c r="O75" s="125"/>
      <c r="P75" s="125"/>
      <c r="Q75" s="125"/>
      <c r="R75" s="125"/>
      <c r="S75" s="126"/>
    </row>
    <row r="76" spans="1:19" ht="19.5" customHeight="1" x14ac:dyDescent="0.15">
      <c r="A76" s="92" t="s">
        <v>70</v>
      </c>
      <c r="B76" s="93" t="s">
        <v>29</v>
      </c>
      <c r="C76" s="93">
        <v>234567890</v>
      </c>
      <c r="D76" s="94" t="s">
        <v>24</v>
      </c>
      <c r="E76" s="95">
        <v>44927</v>
      </c>
      <c r="F76" s="95">
        <v>45261</v>
      </c>
      <c r="G76" s="96"/>
      <c r="H76" s="97"/>
      <c r="J76" s="127"/>
      <c r="K76" s="128"/>
      <c r="L76" s="128"/>
      <c r="M76" s="128"/>
      <c r="N76" s="128"/>
      <c r="O76" s="128"/>
      <c r="P76" s="128"/>
      <c r="Q76" s="128"/>
      <c r="R76" s="128"/>
      <c r="S76" s="129"/>
    </row>
    <row r="77" spans="1:19" ht="19.5" customHeight="1" x14ac:dyDescent="0.15">
      <c r="A77" s="89">
        <v>1</v>
      </c>
      <c r="B77" s="1"/>
      <c r="C77" s="1"/>
      <c r="D77" s="2"/>
      <c r="E77" s="3"/>
      <c r="F77" s="3"/>
      <c r="G77" s="67"/>
      <c r="H77" s="68"/>
      <c r="J77" s="127"/>
      <c r="K77" s="128"/>
      <c r="L77" s="128"/>
      <c r="M77" s="128"/>
      <c r="N77" s="128"/>
      <c r="O77" s="128"/>
      <c r="P77" s="128"/>
      <c r="Q77" s="128"/>
      <c r="R77" s="128"/>
      <c r="S77" s="129"/>
    </row>
    <row r="78" spans="1:19" ht="19.5" customHeight="1" x14ac:dyDescent="0.15">
      <c r="A78" s="89">
        <v>2</v>
      </c>
      <c r="B78" s="1"/>
      <c r="C78" s="1"/>
      <c r="D78" s="2"/>
      <c r="E78" s="3"/>
      <c r="F78" s="3"/>
      <c r="G78" s="67"/>
      <c r="H78" s="68"/>
      <c r="J78" s="127"/>
      <c r="K78" s="128"/>
      <c r="L78" s="128"/>
      <c r="M78" s="128"/>
      <c r="N78" s="128"/>
      <c r="O78" s="128"/>
      <c r="P78" s="128"/>
      <c r="Q78" s="128"/>
      <c r="R78" s="128"/>
      <c r="S78" s="129"/>
    </row>
    <row r="79" spans="1:19" ht="19.5" customHeight="1" x14ac:dyDescent="0.15">
      <c r="A79" s="89">
        <v>3</v>
      </c>
      <c r="B79" s="1"/>
      <c r="C79" s="1"/>
      <c r="D79" s="2"/>
      <c r="E79" s="3"/>
      <c r="F79" s="3"/>
      <c r="G79" s="67"/>
      <c r="H79" s="68"/>
      <c r="J79" s="127"/>
      <c r="K79" s="128"/>
      <c r="L79" s="128"/>
      <c r="M79" s="128"/>
      <c r="N79" s="128"/>
      <c r="O79" s="128"/>
      <c r="P79" s="128"/>
      <c r="Q79" s="128"/>
      <c r="R79" s="128"/>
      <c r="S79" s="129"/>
    </row>
    <row r="80" spans="1:19" ht="19.5" customHeight="1" x14ac:dyDescent="0.15">
      <c r="A80" s="89">
        <v>4</v>
      </c>
      <c r="B80" s="1"/>
      <c r="C80" s="1"/>
      <c r="D80" s="2"/>
      <c r="E80" s="3"/>
      <c r="F80" s="3"/>
      <c r="G80" s="67"/>
      <c r="H80" s="68"/>
      <c r="J80" s="127"/>
      <c r="K80" s="128"/>
      <c r="L80" s="128"/>
      <c r="M80" s="128"/>
      <c r="N80" s="128"/>
      <c r="O80" s="128"/>
      <c r="P80" s="128"/>
      <c r="Q80" s="128"/>
      <c r="R80" s="128"/>
      <c r="S80" s="129"/>
    </row>
    <row r="81" spans="1:19" ht="19.5" customHeight="1" x14ac:dyDescent="0.15">
      <c r="A81" s="89">
        <v>5</v>
      </c>
      <c r="B81" s="1"/>
      <c r="C81" s="1"/>
      <c r="D81" s="2"/>
      <c r="E81" s="3"/>
      <c r="F81" s="3"/>
      <c r="G81" s="67"/>
      <c r="H81" s="68"/>
      <c r="J81" s="127"/>
      <c r="K81" s="128"/>
      <c r="L81" s="128"/>
      <c r="M81" s="128"/>
      <c r="N81" s="128"/>
      <c r="O81" s="128"/>
      <c r="P81" s="128"/>
      <c r="Q81" s="128"/>
      <c r="R81" s="128"/>
      <c r="S81" s="129"/>
    </row>
    <row r="82" spans="1:19" ht="19.5" customHeight="1" x14ac:dyDescent="0.15">
      <c r="A82" s="89">
        <v>6</v>
      </c>
      <c r="B82" s="1"/>
      <c r="C82" s="1"/>
      <c r="D82" s="2"/>
      <c r="E82" s="3"/>
      <c r="F82" s="3"/>
      <c r="G82" s="67"/>
      <c r="H82" s="68"/>
      <c r="J82" s="127"/>
      <c r="K82" s="128"/>
      <c r="L82" s="128"/>
      <c r="M82" s="128"/>
      <c r="N82" s="128"/>
      <c r="O82" s="128"/>
      <c r="P82" s="128"/>
      <c r="Q82" s="128"/>
      <c r="R82" s="128"/>
      <c r="S82" s="129"/>
    </row>
    <row r="83" spans="1:19" ht="19.5" customHeight="1" x14ac:dyDescent="0.15">
      <c r="A83" s="89">
        <v>7</v>
      </c>
      <c r="B83" s="1"/>
      <c r="C83" s="1"/>
      <c r="D83" s="2"/>
      <c r="E83" s="3"/>
      <c r="F83" s="3"/>
      <c r="G83" s="67"/>
      <c r="H83" s="68"/>
      <c r="J83" s="127"/>
      <c r="K83" s="128"/>
      <c r="L83" s="128"/>
      <c r="M83" s="128"/>
      <c r="N83" s="128"/>
      <c r="O83" s="128"/>
      <c r="P83" s="128"/>
      <c r="Q83" s="128"/>
      <c r="R83" s="128"/>
      <c r="S83" s="129"/>
    </row>
    <row r="84" spans="1:19" ht="19.5" customHeight="1" x14ac:dyDescent="0.15">
      <c r="A84" s="89">
        <v>8</v>
      </c>
      <c r="B84" s="1"/>
      <c r="C84" s="1"/>
      <c r="D84" s="2"/>
      <c r="E84" s="3"/>
      <c r="F84" s="3"/>
      <c r="G84" s="67"/>
      <c r="H84" s="68"/>
      <c r="J84" s="127"/>
      <c r="K84" s="128"/>
      <c r="L84" s="128"/>
      <c r="M84" s="128"/>
      <c r="N84" s="128"/>
      <c r="O84" s="128"/>
      <c r="P84" s="128"/>
      <c r="Q84" s="128"/>
      <c r="R84" s="128"/>
      <c r="S84" s="129"/>
    </row>
    <row r="85" spans="1:19" ht="19.5" customHeight="1" x14ac:dyDescent="0.15">
      <c r="A85" s="89">
        <v>9</v>
      </c>
      <c r="B85" s="1"/>
      <c r="C85" s="1"/>
      <c r="D85" s="2"/>
      <c r="E85" s="3"/>
      <c r="F85" s="3"/>
      <c r="G85" s="67"/>
      <c r="H85" s="68"/>
      <c r="J85" s="127"/>
      <c r="K85" s="128"/>
      <c r="L85" s="128"/>
      <c r="M85" s="128"/>
      <c r="N85" s="128"/>
      <c r="O85" s="128"/>
      <c r="P85" s="128"/>
      <c r="Q85" s="128"/>
      <c r="R85" s="128"/>
      <c r="S85" s="129"/>
    </row>
    <row r="86" spans="1:19" ht="19.5" customHeight="1" x14ac:dyDescent="0.15">
      <c r="A86" s="89">
        <v>10</v>
      </c>
      <c r="B86" s="1"/>
      <c r="C86" s="1"/>
      <c r="D86" s="2"/>
      <c r="E86" s="3"/>
      <c r="F86" s="3"/>
      <c r="G86" s="67"/>
      <c r="H86" s="68"/>
      <c r="J86" s="127"/>
      <c r="K86" s="128"/>
      <c r="L86" s="128"/>
      <c r="M86" s="128"/>
      <c r="N86" s="128"/>
      <c r="O86" s="128"/>
      <c r="P86" s="128"/>
      <c r="Q86" s="128"/>
      <c r="R86" s="128"/>
      <c r="S86" s="129"/>
    </row>
    <row r="87" spans="1:19" ht="19.5" customHeight="1" x14ac:dyDescent="0.15">
      <c r="A87" s="89">
        <v>11</v>
      </c>
      <c r="B87" s="1"/>
      <c r="C87" s="1"/>
      <c r="D87" s="2"/>
      <c r="E87" s="3"/>
      <c r="F87" s="3"/>
      <c r="G87" s="67"/>
      <c r="H87" s="68"/>
      <c r="J87" s="127"/>
      <c r="K87" s="128"/>
      <c r="L87" s="128"/>
      <c r="M87" s="128"/>
      <c r="N87" s="128"/>
      <c r="O87" s="128"/>
      <c r="P87" s="128"/>
      <c r="Q87" s="128"/>
      <c r="R87" s="128"/>
      <c r="S87" s="129"/>
    </row>
    <row r="88" spans="1:19" ht="19.5" customHeight="1" x14ac:dyDescent="0.15">
      <c r="A88" s="89">
        <v>12</v>
      </c>
      <c r="B88" s="1"/>
      <c r="C88" s="1"/>
      <c r="D88" s="2"/>
      <c r="E88" s="3"/>
      <c r="F88" s="3"/>
      <c r="G88" s="67"/>
      <c r="H88" s="68"/>
      <c r="J88" s="127"/>
      <c r="K88" s="128"/>
      <c r="L88" s="128"/>
      <c r="M88" s="128"/>
      <c r="N88" s="128"/>
      <c r="O88" s="128"/>
      <c r="P88" s="128"/>
      <c r="Q88" s="128"/>
      <c r="R88" s="128"/>
      <c r="S88" s="129"/>
    </row>
    <row r="89" spans="1:19" ht="19.5" customHeight="1" x14ac:dyDescent="0.15">
      <c r="A89" s="89">
        <v>13</v>
      </c>
      <c r="B89" s="1"/>
      <c r="C89" s="1"/>
      <c r="D89" s="2"/>
      <c r="E89" s="3"/>
      <c r="F89" s="3"/>
      <c r="G89" s="67"/>
      <c r="H89" s="68"/>
      <c r="J89" s="127"/>
      <c r="K89" s="128"/>
      <c r="L89" s="128"/>
      <c r="M89" s="128"/>
      <c r="N89" s="128"/>
      <c r="O89" s="128"/>
      <c r="P89" s="128"/>
      <c r="Q89" s="128"/>
      <c r="R89" s="128"/>
      <c r="S89" s="129"/>
    </row>
    <row r="90" spans="1:19" ht="19.5" customHeight="1" x14ac:dyDescent="0.15">
      <c r="A90" s="89">
        <v>14</v>
      </c>
      <c r="B90" s="1"/>
      <c r="C90" s="1"/>
      <c r="D90" s="2"/>
      <c r="E90" s="3"/>
      <c r="F90" s="3"/>
      <c r="G90" s="67"/>
      <c r="H90" s="68"/>
      <c r="J90" s="127"/>
      <c r="K90" s="128"/>
      <c r="L90" s="128"/>
      <c r="M90" s="128"/>
      <c r="N90" s="128"/>
      <c r="O90" s="128"/>
      <c r="P90" s="128"/>
      <c r="Q90" s="128"/>
      <c r="R90" s="128"/>
      <c r="S90" s="129"/>
    </row>
    <row r="91" spans="1:19" ht="19.5" customHeight="1" x14ac:dyDescent="0.15">
      <c r="A91" s="89">
        <v>15</v>
      </c>
      <c r="B91" s="1"/>
      <c r="C91" s="1"/>
      <c r="D91" s="2"/>
      <c r="E91" s="3"/>
      <c r="F91" s="3"/>
      <c r="G91" s="67"/>
      <c r="H91" s="68"/>
      <c r="J91" s="127"/>
      <c r="K91" s="128"/>
      <c r="L91" s="128"/>
      <c r="M91" s="128"/>
      <c r="N91" s="128"/>
      <c r="O91" s="128"/>
      <c r="P91" s="128"/>
      <c r="Q91" s="128"/>
      <c r="R91" s="128"/>
      <c r="S91" s="129"/>
    </row>
    <row r="92" spans="1:19" ht="19.5" customHeight="1" x14ac:dyDescent="0.15">
      <c r="A92" s="89">
        <v>16</v>
      </c>
      <c r="B92" s="1"/>
      <c r="C92" s="1"/>
      <c r="D92" s="2"/>
      <c r="E92" s="3"/>
      <c r="F92" s="3"/>
      <c r="G92" s="67"/>
      <c r="H92" s="68"/>
      <c r="J92" s="127"/>
      <c r="K92" s="128"/>
      <c r="L92" s="128"/>
      <c r="M92" s="128"/>
      <c r="N92" s="128"/>
      <c r="O92" s="128"/>
      <c r="P92" s="128"/>
      <c r="Q92" s="128"/>
      <c r="R92" s="128"/>
      <c r="S92" s="129"/>
    </row>
    <row r="93" spans="1:19" ht="19.5" customHeight="1" x14ac:dyDescent="0.15">
      <c r="A93" s="89">
        <v>17</v>
      </c>
      <c r="B93" s="1"/>
      <c r="C93" s="1"/>
      <c r="D93" s="2"/>
      <c r="E93" s="3"/>
      <c r="F93" s="3"/>
      <c r="G93" s="67"/>
      <c r="H93" s="68"/>
      <c r="J93" s="127"/>
      <c r="K93" s="128"/>
      <c r="L93" s="128"/>
      <c r="M93" s="128"/>
      <c r="N93" s="128"/>
      <c r="O93" s="128"/>
      <c r="P93" s="128"/>
      <c r="Q93" s="128"/>
      <c r="R93" s="128"/>
      <c r="S93" s="129"/>
    </row>
    <row r="94" spans="1:19" ht="19.5" customHeight="1" x14ac:dyDescent="0.15">
      <c r="A94" s="89">
        <v>18</v>
      </c>
      <c r="B94" s="1"/>
      <c r="C94" s="1"/>
      <c r="D94" s="2"/>
      <c r="E94" s="3"/>
      <c r="F94" s="3"/>
      <c r="G94" s="67"/>
      <c r="H94" s="68"/>
      <c r="J94" s="127"/>
      <c r="K94" s="128"/>
      <c r="L94" s="128"/>
      <c r="M94" s="128"/>
      <c r="N94" s="128"/>
      <c r="O94" s="128"/>
      <c r="P94" s="128"/>
      <c r="Q94" s="128"/>
      <c r="R94" s="128"/>
      <c r="S94" s="129"/>
    </row>
    <row r="95" spans="1:19" ht="19.5" customHeight="1" x14ac:dyDescent="0.15">
      <c r="A95" s="89">
        <v>19</v>
      </c>
      <c r="B95" s="1"/>
      <c r="C95" s="1"/>
      <c r="D95" s="2"/>
      <c r="E95" s="3"/>
      <c r="F95" s="3"/>
      <c r="G95" s="67"/>
      <c r="H95" s="68"/>
      <c r="J95" s="127"/>
      <c r="K95" s="128"/>
      <c r="L95" s="128"/>
      <c r="M95" s="128"/>
      <c r="N95" s="128"/>
      <c r="O95" s="128"/>
      <c r="P95" s="128"/>
      <c r="Q95" s="128"/>
      <c r="R95" s="128"/>
      <c r="S95" s="129"/>
    </row>
    <row r="96" spans="1:19" ht="19.5" customHeight="1" x14ac:dyDescent="0.15">
      <c r="A96" s="89">
        <v>20</v>
      </c>
      <c r="B96" s="1"/>
      <c r="C96" s="1"/>
      <c r="D96" s="2"/>
      <c r="E96" s="3"/>
      <c r="F96" s="3"/>
      <c r="G96" s="67"/>
      <c r="H96" s="68"/>
      <c r="J96" s="127"/>
      <c r="K96" s="128"/>
      <c r="L96" s="128"/>
      <c r="M96" s="128"/>
      <c r="N96" s="128"/>
      <c r="O96" s="128"/>
      <c r="P96" s="128"/>
      <c r="Q96" s="128"/>
      <c r="R96" s="128"/>
      <c r="S96" s="129"/>
    </row>
    <row r="97" spans="1:19" ht="19.5" customHeight="1" x14ac:dyDescent="0.15">
      <c r="A97" s="89">
        <v>21</v>
      </c>
      <c r="B97" s="1"/>
      <c r="C97" s="1"/>
      <c r="D97" s="2"/>
      <c r="E97" s="3"/>
      <c r="F97" s="3"/>
      <c r="G97" s="67"/>
      <c r="H97" s="68"/>
      <c r="J97" s="127"/>
      <c r="K97" s="128"/>
      <c r="L97" s="128"/>
      <c r="M97" s="128"/>
      <c r="N97" s="128"/>
      <c r="O97" s="128"/>
      <c r="P97" s="128"/>
      <c r="Q97" s="128"/>
      <c r="R97" s="128"/>
      <c r="S97" s="129"/>
    </row>
    <row r="98" spans="1:19" ht="19.5" customHeight="1" x14ac:dyDescent="0.15">
      <c r="A98" s="89">
        <v>22</v>
      </c>
      <c r="B98" s="1"/>
      <c r="C98" s="1"/>
      <c r="D98" s="2"/>
      <c r="E98" s="3"/>
      <c r="F98" s="3"/>
      <c r="G98" s="67"/>
      <c r="H98" s="68"/>
      <c r="J98" s="127"/>
      <c r="K98" s="128"/>
      <c r="L98" s="128"/>
      <c r="M98" s="128"/>
      <c r="N98" s="128"/>
      <c r="O98" s="128"/>
      <c r="P98" s="128"/>
      <c r="Q98" s="128"/>
      <c r="R98" s="128"/>
      <c r="S98" s="129"/>
    </row>
    <row r="99" spans="1:19" ht="19.5" customHeight="1" x14ac:dyDescent="0.15">
      <c r="A99" s="89">
        <v>23</v>
      </c>
      <c r="B99" s="1"/>
      <c r="C99" s="1"/>
      <c r="D99" s="2"/>
      <c r="E99" s="3"/>
      <c r="F99" s="3"/>
      <c r="G99" s="67"/>
      <c r="H99" s="68"/>
      <c r="J99" s="127"/>
      <c r="K99" s="128"/>
      <c r="L99" s="128"/>
      <c r="M99" s="128"/>
      <c r="N99" s="128"/>
      <c r="O99" s="128"/>
      <c r="P99" s="128"/>
      <c r="Q99" s="128"/>
      <c r="R99" s="128"/>
      <c r="S99" s="129"/>
    </row>
    <row r="100" spans="1:19" ht="19.5" customHeight="1" x14ac:dyDescent="0.15">
      <c r="A100" s="89">
        <v>24</v>
      </c>
      <c r="B100" s="1"/>
      <c r="C100" s="1"/>
      <c r="D100" s="2"/>
      <c r="E100" s="3"/>
      <c r="F100" s="3"/>
      <c r="G100" s="67"/>
      <c r="H100" s="68"/>
      <c r="J100" s="130"/>
      <c r="K100" s="131"/>
      <c r="L100" s="131"/>
      <c r="M100" s="131"/>
      <c r="N100" s="131"/>
      <c r="O100" s="131"/>
      <c r="P100" s="131"/>
      <c r="Q100" s="131"/>
      <c r="R100" s="131"/>
      <c r="S100" s="132"/>
    </row>
    <row r="101" spans="1:19" ht="19.5" customHeight="1" x14ac:dyDescent="0.15">
      <c r="A101" s="89">
        <v>25</v>
      </c>
      <c r="B101" s="1"/>
      <c r="C101" s="1"/>
      <c r="D101" s="2"/>
      <c r="E101" s="3"/>
      <c r="F101" s="3"/>
      <c r="G101" s="67"/>
      <c r="H101" s="68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1:19" ht="19.5" customHeight="1" x14ac:dyDescent="0.15">
      <c r="A102" s="89">
        <v>26</v>
      </c>
      <c r="B102" s="1"/>
      <c r="C102" s="1"/>
      <c r="D102" s="2"/>
      <c r="E102" s="3"/>
      <c r="F102" s="3"/>
      <c r="G102" s="67"/>
      <c r="H102" s="68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1:19" ht="19.5" customHeight="1" x14ac:dyDescent="0.15">
      <c r="A103" s="89">
        <v>27</v>
      </c>
      <c r="B103" s="1"/>
      <c r="C103" s="1"/>
      <c r="D103" s="2"/>
      <c r="E103" s="3"/>
      <c r="F103" s="3"/>
      <c r="G103" s="67"/>
      <c r="H103" s="68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1:19" ht="19.5" customHeight="1" x14ac:dyDescent="0.15">
      <c r="A104" s="89">
        <v>28</v>
      </c>
      <c r="B104" s="1"/>
      <c r="C104" s="1"/>
      <c r="D104" s="2"/>
      <c r="E104" s="3"/>
      <c r="F104" s="3"/>
      <c r="G104" s="67"/>
      <c r="H104" s="68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19.5" customHeight="1" x14ac:dyDescent="0.15">
      <c r="A105" s="89">
        <v>29</v>
      </c>
      <c r="B105" s="1"/>
      <c r="C105" s="1"/>
      <c r="D105" s="2"/>
      <c r="E105" s="3"/>
      <c r="F105" s="3"/>
      <c r="G105" s="67"/>
      <c r="H105" s="68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1:19" ht="19.5" customHeight="1" x14ac:dyDescent="0.15">
      <c r="A106" s="89">
        <v>30</v>
      </c>
      <c r="B106" s="1"/>
      <c r="C106" s="1"/>
      <c r="D106" s="2"/>
      <c r="E106" s="3"/>
      <c r="F106" s="3"/>
      <c r="G106" s="67"/>
      <c r="H106" s="68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ht="19.5" customHeight="1" x14ac:dyDescent="0.15">
      <c r="A107" s="89">
        <v>31</v>
      </c>
      <c r="B107" s="1"/>
      <c r="C107" s="1"/>
      <c r="D107" s="2"/>
      <c r="E107" s="3"/>
      <c r="F107" s="3"/>
      <c r="G107" s="67"/>
      <c r="H107" s="68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1:19" ht="19.5" customHeight="1" x14ac:dyDescent="0.15">
      <c r="A108" s="89">
        <v>32</v>
      </c>
      <c r="B108" s="1"/>
      <c r="C108" s="1"/>
      <c r="D108" s="2"/>
      <c r="E108" s="3"/>
      <c r="F108" s="3"/>
      <c r="G108" s="67"/>
      <c r="H108" s="68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1:19" ht="19.5" customHeight="1" x14ac:dyDescent="0.15">
      <c r="A109" s="89">
        <v>33</v>
      </c>
      <c r="B109" s="1"/>
      <c r="C109" s="1"/>
      <c r="D109" s="2"/>
      <c r="E109" s="3"/>
      <c r="F109" s="3"/>
      <c r="G109" s="67"/>
      <c r="H109" s="68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1:19" ht="19.5" customHeight="1" x14ac:dyDescent="0.15">
      <c r="A110" s="89">
        <v>34</v>
      </c>
      <c r="B110" s="1"/>
      <c r="C110" s="1"/>
      <c r="D110" s="2"/>
      <c r="E110" s="3"/>
      <c r="F110" s="3"/>
      <c r="G110" s="67"/>
      <c r="H110" s="68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1:19" ht="19.5" customHeight="1" x14ac:dyDescent="0.15">
      <c r="A111" s="89">
        <v>35</v>
      </c>
      <c r="B111" s="1"/>
      <c r="C111" s="1"/>
      <c r="D111" s="2"/>
      <c r="E111" s="3"/>
      <c r="F111" s="3"/>
      <c r="G111" s="67"/>
      <c r="H111" s="68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1:19" ht="19.5" customHeight="1" x14ac:dyDescent="0.15">
      <c r="A112" s="89">
        <v>36</v>
      </c>
      <c r="B112" s="1"/>
      <c r="C112" s="1"/>
      <c r="D112" s="2"/>
      <c r="E112" s="3"/>
      <c r="F112" s="3"/>
      <c r="G112" s="67"/>
      <c r="H112" s="68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</row>
    <row r="113" spans="1:19" ht="19.5" customHeight="1" x14ac:dyDescent="0.15">
      <c r="A113" s="89">
        <v>37</v>
      </c>
      <c r="B113" s="1"/>
      <c r="C113" s="1"/>
      <c r="D113" s="2"/>
      <c r="E113" s="3"/>
      <c r="F113" s="3"/>
      <c r="G113" s="67"/>
      <c r="H113" s="68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</row>
    <row r="114" spans="1:19" ht="19.5" customHeight="1" x14ac:dyDescent="0.15">
      <c r="A114" s="89">
        <v>38</v>
      </c>
      <c r="B114" s="1"/>
      <c r="C114" s="1"/>
      <c r="D114" s="2"/>
      <c r="E114" s="3"/>
      <c r="F114" s="3"/>
      <c r="G114" s="67"/>
      <c r="H114" s="68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</row>
    <row r="115" spans="1:19" ht="19.5" customHeight="1" x14ac:dyDescent="0.15">
      <c r="A115" s="89">
        <v>39</v>
      </c>
      <c r="B115" s="1"/>
      <c r="C115" s="1"/>
      <c r="D115" s="2"/>
      <c r="E115" s="3"/>
      <c r="F115" s="3"/>
      <c r="G115" s="67"/>
      <c r="H115" s="68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</row>
    <row r="116" spans="1:19" ht="19.5" customHeight="1" x14ac:dyDescent="0.15">
      <c r="A116" s="89">
        <v>40</v>
      </c>
      <c r="B116" s="1"/>
      <c r="C116" s="1"/>
      <c r="D116" s="2"/>
      <c r="E116" s="3"/>
      <c r="F116" s="3"/>
      <c r="G116" s="67"/>
      <c r="H116" s="68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</row>
    <row r="117" spans="1:19" ht="19.5" customHeight="1" x14ac:dyDescent="0.15">
      <c r="A117" s="89">
        <v>41</v>
      </c>
      <c r="B117" s="1"/>
      <c r="C117" s="1"/>
      <c r="D117" s="2"/>
      <c r="E117" s="3"/>
      <c r="F117" s="3"/>
      <c r="G117" s="67"/>
      <c r="H117" s="68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</row>
    <row r="118" spans="1:19" ht="19.5" customHeight="1" x14ac:dyDescent="0.15">
      <c r="A118" s="89">
        <v>42</v>
      </c>
      <c r="B118" s="1"/>
      <c r="C118" s="1"/>
      <c r="D118" s="2"/>
      <c r="E118" s="3"/>
      <c r="F118" s="3"/>
      <c r="G118" s="67"/>
      <c r="H118" s="68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</row>
    <row r="119" spans="1:19" ht="19.5" customHeight="1" x14ac:dyDescent="0.15">
      <c r="A119" s="89">
        <v>43</v>
      </c>
      <c r="B119" s="1"/>
      <c r="C119" s="1"/>
      <c r="D119" s="2"/>
      <c r="E119" s="3"/>
      <c r="F119" s="3"/>
      <c r="G119" s="67"/>
      <c r="H119" s="68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</row>
    <row r="120" spans="1:19" ht="19.5" customHeight="1" x14ac:dyDescent="0.15">
      <c r="A120" s="89">
        <v>44</v>
      </c>
      <c r="B120" s="1"/>
      <c r="C120" s="1"/>
      <c r="D120" s="2"/>
      <c r="E120" s="3"/>
      <c r="F120" s="3"/>
      <c r="G120" s="67"/>
      <c r="H120" s="68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1:19" ht="19.5" customHeight="1" x14ac:dyDescent="0.15">
      <c r="A121" s="89">
        <v>45</v>
      </c>
      <c r="B121" s="1"/>
      <c r="C121" s="1"/>
      <c r="D121" s="2"/>
      <c r="E121" s="3"/>
      <c r="F121" s="3"/>
      <c r="G121" s="67"/>
      <c r="H121" s="68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1:19" ht="19.5" customHeight="1" x14ac:dyDescent="0.15">
      <c r="A122" s="89">
        <v>46</v>
      </c>
      <c r="B122" s="1"/>
      <c r="C122" s="1"/>
      <c r="D122" s="2"/>
      <c r="E122" s="3"/>
      <c r="F122" s="3"/>
      <c r="G122" s="67"/>
      <c r="H122" s="68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1:19" ht="19.5" customHeight="1" x14ac:dyDescent="0.15">
      <c r="A123" s="89">
        <v>47</v>
      </c>
      <c r="B123" s="1"/>
      <c r="C123" s="1"/>
      <c r="D123" s="2"/>
      <c r="E123" s="3"/>
      <c r="F123" s="3"/>
      <c r="G123" s="67"/>
      <c r="H123" s="68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</row>
    <row r="124" spans="1:19" ht="19.5" customHeight="1" x14ac:dyDescent="0.15">
      <c r="A124" s="89">
        <v>48</v>
      </c>
      <c r="B124" s="1"/>
      <c r="C124" s="1"/>
      <c r="D124" s="2"/>
      <c r="E124" s="3"/>
      <c r="F124" s="3"/>
      <c r="G124" s="67"/>
      <c r="H124" s="68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</row>
    <row r="125" spans="1:19" ht="19.5" customHeight="1" x14ac:dyDescent="0.15">
      <c r="A125" s="89">
        <v>49</v>
      </c>
      <c r="B125" s="1"/>
      <c r="C125" s="1"/>
      <c r="D125" s="2"/>
      <c r="E125" s="3"/>
      <c r="F125" s="3"/>
      <c r="G125" s="67"/>
      <c r="H125" s="68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</row>
    <row r="126" spans="1:19" ht="19.5" customHeight="1" x14ac:dyDescent="0.15">
      <c r="A126" s="89">
        <v>50</v>
      </c>
      <c r="B126" s="1"/>
      <c r="C126" s="1"/>
      <c r="D126" s="2"/>
      <c r="E126" s="3"/>
      <c r="F126" s="3"/>
      <c r="G126" s="67"/>
      <c r="H126" s="68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</row>
    <row r="127" spans="1:19" ht="19.5" customHeight="1" x14ac:dyDescent="0.15">
      <c r="A127" s="89">
        <v>51</v>
      </c>
      <c r="B127" s="1"/>
      <c r="C127" s="1"/>
      <c r="D127" s="2"/>
      <c r="E127" s="3"/>
      <c r="F127" s="3"/>
      <c r="G127" s="67"/>
      <c r="H127" s="68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</row>
    <row r="128" spans="1:19" ht="19.5" customHeight="1" x14ac:dyDescent="0.15">
      <c r="A128" s="89">
        <v>52</v>
      </c>
      <c r="B128" s="1"/>
      <c r="C128" s="1"/>
      <c r="D128" s="2"/>
      <c r="E128" s="3"/>
      <c r="F128" s="3"/>
      <c r="G128" s="67"/>
      <c r="H128" s="68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</row>
    <row r="129" spans="1:19" ht="19.5" customHeight="1" x14ac:dyDescent="0.15">
      <c r="A129" s="89">
        <v>53</v>
      </c>
      <c r="B129" s="1"/>
      <c r="C129" s="1"/>
      <c r="D129" s="2"/>
      <c r="E129" s="3"/>
      <c r="F129" s="3"/>
      <c r="G129" s="67"/>
      <c r="H129" s="68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</row>
    <row r="130" spans="1:19" ht="19.5" customHeight="1" x14ac:dyDescent="0.15">
      <c r="A130" s="89">
        <v>54</v>
      </c>
      <c r="B130" s="1"/>
      <c r="C130" s="1"/>
      <c r="D130" s="2"/>
      <c r="E130" s="3"/>
      <c r="F130" s="3"/>
      <c r="G130" s="67"/>
      <c r="H130" s="68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</row>
    <row r="131" spans="1:19" ht="19.5" customHeight="1" x14ac:dyDescent="0.15">
      <c r="A131" s="89">
        <v>55</v>
      </c>
      <c r="B131" s="1"/>
      <c r="C131" s="1"/>
      <c r="D131" s="2"/>
      <c r="E131" s="3"/>
      <c r="F131" s="3"/>
      <c r="G131" s="67"/>
      <c r="H131" s="68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</row>
    <row r="132" spans="1:19" ht="19.5" customHeight="1" x14ac:dyDescent="0.15">
      <c r="A132" s="89">
        <v>56</v>
      </c>
      <c r="B132" s="1"/>
      <c r="C132" s="1"/>
      <c r="D132" s="2"/>
      <c r="E132" s="3"/>
      <c r="F132" s="3"/>
      <c r="G132" s="67"/>
      <c r="H132" s="68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</row>
    <row r="133" spans="1:19" ht="19.5" customHeight="1" x14ac:dyDescent="0.15">
      <c r="A133" s="89">
        <v>57</v>
      </c>
      <c r="B133" s="1"/>
      <c r="C133" s="1"/>
      <c r="D133" s="2"/>
      <c r="E133" s="3"/>
      <c r="F133" s="3"/>
      <c r="G133" s="67"/>
      <c r="H133" s="68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</row>
    <row r="134" spans="1:19" ht="19.5" customHeight="1" x14ac:dyDescent="0.15">
      <c r="A134" s="89">
        <v>58</v>
      </c>
      <c r="B134" s="1"/>
      <c r="C134" s="1"/>
      <c r="D134" s="2"/>
      <c r="E134" s="3"/>
      <c r="F134" s="3"/>
      <c r="G134" s="67"/>
      <c r="H134" s="68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</row>
    <row r="135" spans="1:19" ht="19.5" customHeight="1" x14ac:dyDescent="0.15">
      <c r="A135" s="89">
        <v>59</v>
      </c>
      <c r="B135" s="1"/>
      <c r="C135" s="1"/>
      <c r="D135" s="2"/>
      <c r="E135" s="3"/>
      <c r="F135" s="3"/>
      <c r="G135" s="67"/>
      <c r="H135" s="68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</row>
    <row r="136" spans="1:19" ht="19.5" customHeight="1" x14ac:dyDescent="0.15">
      <c r="A136" s="89">
        <v>60</v>
      </c>
      <c r="B136" s="1"/>
      <c r="C136" s="1"/>
      <c r="D136" s="2"/>
      <c r="E136" s="3"/>
      <c r="F136" s="3"/>
      <c r="G136" s="67"/>
      <c r="H136" s="68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</row>
    <row r="137" spans="1:19" ht="19.5" customHeight="1" thickBot="1" x14ac:dyDescent="0.2">
      <c r="A137" s="90"/>
      <c r="B137" s="22"/>
      <c r="C137" s="41"/>
      <c r="D137" s="23"/>
      <c r="E137" s="24"/>
      <c r="F137" s="24"/>
      <c r="G137" s="69"/>
      <c r="H137" s="70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</row>
    <row r="138" spans="1:19" ht="21" customHeight="1" x14ac:dyDescent="0.15"/>
    <row r="139" spans="1:19" ht="29.25" customHeight="1" x14ac:dyDescent="0.15">
      <c r="A139" s="102" t="s">
        <v>84</v>
      </c>
      <c r="B139" s="103"/>
      <c r="F139" s="91"/>
    </row>
    <row r="140" spans="1:19" ht="18" customHeight="1" x14ac:dyDescent="0.15"/>
    <row r="141" spans="1:19" ht="18" customHeight="1" x14ac:dyDescent="0.15"/>
    <row r="142" spans="1:19" ht="18" customHeight="1" x14ac:dyDescent="0.15"/>
  </sheetData>
  <mergeCells count="2">
    <mergeCell ref="C3:E3"/>
    <mergeCell ref="J75:S100"/>
  </mergeCells>
  <phoneticPr fontId="1"/>
  <dataValidations count="3">
    <dataValidation type="list" allowBlank="1" showInputMessage="1" showErrorMessage="1" sqref="D8:D68 D76:D137">
      <formula1>"１号,２号"</formula1>
    </dataValidation>
    <dataValidation type="list" allowBlank="1" showInputMessage="1" showErrorMessage="1" sqref="Q8:Q68">
      <formula1>"更新,区分変更"</formula1>
    </dataValidation>
    <dataValidation type="list" allowBlank="1" showInputMessage="1" showErrorMessage="1" sqref="K8:K68 M8:M68">
      <formula1>"要介護５,要介護４,要介護３,要介護２,要介護１,要支援２,要支援１"</formula1>
    </dataValidation>
  </dataValidations>
  <pageMargins left="0.39370078740157483" right="0.39370078740157483" top="0.35433070866141736" bottom="0.35433070866141736" header="0.31496062992125984" footer="0.31496062992125984"/>
  <pageSetup paperSize="9" scale="58" orientation="portrait" r:id="rId1"/>
  <rowBreaks count="1" manualBreakCount="1">
    <brk id="7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view="pageBreakPreview" topLeftCell="A4" zoomScale="92" zoomScaleNormal="100" zoomScaleSheetLayoutView="92" workbookViewId="0">
      <selection activeCell="J24" sqref="J24:S29"/>
    </sheetView>
  </sheetViews>
  <sheetFormatPr defaultRowHeight="13.5" x14ac:dyDescent="0.15"/>
  <cols>
    <col min="1" max="1" width="3.375" customWidth="1"/>
    <col min="2" max="2" width="11.5" customWidth="1"/>
    <col min="3" max="3" width="12.125" customWidth="1"/>
    <col min="4" max="4" width="6.25" customWidth="1"/>
    <col min="5" max="5" width="9" customWidth="1"/>
    <col min="6" max="6" width="9.375" customWidth="1"/>
    <col min="7" max="7" width="8.125" customWidth="1"/>
    <col min="8" max="8" width="11.875" customWidth="1"/>
    <col min="9" max="9" width="7.25" customWidth="1"/>
    <col min="10" max="10" width="2.625" customWidth="1"/>
    <col min="11" max="11" width="7.75" customWidth="1"/>
    <col min="12" max="12" width="2.625" customWidth="1"/>
    <col min="13" max="13" width="8.125" customWidth="1"/>
    <col min="14" max="15" width="6.25" customWidth="1"/>
    <col min="16" max="17" width="7.625" customWidth="1"/>
    <col min="18" max="18" width="15.875" customWidth="1"/>
    <col min="19" max="19" width="6.375" customWidth="1"/>
  </cols>
  <sheetData>
    <row r="1" spans="1:19" ht="24.75" customHeight="1" x14ac:dyDescent="0.15">
      <c r="A1" s="45" t="s">
        <v>45</v>
      </c>
      <c r="B1" s="44"/>
      <c r="C1" s="45" t="s">
        <v>46</v>
      </c>
      <c r="D1" s="44"/>
      <c r="E1" s="44"/>
    </row>
    <row r="2" spans="1:19" ht="25.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13" customFormat="1" ht="18" customHeight="1" x14ac:dyDescent="0.15">
      <c r="A3" s="118" t="s">
        <v>85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2"/>
      <c r="Q3" s="112"/>
      <c r="R3" s="112"/>
      <c r="S3" s="112"/>
    </row>
    <row r="4" spans="1:19" s="113" customFormat="1" ht="18" customHeight="1" thickBot="1" x14ac:dyDescent="0.2">
      <c r="A4" s="118"/>
      <c r="B4" s="119" t="s">
        <v>82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2"/>
      <c r="Q4" s="112"/>
      <c r="R4" s="112"/>
      <c r="S4" s="114"/>
    </row>
    <row r="5" spans="1:19" ht="45" customHeight="1" thickBot="1" x14ac:dyDescent="0.2">
      <c r="A5" s="46" t="s">
        <v>0</v>
      </c>
      <c r="B5" s="47" t="s">
        <v>1</v>
      </c>
      <c r="C5" s="47" t="s">
        <v>2</v>
      </c>
      <c r="D5" s="109" t="s">
        <v>79</v>
      </c>
      <c r="E5" s="48" t="s">
        <v>27</v>
      </c>
      <c r="F5" s="48" t="s">
        <v>26</v>
      </c>
      <c r="G5" s="49" t="s">
        <v>55</v>
      </c>
      <c r="H5" s="50" t="s">
        <v>56</v>
      </c>
      <c r="I5" s="50" t="s">
        <v>57</v>
      </c>
      <c r="J5" s="71" t="s">
        <v>54</v>
      </c>
      <c r="K5" s="48" t="s">
        <v>60</v>
      </c>
      <c r="L5" s="71" t="s">
        <v>54</v>
      </c>
      <c r="M5" s="48" t="s">
        <v>61</v>
      </c>
      <c r="N5" s="50" t="s">
        <v>58</v>
      </c>
      <c r="O5" s="51" t="s">
        <v>59</v>
      </c>
      <c r="P5" s="73" t="s">
        <v>74</v>
      </c>
      <c r="Q5" s="54" t="s">
        <v>77</v>
      </c>
      <c r="R5" s="52" t="s">
        <v>43</v>
      </c>
      <c r="S5" s="53" t="s">
        <v>47</v>
      </c>
    </row>
    <row r="6" spans="1:19" ht="18" customHeight="1" x14ac:dyDescent="0.15">
      <c r="A6" s="31">
        <v>1</v>
      </c>
      <c r="B6" s="32" t="s">
        <v>25</v>
      </c>
      <c r="C6" s="32">
        <v>123456789</v>
      </c>
      <c r="D6" s="33" t="s">
        <v>4</v>
      </c>
      <c r="E6" s="115">
        <v>44652</v>
      </c>
      <c r="F6" s="115">
        <v>44866</v>
      </c>
      <c r="G6" s="35">
        <f t="shared" ref="G6:G17" si="0">EDATE(E6,2)</f>
        <v>44713</v>
      </c>
      <c r="H6" s="36" t="str">
        <f>IF(G6&lt;F6,"２か月以上","２か月未満")</f>
        <v>２か月以上</v>
      </c>
      <c r="I6" s="36" t="str">
        <f>IF(H6="２か月以上","○","×")</f>
        <v>○</v>
      </c>
      <c r="J6" s="37">
        <f>VLOOKUP(K6,介護度データ!$A$1:$B$7,2,1)</f>
        <v>7</v>
      </c>
      <c r="K6" s="33" t="s">
        <v>7</v>
      </c>
      <c r="L6" s="37">
        <f>VLOOKUP(M6,介護度データ!$A$1:$B$7,2,1)</f>
        <v>6</v>
      </c>
      <c r="M6" s="33" t="s">
        <v>18</v>
      </c>
      <c r="N6" s="36" t="str">
        <f>IF(J6-L6&gt;0,"○","×")</f>
        <v>○</v>
      </c>
      <c r="O6" s="38" t="b">
        <f>AND(I6="○",N6="○")</f>
        <v>1</v>
      </c>
      <c r="P6" s="39" t="str">
        <f>IF(O6=TRUE,"◎","×")</f>
        <v>◎</v>
      </c>
      <c r="Q6" s="42" t="s">
        <v>22</v>
      </c>
      <c r="R6" s="40"/>
      <c r="S6" s="16"/>
    </row>
    <row r="7" spans="1:19" ht="18" customHeight="1" x14ac:dyDescent="0.15">
      <c r="A7" s="18">
        <v>2</v>
      </c>
      <c r="B7" s="1" t="s">
        <v>5</v>
      </c>
      <c r="C7" s="1">
        <v>123456789</v>
      </c>
      <c r="D7" s="2" t="s">
        <v>4</v>
      </c>
      <c r="E7" s="116">
        <v>44652</v>
      </c>
      <c r="F7" s="116">
        <v>44774</v>
      </c>
      <c r="G7" s="4">
        <f t="shared" si="0"/>
        <v>44713</v>
      </c>
      <c r="H7" s="6" t="str">
        <f t="shared" ref="H7:H17" si="1">IF(G7&lt;F7,"２か月以上","２か月未満")</f>
        <v>２か月以上</v>
      </c>
      <c r="I7" s="6" t="str">
        <f t="shared" ref="I7:I15" si="2">IF(H7="２か月以上","○","×")</f>
        <v>○</v>
      </c>
      <c r="J7" s="5">
        <f>VLOOKUP(K7,介護度データ!$A$1:$B$7,2,1)</f>
        <v>3</v>
      </c>
      <c r="K7" s="2" t="s">
        <v>12</v>
      </c>
      <c r="L7" s="5">
        <f>VLOOKUP(M7,介護度データ!$A$1:$B$7,2,1)</f>
        <v>2</v>
      </c>
      <c r="M7" s="2" t="s">
        <v>10</v>
      </c>
      <c r="N7" s="6" t="str">
        <f t="shared" ref="N7:N16" si="3">IF(J7-L7&gt;0,"○","×")</f>
        <v>○</v>
      </c>
      <c r="O7" s="13" t="b">
        <f t="shared" ref="O7:O16" si="4">AND(I7="○",N7="○")</f>
        <v>1</v>
      </c>
      <c r="P7" s="7" t="str">
        <f t="shared" ref="P7:P16" si="5">IF(O7=TRUE,"◎","×")</f>
        <v>◎</v>
      </c>
      <c r="Q7" s="43" t="s">
        <v>22</v>
      </c>
      <c r="R7" s="19"/>
      <c r="S7" s="16"/>
    </row>
    <row r="8" spans="1:19" ht="18" customHeight="1" x14ac:dyDescent="0.15">
      <c r="A8" s="18">
        <v>3</v>
      </c>
      <c r="B8" s="1" t="s">
        <v>6</v>
      </c>
      <c r="C8" s="1">
        <v>123456789</v>
      </c>
      <c r="D8" s="2" t="s">
        <v>4</v>
      </c>
      <c r="E8" s="116">
        <v>44682</v>
      </c>
      <c r="F8" s="116">
        <v>44866</v>
      </c>
      <c r="G8" s="4">
        <f t="shared" si="0"/>
        <v>44743</v>
      </c>
      <c r="H8" s="6" t="str">
        <f t="shared" si="1"/>
        <v>２か月以上</v>
      </c>
      <c r="I8" s="6" t="str">
        <f t="shared" si="2"/>
        <v>○</v>
      </c>
      <c r="J8" s="5">
        <f>VLOOKUP(K8,介護度データ!$A$1:$B$7,2,1)</f>
        <v>6</v>
      </c>
      <c r="K8" s="2" t="s">
        <v>18</v>
      </c>
      <c r="L8" s="5">
        <f>VLOOKUP(M8,介護度データ!$A$1:$B$7,2,1)</f>
        <v>7</v>
      </c>
      <c r="M8" s="2" t="s">
        <v>7</v>
      </c>
      <c r="N8" s="6" t="str">
        <f t="shared" si="3"/>
        <v>×</v>
      </c>
      <c r="O8" s="13" t="b">
        <f t="shared" si="4"/>
        <v>0</v>
      </c>
      <c r="P8" s="7" t="str">
        <f t="shared" si="5"/>
        <v>×</v>
      </c>
      <c r="Q8" s="43" t="s">
        <v>23</v>
      </c>
      <c r="R8" s="20"/>
      <c r="S8" s="16"/>
    </row>
    <row r="9" spans="1:19" ht="18" customHeight="1" x14ac:dyDescent="0.15">
      <c r="A9" s="18">
        <v>4</v>
      </c>
      <c r="B9" s="1" t="s">
        <v>20</v>
      </c>
      <c r="C9" s="1">
        <v>123456789</v>
      </c>
      <c r="D9" s="2" t="s">
        <v>24</v>
      </c>
      <c r="E9" s="116">
        <v>44682</v>
      </c>
      <c r="F9" s="116">
        <v>44927</v>
      </c>
      <c r="G9" s="4">
        <f t="shared" si="0"/>
        <v>44743</v>
      </c>
      <c r="H9" s="6" t="str">
        <f t="shared" si="1"/>
        <v>２か月以上</v>
      </c>
      <c r="I9" s="6" t="str">
        <f t="shared" si="2"/>
        <v>○</v>
      </c>
      <c r="J9" s="5">
        <f>VLOOKUP(K9,介護度データ!$A$1:$B$7,2,1)</f>
        <v>5</v>
      </c>
      <c r="K9" s="2" t="s">
        <v>16</v>
      </c>
      <c r="L9" s="5">
        <f>VLOOKUP(M9,介護度データ!$A$1:$B$7,2,1)</f>
        <v>4</v>
      </c>
      <c r="M9" s="2" t="s">
        <v>14</v>
      </c>
      <c r="N9" s="6" t="str">
        <f t="shared" si="3"/>
        <v>○</v>
      </c>
      <c r="O9" s="13" t="b">
        <f t="shared" si="4"/>
        <v>1</v>
      </c>
      <c r="P9" s="7" t="str">
        <f t="shared" si="5"/>
        <v>◎</v>
      </c>
      <c r="Q9" s="43" t="s">
        <v>23</v>
      </c>
      <c r="R9" s="20" t="s">
        <v>88</v>
      </c>
      <c r="S9" s="16"/>
    </row>
    <row r="10" spans="1:19" ht="18" customHeight="1" x14ac:dyDescent="0.15">
      <c r="A10" s="18">
        <v>5</v>
      </c>
      <c r="B10" s="1" t="s">
        <v>28</v>
      </c>
      <c r="C10" s="1">
        <v>123456789</v>
      </c>
      <c r="D10" s="2" t="s">
        <v>24</v>
      </c>
      <c r="E10" s="116">
        <v>44927</v>
      </c>
      <c r="F10" s="116">
        <v>44986</v>
      </c>
      <c r="G10" s="4">
        <f t="shared" si="0"/>
        <v>44986</v>
      </c>
      <c r="H10" s="6" t="str">
        <f t="shared" si="1"/>
        <v>２か月未満</v>
      </c>
      <c r="I10" s="6" t="str">
        <f t="shared" si="2"/>
        <v>×</v>
      </c>
      <c r="J10" s="5">
        <f>VLOOKUP(K10,介護度データ!$A$1:$B$7,2,1)</f>
        <v>4</v>
      </c>
      <c r="K10" s="2" t="s">
        <v>14</v>
      </c>
      <c r="L10" s="5">
        <f>VLOOKUP(M10,介護度データ!$A$1:$B$7,2,1)</f>
        <v>3</v>
      </c>
      <c r="M10" s="2" t="s">
        <v>12</v>
      </c>
      <c r="N10" s="6" t="str">
        <f t="shared" si="3"/>
        <v>○</v>
      </c>
      <c r="O10" s="13" t="b">
        <f t="shared" si="4"/>
        <v>0</v>
      </c>
      <c r="P10" s="7" t="str">
        <f t="shared" si="5"/>
        <v>×</v>
      </c>
      <c r="Q10" s="43" t="s">
        <v>22</v>
      </c>
      <c r="R10" s="20"/>
      <c r="S10" s="16"/>
    </row>
    <row r="11" spans="1:19" ht="18" customHeight="1" x14ac:dyDescent="0.15">
      <c r="A11" s="18">
        <v>6</v>
      </c>
      <c r="B11" s="1" t="s">
        <v>34</v>
      </c>
      <c r="C11" s="1">
        <v>123456789</v>
      </c>
      <c r="D11" s="2" t="s">
        <v>24</v>
      </c>
      <c r="E11" s="116">
        <v>44713</v>
      </c>
      <c r="F11" s="116">
        <v>44958</v>
      </c>
      <c r="G11" s="4">
        <f t="shared" si="0"/>
        <v>44774</v>
      </c>
      <c r="H11" s="6" t="str">
        <f t="shared" si="1"/>
        <v>２か月以上</v>
      </c>
      <c r="I11" s="6" t="str">
        <f t="shared" si="2"/>
        <v>○</v>
      </c>
      <c r="J11" s="5">
        <f>VLOOKUP(K11,介護度データ!$A$1:$B$7,2,1)</f>
        <v>4</v>
      </c>
      <c r="K11" s="2" t="s">
        <v>14</v>
      </c>
      <c r="L11" s="5">
        <f>VLOOKUP(M11,介護度データ!$A$1:$B$7,2,1)</f>
        <v>5</v>
      </c>
      <c r="M11" s="2" t="s">
        <v>16</v>
      </c>
      <c r="N11" s="6" t="str">
        <f t="shared" si="3"/>
        <v>×</v>
      </c>
      <c r="O11" s="13" t="b">
        <f t="shared" si="4"/>
        <v>0</v>
      </c>
      <c r="P11" s="7" t="str">
        <f t="shared" si="5"/>
        <v>×</v>
      </c>
      <c r="Q11" s="43" t="s">
        <v>22</v>
      </c>
      <c r="R11" s="20"/>
      <c r="S11" s="16"/>
    </row>
    <row r="12" spans="1:19" ht="18" customHeight="1" x14ac:dyDescent="0.15">
      <c r="A12" s="18">
        <v>7</v>
      </c>
      <c r="B12" s="1" t="s">
        <v>38</v>
      </c>
      <c r="C12" s="1">
        <v>123456789</v>
      </c>
      <c r="D12" s="2" t="s">
        <v>24</v>
      </c>
      <c r="E12" s="116">
        <v>44805</v>
      </c>
      <c r="F12" s="116">
        <v>44986</v>
      </c>
      <c r="G12" s="4">
        <f t="shared" si="0"/>
        <v>44866</v>
      </c>
      <c r="H12" s="6" t="str">
        <f t="shared" si="1"/>
        <v>２か月以上</v>
      </c>
      <c r="I12" s="6" t="str">
        <f t="shared" si="2"/>
        <v>○</v>
      </c>
      <c r="J12" s="5">
        <f>VLOOKUP(K12,介護度データ!$A$1:$B$7,2,1)</f>
        <v>4</v>
      </c>
      <c r="K12" s="2" t="s">
        <v>14</v>
      </c>
      <c r="L12" s="5">
        <f>VLOOKUP(M12,介護度データ!$A$1:$B$7,2,1)</f>
        <v>5</v>
      </c>
      <c r="M12" s="2" t="s">
        <v>16</v>
      </c>
      <c r="N12" s="6" t="str">
        <f t="shared" si="3"/>
        <v>×</v>
      </c>
      <c r="O12" s="13" t="b">
        <f t="shared" si="4"/>
        <v>0</v>
      </c>
      <c r="P12" s="7" t="str">
        <f t="shared" si="5"/>
        <v>×</v>
      </c>
      <c r="Q12" s="43" t="s">
        <v>22</v>
      </c>
      <c r="R12" s="20"/>
      <c r="S12" s="16"/>
    </row>
    <row r="13" spans="1:19" ht="18" customHeight="1" x14ac:dyDescent="0.15">
      <c r="A13" s="18">
        <v>8</v>
      </c>
      <c r="B13" s="1" t="s">
        <v>39</v>
      </c>
      <c r="C13" s="1">
        <v>123456789</v>
      </c>
      <c r="D13" s="2" t="s">
        <v>24</v>
      </c>
      <c r="E13" s="116">
        <v>44743</v>
      </c>
      <c r="F13" s="116">
        <v>44958</v>
      </c>
      <c r="G13" s="4">
        <f t="shared" si="0"/>
        <v>44805</v>
      </c>
      <c r="H13" s="6" t="str">
        <f t="shared" si="1"/>
        <v>２か月以上</v>
      </c>
      <c r="I13" s="6" t="str">
        <f t="shared" si="2"/>
        <v>○</v>
      </c>
      <c r="J13" s="5">
        <f>VLOOKUP(K13,介護度データ!$A$1:$B$7,2,1)</f>
        <v>4</v>
      </c>
      <c r="K13" s="2" t="s">
        <v>14</v>
      </c>
      <c r="L13" s="5">
        <f>VLOOKUP(M13,介護度データ!$A$1:$B$7,2,1)</f>
        <v>5</v>
      </c>
      <c r="M13" s="2" t="s">
        <v>16</v>
      </c>
      <c r="N13" s="6" t="str">
        <f t="shared" si="3"/>
        <v>×</v>
      </c>
      <c r="O13" s="13" t="b">
        <f t="shared" si="4"/>
        <v>0</v>
      </c>
      <c r="P13" s="7" t="str">
        <f t="shared" si="5"/>
        <v>×</v>
      </c>
      <c r="Q13" s="43" t="s">
        <v>22</v>
      </c>
      <c r="R13" s="20"/>
      <c r="S13" s="16"/>
    </row>
    <row r="14" spans="1:19" ht="18" customHeight="1" x14ac:dyDescent="0.15">
      <c r="A14" s="18">
        <v>9</v>
      </c>
      <c r="B14" s="1" t="s">
        <v>40</v>
      </c>
      <c r="C14" s="1">
        <v>123456789</v>
      </c>
      <c r="D14" s="2" t="s">
        <v>24</v>
      </c>
      <c r="E14" s="116">
        <v>44866</v>
      </c>
      <c r="F14" s="116">
        <v>44958</v>
      </c>
      <c r="G14" s="4">
        <f t="shared" si="0"/>
        <v>44927</v>
      </c>
      <c r="H14" s="6" t="str">
        <f t="shared" si="1"/>
        <v>２か月以上</v>
      </c>
      <c r="I14" s="6" t="str">
        <f t="shared" si="2"/>
        <v>○</v>
      </c>
      <c r="J14" s="5">
        <f>VLOOKUP(K14,介護度データ!$A$1:$B$7,2,1)</f>
        <v>4</v>
      </c>
      <c r="K14" s="2" t="s">
        <v>14</v>
      </c>
      <c r="L14" s="5">
        <f>VLOOKUP(M14,介護度データ!$A$1:$B$7,2,1)</f>
        <v>5</v>
      </c>
      <c r="M14" s="2" t="s">
        <v>16</v>
      </c>
      <c r="N14" s="6" t="str">
        <f t="shared" si="3"/>
        <v>×</v>
      </c>
      <c r="O14" s="13" t="b">
        <f t="shared" si="4"/>
        <v>0</v>
      </c>
      <c r="P14" s="7" t="str">
        <f t="shared" si="5"/>
        <v>×</v>
      </c>
      <c r="Q14" s="43" t="s">
        <v>22</v>
      </c>
      <c r="R14" s="20"/>
      <c r="S14" s="16"/>
    </row>
    <row r="15" spans="1:19" ht="18" customHeight="1" x14ac:dyDescent="0.15">
      <c r="A15" s="18">
        <v>10</v>
      </c>
      <c r="B15" s="1" t="s">
        <v>41</v>
      </c>
      <c r="C15" s="1">
        <v>123456789</v>
      </c>
      <c r="D15" s="2" t="s">
        <v>24</v>
      </c>
      <c r="E15" s="116">
        <v>44866</v>
      </c>
      <c r="F15" s="116">
        <v>44958</v>
      </c>
      <c r="G15" s="4">
        <f t="shared" si="0"/>
        <v>44927</v>
      </c>
      <c r="H15" s="6" t="str">
        <f t="shared" si="1"/>
        <v>２か月以上</v>
      </c>
      <c r="I15" s="6" t="str">
        <f t="shared" si="2"/>
        <v>○</v>
      </c>
      <c r="J15" s="5">
        <f>VLOOKUP(K15,介護度データ!$A$1:$B$7,2,1)</f>
        <v>4</v>
      </c>
      <c r="K15" s="2" t="s">
        <v>14</v>
      </c>
      <c r="L15" s="5">
        <f>VLOOKUP(M15,介護度データ!$A$1:$B$7,2,1)</f>
        <v>5</v>
      </c>
      <c r="M15" s="2" t="s">
        <v>16</v>
      </c>
      <c r="N15" s="6" t="str">
        <f t="shared" si="3"/>
        <v>×</v>
      </c>
      <c r="O15" s="13" t="b">
        <f t="shared" si="4"/>
        <v>0</v>
      </c>
      <c r="P15" s="7" t="str">
        <f t="shared" si="5"/>
        <v>×</v>
      </c>
      <c r="Q15" s="43" t="s">
        <v>22</v>
      </c>
      <c r="R15" s="20"/>
      <c r="S15" s="16"/>
    </row>
    <row r="16" spans="1:19" ht="18" customHeight="1" x14ac:dyDescent="0.15">
      <c r="A16" s="18">
        <v>11</v>
      </c>
      <c r="B16" s="1" t="s">
        <v>3</v>
      </c>
      <c r="C16" s="1">
        <v>123456789</v>
      </c>
      <c r="D16" s="2" t="s">
        <v>24</v>
      </c>
      <c r="E16" s="116">
        <v>44896</v>
      </c>
      <c r="F16" s="116">
        <v>44986</v>
      </c>
      <c r="G16" s="4">
        <f t="shared" si="0"/>
        <v>44958</v>
      </c>
      <c r="H16" s="6" t="str">
        <f t="shared" si="1"/>
        <v>２か月以上</v>
      </c>
      <c r="I16" s="6" t="str">
        <f t="shared" ref="I16:I17" si="6">IF(H16="２か月以上","○","×")</f>
        <v>○</v>
      </c>
      <c r="J16" s="5">
        <f>VLOOKUP(K16,介護度データ!$A$1:$B$7,2,1)</f>
        <v>4</v>
      </c>
      <c r="K16" s="2" t="s">
        <v>14</v>
      </c>
      <c r="L16" s="5">
        <f>VLOOKUP(M16,介護度データ!$A$1:$B$7,2,1)</f>
        <v>5</v>
      </c>
      <c r="M16" s="2" t="s">
        <v>16</v>
      </c>
      <c r="N16" s="6" t="str">
        <f t="shared" si="3"/>
        <v>×</v>
      </c>
      <c r="O16" s="13" t="b">
        <f t="shared" si="4"/>
        <v>0</v>
      </c>
      <c r="P16" s="7" t="str">
        <f t="shared" si="5"/>
        <v>×</v>
      </c>
      <c r="Q16" s="43" t="s">
        <v>22</v>
      </c>
      <c r="R16" s="20"/>
      <c r="S16" s="16"/>
    </row>
    <row r="17" spans="1:19" ht="18" customHeight="1" thickBot="1" x14ac:dyDescent="0.2">
      <c r="A17" s="21">
        <v>12</v>
      </c>
      <c r="B17" s="22" t="s">
        <v>78</v>
      </c>
      <c r="C17" s="22">
        <v>123456789</v>
      </c>
      <c r="D17" s="23" t="s">
        <v>21</v>
      </c>
      <c r="E17" s="117">
        <v>44835</v>
      </c>
      <c r="F17" s="117">
        <v>44986</v>
      </c>
      <c r="G17" s="25">
        <f t="shared" si="0"/>
        <v>44896</v>
      </c>
      <c r="H17" s="26" t="str">
        <f t="shared" si="1"/>
        <v>２か月以上</v>
      </c>
      <c r="I17" s="26" t="str">
        <f t="shared" si="6"/>
        <v>○</v>
      </c>
      <c r="J17" s="27">
        <f>VLOOKUP(K17,介護度データ!$A$1:$B$7,2,1)</f>
        <v>6</v>
      </c>
      <c r="K17" s="23" t="s">
        <v>18</v>
      </c>
      <c r="L17" s="27">
        <f>VLOOKUP(M17,介護度データ!$A$1:$B$7,2,1)</f>
        <v>6</v>
      </c>
      <c r="M17" s="23" t="s">
        <v>18</v>
      </c>
      <c r="N17" s="26" t="str">
        <f t="shared" ref="N17" si="7">IF(J17-L17&gt;0,"○","×")</f>
        <v>×</v>
      </c>
      <c r="O17" s="28" t="b">
        <f t="shared" ref="O17" si="8">AND(I17="○",N17="○")</f>
        <v>0</v>
      </c>
      <c r="P17" s="29" t="str">
        <f t="shared" ref="P17" si="9">IF(O17=TRUE,"◎","×")</f>
        <v>×</v>
      </c>
      <c r="Q17" s="24" t="s">
        <v>22</v>
      </c>
      <c r="R17" s="30"/>
      <c r="S17" s="16"/>
    </row>
    <row r="18" spans="1:19" ht="18" customHeight="1" x14ac:dyDescent="0.15">
      <c r="A18" s="8"/>
      <c r="B18" s="8"/>
      <c r="C18" s="8"/>
      <c r="D18" s="8"/>
      <c r="E18" s="8"/>
      <c r="F18" s="8"/>
      <c r="G18" s="8"/>
      <c r="H18" s="9" t="s">
        <v>33</v>
      </c>
      <c r="I18" s="14">
        <f>COUNTIF(I6:I17,"○")</f>
        <v>11</v>
      </c>
      <c r="J18" s="8"/>
      <c r="K18" s="8"/>
      <c r="L18" s="8"/>
      <c r="M18" s="8"/>
      <c r="N18" s="8"/>
      <c r="O18" s="9" t="s">
        <v>37</v>
      </c>
      <c r="P18" s="14">
        <f>COUNTIF(P6:P17,"◎")</f>
        <v>3</v>
      </c>
      <c r="Q18" s="17"/>
      <c r="R18" s="8"/>
      <c r="S18" s="8"/>
    </row>
    <row r="19" spans="1:19" ht="18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 t="s">
        <v>35</v>
      </c>
      <c r="P19" s="14">
        <f>ROUNDUP(I18*0.04,0)</f>
        <v>1</v>
      </c>
      <c r="Q19" s="56" t="s">
        <v>80</v>
      </c>
      <c r="R19" s="8"/>
      <c r="S19" s="8"/>
    </row>
    <row r="20" spans="1:19" ht="18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 t="s">
        <v>36</v>
      </c>
      <c r="P20" s="15">
        <f>P18-P19</f>
        <v>2</v>
      </c>
      <c r="Q20" s="57" t="s">
        <v>49</v>
      </c>
      <c r="R20" s="8"/>
      <c r="S20" s="8"/>
    </row>
    <row r="21" spans="1:19" ht="18" customHeight="1" x14ac:dyDescent="0.15">
      <c r="O21" s="55" t="s">
        <v>48</v>
      </c>
      <c r="P21" s="108">
        <f>ROUNDDOWN(I18*0.2,0)</f>
        <v>2</v>
      </c>
      <c r="Q21" s="56" t="s">
        <v>50</v>
      </c>
    </row>
    <row r="22" spans="1:19" ht="18" customHeight="1" x14ac:dyDescent="0.15">
      <c r="O22" s="55"/>
      <c r="P22" s="58"/>
      <c r="Q22" s="56"/>
    </row>
    <row r="23" spans="1:19" ht="18" customHeight="1" thickBot="1" x14ac:dyDescent="0.2">
      <c r="A23" s="120" t="s">
        <v>86</v>
      </c>
      <c r="B23" s="121"/>
      <c r="C23" s="121"/>
      <c r="D23" s="121"/>
      <c r="E23" s="121"/>
      <c r="F23" s="121"/>
      <c r="J23" s="12" t="s">
        <v>73</v>
      </c>
    </row>
    <row r="24" spans="1:19" ht="42.75" customHeight="1" thickBot="1" x14ac:dyDescent="0.2">
      <c r="A24" s="46" t="s">
        <v>0</v>
      </c>
      <c r="B24" s="47" t="s">
        <v>1</v>
      </c>
      <c r="C24" s="48" t="s">
        <v>44</v>
      </c>
      <c r="D24" s="109" t="s">
        <v>79</v>
      </c>
      <c r="E24" s="48" t="s">
        <v>27</v>
      </c>
      <c r="F24" s="48" t="s">
        <v>32</v>
      </c>
      <c r="G24" s="64" t="s">
        <v>53</v>
      </c>
      <c r="H24" s="63"/>
      <c r="J24" s="123" t="s">
        <v>76</v>
      </c>
      <c r="K24" s="123"/>
      <c r="L24" s="123"/>
      <c r="M24" s="123"/>
      <c r="N24" s="123"/>
      <c r="O24" s="123"/>
      <c r="P24" s="123"/>
      <c r="Q24" s="123"/>
      <c r="R24" s="123"/>
      <c r="S24" s="123"/>
    </row>
    <row r="25" spans="1:19" ht="18" customHeight="1" x14ac:dyDescent="0.15">
      <c r="A25" s="31">
        <v>1</v>
      </c>
      <c r="B25" s="32" t="s">
        <v>29</v>
      </c>
      <c r="C25" s="32">
        <v>234567890</v>
      </c>
      <c r="D25" s="33" t="s">
        <v>24</v>
      </c>
      <c r="E25" s="34">
        <v>44927</v>
      </c>
      <c r="F25" s="34">
        <v>45261</v>
      </c>
      <c r="G25" s="65"/>
      <c r="H25" s="66"/>
      <c r="J25" s="123"/>
      <c r="K25" s="123"/>
      <c r="L25" s="123"/>
      <c r="M25" s="123"/>
      <c r="N25" s="123"/>
      <c r="O25" s="123"/>
      <c r="P25" s="123"/>
      <c r="Q25" s="123"/>
      <c r="R25" s="123"/>
      <c r="S25" s="123"/>
    </row>
    <row r="26" spans="1:19" ht="18" customHeight="1" x14ac:dyDescent="0.15">
      <c r="A26" s="18">
        <v>2</v>
      </c>
      <c r="B26" s="1" t="s">
        <v>30</v>
      </c>
      <c r="C26" s="1">
        <v>234567890</v>
      </c>
      <c r="D26" s="2" t="s">
        <v>21</v>
      </c>
      <c r="E26" s="3">
        <v>44593</v>
      </c>
      <c r="F26" s="3">
        <v>45108</v>
      </c>
      <c r="G26" s="67"/>
      <c r="H26" s="68"/>
      <c r="J26" s="123"/>
      <c r="K26" s="123"/>
      <c r="L26" s="123"/>
      <c r="M26" s="123"/>
      <c r="N26" s="123"/>
      <c r="O26" s="123"/>
      <c r="P26" s="123"/>
      <c r="Q26" s="123"/>
      <c r="R26" s="123"/>
      <c r="S26" s="123"/>
    </row>
    <row r="27" spans="1:19" ht="18" customHeight="1" x14ac:dyDescent="0.15">
      <c r="A27" s="18">
        <v>3</v>
      </c>
      <c r="B27" s="1" t="s">
        <v>31</v>
      </c>
      <c r="C27" s="1">
        <v>234567890</v>
      </c>
      <c r="D27" s="2" t="s">
        <v>24</v>
      </c>
      <c r="E27" s="3">
        <v>44652</v>
      </c>
      <c r="F27" s="3">
        <v>45017</v>
      </c>
      <c r="G27" s="67"/>
      <c r="H27" s="68"/>
      <c r="J27" s="123"/>
      <c r="K27" s="123"/>
      <c r="L27" s="123"/>
      <c r="M27" s="123"/>
      <c r="N27" s="123"/>
      <c r="O27" s="123"/>
      <c r="P27" s="123"/>
      <c r="Q27" s="123"/>
      <c r="R27" s="123"/>
      <c r="S27" s="123"/>
    </row>
    <row r="28" spans="1:19" ht="18" customHeight="1" x14ac:dyDescent="0.15">
      <c r="A28" s="59">
        <v>4</v>
      </c>
      <c r="B28" s="60" t="s">
        <v>52</v>
      </c>
      <c r="C28" s="60">
        <v>234567890</v>
      </c>
      <c r="D28" s="61" t="s">
        <v>24</v>
      </c>
      <c r="E28" s="62">
        <v>44197</v>
      </c>
      <c r="F28" s="62">
        <v>44927</v>
      </c>
      <c r="G28" s="67" t="s">
        <v>89</v>
      </c>
      <c r="H28" s="68"/>
      <c r="J28" s="123"/>
      <c r="K28" s="123"/>
      <c r="L28" s="123"/>
      <c r="M28" s="123"/>
      <c r="N28" s="123"/>
      <c r="O28" s="123"/>
      <c r="P28" s="123"/>
      <c r="Q28" s="123"/>
      <c r="R28" s="123"/>
      <c r="S28" s="123"/>
    </row>
    <row r="29" spans="1:19" ht="18" customHeight="1" thickBot="1" x14ac:dyDescent="0.2">
      <c r="A29" s="21">
        <v>5</v>
      </c>
      <c r="B29" s="22" t="s">
        <v>51</v>
      </c>
      <c r="C29" s="41" t="s">
        <v>42</v>
      </c>
      <c r="D29" s="23" t="s">
        <v>24</v>
      </c>
      <c r="E29" s="24"/>
      <c r="F29" s="24"/>
      <c r="G29" s="69"/>
      <c r="H29" s="70"/>
      <c r="J29" s="123"/>
      <c r="K29" s="123"/>
      <c r="L29" s="123"/>
      <c r="M29" s="123"/>
      <c r="N29" s="123"/>
      <c r="O29" s="123"/>
      <c r="P29" s="123"/>
      <c r="Q29" s="123"/>
      <c r="R29" s="123"/>
      <c r="S29" s="123"/>
    </row>
    <row r="30" spans="1:19" ht="18" customHeight="1" x14ac:dyDescent="0.15"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ht="18" customHeight="1" x14ac:dyDescent="0.15">
      <c r="A31" s="120" t="s">
        <v>87</v>
      </c>
      <c r="B31" s="121"/>
      <c r="C31" s="121"/>
      <c r="D31" s="121"/>
      <c r="E31" s="121"/>
      <c r="F31" s="91">
        <v>16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19" ht="18" customHeight="1" x14ac:dyDescent="0.15"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10:19" ht="18" customHeight="1" x14ac:dyDescent="0.15"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10:19" ht="18" customHeight="1" x14ac:dyDescent="0.15"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10:19" ht="13.5" customHeight="1" x14ac:dyDescent="0.15"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10:19" ht="13.5" customHeight="1" x14ac:dyDescent="0.15"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10:19" ht="13.5" customHeight="1" x14ac:dyDescent="0.15"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0:19" ht="13.5" customHeight="1" x14ac:dyDescent="0.15"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10:19" ht="13.5" customHeight="1" x14ac:dyDescent="0.15"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10:19" ht="13.5" customHeight="1" x14ac:dyDescent="0.15"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10:19" ht="13.5" customHeight="1" x14ac:dyDescent="0.15"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10:19" ht="13.5" customHeight="1" x14ac:dyDescent="0.15"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10:19" ht="13.5" customHeight="1" x14ac:dyDescent="0.15"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10:19" ht="13.5" customHeight="1" x14ac:dyDescent="0.15"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10:19" ht="13.5" customHeight="1" x14ac:dyDescent="0.15"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10:19" ht="13.5" customHeight="1" x14ac:dyDescent="0.15"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10:19" ht="13.5" customHeight="1" x14ac:dyDescent="0.15"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10:19" ht="13.5" customHeight="1" x14ac:dyDescent="0.15"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10:19" ht="13.5" customHeight="1" x14ac:dyDescent="0.15"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76" spans="5:6" x14ac:dyDescent="0.15">
      <c r="E76" s="111">
        <v>44562</v>
      </c>
      <c r="F76" s="111">
        <v>44896</v>
      </c>
    </row>
  </sheetData>
  <mergeCells count="1">
    <mergeCell ref="J24:S29"/>
  </mergeCells>
  <phoneticPr fontId="1"/>
  <dataValidations count="3">
    <dataValidation type="list" allowBlank="1" showInputMessage="1" showErrorMessage="1" sqref="D6:D17 D25:D29">
      <formula1>"１号,２号"</formula1>
    </dataValidation>
    <dataValidation type="list" allowBlank="1" showInputMessage="1" showErrorMessage="1" sqref="M6:M17 K6:K17">
      <formula1>"要介護５,要介護４,要介護３,要介護２,要介護１,要支援２,要支援１"</formula1>
    </dataValidation>
    <dataValidation type="list" allowBlank="1" showInputMessage="1" showErrorMessage="1" sqref="Q6:Q17">
      <formula1>"更新,区分変更"</formula1>
    </dataValidation>
  </dataValidations>
  <pageMargins left="0.59" right="0.59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K32" sqref="K32"/>
    </sheetView>
  </sheetViews>
  <sheetFormatPr defaultRowHeight="13.5" x14ac:dyDescent="0.15"/>
  <cols>
    <col min="1" max="1" width="9" customWidth="1"/>
    <col min="2" max="2" width="3.375" customWidth="1"/>
  </cols>
  <sheetData>
    <row r="1" spans="1:2" x14ac:dyDescent="0.15">
      <c r="A1" s="2" t="s">
        <v>13</v>
      </c>
      <c r="B1" s="1">
        <v>3</v>
      </c>
    </row>
    <row r="2" spans="1:2" x14ac:dyDescent="0.15">
      <c r="A2" s="2" t="s">
        <v>15</v>
      </c>
      <c r="B2" s="1">
        <v>4</v>
      </c>
    </row>
    <row r="3" spans="1:2" x14ac:dyDescent="0.15">
      <c r="A3" s="2" t="s">
        <v>17</v>
      </c>
      <c r="B3" s="1">
        <v>5</v>
      </c>
    </row>
    <row r="4" spans="1:2" x14ac:dyDescent="0.15">
      <c r="A4" s="2" t="s">
        <v>19</v>
      </c>
      <c r="B4" s="1">
        <v>6</v>
      </c>
    </row>
    <row r="5" spans="1:2" x14ac:dyDescent="0.15">
      <c r="A5" s="2" t="s">
        <v>8</v>
      </c>
      <c r="B5" s="1">
        <v>7</v>
      </c>
    </row>
    <row r="6" spans="1:2" x14ac:dyDescent="0.15">
      <c r="A6" s="2" t="s">
        <v>9</v>
      </c>
      <c r="B6" s="1">
        <v>1</v>
      </c>
    </row>
    <row r="7" spans="1:2" x14ac:dyDescent="0.15">
      <c r="A7" s="2" t="s">
        <v>11</v>
      </c>
      <c r="B7" s="1">
        <v>2</v>
      </c>
    </row>
  </sheetData>
  <sheetProtection sheet="1" objects="1" scenarios="1"/>
  <sortState ref="A1:B7">
    <sortCondition ref="A1:A7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様式4（対象20人以下用）</vt:lpstr>
      <vt:lpstr>様式4（対象60人以下用）</vt:lpstr>
      <vt:lpstr>記入例（様式4）</vt:lpstr>
      <vt:lpstr>介護度データ</vt:lpstr>
      <vt:lpstr>'記入例（様式4）'!Print_Area</vt:lpstr>
      <vt:lpstr>'様式4（対象20人以下用）'!Print_Area</vt:lpstr>
      <vt:lpstr>'様式4（対象60人以下用）'!Print_Area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茶木 聖一</dc:creator>
  <cp:lastModifiedBy>安宅　瞳</cp:lastModifiedBy>
  <cp:lastPrinted>2022-07-19T02:43:32Z</cp:lastPrinted>
  <dcterms:created xsi:type="dcterms:W3CDTF">2015-04-06T10:22:38Z</dcterms:created>
  <dcterms:modified xsi:type="dcterms:W3CDTF">2023-11-08T02:36:19Z</dcterms:modified>
</cp:coreProperties>
</file>