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ip0lz9ioPVok4t5qY6z3UUmNL+FZMNOA3uroHXAwp6Zha+qtc92rdKG+zqYZZKOvvuKaV2W7D0p08n6ULQGng==" workbookSaltValue="EPn/j0lZl2VBAohRSk1v+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<sst xmlns="http://schemas.openxmlformats.org/spreadsheetml/2006/main" xmlns:r="http://schemas.openxmlformats.org/officeDocument/2006/relationships" count="114" uniqueCount="114">
  <si>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</si>
  <si>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</si>
  <si>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</si>
  <si>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</si>
  <si>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</si>
  <si>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</si>
  <si>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</si>
  <si>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</si>
  <si>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</si>
  <si>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</si>
  <si>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</si>
  <si>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</si>
  <si>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</si>
  <si>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</si>
  <si>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</si>
  <si>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</si>
  <si>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</si>
  <si>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</si>
  <si>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</si>
  <si>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</si>
  <si>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</si>
  <si>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</si>
  <si>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</si>
  <si>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</si>
  <si>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</si>
  <si>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</si>
  <si>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</si>
  <si>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</si>
  <si>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</si>
  <si>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</si>
  <si>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</si>
  <si>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</si>
  <si>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</si>
  <si>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</si>
  <si>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</si>
  <si>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</si>
  <si>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</si>
  <si>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</si>
  <si>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</si>
  <si>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</si>
  <si>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</si>
  <si>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</si>
  <si>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</si>
  <si>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</si>
  <si>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</si>
  <si>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</si>
  <si>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</si>
  <si>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</si>
  <si>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</si>
  <si>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</si>
  <si>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</si>
  <si>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</si>
  <si>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</si>
  <si>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</si>
  <si>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</si>
  <si>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</si>
  <si>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</si>
  <si>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</si>
  <si>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</si>
  <si>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</si>
  <si>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</si>
  <si>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</si>
  <si>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</si>
  <si>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</si>
  <si>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</si>
  <si>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</si>
  <si>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</si>
  <si>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</si>
  <si>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</si>
  <si>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</si>
  <si>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</si>
  <si>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</si>
  <si>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</si>
  <si>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</si>
  <si>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</si>
  <si>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</si>
  <si>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</si>
  <si>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</si>
  <si>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</si>
  <si>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</si>
  <si>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</si>
  <si>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</si>
  <si>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</si>
  <si>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</si>
  <si>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</si>
  <si>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</si>
  <si>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</si>
  <si>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</si>
  <si>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</si>
  <si>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</si>
  <si>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</si>
  <si>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</si>
  <si>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</si>
  <si>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</si>
  <si>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</si>
  <si>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富山市</t>
  </si>
  <si>
    <t>法適用</t>
  </si>
  <si>
    <t>下水道事業</t>
  </si>
  <si>
    <t>林業集落排水</t>
  </si>
  <si>
    <t>G2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</si>
  <si>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</si>
  <si>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</si>
  <si>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</si>
  <si>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</si>
  <si>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</si>
  <si>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</si>
  <si>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</si>
  <si>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</si>
  <si>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</si>
  <si>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</si>
  <si>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</si>
  <si>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供用開始が最も早い（平成7年）管渠で30年経過しており、標準耐用年数50年経過している管渠はないことから、老朽化に伴う管渠の更新は実施していない。
</t>
    <rPh sb="5" eb="6">
      <t>モット</t>
    </rPh>
    <phoneticPr fontId="1"/>
  </si>
  <si>
    <t xml:space="preserve">人口減少等の社会情勢の変化等により、下水道使用料収入は減少する見込みであり、施設の老朽化が進む中で更新費用、物価上昇及び職員給与費の増により維持管理費の増加が見込まれることから、厳しい経営状況が続くと予想されます。
　その中で法適用初年度として財務状況の精緻化が進み、今後は得られた財務データを基に業務効率化、更新計画の平準化、処理施設の公共下水道等への接続及び浄化槽への切替え等を検討し、持続可能な経営に向け経費を抑えつつ施設機能を維持する取り組みを進めてまいります。
　また、公営企業の業務運営に当たっては、高度かつ専門的な知識・技術を有する職員の配置が不可欠であり、これらの技能を継続的に継承していく体制の確保が重要な課題となります。しかしながら、市全体の職員数には制約があることから、必要な人材を安定的に確保することが困難な状況にあります。このため、専門性を有する人材の計画的な育成・配置を進めるとともに、技術継承の仕組みづくり、業務マニュアルの整備や標準化を行うことで限られた人員でも安定的に事業運営が可能となる体制の構築を図ることが必要であると考えています。
　さらに現在、法適用により得られた財務データ等を基に第2次経営戦略（令和8年度から10年間の事業計画）を策定中であります。
</t>
  </si>
  <si>
    <t>令和６年度から地方公営企業法を適用（一部適用）しています。
・経常収支比率は、一般会計からの繰入金はあるものの100%未満となり、経費回収率も100%を下回っていることから、一般会計繰入金により費用が賄われている状態となっています。また、事業規模が小さいことから経費回収率の向上が困難な現状にあります。
・累積欠損金は、減価償却費を含む経費を現行の下水道使用料収入や一般会計繰入金だけでは十分に賄えていないことにより生じています。事業規模が小さく収入基盤が脆弱であるため、今後も使用料収入や一般会計繰入金のみで必要な財源を確保することは困難な状況にあります。
・流動比率が0%となっているが、これは流動負債はが存在しない一方で、下水道使用料収入及び一般会計繰入金を年度内に全て費用に充当しているため、資金の蓄積が行われず流動資産が計上されていないことによるものです。
・企業債残高対事業規模比率は、企業債を一般会計繰入金により賄っているため0%となっています。今後、更新に係る投資が増えることが想定されるため、更なる経営改善が必要になると考えています。
・汚水処理原価は、類似団体平均値より上回っていることから、今後も施設個々の運転状況・耐用年数等を踏まえ、より効率的な維持管理に取り組む必要があります。
・施設利用率は、類似団体平均値を下回っています。今後も接続の推進を続けるとともに、施設の改修や更新時期に合わせ、将来を見据えた適正規模を検討していく必要があります。
・水洗化率は、類似団体平均値を上回る100％となっています。処理区域内人口が約10人と極めて小規模であるため、接続率は今後も高水準を維持する見込みです。</t>
    <rPh sb="140" eb="142">
      <t>コンナン</t>
    </rPh>
    <rPh sb="166" eb="167">
      <t>フク</t>
    </rPh>
    <rPh sb="168" eb="170">
      <t>ケイヒ</t>
    </rPh>
    <rPh sb="171" eb="173">
      <t>ゲンコウ</t>
    </rPh>
    <rPh sb="174" eb="177">
      <t>ゲスイドウ</t>
    </rPh>
    <rPh sb="177" eb="180">
      <t>シヨウリョウ</t>
    </rPh>
    <rPh sb="180" eb="182">
      <t>シュウニュウ</t>
    </rPh>
    <rPh sb="183" eb="187">
      <t>イッパンカイケイ</t>
    </rPh>
    <rPh sb="187" eb="190">
      <t>クリイレキン</t>
    </rPh>
    <rPh sb="194" eb="196">
      <t>ジュウブン</t>
    </rPh>
    <rPh sb="197" eb="198">
      <t>マカナ</t>
    </rPh>
    <rPh sb="208" eb="209">
      <t>ショウ</t>
    </rPh>
    <rPh sb="215" eb="219">
      <t>ジギョウキボ</t>
    </rPh>
    <rPh sb="220" eb="221">
      <t>チイ</t>
    </rPh>
    <rPh sb="223" eb="225">
      <t>シュウニュウ</t>
    </rPh>
    <rPh sb="225" eb="227">
      <t>キバン</t>
    </rPh>
    <rPh sb="228" eb="230">
      <t>ゼイジャク</t>
    </rPh>
    <rPh sb="236" eb="238">
      <t>コンゴ</t>
    </rPh>
    <rPh sb="239" eb="242">
      <t>シヨウリョウ</t>
    </rPh>
    <rPh sb="242" eb="244">
      <t>シュウニュウ</t>
    </rPh>
    <rPh sb="245" eb="252">
      <t>イッパンカイケイクリイレキン</t>
    </rPh>
    <rPh sb="255" eb="257">
      <t>ヒツヨウ</t>
    </rPh>
    <rPh sb="258" eb="260">
      <t>ザイゲン</t>
    </rPh>
    <rPh sb="261" eb="263">
      <t>カクホ</t>
    </rPh>
    <rPh sb="268" eb="270">
      <t>コンナン</t>
    </rPh>
    <rPh sb="271" eb="273">
      <t>ジョウキョウ</t>
    </rPh>
    <rPh sb="305" eb="307">
      <t>ソンザイ</t>
    </rPh>
    <rPh sb="310" eb="312">
      <t>イッポウ</t>
    </rPh>
    <rPh sb="314" eb="317">
      <t>ゲスイドウ</t>
    </rPh>
    <rPh sb="336" eb="337">
      <t>スベ</t>
    </rPh>
    <rPh sb="338" eb="340">
      <t>ヒヨウ</t>
    </rPh>
    <rPh sb="341" eb="343">
      <t>ジュウトウ</t>
    </rPh>
    <rPh sb="356" eb="357">
      <t>オコナ</t>
    </rPh>
    <rPh sb="360" eb="364">
      <t>リュウド</t>
    </rPh>
    <rPh sb="365" eb="367">
      <t>ケイジョウ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</si>
</sst>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35.700000000000003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93.29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81.040000000000006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96.86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473.77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355.48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35.03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543.6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30.03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2008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609.94000000000005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616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5192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5769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6345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61645" y="74390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519295" y="74390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576945" y="74390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634595" y="74390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61645" y="1155382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871845" y="1155382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282045" y="1155382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5325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【97.32】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5901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【273.50】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6478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【43.01】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7054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【421.62】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705455" y="76104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【92.21】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647805" y="76104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【34.76】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590155" y="76104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【574.95】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532505" y="76104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【31.85】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614545" y="11725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041890" y="11725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434945" y="11725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Z16" workbookViewId="0">
      <selection activeCell="BG36" sqref="BG36"/>
    </sheetView>
  </sheetViews>
  <sheetFormatPr defaultColWidth="2.6640625" defaultRowHeight="12.7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富山市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0" t="str">
        <f>データ!$M$6</f>
        <v>非設置</v>
      </c>
      <c r="AE8" s="20"/>
      <c r="AF8" s="20"/>
      <c r="AG8" s="20"/>
      <c r="AH8" s="20"/>
      <c r="AI8" s="20"/>
      <c r="AJ8" s="20"/>
      <c r="AK8" s="3"/>
      <c r="AL8" s="21">
        <f>データ!S6</f>
        <v>403757</v>
      </c>
      <c r="AM8" s="21"/>
      <c r="AN8" s="21"/>
      <c r="AO8" s="21"/>
      <c r="AP8" s="21"/>
      <c r="AQ8" s="21"/>
      <c r="AR8" s="21"/>
      <c r="AS8" s="21"/>
      <c r="AT8" s="7">
        <f>データ!T6</f>
        <v>1241.7</v>
      </c>
      <c r="AU8" s="7"/>
      <c r="AV8" s="7"/>
      <c r="AW8" s="7"/>
      <c r="AX8" s="7"/>
      <c r="AY8" s="7"/>
      <c r="AZ8" s="7"/>
      <c r="BA8" s="7"/>
      <c r="BB8" s="7">
        <f>データ!U6</f>
        <v>325.16000000000003</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100</v>
      </c>
      <c r="J10" s="7"/>
      <c r="K10" s="7"/>
      <c r="L10" s="7"/>
      <c r="M10" s="7"/>
      <c r="N10" s="7"/>
      <c r="O10" s="7"/>
      <c r="P10" s="7">
        <f>データ!P6</f>
        <v>0</v>
      </c>
      <c r="Q10" s="7"/>
      <c r="R10" s="7"/>
      <c r="S10" s="7"/>
      <c r="T10" s="7"/>
      <c r="U10" s="7"/>
      <c r="V10" s="7"/>
      <c r="W10" s="7">
        <f>データ!Q6</f>
        <v>100</v>
      </c>
      <c r="X10" s="7"/>
      <c r="Y10" s="7"/>
      <c r="Z10" s="7"/>
      <c r="AA10" s="7"/>
      <c r="AB10" s="7"/>
      <c r="AC10" s="7"/>
      <c r="AD10" s="21">
        <f>データ!R6</f>
        <v>3080</v>
      </c>
      <c r="AE10" s="21"/>
      <c r="AF10" s="21"/>
      <c r="AG10" s="21"/>
      <c r="AH10" s="21"/>
      <c r="AI10" s="21"/>
      <c r="AJ10" s="21"/>
      <c r="AK10" s="2"/>
      <c r="AL10" s="21">
        <f>データ!V6</f>
        <v>10</v>
      </c>
      <c r="AM10" s="21"/>
      <c r="AN10" s="21"/>
      <c r="AO10" s="21"/>
      <c r="AP10" s="21"/>
      <c r="AQ10" s="21"/>
      <c r="AR10" s="21"/>
      <c r="AS10" s="21"/>
      <c r="AT10" s="7">
        <f>データ!W6</f>
        <v>2.e-002</v>
      </c>
      <c r="AU10" s="7"/>
      <c r="AV10" s="7"/>
      <c r="AW10" s="7"/>
      <c r="AX10" s="7"/>
      <c r="AY10" s="7"/>
      <c r="AZ10" s="7"/>
      <c r="BA10" s="7"/>
      <c r="BB10" s="7">
        <f>データ!X6</f>
        <v>500</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30.7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30.7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30.7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30.7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40.9"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40.9"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40.9"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40.9"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q539kth6XufjNuiH45ZSD/OEis9UdZrdhDoV+O1ASrlop0CVrIfdPy9fafLCfcCvFaj/8P6jbhtCiz9+0Hlmww==" saltValue="L7mRI3fWWHJBg9RGy6k+5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59</v>
      </c>
      <c r="D3" s="58" t="s">
        <v>39</v>
      </c>
      <c r="E3" s="58" t="s">
        <v>6</v>
      </c>
      <c r="F3" s="58" t="s">
        <v>5</v>
      </c>
      <c r="G3" s="58" t="s">
        <v>25</v>
      </c>
      <c r="H3" s="64" t="s">
        <v>60</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62</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7</v>
      </c>
      <c r="N5" s="66" t="s">
        <v>73</v>
      </c>
      <c r="O5" s="66" t="s">
        <v>74</v>
      </c>
      <c r="P5" s="66" t="s">
        <v>75</v>
      </c>
      <c r="Q5" s="66" t="s">
        <v>76</v>
      </c>
      <c r="R5" s="66" t="s">
        <v>77</v>
      </c>
      <c r="S5" s="66" t="s">
        <v>78</v>
      </c>
      <c r="T5" s="66" t="s">
        <v>79</v>
      </c>
      <c r="U5" s="66" t="s">
        <v>1</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45</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2024</v>
      </c>
      <c r="C6" s="61">
        <f t="shared" si="1"/>
        <v>162019</v>
      </c>
      <c r="D6" s="61">
        <f t="shared" si="1"/>
        <v>46</v>
      </c>
      <c r="E6" s="61">
        <f t="shared" si="1"/>
        <v>17</v>
      </c>
      <c r="F6" s="61">
        <f t="shared" si="1"/>
        <v>7</v>
      </c>
      <c r="G6" s="61">
        <f t="shared" si="1"/>
        <v>0</v>
      </c>
      <c r="H6" s="61" t="str">
        <f t="shared" si="1"/>
        <v>富山県　富山市</v>
      </c>
      <c r="I6" s="61" t="str">
        <f t="shared" si="1"/>
        <v>法適用</v>
      </c>
      <c r="J6" s="61" t="str">
        <f t="shared" si="1"/>
        <v>下水道事業</v>
      </c>
      <c r="K6" s="61" t="str">
        <f t="shared" si="1"/>
        <v>林業集落排水</v>
      </c>
      <c r="L6" s="61" t="str">
        <f t="shared" si="1"/>
        <v>G2</v>
      </c>
      <c r="M6" s="61" t="str">
        <f t="shared" si="1"/>
        <v>非設置</v>
      </c>
      <c r="N6" s="69" t="str">
        <f t="shared" si="1"/>
        <v>-</v>
      </c>
      <c r="O6" s="69">
        <f t="shared" si="1"/>
        <v>100</v>
      </c>
      <c r="P6" s="69">
        <f t="shared" si="1"/>
        <v>0</v>
      </c>
      <c r="Q6" s="69">
        <f t="shared" si="1"/>
        <v>100</v>
      </c>
      <c r="R6" s="69">
        <f t="shared" si="1"/>
        <v>3080</v>
      </c>
      <c r="S6" s="69">
        <f t="shared" si="1"/>
        <v>403757</v>
      </c>
      <c r="T6" s="69">
        <f t="shared" si="1"/>
        <v>1241.7</v>
      </c>
      <c r="U6" s="69">
        <f t="shared" si="1"/>
        <v>325.16000000000003</v>
      </c>
      <c r="V6" s="69">
        <f t="shared" si="1"/>
        <v>10</v>
      </c>
      <c r="W6" s="69">
        <f t="shared" si="1"/>
        <v>2.e-002</v>
      </c>
      <c r="X6" s="69">
        <f t="shared" si="1"/>
        <v>500</v>
      </c>
      <c r="Y6" s="77" t="str">
        <f t="shared" ref="Y6:AH6" si="2">IF(Y7="",NA(),Y7)</f>
        <v>-</v>
      </c>
      <c r="Z6" s="77" t="str">
        <f t="shared" si="2"/>
        <v>-</v>
      </c>
      <c r="AA6" s="77" t="str">
        <f t="shared" si="2"/>
        <v>-</v>
      </c>
      <c r="AB6" s="77" t="str">
        <f t="shared" si="2"/>
        <v>-</v>
      </c>
      <c r="AC6" s="77">
        <f t="shared" si="2"/>
        <v>81.040000000000006</v>
      </c>
      <c r="AD6" s="77" t="str">
        <f t="shared" si="2"/>
        <v>-</v>
      </c>
      <c r="AE6" s="77" t="str">
        <f t="shared" si="2"/>
        <v>-</v>
      </c>
      <c r="AF6" s="77" t="str">
        <f t="shared" si="2"/>
        <v>-</v>
      </c>
      <c r="AG6" s="77" t="str">
        <f t="shared" si="2"/>
        <v>-</v>
      </c>
      <c r="AH6" s="77">
        <f t="shared" si="2"/>
        <v>96.86</v>
      </c>
      <c r="AI6" s="69" t="str">
        <f>IF(AI7="","",IF(AI7="-","【-】","【"&amp;SUBSTITUTE(TEXT(AI7,"#,##0.00"),"-","△")&amp;"】"))</f>
        <v>【97.32】</v>
      </c>
      <c r="AJ6" s="77" t="str">
        <f t="shared" ref="AJ6:AS6" si="3">IF(AJ7="",NA(),AJ7)</f>
        <v>-</v>
      </c>
      <c r="AK6" s="77" t="str">
        <f t="shared" si="3"/>
        <v>-</v>
      </c>
      <c r="AL6" s="77" t="str">
        <f t="shared" si="3"/>
        <v>-</v>
      </c>
      <c r="AM6" s="77" t="str">
        <f t="shared" si="3"/>
        <v>-</v>
      </c>
      <c r="AN6" s="77">
        <f t="shared" si="3"/>
        <v>473.77</v>
      </c>
      <c r="AO6" s="77" t="str">
        <f t="shared" si="3"/>
        <v>-</v>
      </c>
      <c r="AP6" s="77" t="str">
        <f t="shared" si="3"/>
        <v>-</v>
      </c>
      <c r="AQ6" s="77" t="str">
        <f t="shared" si="3"/>
        <v>-</v>
      </c>
      <c r="AR6" s="77" t="str">
        <f t="shared" si="3"/>
        <v>-</v>
      </c>
      <c r="AS6" s="77">
        <f t="shared" si="3"/>
        <v>355.48</v>
      </c>
      <c r="AT6" s="69" t="str">
        <f>IF(AT7="","",IF(AT7="-","【-】","【"&amp;SUBSTITUTE(TEXT(AT7,"#,##0.00"),"-","△")&amp;"】"))</f>
        <v>【273.50】</v>
      </c>
      <c r="AU6" s="77" t="str">
        <f t="shared" ref="AU6:BD6" si="4">IF(AU7="",NA(),AU7)</f>
        <v>-</v>
      </c>
      <c r="AV6" s="77" t="str">
        <f t="shared" si="4"/>
        <v>-</v>
      </c>
      <c r="AW6" s="77" t="str">
        <f t="shared" si="4"/>
        <v>-</v>
      </c>
      <c r="AX6" s="77" t="str">
        <f t="shared" si="4"/>
        <v>-</v>
      </c>
      <c r="AY6" s="77" t="str">
        <f t="shared" si="4"/>
        <v>-</v>
      </c>
      <c r="AZ6" s="77" t="str">
        <f t="shared" si="4"/>
        <v>-</v>
      </c>
      <c r="BA6" s="77" t="str">
        <f t="shared" si="4"/>
        <v>-</v>
      </c>
      <c r="BB6" s="77" t="str">
        <f t="shared" si="4"/>
        <v>-</v>
      </c>
      <c r="BC6" s="77" t="str">
        <f t="shared" si="4"/>
        <v>-</v>
      </c>
      <c r="BD6" s="77">
        <f t="shared" si="4"/>
        <v>35.03</v>
      </c>
      <c r="BE6" s="69" t="str">
        <f>IF(BE7="","",IF(BE7="-","【-】","【"&amp;SUBSTITUTE(TEXT(BE7,"#,##0.00"),"-","△")&amp;"】"))</f>
        <v>【43.01】</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543.6</v>
      </c>
      <c r="BP6" s="69" t="str">
        <f>IF(BP7="","",IF(BP7="-","【-】","【"&amp;SUBSTITUTE(TEXT(BP7,"#,##0.00"),"-","△")&amp;"】"))</f>
        <v>【421.62】</v>
      </c>
      <c r="BQ6" s="77" t="str">
        <f t="shared" ref="BQ6:BZ6" si="6">IF(BQ7="",NA(),BQ7)</f>
        <v>-</v>
      </c>
      <c r="BR6" s="77" t="str">
        <f t="shared" si="6"/>
        <v>-</v>
      </c>
      <c r="BS6" s="77" t="str">
        <f t="shared" si="6"/>
        <v>-</v>
      </c>
      <c r="BT6" s="77" t="str">
        <f t="shared" si="6"/>
        <v>-</v>
      </c>
      <c r="BU6" s="77">
        <f t="shared" si="6"/>
        <v>8.1</v>
      </c>
      <c r="BV6" s="77" t="str">
        <f t="shared" si="6"/>
        <v>-</v>
      </c>
      <c r="BW6" s="77" t="str">
        <f t="shared" si="6"/>
        <v>-</v>
      </c>
      <c r="BX6" s="77" t="str">
        <f t="shared" si="6"/>
        <v>-</v>
      </c>
      <c r="BY6" s="77" t="str">
        <f t="shared" si="6"/>
        <v>-</v>
      </c>
      <c r="BZ6" s="77">
        <f t="shared" si="6"/>
        <v>30.03</v>
      </c>
      <c r="CA6" s="69" t="str">
        <f>IF(CA7="","",IF(CA7="-","【-】","【"&amp;SUBSTITUTE(TEXT(CA7,"#,##0.00"),"-","△")&amp;"】"))</f>
        <v>【31.85】</v>
      </c>
      <c r="CB6" s="77" t="str">
        <f t="shared" ref="CB6:CK6" si="7">IF(CB7="",NA(),CB7)</f>
        <v>-</v>
      </c>
      <c r="CC6" s="77" t="str">
        <f t="shared" si="7"/>
        <v>-</v>
      </c>
      <c r="CD6" s="77" t="str">
        <f t="shared" si="7"/>
        <v>-</v>
      </c>
      <c r="CE6" s="77" t="str">
        <f t="shared" si="7"/>
        <v>-</v>
      </c>
      <c r="CF6" s="77">
        <f t="shared" si="7"/>
        <v>2008</v>
      </c>
      <c r="CG6" s="77" t="str">
        <f t="shared" si="7"/>
        <v>-</v>
      </c>
      <c r="CH6" s="77" t="str">
        <f t="shared" si="7"/>
        <v>-</v>
      </c>
      <c r="CI6" s="77" t="str">
        <f t="shared" si="7"/>
        <v>-</v>
      </c>
      <c r="CJ6" s="77" t="str">
        <f t="shared" si="7"/>
        <v>-</v>
      </c>
      <c r="CK6" s="77">
        <f t="shared" si="7"/>
        <v>609.94000000000005</v>
      </c>
      <c r="CL6" s="69" t="str">
        <f>IF(CL7="","",IF(CL7="-","【-】","【"&amp;SUBSTITUTE(TEXT(CL7,"#,##0.00"),"-","△")&amp;"】"))</f>
        <v>【574.95】</v>
      </c>
      <c r="CM6" s="77" t="str">
        <f t="shared" ref="CM6:CV6" si="8">IF(CM7="",NA(),CM7)</f>
        <v>-</v>
      </c>
      <c r="CN6" s="77" t="str">
        <f t="shared" si="8"/>
        <v>-</v>
      </c>
      <c r="CO6" s="77" t="str">
        <f t="shared" si="8"/>
        <v>-</v>
      </c>
      <c r="CP6" s="77" t="str">
        <f t="shared" si="8"/>
        <v>-</v>
      </c>
      <c r="CQ6" s="77">
        <f t="shared" si="8"/>
        <v>25</v>
      </c>
      <c r="CR6" s="77" t="str">
        <f t="shared" si="8"/>
        <v>-</v>
      </c>
      <c r="CS6" s="77" t="str">
        <f t="shared" si="8"/>
        <v>-</v>
      </c>
      <c r="CT6" s="77" t="str">
        <f t="shared" si="8"/>
        <v>-</v>
      </c>
      <c r="CU6" s="77" t="str">
        <f t="shared" si="8"/>
        <v>-</v>
      </c>
      <c r="CV6" s="77">
        <f t="shared" si="8"/>
        <v>35.700000000000003</v>
      </c>
      <c r="CW6" s="69" t="str">
        <f>IF(CW7="","",IF(CW7="-","【-】","【"&amp;SUBSTITUTE(TEXT(CW7,"#,##0.00"),"-","△")&amp;"】"))</f>
        <v>【34.76】</v>
      </c>
      <c r="CX6" s="77" t="str">
        <f t="shared" ref="CX6:DG6" si="9">IF(CX7="",NA(),CX7)</f>
        <v>-</v>
      </c>
      <c r="CY6" s="77" t="str">
        <f t="shared" si="9"/>
        <v>-</v>
      </c>
      <c r="CZ6" s="77" t="str">
        <f t="shared" si="9"/>
        <v>-</v>
      </c>
      <c r="DA6" s="77" t="str">
        <f t="shared" si="9"/>
        <v>-</v>
      </c>
      <c r="DB6" s="77">
        <f t="shared" si="9"/>
        <v>100</v>
      </c>
      <c r="DC6" s="77" t="str">
        <f t="shared" si="9"/>
        <v>-</v>
      </c>
      <c r="DD6" s="77" t="str">
        <f t="shared" si="9"/>
        <v>-</v>
      </c>
      <c r="DE6" s="77" t="str">
        <f t="shared" si="9"/>
        <v>-</v>
      </c>
      <c r="DF6" s="77" t="str">
        <f t="shared" si="9"/>
        <v>-</v>
      </c>
      <c r="DG6" s="77">
        <f t="shared" si="9"/>
        <v>93.29</v>
      </c>
      <c r="DH6" s="69" t="str">
        <f>IF(DH7="","",IF(DH7="-","【-】","【"&amp;SUBSTITUTE(TEXT(DH7,"#,##0.00"),"-","△")&amp;"】"))</f>
        <v>【92.21】</v>
      </c>
      <c r="DI6" s="77" t="str">
        <f t="shared" ref="DI6:DR6" si="10">IF(DI7="",NA(),DI7)</f>
        <v>-</v>
      </c>
      <c r="DJ6" s="77" t="str">
        <f t="shared" si="10"/>
        <v>-</v>
      </c>
      <c r="DK6" s="77" t="str">
        <f t="shared" si="10"/>
        <v>-</v>
      </c>
      <c r="DL6" s="77" t="str">
        <f t="shared" si="10"/>
        <v>-</v>
      </c>
      <c r="DM6" s="77">
        <f t="shared" si="10"/>
        <v>4.42</v>
      </c>
      <c r="DN6" s="77" t="str">
        <f t="shared" si="10"/>
        <v>-</v>
      </c>
      <c r="DO6" s="77" t="str">
        <f t="shared" si="10"/>
        <v>-</v>
      </c>
      <c r="DP6" s="77" t="str">
        <f t="shared" si="10"/>
        <v>-</v>
      </c>
      <c r="DQ6" s="77" t="str">
        <f t="shared" si="10"/>
        <v>-</v>
      </c>
      <c r="DR6" s="77">
        <f t="shared" si="10"/>
        <v>33.5</v>
      </c>
      <c r="DS6" s="69" t="str">
        <f>IF(DS7="","",IF(DS7="-","【-】","【"&amp;SUBSTITUTE(TEXT(DS7,"#,##0.00"),"-","△")&amp;"】"))</f>
        <v>【29.90】</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69">
        <f t="shared" si="11"/>
        <v>0</v>
      </c>
      <c r="ED6" s="69" t="str">
        <f>IF(ED7="","",IF(ED7="-","【-】","【"&amp;SUBSTITUTE(TEXT(ED7,"#,##0.00"),"-","△")&amp;"】"))</f>
        <v>【0.00】</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69">
        <f t="shared" si="12"/>
        <v>0</v>
      </c>
      <c r="EO6" s="69" t="str">
        <f>IF(EO7="","",IF(EO7="-","【-】","【"&amp;SUBSTITUTE(TEXT(EO7,"#,##0.00"),"-","△")&amp;"】"))</f>
        <v>【0.00】</v>
      </c>
    </row>
    <row r="7" spans="1:148" s="55" customFormat="1">
      <c r="A7" s="56"/>
      <c r="B7" s="62">
        <v>2024</v>
      </c>
      <c r="C7" s="62">
        <v>162019</v>
      </c>
      <c r="D7" s="62">
        <v>46</v>
      </c>
      <c r="E7" s="62">
        <v>17</v>
      </c>
      <c r="F7" s="62">
        <v>7</v>
      </c>
      <c r="G7" s="62">
        <v>0</v>
      </c>
      <c r="H7" s="62" t="s">
        <v>95</v>
      </c>
      <c r="I7" s="62" t="s">
        <v>96</v>
      </c>
      <c r="J7" s="62" t="s">
        <v>97</v>
      </c>
      <c r="K7" s="62" t="s">
        <v>98</v>
      </c>
      <c r="L7" s="62" t="s">
        <v>99</v>
      </c>
      <c r="M7" s="62" t="s">
        <v>100</v>
      </c>
      <c r="N7" s="70" t="s">
        <v>101</v>
      </c>
      <c r="O7" s="70">
        <v>100</v>
      </c>
      <c r="P7" s="70">
        <v>0</v>
      </c>
      <c r="Q7" s="70">
        <v>100</v>
      </c>
      <c r="R7" s="70">
        <v>3080</v>
      </c>
      <c r="S7" s="70">
        <v>403757</v>
      </c>
      <c r="T7" s="70">
        <v>1241.7</v>
      </c>
      <c r="U7" s="70">
        <v>325.16000000000003</v>
      </c>
      <c r="V7" s="70">
        <v>10</v>
      </c>
      <c r="W7" s="70">
        <v>2.e-002</v>
      </c>
      <c r="X7" s="70">
        <v>500</v>
      </c>
      <c r="Y7" s="70" t="s">
        <v>101</v>
      </c>
      <c r="Z7" s="70" t="s">
        <v>101</v>
      </c>
      <c r="AA7" s="70" t="s">
        <v>101</v>
      </c>
      <c r="AB7" s="70" t="s">
        <v>101</v>
      </c>
      <c r="AC7" s="70">
        <v>81.040000000000006</v>
      </c>
      <c r="AD7" s="70" t="s">
        <v>101</v>
      </c>
      <c r="AE7" s="70" t="s">
        <v>101</v>
      </c>
      <c r="AF7" s="70" t="s">
        <v>101</v>
      </c>
      <c r="AG7" s="70" t="s">
        <v>101</v>
      </c>
      <c r="AH7" s="70">
        <v>96.86</v>
      </c>
      <c r="AI7" s="70">
        <v>97.32</v>
      </c>
      <c r="AJ7" s="70" t="s">
        <v>101</v>
      </c>
      <c r="AK7" s="70" t="s">
        <v>101</v>
      </c>
      <c r="AL7" s="70" t="s">
        <v>101</v>
      </c>
      <c r="AM7" s="70" t="s">
        <v>101</v>
      </c>
      <c r="AN7" s="70">
        <v>473.77</v>
      </c>
      <c r="AO7" s="70" t="s">
        <v>101</v>
      </c>
      <c r="AP7" s="70" t="s">
        <v>101</v>
      </c>
      <c r="AQ7" s="70" t="s">
        <v>101</v>
      </c>
      <c r="AR7" s="70" t="s">
        <v>101</v>
      </c>
      <c r="AS7" s="70">
        <v>355.48</v>
      </c>
      <c r="AT7" s="70">
        <v>273.5</v>
      </c>
      <c r="AU7" s="70" t="s">
        <v>101</v>
      </c>
      <c r="AV7" s="70" t="s">
        <v>101</v>
      </c>
      <c r="AW7" s="70" t="s">
        <v>101</v>
      </c>
      <c r="AX7" s="70" t="s">
        <v>101</v>
      </c>
      <c r="AY7" s="70" t="s">
        <v>101</v>
      </c>
      <c r="AZ7" s="70" t="s">
        <v>101</v>
      </c>
      <c r="BA7" s="70" t="s">
        <v>101</v>
      </c>
      <c r="BB7" s="70" t="s">
        <v>101</v>
      </c>
      <c r="BC7" s="70" t="s">
        <v>101</v>
      </c>
      <c r="BD7" s="70">
        <v>35.03</v>
      </c>
      <c r="BE7" s="70">
        <v>43.01</v>
      </c>
      <c r="BF7" s="70" t="s">
        <v>101</v>
      </c>
      <c r="BG7" s="70" t="s">
        <v>101</v>
      </c>
      <c r="BH7" s="70" t="s">
        <v>101</v>
      </c>
      <c r="BI7" s="70" t="s">
        <v>101</v>
      </c>
      <c r="BJ7" s="70">
        <v>0</v>
      </c>
      <c r="BK7" s="70" t="s">
        <v>101</v>
      </c>
      <c r="BL7" s="70" t="s">
        <v>101</v>
      </c>
      <c r="BM7" s="70" t="s">
        <v>101</v>
      </c>
      <c r="BN7" s="70" t="s">
        <v>101</v>
      </c>
      <c r="BO7" s="70">
        <v>543.6</v>
      </c>
      <c r="BP7" s="70">
        <v>421.62</v>
      </c>
      <c r="BQ7" s="70" t="s">
        <v>101</v>
      </c>
      <c r="BR7" s="70" t="s">
        <v>101</v>
      </c>
      <c r="BS7" s="70" t="s">
        <v>101</v>
      </c>
      <c r="BT7" s="70" t="s">
        <v>101</v>
      </c>
      <c r="BU7" s="70">
        <v>8.1</v>
      </c>
      <c r="BV7" s="70" t="s">
        <v>101</v>
      </c>
      <c r="BW7" s="70" t="s">
        <v>101</v>
      </c>
      <c r="BX7" s="70" t="s">
        <v>101</v>
      </c>
      <c r="BY7" s="70" t="s">
        <v>101</v>
      </c>
      <c r="BZ7" s="70">
        <v>30.03</v>
      </c>
      <c r="CA7" s="70">
        <v>31.85</v>
      </c>
      <c r="CB7" s="70" t="s">
        <v>101</v>
      </c>
      <c r="CC7" s="70" t="s">
        <v>101</v>
      </c>
      <c r="CD7" s="70" t="s">
        <v>101</v>
      </c>
      <c r="CE7" s="70" t="s">
        <v>101</v>
      </c>
      <c r="CF7" s="70">
        <v>2008</v>
      </c>
      <c r="CG7" s="70" t="s">
        <v>101</v>
      </c>
      <c r="CH7" s="70" t="s">
        <v>101</v>
      </c>
      <c r="CI7" s="70" t="s">
        <v>101</v>
      </c>
      <c r="CJ7" s="70" t="s">
        <v>101</v>
      </c>
      <c r="CK7" s="70">
        <v>609.94000000000005</v>
      </c>
      <c r="CL7" s="70">
        <v>574.95000000000005</v>
      </c>
      <c r="CM7" s="70" t="s">
        <v>101</v>
      </c>
      <c r="CN7" s="70" t="s">
        <v>101</v>
      </c>
      <c r="CO7" s="70" t="s">
        <v>101</v>
      </c>
      <c r="CP7" s="70" t="s">
        <v>101</v>
      </c>
      <c r="CQ7" s="70">
        <v>25</v>
      </c>
      <c r="CR7" s="70" t="s">
        <v>101</v>
      </c>
      <c r="CS7" s="70" t="s">
        <v>101</v>
      </c>
      <c r="CT7" s="70" t="s">
        <v>101</v>
      </c>
      <c r="CU7" s="70" t="s">
        <v>101</v>
      </c>
      <c r="CV7" s="70">
        <v>35.700000000000003</v>
      </c>
      <c r="CW7" s="70">
        <v>34.76</v>
      </c>
      <c r="CX7" s="70" t="s">
        <v>101</v>
      </c>
      <c r="CY7" s="70" t="s">
        <v>101</v>
      </c>
      <c r="CZ7" s="70" t="s">
        <v>101</v>
      </c>
      <c r="DA7" s="70" t="s">
        <v>101</v>
      </c>
      <c r="DB7" s="70">
        <v>100</v>
      </c>
      <c r="DC7" s="70" t="s">
        <v>101</v>
      </c>
      <c r="DD7" s="70" t="s">
        <v>101</v>
      </c>
      <c r="DE7" s="70" t="s">
        <v>101</v>
      </c>
      <c r="DF7" s="70" t="s">
        <v>101</v>
      </c>
      <c r="DG7" s="70">
        <v>93.29</v>
      </c>
      <c r="DH7" s="70">
        <v>92.21</v>
      </c>
      <c r="DI7" s="70" t="s">
        <v>101</v>
      </c>
      <c r="DJ7" s="70" t="s">
        <v>101</v>
      </c>
      <c r="DK7" s="70" t="s">
        <v>101</v>
      </c>
      <c r="DL7" s="70" t="s">
        <v>101</v>
      </c>
      <c r="DM7" s="70">
        <v>4.42</v>
      </c>
      <c r="DN7" s="70" t="s">
        <v>101</v>
      </c>
      <c r="DO7" s="70" t="s">
        <v>101</v>
      </c>
      <c r="DP7" s="70" t="s">
        <v>101</v>
      </c>
      <c r="DQ7" s="70" t="s">
        <v>101</v>
      </c>
      <c r="DR7" s="70">
        <v>33.5</v>
      </c>
      <c r="DS7" s="70">
        <v>29.9</v>
      </c>
      <c r="DT7" s="70" t="s">
        <v>101</v>
      </c>
      <c r="DU7" s="70" t="s">
        <v>101</v>
      </c>
      <c r="DV7" s="70" t="s">
        <v>101</v>
      </c>
      <c r="DW7" s="70" t="s">
        <v>101</v>
      </c>
      <c r="DX7" s="70">
        <v>0</v>
      </c>
      <c r="DY7" s="70" t="s">
        <v>101</v>
      </c>
      <c r="DZ7" s="70" t="s">
        <v>101</v>
      </c>
      <c r="EA7" s="70" t="s">
        <v>101</v>
      </c>
      <c r="EB7" s="70" t="s">
        <v>101</v>
      </c>
      <c r="EC7" s="70">
        <v>0</v>
      </c>
      <c r="ED7" s="70">
        <v>0</v>
      </c>
      <c r="EE7" s="70" t="s">
        <v>101</v>
      </c>
      <c r="EF7" s="70" t="s">
        <v>101</v>
      </c>
      <c r="EG7" s="70" t="s">
        <v>101</v>
      </c>
      <c r="EH7" s="70" t="s">
        <v>101</v>
      </c>
      <c r="EI7" s="70">
        <v>0</v>
      </c>
      <c r="EJ7" s="70" t="s">
        <v>101</v>
      </c>
      <c r="EK7" s="70" t="s">
        <v>101</v>
      </c>
      <c r="EL7" s="70" t="s">
        <v>101</v>
      </c>
      <c r="EM7" s="70" t="s">
        <v>101</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水島　誠</cp:lastModifiedBy>
  <dcterms:created xsi:type="dcterms:W3CDTF">2026-01-20T07:06:39Z</dcterms:created>
  <dcterms:modified xsi:type="dcterms:W3CDTF">2026-02-16T07:15:34Z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2026-02-16T07:15:34Z</vt:filetime>
  </property>
</Properties>
</file>