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S02.toyama-city.local\リダイレクト\107045\Documents\ishihara\R05\週休２日\"/>
    </mc:Choice>
  </mc:AlternateContent>
  <bookViews>
    <workbookView xWindow="-105" yWindow="-105" windowWidth="19425" windowHeight="10560" tabRatio="804"/>
  </bookViews>
  <sheets>
    <sheet name="休日取得計画（実績）書" sheetId="19" r:id="rId1"/>
    <sheet name="休日設定シート" sheetId="22" r:id="rId2"/>
  </sheets>
  <definedNames>
    <definedName name="_xlnm.Print_Area" localSheetId="0">'休日取得計画（実績）書'!$A$1:$AJ$60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0" i="19" l="1"/>
  <c r="AO11" i="19"/>
  <c r="AO12" i="19"/>
  <c r="AO14" i="19"/>
  <c r="AO15" i="19"/>
  <c r="AO16" i="19"/>
  <c r="AO18" i="19"/>
  <c r="AO19" i="19"/>
  <c r="AO20" i="19"/>
  <c r="AO22" i="19"/>
  <c r="AO23" i="19"/>
  <c r="AO24" i="19"/>
  <c r="AO26" i="19"/>
  <c r="AO27" i="19"/>
  <c r="AO28" i="19"/>
  <c r="AO30" i="19"/>
  <c r="AO31" i="19"/>
  <c r="AO32" i="19"/>
  <c r="AO34" i="19"/>
  <c r="AO35" i="19"/>
  <c r="AO36" i="19"/>
  <c r="AO38" i="19"/>
  <c r="AO39" i="19"/>
  <c r="AO40" i="19"/>
  <c r="AO42" i="19"/>
  <c r="AO43" i="19"/>
  <c r="AO44" i="19"/>
  <c r="AO46" i="19"/>
  <c r="AO47" i="19"/>
  <c r="AO48" i="19"/>
  <c r="AO50" i="19"/>
  <c r="AO51" i="19"/>
  <c r="AO52" i="19"/>
  <c r="AO7" i="19"/>
  <c r="AO8" i="19"/>
  <c r="AO6" i="19"/>
  <c r="AN10" i="19"/>
  <c r="AN11" i="19"/>
  <c r="AN12" i="19"/>
  <c r="AN14" i="19"/>
  <c r="AN15" i="19"/>
  <c r="AN16" i="19"/>
  <c r="AN18" i="19"/>
  <c r="AN19" i="19"/>
  <c r="AN20" i="19"/>
  <c r="AN22" i="19"/>
  <c r="AN23" i="19"/>
  <c r="AN24" i="19"/>
  <c r="AN26" i="19"/>
  <c r="AN27" i="19"/>
  <c r="AN28" i="19"/>
  <c r="AN30" i="19"/>
  <c r="AN31" i="19"/>
  <c r="AN32" i="19"/>
  <c r="AN34" i="19"/>
  <c r="AN35" i="19"/>
  <c r="AN36" i="19"/>
  <c r="AN38" i="19"/>
  <c r="AN39" i="19"/>
  <c r="AN40" i="19"/>
  <c r="AN42" i="19"/>
  <c r="AN43" i="19"/>
  <c r="AN44" i="19"/>
  <c r="AN46" i="19"/>
  <c r="AN47" i="19"/>
  <c r="AN48" i="19"/>
  <c r="AN50" i="19"/>
  <c r="AN51" i="19"/>
  <c r="AN52" i="19"/>
  <c r="AN7" i="19"/>
  <c r="AN8" i="19"/>
  <c r="AN6" i="19"/>
  <c r="B10" i="19" l="1"/>
  <c r="B14" i="19" s="1"/>
  <c r="B18" i="19" s="1"/>
  <c r="B22" i="19" s="1"/>
  <c r="B26" i="19" s="1"/>
  <c r="B30" i="19" s="1"/>
  <c r="B34" i="19" s="1"/>
  <c r="B38" i="19" s="1"/>
  <c r="B42" i="19" s="1"/>
  <c r="B46" i="19" s="1"/>
  <c r="B50" i="19" s="1"/>
  <c r="AL6" i="19"/>
  <c r="AI5" i="19" s="1"/>
  <c r="AL5" i="19"/>
  <c r="AG5" i="19" l="1"/>
  <c r="E5" i="19"/>
  <c r="Q5" i="19"/>
  <c r="Y5" i="19"/>
  <c r="I5" i="19"/>
  <c r="X5" i="19"/>
  <c r="H5" i="19"/>
  <c r="AL10" i="19"/>
  <c r="AC5" i="19"/>
  <c r="U5" i="19"/>
  <c r="M5" i="19"/>
  <c r="F5" i="19"/>
  <c r="J5" i="19"/>
  <c r="N5" i="19"/>
  <c r="R5" i="19"/>
  <c r="V5" i="19"/>
  <c r="Z5" i="19"/>
  <c r="AD5" i="19"/>
  <c r="AH5" i="19"/>
  <c r="G5" i="19"/>
  <c r="K5" i="19"/>
  <c r="O5" i="19"/>
  <c r="S5" i="19"/>
  <c r="W5" i="19"/>
  <c r="AA5" i="19"/>
  <c r="AE5" i="19"/>
  <c r="AF5" i="19"/>
  <c r="P5" i="19"/>
  <c r="AB5" i="19"/>
  <c r="T5" i="19"/>
  <c r="L5" i="19"/>
  <c r="AL14" i="19" l="1"/>
  <c r="AL9" i="19"/>
  <c r="AL13" i="19" l="1"/>
  <c r="AL18" i="19"/>
  <c r="AL22" i="19" s="1"/>
  <c r="AL26" i="19" s="1"/>
  <c r="AL30" i="19" s="1"/>
  <c r="AL34" i="19" s="1"/>
  <c r="AL38" i="19" s="1"/>
  <c r="AL42" i="19" s="1"/>
  <c r="AL46" i="19" s="1"/>
  <c r="AL50" i="19" s="1"/>
  <c r="AI9" i="19"/>
  <c r="AE9" i="19"/>
  <c r="AA9" i="19"/>
  <c r="W9" i="19"/>
  <c r="S9" i="19"/>
  <c r="O9" i="19"/>
  <c r="K9" i="19"/>
  <c r="G9" i="19"/>
  <c r="AF9" i="19"/>
  <c r="Z9" i="19"/>
  <c r="U9" i="19"/>
  <c r="P9" i="19"/>
  <c r="J9" i="19"/>
  <c r="E9" i="19"/>
  <c r="AD9" i="19"/>
  <c r="Y9" i="19"/>
  <c r="T9" i="19"/>
  <c r="N9" i="19"/>
  <c r="I9" i="19"/>
  <c r="B13" i="19"/>
  <c r="C13" i="19" s="1"/>
  <c r="AH9" i="19"/>
  <c r="X9" i="19"/>
  <c r="M9" i="19"/>
  <c r="B9" i="19"/>
  <c r="C9" i="19" s="1"/>
  <c r="AC9" i="19"/>
  <c r="H9" i="19"/>
  <c r="AG9" i="19"/>
  <c r="V9" i="19"/>
  <c r="L9" i="19"/>
  <c r="R9" i="19"/>
  <c r="F9" i="19"/>
  <c r="AB9" i="19"/>
  <c r="Q9" i="19"/>
  <c r="AH13" i="19" l="1"/>
  <c r="AD13" i="19"/>
  <c r="Z13" i="19"/>
  <c r="V13" i="19"/>
  <c r="R13" i="19"/>
  <c r="N13" i="19"/>
  <c r="J13" i="19"/>
  <c r="F13" i="19"/>
  <c r="AG13" i="19"/>
  <c r="AC13" i="19"/>
  <c r="Y13" i="19"/>
  <c r="U13" i="19"/>
  <c r="Q13" i="19"/>
  <c r="M13" i="19"/>
  <c r="I13" i="19"/>
  <c r="E13" i="19"/>
  <c r="AB13" i="19"/>
  <c r="T13" i="19"/>
  <c r="L13" i="19"/>
  <c r="AI13" i="19"/>
  <c r="AA13" i="19"/>
  <c r="S13" i="19"/>
  <c r="K13" i="19"/>
  <c r="AF13" i="19"/>
  <c r="X13" i="19"/>
  <c r="P13" i="19"/>
  <c r="H13" i="19"/>
  <c r="O13" i="19"/>
  <c r="W13" i="19"/>
  <c r="G13" i="19"/>
  <c r="AE13" i="19"/>
  <c r="AL17" i="19"/>
  <c r="AP51" i="19"/>
  <c r="AP48" i="19"/>
  <c r="AP46" i="19"/>
  <c r="AP43" i="19"/>
  <c r="AP30" i="19"/>
  <c r="AP27" i="19"/>
  <c r="AP15" i="19"/>
  <c r="AI17" i="19" l="1"/>
  <c r="AE17" i="19"/>
  <c r="AA17" i="19"/>
  <c r="W17" i="19"/>
  <c r="S17" i="19"/>
  <c r="O17" i="19"/>
  <c r="K17" i="19"/>
  <c r="G17" i="19"/>
  <c r="AH17" i="19"/>
  <c r="AD17" i="19"/>
  <c r="Z17" i="19"/>
  <c r="V17" i="19"/>
  <c r="R17" i="19"/>
  <c r="N17" i="19"/>
  <c r="J17" i="19"/>
  <c r="F17" i="19"/>
  <c r="AC17" i="19"/>
  <c r="U17" i="19"/>
  <c r="M17" i="19"/>
  <c r="E17" i="19"/>
  <c r="AB17" i="19"/>
  <c r="T17" i="19"/>
  <c r="L17" i="19"/>
  <c r="AG17" i="19"/>
  <c r="Y17" i="19"/>
  <c r="Q17" i="19"/>
  <c r="I17" i="19"/>
  <c r="P17" i="19"/>
  <c r="AF17" i="19"/>
  <c r="H17" i="19"/>
  <c r="X17" i="19"/>
  <c r="AP10" i="19"/>
  <c r="AP12" i="19"/>
  <c r="AP47" i="19"/>
  <c r="AP42" i="19"/>
  <c r="AP39" i="19"/>
  <c r="AP36" i="19"/>
  <c r="AP26" i="19"/>
  <c r="AO55" i="19"/>
  <c r="AP18" i="19"/>
  <c r="AP20" i="19"/>
  <c r="AL21" i="19"/>
  <c r="B21" i="19" s="1"/>
  <c r="C21" i="19" s="1"/>
  <c r="B17" i="19"/>
  <c r="C17" i="19" s="1"/>
  <c r="AN55" i="19"/>
  <c r="AP31" i="19"/>
  <c r="AP34" i="19"/>
  <c r="AP6" i="19"/>
  <c r="AP8" i="19"/>
  <c r="AP24" i="19"/>
  <c r="AO54" i="19"/>
  <c r="AP22" i="19"/>
  <c r="AP11" i="19"/>
  <c r="AP14" i="19"/>
  <c r="AP23" i="19"/>
  <c r="AP32" i="19"/>
  <c r="AP35" i="19"/>
  <c r="AP44" i="19"/>
  <c r="AP7" i="19"/>
  <c r="AP16" i="19"/>
  <c r="AP19" i="19"/>
  <c r="AP28" i="19"/>
  <c r="AP38" i="19"/>
  <c r="AP40" i="19"/>
  <c r="AP50" i="19"/>
  <c r="AP52" i="19"/>
  <c r="AN54" i="19"/>
  <c r="AF21" i="19" l="1"/>
  <c r="AB21" i="19"/>
  <c r="X21" i="19"/>
  <c r="T21" i="19"/>
  <c r="P21" i="19"/>
  <c r="L21" i="19"/>
  <c r="H21" i="19"/>
  <c r="AI21" i="19"/>
  <c r="AE21" i="19"/>
  <c r="AA21" i="19"/>
  <c r="W21" i="19"/>
  <c r="S21" i="19"/>
  <c r="O21" i="19"/>
  <c r="K21" i="19"/>
  <c r="G21" i="19"/>
  <c r="AD21" i="19"/>
  <c r="V21" i="19"/>
  <c r="N21" i="19"/>
  <c r="F21" i="19"/>
  <c r="AC21" i="19"/>
  <c r="U21" i="19"/>
  <c r="M21" i="19"/>
  <c r="E21" i="19"/>
  <c r="AH21" i="19"/>
  <c r="Z21" i="19"/>
  <c r="R21" i="19"/>
  <c r="J21" i="19"/>
  <c r="Q21" i="19"/>
  <c r="Y21" i="19"/>
  <c r="I21" i="19"/>
  <c r="AG21" i="19"/>
  <c r="AP55" i="19"/>
  <c r="S60" i="19" s="1"/>
  <c r="W60" i="19" s="1"/>
  <c r="AL25" i="19"/>
  <c r="AP54" i="19"/>
  <c r="S55" i="19" s="1"/>
  <c r="B25" i="19" l="1"/>
  <c r="C25" i="19" s="1"/>
  <c r="AG25" i="19"/>
  <c r="AC25" i="19"/>
  <c r="Y25" i="19"/>
  <c r="U25" i="19"/>
  <c r="Q25" i="19"/>
  <c r="M25" i="19"/>
  <c r="I25" i="19"/>
  <c r="E25" i="19"/>
  <c r="AF25" i="19"/>
  <c r="AB25" i="19"/>
  <c r="X25" i="19"/>
  <c r="T25" i="19"/>
  <c r="P25" i="19"/>
  <c r="L25" i="19"/>
  <c r="H25" i="19"/>
  <c r="AE25" i="19"/>
  <c r="W25" i="19"/>
  <c r="O25" i="19"/>
  <c r="G25" i="19"/>
  <c r="AD25" i="19"/>
  <c r="V25" i="19"/>
  <c r="N25" i="19"/>
  <c r="F25" i="19"/>
  <c r="AI25" i="19"/>
  <c r="AA25" i="19"/>
  <c r="S25" i="19"/>
  <c r="K25" i="19"/>
  <c r="R25" i="19"/>
  <c r="AH25" i="19"/>
  <c r="J25" i="19"/>
  <c r="Z25" i="19"/>
  <c r="S59" i="19"/>
  <c r="AL29" i="19"/>
  <c r="S56" i="19"/>
  <c r="AH29" i="19" l="1"/>
  <c r="AD29" i="19"/>
  <c r="Z29" i="19"/>
  <c r="V29" i="19"/>
  <c r="R29" i="19"/>
  <c r="N29" i="19"/>
  <c r="J29" i="19"/>
  <c r="F29" i="19"/>
  <c r="AG29" i="19"/>
  <c r="AC29" i="19"/>
  <c r="Y29" i="19"/>
  <c r="U29" i="19"/>
  <c r="Q29" i="19"/>
  <c r="M29" i="19"/>
  <c r="I29" i="19"/>
  <c r="E29" i="19"/>
  <c r="AF29" i="19"/>
  <c r="X29" i="19"/>
  <c r="P29" i="19"/>
  <c r="H29" i="19"/>
  <c r="AE29" i="19"/>
  <c r="W29" i="19"/>
  <c r="O29" i="19"/>
  <c r="G29" i="19"/>
  <c r="AB29" i="19"/>
  <c r="T29" i="19"/>
  <c r="L29" i="19"/>
  <c r="S29" i="19"/>
  <c r="AA29" i="19"/>
  <c r="K29" i="19"/>
  <c r="AI29" i="19"/>
  <c r="B29" i="19"/>
  <c r="C29" i="19" s="1"/>
  <c r="AL33" i="19"/>
  <c r="B33" i="19" s="1"/>
  <c r="C33" i="19" s="1"/>
  <c r="AA56" i="19"/>
  <c r="W56" i="19"/>
  <c r="AI33" i="19" l="1"/>
  <c r="AE33" i="19"/>
  <c r="AA33" i="19"/>
  <c r="W33" i="19"/>
  <c r="S33" i="19"/>
  <c r="O33" i="19"/>
  <c r="K33" i="19"/>
  <c r="G33" i="19"/>
  <c r="AH33" i="19"/>
  <c r="AD33" i="19"/>
  <c r="Z33" i="19"/>
  <c r="V33" i="19"/>
  <c r="R33" i="19"/>
  <c r="N33" i="19"/>
  <c r="J33" i="19"/>
  <c r="F33" i="19"/>
  <c r="AG33" i="19"/>
  <c r="Y33" i="19"/>
  <c r="Q33" i="19"/>
  <c r="I33" i="19"/>
  <c r="AF33" i="19"/>
  <c r="X33" i="19"/>
  <c r="P33" i="19"/>
  <c r="H33" i="19"/>
  <c r="AC33" i="19"/>
  <c r="U33" i="19"/>
  <c r="M33" i="19"/>
  <c r="E33" i="19"/>
  <c r="T33" i="19"/>
  <c r="L33" i="19"/>
  <c r="AB33" i="19"/>
  <c r="AL37" i="19"/>
  <c r="AF37" i="19" l="1"/>
  <c r="AB37" i="19"/>
  <c r="X37" i="19"/>
  <c r="T37" i="19"/>
  <c r="P37" i="19"/>
  <c r="L37" i="19"/>
  <c r="H37" i="19"/>
  <c r="AI37" i="19"/>
  <c r="AE37" i="19"/>
  <c r="AA37" i="19"/>
  <c r="W37" i="19"/>
  <c r="S37" i="19"/>
  <c r="O37" i="19"/>
  <c r="K37" i="19"/>
  <c r="G37" i="19"/>
  <c r="AH37" i="19"/>
  <c r="Z37" i="19"/>
  <c r="R37" i="19"/>
  <c r="J37" i="19"/>
  <c r="AG37" i="19"/>
  <c r="Y37" i="19"/>
  <c r="Q37" i="19"/>
  <c r="I37" i="19"/>
  <c r="AD37" i="19"/>
  <c r="V37" i="19"/>
  <c r="N37" i="19"/>
  <c r="F37" i="19"/>
  <c r="AC37" i="19"/>
  <c r="U37" i="19"/>
  <c r="E37" i="19"/>
  <c r="M37" i="19"/>
  <c r="B37" i="19"/>
  <c r="C37" i="19" s="1"/>
  <c r="AL41" i="19"/>
  <c r="B41" i="19" s="1"/>
  <c r="C41" i="19" s="1"/>
  <c r="AG41" i="19" l="1"/>
  <c r="AC41" i="19"/>
  <c r="Y41" i="19"/>
  <c r="U41" i="19"/>
  <c r="Q41" i="19"/>
  <c r="M41" i="19"/>
  <c r="I41" i="19"/>
  <c r="E41" i="19"/>
  <c r="AF41" i="19"/>
  <c r="AB41" i="19"/>
  <c r="X41" i="19"/>
  <c r="T41" i="19"/>
  <c r="P41" i="19"/>
  <c r="L41" i="19"/>
  <c r="H41" i="19"/>
  <c r="AI41" i="19"/>
  <c r="AA41" i="19"/>
  <c r="S41" i="19"/>
  <c r="K41" i="19"/>
  <c r="AH41" i="19"/>
  <c r="Z41" i="19"/>
  <c r="R41" i="19"/>
  <c r="J41" i="19"/>
  <c r="AE41" i="19"/>
  <c r="W41" i="19"/>
  <c r="O41" i="19"/>
  <c r="G41" i="19"/>
  <c r="AD41" i="19"/>
  <c r="V41" i="19"/>
  <c r="N41" i="19"/>
  <c r="F41" i="19"/>
  <c r="AL45" i="19"/>
  <c r="AH45" i="19" l="1"/>
  <c r="AD45" i="19"/>
  <c r="Z45" i="19"/>
  <c r="V45" i="19"/>
  <c r="R45" i="19"/>
  <c r="N45" i="19"/>
  <c r="J45" i="19"/>
  <c r="F45" i="19"/>
  <c r="AG45" i="19"/>
  <c r="AC45" i="19"/>
  <c r="Y45" i="19"/>
  <c r="U45" i="19"/>
  <c r="Q45" i="19"/>
  <c r="M45" i="19"/>
  <c r="I45" i="19"/>
  <c r="E45" i="19"/>
  <c r="AB45" i="19"/>
  <c r="T45" i="19"/>
  <c r="L45" i="19"/>
  <c r="AI45" i="19"/>
  <c r="AA45" i="19"/>
  <c r="S45" i="19"/>
  <c r="K45" i="19"/>
  <c r="AF45" i="19"/>
  <c r="X45" i="19"/>
  <c r="P45" i="19"/>
  <c r="H45" i="19"/>
  <c r="AE45" i="19"/>
  <c r="W45" i="19"/>
  <c r="O45" i="19"/>
  <c r="G45" i="19"/>
  <c r="AL49" i="19"/>
  <c r="B45" i="19"/>
  <c r="C45" i="19" s="1"/>
  <c r="AI49" i="19" l="1"/>
  <c r="AE49" i="19"/>
  <c r="AA49" i="19"/>
  <c r="W49" i="19"/>
  <c r="S49" i="19"/>
  <c r="O49" i="19"/>
  <c r="K49" i="19"/>
  <c r="G49" i="19"/>
  <c r="AG49" i="19"/>
  <c r="AC49" i="19"/>
  <c r="Y49" i="19"/>
  <c r="U49" i="19"/>
  <c r="Q49" i="19"/>
  <c r="M49" i="19"/>
  <c r="AH49" i="19"/>
  <c r="AD49" i="19"/>
  <c r="Z49" i="19"/>
  <c r="V49" i="19"/>
  <c r="R49" i="19"/>
  <c r="N49" i="19"/>
  <c r="J49" i="19"/>
  <c r="F49" i="19"/>
  <c r="AF49" i="19"/>
  <c r="P49" i="19"/>
  <c r="E49" i="19"/>
  <c r="AB49" i="19"/>
  <c r="L49" i="19"/>
  <c r="X49" i="19"/>
  <c r="I49" i="19"/>
  <c r="T49" i="19"/>
  <c r="H49" i="19"/>
  <c r="B49" i="19"/>
  <c r="C49" i="19" s="1"/>
</calcChain>
</file>

<file path=xl/comments1.xml><?xml version="1.0" encoding="utf-8"?>
<comments xmlns="http://schemas.openxmlformats.org/spreadsheetml/2006/main">
  <authors>
    <author>石原　亮平</author>
  </authors>
  <commentList>
    <comment ref="B6" authorId="0" shapeId="0">
      <text>
        <r>
          <rPr>
            <b/>
            <sz val="6"/>
            <color indexed="81"/>
            <rFont val="MS P ゴシック"/>
            <family val="3"/>
            <charset val="128"/>
          </rPr>
          <t>必要に応じて年月を書き換えてください
（自動で曜日が設定されます）</t>
        </r>
      </text>
    </comment>
    <comment ref="E55" authorId="0" shapeId="0">
      <text>
        <r>
          <rPr>
            <b/>
            <sz val="6"/>
            <color indexed="81"/>
            <rFont val="MS P ゴシック"/>
            <family val="3"/>
            <charset val="128"/>
          </rPr>
          <t>記入および判別しやすい文字に適宜変更してください</t>
        </r>
      </text>
    </comment>
  </commentList>
</comments>
</file>

<file path=xl/sharedStrings.xml><?xml version="1.0" encoding="utf-8"?>
<sst xmlns="http://schemas.openxmlformats.org/spreadsheetml/2006/main" count="166" uniqueCount="58">
  <si>
    <t>月</t>
    <rPh sb="0" eb="1">
      <t>ガツ</t>
    </rPh>
    <phoneticPr fontId="1"/>
  </si>
  <si>
    <t>～</t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</si>
  <si>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</si>
  <si>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</si>
  <si>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工事名</t>
    <rPh sb="0" eb="2">
      <t>コウジ</t>
    </rPh>
    <rPh sb="2" eb="3">
      <t>メイ</t>
    </rPh>
    <phoneticPr fontId="1"/>
  </si>
  <si>
    <t>計画時チェック</t>
    <rPh sb="0" eb="2">
      <t>ケイカク</t>
    </rPh>
    <rPh sb="2" eb="3">
      <t>ジ</t>
    </rPh>
    <phoneticPr fontId="1"/>
  </si>
  <si>
    <t>実施時チェック</t>
    <rPh sb="0" eb="2">
      <t>ジッシ</t>
    </rPh>
    <phoneticPr fontId="1"/>
  </si>
  <si>
    <t>対象期間</t>
    <rPh sb="0" eb="2">
      <t>タイショウ</t>
    </rPh>
    <rPh sb="2" eb="4">
      <t>キカン</t>
    </rPh>
    <phoneticPr fontId="1"/>
  </si>
  <si>
    <t>契約工期</t>
    <rPh sb="0" eb="2">
      <t>ケイヤク</t>
    </rPh>
    <rPh sb="2" eb="4">
      <t>コウキ</t>
    </rPh>
    <phoneticPr fontId="1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</si>
  <si>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1"/>
  </si>
  <si>
    <t>稼働日</t>
    <rPh sb="0" eb="3">
      <t>カドウビ</t>
    </rPh>
    <phoneticPr fontId="1"/>
  </si>
  <si>
    <t>＝</t>
    <phoneticPr fontId="1"/>
  </si>
  <si>
    <t>現場閉所日数／週休2日確認対象期間</t>
    <phoneticPr fontId="1"/>
  </si>
  <si>
    <t>現場閉所率（％）</t>
    <phoneticPr fontId="1"/>
  </si>
  <si>
    <t>→</t>
    <phoneticPr fontId="1"/>
  </si>
  <si>
    <t>夏</t>
    <rPh sb="0" eb="1">
      <t>ナツ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</si>
  <si>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</si>
  <si>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</si>
  <si>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・・・</t>
    <phoneticPr fontId="1"/>
  </si>
  <si>
    <t>※手動で入力</t>
    <rPh sb="1" eb="3">
      <t>シュドウ</t>
    </rPh>
    <rPh sb="4" eb="6">
      <t>ニュウリョク</t>
    </rPh>
    <phoneticPr fontId="1"/>
  </si>
  <si>
    <t>工事着手日</t>
    <rPh sb="0" eb="2">
      <t>コウジ</t>
    </rPh>
    <rPh sb="2" eb="5">
      <t>チャクシュビ</t>
    </rPh>
    <phoneticPr fontId="1"/>
  </si>
  <si>
    <t>現場完了日</t>
    <rPh sb="0" eb="2">
      <t>ゲンバ</t>
    </rPh>
    <rPh sb="2" eb="5">
      <t>カンリョウビ</t>
    </rPh>
    <phoneticPr fontId="1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</si>
  <si>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1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</si>
  <si>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1"/>
  </si>
  <si>
    <t>○○工事</t>
    <rPh sb="2" eb="4">
      <t>コウジ</t>
    </rPh>
    <phoneticPr fontId="1"/>
  </si>
  <si>
    <t>年</t>
    <rPh sb="0" eb="1">
      <t>ネン</t>
    </rPh>
    <phoneticPr fontId="1"/>
  </si>
  <si>
    <t>年月日</t>
    <rPh sb="0" eb="1">
      <t>ネン</t>
    </rPh>
    <rPh sb="1" eb="3">
      <t>ツキヒ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</si>
  <si>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</si>
  <si>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</si>
  <si>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</si>
  <si>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</si>
  <si>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</si>
  <si>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</si>
  <si>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</si>
  <si>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</si>
  <si>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</si>
  <si>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</si>
  <si>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</si>
  <si>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</si>
  <si>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</si>
  <si>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振替休日</t>
    <rPh sb="0" eb="4">
      <t>フリカエキュウジツ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</si>
  <si>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</si>
  <si>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</si>
  <si>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文字</t>
    <rPh sb="0" eb="2">
      <t>モジ</t>
    </rPh>
    <phoneticPr fontId="1"/>
  </si>
  <si>
    <t>祝</t>
    <rPh sb="0" eb="1">
      <t>イワ</t>
    </rPh>
    <phoneticPr fontId="1"/>
  </si>
  <si>
    <t>休</t>
    <rPh sb="0" eb="1">
      <t>キュウ</t>
    </rPh>
    <phoneticPr fontId="1"/>
  </si>
  <si>
    <t>年末年始</t>
    <rPh sb="0" eb="4">
      <t>ネンマツネンシ</t>
    </rPh>
    <phoneticPr fontId="1"/>
  </si>
  <si>
    <t>夏季休暇</t>
    <rPh sb="0" eb="4">
      <t>カキキュウカ</t>
    </rPh>
    <phoneticPr fontId="1"/>
  </si>
  <si>
    <t>名称</t>
    <rPh sb="0" eb="2">
      <t>メイショウ</t>
    </rPh>
    <phoneticPr fontId="1"/>
  </si>
  <si>
    <t>　</t>
  </si>
  <si>
    <t>：作業日</t>
    <rPh sb="1" eb="4">
      <t>サギョウビ</t>
    </rPh>
    <phoneticPr fontId="1"/>
  </si>
  <si>
    <t>：休工日</t>
    <rPh sb="1" eb="4">
      <t>キュウコウビ</t>
    </rPh>
    <phoneticPr fontId="1"/>
  </si>
  <si>
    <t>：対象外期間</t>
    <phoneticPr fontId="1"/>
  </si>
  <si>
    <t>空白</t>
    <rPh sb="0" eb="2">
      <t>クウハク</t>
    </rPh>
    <phoneticPr fontId="1"/>
  </si>
  <si>
    <t>〔凡例〕</t>
    <rPh sb="1" eb="3">
      <t>ハンレイ</t>
    </rPh>
    <phoneticPr fontId="1"/>
  </si>
  <si>
    <t>■</t>
    <phoneticPr fontId="1"/>
  </si>
  <si>
    <t>休</t>
    <rPh sb="0" eb="1">
      <t>ヤス</t>
    </rPh>
    <phoneticPr fontId="1"/>
  </si>
  <si>
    <t>【別紙1】休日取得計画（実績）書</t>
    <rPh sb="1" eb="3">
      <t>ベッシ</t>
    </rPh>
    <rPh sb="5" eb="7">
      <t>キュウジツ</t>
    </rPh>
    <rPh sb="7" eb="9">
      <t>シュトク</t>
    </rPh>
    <rPh sb="9" eb="11">
      <t>ケイカク</t>
    </rPh>
    <rPh sb="12" eb="14">
      <t>ジッセキ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</si>
</sst>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/m/d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8"/>
      <color rgb="FF000080"/>
      <name val="ＭＳ Ｐゴシック"/>
      <family val="3"/>
      <charset val="128"/>
      <scheme val="minor"/>
    </font>
    <font>
      <b/>
      <sz val="8"/>
      <color rgb="FF00008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u/>
      <sz val="8"/>
      <name val="ＭＳ Ｐゴシック"/>
      <family val="3"/>
      <charset val="128"/>
      <scheme val="minor"/>
    </font>
    <font>
      <b/>
      <sz val="6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12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38" fontId="4" fillId="0" borderId="3" xfId="3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NumberFormat="1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0" fontId="5" fillId="0" borderId="5" xfId="0" applyNumberFormat="1" applyFont="1" applyBorder="1" applyAlignment="1" applyProtection="1">
      <alignment horizontal="center" vertical="center"/>
    </xf>
    <xf numFmtId="10" fontId="5" fillId="0" borderId="6" xfId="0" applyNumberFormat="1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15">
    <dxf>
      <numFmt numFmtId="177" formatCode="yyyy/m/d;@"/>
    </dxf>
    <dxf>
      <numFmt numFmtId="177" formatCode="yyyy/m/d;@"/>
    </dxf>
    <dxf>
      <numFmt numFmtId="177" formatCode="yyyy/m/d;@"/>
      <alignment horizontal="center" vertical="center" textRotation="0" wrapText="0" indent="0" justifyLastLine="0" shrinkToFit="0" readingOrder="0"/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  <dxf>
      <fill>
        <patternFill patternType="darkUp">
          <fgColor rgb="FFC0C0C0"/>
          <bgColor theme="0"/>
        </patternFill>
      </fill>
    </dxf>
  </dxfs>
  <tableStyles count="0" defaultTableStyle="TableStyleMedium2" defaultPivotStyle="PivotStyleLight16"/>
  <colors>
    <mruColors>
      <color rgb="FF000080"/>
      <color rgb="FFC0C0C0"/>
      <color rgb="FF00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102576</xdr:colOff>
      <xdr:row>61</xdr:row>
      <xdr:rowOff>102577</xdr:rowOff>
    </xdr:from>
    <xdr:to>
      <xdr:col>8</xdr:col>
      <xdr:colOff>116168</xdr:colOff>
      <xdr:row>64</xdr:row>
      <xdr:rowOff>110885</xdr:rowOff>
    </xdr:to>
    <xdr:sp macro="" textlink="">
      <xdr:nvSpPr>
        <xdr:cNvPr id="2" name="テキスト ボックス 1"/>
        <xdr:cNvSpPr txBox="1"/>
      </xdr:nvSpPr>
      <xdr:spPr>
        <a:xfrm>
          <a:off x="1245576" y="7656635"/>
          <a:ext cx="1224000" cy="3600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rgbClr val="000080"/>
              </a:solidFill>
            </a:rPr>
            <a:t>青字の箇所は適宜変更してください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hukujitsu" displayName="shukujitsu" ref="B1:D41" totalsRowShown="0" headerRowDxfId="2">
  <autoFilter ref="B1:D41">
    <filterColumn colId="0" hiddenButton="1"/>
    <filterColumn colId="1" hiddenButton="1"/>
    <filterColumn colId="2" hiddenButton="1"/>
  </autoFilter>
  <sortState ref="B2:D41">
    <sortCondition ref="B2"/>
  </sortState>
  <tableColumns count="3">
    <tableColumn id="1" name="年月日" dataDxfId="1"/>
    <tableColumn id="3" name="文字" dataDxfId="0"/>
    <tableColumn id="2" name="名称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R71"/>
  <sheetViews>
    <sheetView tabSelected="1" view="pageBreakPreview" zoomScale="130" zoomScaleNormal="70" zoomScaleSheetLayoutView="130" workbookViewId="0"/>
  </sheetViews>
  <sheetFormatPr defaultColWidth="4" defaultRowHeight="9" customHeight="1"/>
  <cols>
    <col min="1" max="1" width="1.25" style="12" customWidth="1"/>
    <col min="2" max="2" width="4.5" style="12" customWidth="1"/>
    <col min="3" max="3" width="3" style="12" customWidth="1"/>
    <col min="4" max="4" width="6.25" style="12" customWidth="1"/>
    <col min="5" max="35" width="4" style="12" customWidth="1"/>
    <col min="36" max="36" width="1.25" style="12" customWidth="1"/>
    <col min="37" max="38" width="4" style="12" customWidth="1"/>
    <col min="39" max="39" width="4" style="12"/>
    <col min="40" max="40" width="7.125" style="15" bestFit="1" customWidth="1"/>
    <col min="41" max="41" width="7" style="12" customWidth="1"/>
    <col min="42" max="42" width="7.125" style="12" bestFit="1" customWidth="1"/>
    <col min="43" max="16384" width="4" style="12"/>
  </cols>
  <sheetData>
    <row r="1" spans="2:44" ht="18" customHeight="1">
      <c r="B1" s="11" t="s">
        <v>57</v>
      </c>
      <c r="K1" s="13"/>
      <c r="M1" s="14" t="s">
        <v>8</v>
      </c>
      <c r="V1" s="14" t="s">
        <v>7</v>
      </c>
    </row>
    <row r="2" spans="2:44" ht="9" customHeight="1">
      <c r="B2" s="16" t="s">
        <v>4</v>
      </c>
      <c r="C2" s="16"/>
      <c r="D2" s="7" t="s">
        <v>24</v>
      </c>
      <c r="E2" s="16"/>
      <c r="F2" s="16"/>
      <c r="G2" s="16"/>
      <c r="H2" s="16"/>
      <c r="I2" s="16"/>
      <c r="J2" s="16"/>
      <c r="K2" s="16"/>
      <c r="M2" s="17"/>
      <c r="N2" s="68">
        <v>45078</v>
      </c>
      <c r="O2" s="68"/>
      <c r="P2" s="68"/>
      <c r="Q2" s="18" t="s">
        <v>1</v>
      </c>
      <c r="R2" s="68">
        <v>45219</v>
      </c>
      <c r="S2" s="68"/>
      <c r="T2" s="68"/>
      <c r="U2" s="13"/>
      <c r="W2" s="19" t="s">
        <v>20</v>
      </c>
      <c r="X2" s="19"/>
      <c r="Y2" s="69">
        <v>45093</v>
      </c>
      <c r="Z2" s="69"/>
      <c r="AA2" s="69"/>
      <c r="AB2" s="18" t="s">
        <v>1</v>
      </c>
      <c r="AC2" s="16"/>
      <c r="AD2" s="16" t="s">
        <v>21</v>
      </c>
      <c r="AE2" s="16"/>
      <c r="AF2" s="69">
        <v>45196</v>
      </c>
      <c r="AG2" s="69"/>
      <c r="AH2" s="69"/>
    </row>
    <row r="4" spans="2:44" ht="9" customHeight="1">
      <c r="B4" s="20"/>
      <c r="C4" s="21"/>
      <c r="D4" s="21"/>
      <c r="E4" s="22">
        <v>1</v>
      </c>
      <c r="F4" s="23">
        <v>2</v>
      </c>
      <c r="G4" s="23">
        <v>3</v>
      </c>
      <c r="H4" s="23">
        <v>4</v>
      </c>
      <c r="I4" s="23">
        <v>5</v>
      </c>
      <c r="J4" s="23">
        <v>6</v>
      </c>
      <c r="K4" s="23">
        <v>7</v>
      </c>
      <c r="L4" s="23">
        <v>8</v>
      </c>
      <c r="M4" s="23">
        <v>9</v>
      </c>
      <c r="N4" s="23">
        <v>10</v>
      </c>
      <c r="O4" s="23">
        <v>11</v>
      </c>
      <c r="P4" s="23">
        <v>12</v>
      </c>
      <c r="Q4" s="23">
        <v>13</v>
      </c>
      <c r="R4" s="23">
        <v>14</v>
      </c>
      <c r="S4" s="23">
        <v>15</v>
      </c>
      <c r="T4" s="23">
        <v>16</v>
      </c>
      <c r="U4" s="23">
        <v>17</v>
      </c>
      <c r="V4" s="23">
        <v>18</v>
      </c>
      <c r="W4" s="23">
        <v>19</v>
      </c>
      <c r="X4" s="23">
        <v>20</v>
      </c>
      <c r="Y4" s="23">
        <v>21</v>
      </c>
      <c r="Z4" s="23">
        <v>22</v>
      </c>
      <c r="AA4" s="23">
        <v>23</v>
      </c>
      <c r="AB4" s="23">
        <v>24</v>
      </c>
      <c r="AC4" s="23">
        <v>25</v>
      </c>
      <c r="AD4" s="23">
        <v>26</v>
      </c>
      <c r="AE4" s="23">
        <v>27</v>
      </c>
      <c r="AF4" s="23">
        <v>28</v>
      </c>
      <c r="AG4" s="23">
        <v>29</v>
      </c>
      <c r="AH4" s="23">
        <v>30</v>
      </c>
      <c r="AI4" s="24">
        <v>31</v>
      </c>
      <c r="AM4" s="15"/>
      <c r="AN4" s="25" t="s">
        <v>9</v>
      </c>
      <c r="AO4" s="12" t="s">
        <v>10</v>
      </c>
      <c r="AP4" s="12" t="s">
        <v>7</v>
      </c>
      <c r="AR4" s="15"/>
    </row>
    <row r="5" spans="2:44" ht="9" customHeight="1">
      <c r="B5" s="9">
        <v>2023</v>
      </c>
      <c r="C5" s="26" t="s">
        <v>25</v>
      </c>
      <c r="D5" s="27" t="s">
        <v>17</v>
      </c>
      <c r="E5" s="28" t="str">
        <f>_xlfn.IFNA(VLOOKUP(DATE($AL5,$AL6,E$4),shukujitsu[],2,0),TEXT(DATE($AL5,$AL6,E$4),"aaa"))</f>
        <v>土</v>
      </c>
      <c r="F5" s="29" t="str">
        <f>_xlfn.IFNA(VLOOKUP(DATE($AL5,$AL6,F$4),shukujitsu[],2,0),TEXT(DATE($AL5,$AL6,F$4),"aaa"))</f>
        <v>日</v>
      </c>
      <c r="G5" s="29" t="str">
        <f>_xlfn.IFNA(VLOOKUP(DATE($AL5,$AL6,G$4),shukujitsu[],2,0),TEXT(DATE($AL5,$AL6,G$4),"aaa"))</f>
        <v>月</v>
      </c>
      <c r="H5" s="29" t="str">
        <f>_xlfn.IFNA(VLOOKUP(DATE($AL5,$AL6,H$4),shukujitsu[],2,0),TEXT(DATE($AL5,$AL6,H$4),"aaa"))</f>
        <v>火</v>
      </c>
      <c r="I5" s="29" t="str">
        <f>_xlfn.IFNA(VLOOKUP(DATE($AL5,$AL6,I$4),shukujitsu[],2,0),TEXT(DATE($AL5,$AL6,I$4),"aaa"))</f>
        <v>水</v>
      </c>
      <c r="J5" s="29" t="str">
        <f>_xlfn.IFNA(VLOOKUP(DATE($AL5,$AL6,J$4),shukujitsu[],2,0),TEXT(DATE($AL5,$AL6,J$4),"aaa"))</f>
        <v>木</v>
      </c>
      <c r="K5" s="29" t="str">
        <f>_xlfn.IFNA(VLOOKUP(DATE($AL5,$AL6,K$4),shukujitsu[],2,0),TEXT(DATE($AL5,$AL6,K$4),"aaa"))</f>
        <v>金</v>
      </c>
      <c r="L5" s="29" t="str">
        <f>_xlfn.IFNA(VLOOKUP(DATE($AL5,$AL6,L$4),shukujitsu[],2,0),TEXT(DATE($AL5,$AL6,L$4),"aaa"))</f>
        <v>土</v>
      </c>
      <c r="M5" s="29" t="str">
        <f>_xlfn.IFNA(VLOOKUP(DATE($AL5,$AL6,M$4),shukujitsu[],2,0),TEXT(DATE($AL5,$AL6,M$4),"aaa"))</f>
        <v>日</v>
      </c>
      <c r="N5" s="29" t="str">
        <f>_xlfn.IFNA(VLOOKUP(DATE($AL5,$AL6,N$4),shukujitsu[],2,0),TEXT(DATE($AL5,$AL6,N$4),"aaa"))</f>
        <v>月</v>
      </c>
      <c r="O5" s="29" t="str">
        <f>_xlfn.IFNA(VLOOKUP(DATE($AL5,$AL6,O$4),shukujitsu[],2,0),TEXT(DATE($AL5,$AL6,O$4),"aaa"))</f>
        <v>火</v>
      </c>
      <c r="P5" s="29" t="str">
        <f>_xlfn.IFNA(VLOOKUP(DATE($AL5,$AL6,P$4),shukujitsu[],2,0),TEXT(DATE($AL5,$AL6,P$4),"aaa"))</f>
        <v>水</v>
      </c>
      <c r="Q5" s="29" t="str">
        <f>_xlfn.IFNA(VLOOKUP(DATE($AL5,$AL6,Q$4),shukujitsu[],2,0),TEXT(DATE($AL5,$AL6,Q$4),"aaa"))</f>
        <v>木</v>
      </c>
      <c r="R5" s="29" t="str">
        <f>_xlfn.IFNA(VLOOKUP(DATE($AL5,$AL6,R$4),shukujitsu[],2,0),TEXT(DATE($AL5,$AL6,R$4),"aaa"))</f>
        <v>金</v>
      </c>
      <c r="S5" s="29" t="str">
        <f>_xlfn.IFNA(VLOOKUP(DATE($AL5,$AL6,S$4),shukujitsu[],2,0),TEXT(DATE($AL5,$AL6,S$4),"aaa"))</f>
        <v>土</v>
      </c>
      <c r="T5" s="29" t="str">
        <f>_xlfn.IFNA(VLOOKUP(DATE($AL5,$AL6,T$4),shukujitsu[],2,0),TEXT(DATE($AL5,$AL6,T$4),"aaa"))</f>
        <v>日</v>
      </c>
      <c r="U5" s="29" t="str">
        <f>_xlfn.IFNA(VLOOKUP(DATE($AL5,$AL6,U$4),shukujitsu[],2,0),TEXT(DATE($AL5,$AL6,U$4),"aaa"))</f>
        <v>月</v>
      </c>
      <c r="V5" s="29" t="str">
        <f>_xlfn.IFNA(VLOOKUP(DATE($AL5,$AL6,V$4),shukujitsu[],2,0),TEXT(DATE($AL5,$AL6,V$4),"aaa"))</f>
        <v>火</v>
      </c>
      <c r="W5" s="29" t="str">
        <f>_xlfn.IFNA(VLOOKUP(DATE($AL5,$AL6,W$4),shukujitsu[],2,0),TEXT(DATE($AL5,$AL6,W$4),"aaa"))</f>
        <v>水</v>
      </c>
      <c r="X5" s="29" t="str">
        <f>_xlfn.IFNA(VLOOKUP(DATE($AL5,$AL6,X$4),shukujitsu[],2,0),TEXT(DATE($AL5,$AL6,X$4),"aaa"))</f>
        <v>木</v>
      </c>
      <c r="Y5" s="29" t="str">
        <f>_xlfn.IFNA(VLOOKUP(DATE($AL5,$AL6,Y$4),shukujitsu[],2,0),TEXT(DATE($AL5,$AL6,Y$4),"aaa"))</f>
        <v>金</v>
      </c>
      <c r="Z5" s="29" t="str">
        <f>_xlfn.IFNA(VLOOKUP(DATE($AL5,$AL6,Z$4),shukujitsu[],2,0),TEXT(DATE($AL5,$AL6,Z$4),"aaa"))</f>
        <v>土</v>
      </c>
      <c r="AA5" s="29" t="str">
        <f>_xlfn.IFNA(VLOOKUP(DATE($AL5,$AL6,AA$4),shukujitsu[],2,0),TEXT(DATE($AL5,$AL6,AA$4),"aaa"))</f>
        <v>日</v>
      </c>
      <c r="AB5" s="29" t="str">
        <f>_xlfn.IFNA(VLOOKUP(DATE($AL5,$AL6,AB$4),shukujitsu[],2,0),TEXT(DATE($AL5,$AL6,AB$4),"aaa"))</f>
        <v>月</v>
      </c>
      <c r="AC5" s="29" t="str">
        <f>_xlfn.IFNA(VLOOKUP(DATE($AL5,$AL6,AC$4),shukujitsu[],2,0),TEXT(DATE($AL5,$AL6,AC$4),"aaa"))</f>
        <v>火</v>
      </c>
      <c r="AD5" s="29" t="str">
        <f>_xlfn.IFNA(VLOOKUP(DATE($AL5,$AL6,AD$4),shukujitsu[],2,0),TEXT(DATE($AL5,$AL6,AD$4),"aaa"))</f>
        <v>水</v>
      </c>
      <c r="AE5" s="29" t="str">
        <f>_xlfn.IFNA(VLOOKUP(DATE($AL5,$AL6,AE$4),shukujitsu[],2,0),TEXT(DATE($AL5,$AL6,AE$4),"aaa"))</f>
        <v>木</v>
      </c>
      <c r="AF5" s="29" t="str">
        <f>_xlfn.IFNA(VLOOKUP(DATE($AL5,$AL6,AF$4),shukujitsu[],2,0),TEXT(DATE($AL5,$AL6,AF$4),"aaa"))</f>
        <v>金</v>
      </c>
      <c r="AG5" s="29" t="str">
        <f>IF(DATE($AL5,$AL6,AG$4)&gt;DATE($AL5,$AL6+1,0),"",_xlfn.IFNA(VLOOKUP(DATE($AL5,$AL6,AG$4),shukujitsu[],2,0),TEXT(DATE($AL5,$AL6,AG$4),"aaa")))</f>
        <v>祝</v>
      </c>
      <c r="AH5" s="29" t="str">
        <f>IF(DATE($AL5,$AL6,AH$4)&gt;DATE($AL5,$AL6+1,0),"",_xlfn.IFNA(VLOOKUP(DATE($AL5,$AL6,AH$4),shukujitsu[],2,0),TEXT(DATE($AL5,$AL6,AH$4),"aaa")))</f>
        <v>日</v>
      </c>
      <c r="AI5" s="30" t="str">
        <f>IF(DATE($AL5,$AL6,AI$4)&gt;DATE($AL5,$AL6+1,0),"",_xlfn.IFNA(VLOOKUP(DATE($AL5,$AL6,AI$4),shukujitsu[],2,0),TEXT(DATE($AL5,$AL6,AI$4),"aaa")))</f>
        <v/>
      </c>
      <c r="AL5" s="12">
        <f>B5</f>
        <v>2023</v>
      </c>
      <c r="AM5" s="15"/>
      <c r="AR5" s="15"/>
    </row>
    <row r="6" spans="2:44" ht="9" customHeight="1">
      <c r="B6" s="10">
        <v>4</v>
      </c>
      <c r="C6" s="32" t="s">
        <v>0</v>
      </c>
      <c r="D6" s="33" t="s">
        <v>2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6"/>
      <c r="AL6" s="12">
        <f>B6</f>
        <v>4</v>
      </c>
      <c r="AM6" s="15" t="s">
        <v>2</v>
      </c>
      <c r="AN6" s="15">
        <f>COUNTIF($E6:$AI6,$E$55)</f>
        <v>0</v>
      </c>
      <c r="AO6" s="15">
        <f>COUNTIF($E6:$AI6,$E$54)</f>
        <v>0</v>
      </c>
      <c r="AP6" s="12">
        <f>AN6+AO6</f>
        <v>0</v>
      </c>
      <c r="AR6" s="15"/>
    </row>
    <row r="7" spans="2:44" ht="9" customHeight="1">
      <c r="B7" s="31"/>
      <c r="C7" s="32"/>
      <c r="D7" s="33" t="s">
        <v>3</v>
      </c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6"/>
      <c r="AM7" s="15" t="s">
        <v>3</v>
      </c>
      <c r="AN7" s="15">
        <f t="shared" ref="AN7:AN8" si="0">COUNTIF($E7:$AI7,$E$55)</f>
        <v>0</v>
      </c>
      <c r="AO7" s="15">
        <f t="shared" ref="AO7:AO8" si="1">COUNTIF($E7:$AI7,$E$54)</f>
        <v>0</v>
      </c>
      <c r="AP7" s="12">
        <f t="shared" ref="AP7:AP8" si="2">AN7+AO7</f>
        <v>0</v>
      </c>
    </row>
    <row r="8" spans="2:44" ht="9" customHeight="1">
      <c r="B8" s="37"/>
      <c r="C8" s="38"/>
      <c r="D8" s="33"/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1"/>
      <c r="AM8" s="15"/>
      <c r="AN8" s="15">
        <f t="shared" si="0"/>
        <v>0</v>
      </c>
      <c r="AO8" s="15">
        <f t="shared" si="1"/>
        <v>0</v>
      </c>
      <c r="AP8" s="12">
        <f t="shared" si="2"/>
        <v>0</v>
      </c>
    </row>
    <row r="9" spans="2:44" ht="9" customHeight="1">
      <c r="B9" s="42" t="str">
        <f>IF(AL5=AL9,"",AL9)</f>
        <v/>
      </c>
      <c r="C9" s="43" t="str">
        <f>IF(B9="","","年")</f>
        <v/>
      </c>
      <c r="D9" s="27" t="s">
        <v>17</v>
      </c>
      <c r="E9" s="44" t="str">
        <f>_xlfn.IFNA(VLOOKUP(DATE($AL9,$AL10,E$4),shukujitsu[],2,0),TEXT(DATE($AL9,$AL10,E$4),"aaa"))</f>
        <v>月</v>
      </c>
      <c r="F9" s="45" t="str">
        <f>_xlfn.IFNA(VLOOKUP(DATE($AL9,$AL10,F$4),shukujitsu[],2,0),TEXT(DATE($AL9,$AL10,F$4),"aaa"))</f>
        <v>火</v>
      </c>
      <c r="G9" s="45" t="str">
        <f>_xlfn.IFNA(VLOOKUP(DATE($AL9,$AL10,G$4),shukujitsu[],2,0),TEXT(DATE($AL9,$AL10,G$4),"aaa"))</f>
        <v>祝</v>
      </c>
      <c r="H9" s="45" t="str">
        <f>_xlfn.IFNA(VLOOKUP(DATE($AL9,$AL10,H$4),shukujitsu[],2,0),TEXT(DATE($AL9,$AL10,H$4),"aaa"))</f>
        <v>祝</v>
      </c>
      <c r="I9" s="45" t="str">
        <f>_xlfn.IFNA(VLOOKUP(DATE($AL9,$AL10,I$4),shukujitsu[],2,0),TEXT(DATE($AL9,$AL10,I$4),"aaa"))</f>
        <v>祝</v>
      </c>
      <c r="J9" s="45" t="str">
        <f>_xlfn.IFNA(VLOOKUP(DATE($AL9,$AL10,J$4),shukujitsu[],2,0),TEXT(DATE($AL9,$AL10,J$4),"aaa"))</f>
        <v>土</v>
      </c>
      <c r="K9" s="45" t="str">
        <f>_xlfn.IFNA(VLOOKUP(DATE($AL9,$AL10,K$4),shukujitsu[],2,0),TEXT(DATE($AL9,$AL10,K$4),"aaa"))</f>
        <v>日</v>
      </c>
      <c r="L9" s="45" t="str">
        <f>_xlfn.IFNA(VLOOKUP(DATE($AL9,$AL10,L$4),shukujitsu[],2,0),TEXT(DATE($AL9,$AL10,L$4),"aaa"))</f>
        <v>月</v>
      </c>
      <c r="M9" s="45" t="str">
        <f>_xlfn.IFNA(VLOOKUP(DATE($AL9,$AL10,M$4),shukujitsu[],2,0),TEXT(DATE($AL9,$AL10,M$4),"aaa"))</f>
        <v>火</v>
      </c>
      <c r="N9" s="45" t="str">
        <f>_xlfn.IFNA(VLOOKUP(DATE($AL9,$AL10,N$4),shukujitsu[],2,0),TEXT(DATE($AL9,$AL10,N$4),"aaa"))</f>
        <v>水</v>
      </c>
      <c r="O9" s="45" t="str">
        <f>_xlfn.IFNA(VLOOKUP(DATE($AL9,$AL10,O$4),shukujitsu[],2,0),TEXT(DATE($AL9,$AL10,O$4),"aaa"))</f>
        <v>木</v>
      </c>
      <c r="P9" s="45" t="str">
        <f>_xlfn.IFNA(VLOOKUP(DATE($AL9,$AL10,P$4),shukujitsu[],2,0),TEXT(DATE($AL9,$AL10,P$4),"aaa"))</f>
        <v>金</v>
      </c>
      <c r="Q9" s="45" t="str">
        <f>_xlfn.IFNA(VLOOKUP(DATE($AL9,$AL10,Q$4),shukujitsu[],2,0),TEXT(DATE($AL9,$AL10,Q$4),"aaa"))</f>
        <v>土</v>
      </c>
      <c r="R9" s="45" t="str">
        <f>_xlfn.IFNA(VLOOKUP(DATE($AL9,$AL10,R$4),shukujitsu[],2,0),TEXT(DATE($AL9,$AL10,R$4),"aaa"))</f>
        <v>日</v>
      </c>
      <c r="S9" s="45" t="str">
        <f>_xlfn.IFNA(VLOOKUP(DATE($AL9,$AL10,S$4),shukujitsu[],2,0),TEXT(DATE($AL9,$AL10,S$4),"aaa"))</f>
        <v>月</v>
      </c>
      <c r="T9" s="45" t="str">
        <f>_xlfn.IFNA(VLOOKUP(DATE($AL9,$AL10,T$4),shukujitsu[],2,0),TEXT(DATE($AL9,$AL10,T$4),"aaa"))</f>
        <v>火</v>
      </c>
      <c r="U9" s="45" t="str">
        <f>_xlfn.IFNA(VLOOKUP(DATE($AL9,$AL10,U$4),shukujitsu[],2,0),TEXT(DATE($AL9,$AL10,U$4),"aaa"))</f>
        <v>水</v>
      </c>
      <c r="V9" s="45" t="str">
        <f>_xlfn.IFNA(VLOOKUP(DATE($AL9,$AL10,V$4),shukujitsu[],2,0),TEXT(DATE($AL9,$AL10,V$4),"aaa"))</f>
        <v>木</v>
      </c>
      <c r="W9" s="45" t="str">
        <f>_xlfn.IFNA(VLOOKUP(DATE($AL9,$AL10,W$4),shukujitsu[],2,0),TEXT(DATE($AL9,$AL10,W$4),"aaa"))</f>
        <v>金</v>
      </c>
      <c r="X9" s="45" t="str">
        <f>_xlfn.IFNA(VLOOKUP(DATE($AL9,$AL10,X$4),shukujitsu[],2,0),TEXT(DATE($AL9,$AL10,X$4),"aaa"))</f>
        <v>土</v>
      </c>
      <c r="Y9" s="45" t="str">
        <f>_xlfn.IFNA(VLOOKUP(DATE($AL9,$AL10,Y$4),shukujitsu[],2,0),TEXT(DATE($AL9,$AL10,Y$4),"aaa"))</f>
        <v>日</v>
      </c>
      <c r="Z9" s="45" t="str">
        <f>_xlfn.IFNA(VLOOKUP(DATE($AL9,$AL10,Z$4),shukujitsu[],2,0),TEXT(DATE($AL9,$AL10,Z$4),"aaa"))</f>
        <v>月</v>
      </c>
      <c r="AA9" s="45" t="str">
        <f>_xlfn.IFNA(VLOOKUP(DATE($AL9,$AL10,AA$4),shukujitsu[],2,0),TEXT(DATE($AL9,$AL10,AA$4),"aaa"))</f>
        <v>火</v>
      </c>
      <c r="AB9" s="45" t="str">
        <f>_xlfn.IFNA(VLOOKUP(DATE($AL9,$AL10,AB$4),shukujitsu[],2,0),TEXT(DATE($AL9,$AL10,AB$4),"aaa"))</f>
        <v>水</v>
      </c>
      <c r="AC9" s="45" t="str">
        <f>_xlfn.IFNA(VLOOKUP(DATE($AL9,$AL10,AC$4),shukujitsu[],2,0),TEXT(DATE($AL9,$AL10,AC$4),"aaa"))</f>
        <v>木</v>
      </c>
      <c r="AD9" s="45" t="str">
        <f>_xlfn.IFNA(VLOOKUP(DATE($AL9,$AL10,AD$4),shukujitsu[],2,0),TEXT(DATE($AL9,$AL10,AD$4),"aaa"))</f>
        <v>金</v>
      </c>
      <c r="AE9" s="45" t="str">
        <f>_xlfn.IFNA(VLOOKUP(DATE($AL9,$AL10,AE$4),shukujitsu[],2,0),TEXT(DATE($AL9,$AL10,AE$4),"aaa"))</f>
        <v>土</v>
      </c>
      <c r="AF9" s="45" t="str">
        <f>_xlfn.IFNA(VLOOKUP(DATE($AL9,$AL10,AF$4),shukujitsu[],2,0),TEXT(DATE($AL9,$AL10,AF$4),"aaa"))</f>
        <v>日</v>
      </c>
      <c r="AG9" s="45" t="str">
        <f>IF(DATE($AL9,$AL10,AG$4)&gt;DATE($AL9,$AL10+1,0),"",_xlfn.IFNA(VLOOKUP(DATE($AL9,$AL10,AG$4),shukujitsu[],2,0),TEXT(DATE($AL9,$AL10,AG$4),"aaa")))</f>
        <v>月</v>
      </c>
      <c r="AH9" s="45" t="str">
        <f>IF(DATE($AL9,$AL10,AH$4)&gt;DATE($AL9,$AL10+1,0),"",_xlfn.IFNA(VLOOKUP(DATE($AL9,$AL10,AH$4),shukujitsu[],2,0),TEXT(DATE($AL9,$AL10,AH$4),"aaa")))</f>
        <v>火</v>
      </c>
      <c r="AI9" s="46" t="str">
        <f>IF(DATE($AL9,$AL10,AI$4)&gt;DATE($AL9,$AL10+1,0),"",_xlfn.IFNA(VLOOKUP(DATE($AL9,$AL10,AI$4),shukujitsu[],2,0),TEXT(DATE($AL9,$AL10,AI$4),"aaa")))</f>
        <v>水</v>
      </c>
      <c r="AL9" s="12">
        <f>AL5+(AL10=1)</f>
        <v>2023</v>
      </c>
      <c r="AM9" s="15"/>
    </row>
    <row r="10" spans="2:44" ht="9" customHeight="1">
      <c r="B10" s="31">
        <f>MOD(B6,12)+1</f>
        <v>5</v>
      </c>
      <c r="C10" s="32" t="s">
        <v>0</v>
      </c>
      <c r="D10" s="33" t="s">
        <v>2</v>
      </c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6"/>
      <c r="AL10" s="12">
        <f>MOD(AL6,12)+1</f>
        <v>5</v>
      </c>
      <c r="AM10" s="15" t="s">
        <v>2</v>
      </c>
      <c r="AN10" s="15">
        <f t="shared" ref="AN10:AN52" si="3">COUNTIF($E10:$AI10,$E$55)</f>
        <v>0</v>
      </c>
      <c r="AO10" s="15">
        <f t="shared" ref="AO10:AO52" si="4">COUNTIF($E10:$AI10,$E$54)</f>
        <v>0</v>
      </c>
      <c r="AP10" s="12">
        <f>AN10+AO10</f>
        <v>0</v>
      </c>
    </row>
    <row r="11" spans="2:44" ht="9" customHeight="1">
      <c r="B11" s="31"/>
      <c r="C11" s="32"/>
      <c r="D11" s="33" t="s">
        <v>3</v>
      </c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6"/>
      <c r="AM11" s="15" t="s">
        <v>3</v>
      </c>
      <c r="AN11" s="15">
        <f t="shared" si="3"/>
        <v>0</v>
      </c>
      <c r="AO11" s="15">
        <f t="shared" si="4"/>
        <v>0</v>
      </c>
      <c r="AP11" s="12">
        <f t="shared" ref="AP11:AP12" si="5">AN11+AO11</f>
        <v>0</v>
      </c>
    </row>
    <row r="12" spans="2:44" ht="9" customHeight="1">
      <c r="B12" s="37"/>
      <c r="C12" s="38"/>
      <c r="D12" s="33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1"/>
      <c r="AM12" s="15"/>
      <c r="AN12" s="15">
        <f t="shared" si="3"/>
        <v>0</v>
      </c>
      <c r="AO12" s="15">
        <f t="shared" si="4"/>
        <v>0</v>
      </c>
      <c r="AP12" s="12">
        <f t="shared" si="5"/>
        <v>0</v>
      </c>
    </row>
    <row r="13" spans="2:44" ht="9" customHeight="1">
      <c r="B13" s="42" t="str">
        <f>IF(AL9=AL13,"",AL13)</f>
        <v/>
      </c>
      <c r="C13" s="43" t="str">
        <f>IF(B13="","","年")</f>
        <v/>
      </c>
      <c r="D13" s="27" t="s">
        <v>17</v>
      </c>
      <c r="E13" s="44" t="str">
        <f>_xlfn.IFNA(VLOOKUP(DATE($AL13,$AL14,E$4),shukujitsu[],2,0),TEXT(DATE($AL13,$AL14,E$4),"aaa"))</f>
        <v>木</v>
      </c>
      <c r="F13" s="45" t="str">
        <f>_xlfn.IFNA(VLOOKUP(DATE($AL13,$AL14,F$4),shukujitsu[],2,0),TEXT(DATE($AL13,$AL14,F$4),"aaa"))</f>
        <v>金</v>
      </c>
      <c r="G13" s="45" t="str">
        <f>_xlfn.IFNA(VLOOKUP(DATE($AL13,$AL14,G$4),shukujitsu[],2,0),TEXT(DATE($AL13,$AL14,G$4),"aaa"))</f>
        <v>土</v>
      </c>
      <c r="H13" s="45" t="str">
        <f>_xlfn.IFNA(VLOOKUP(DATE($AL13,$AL14,H$4),shukujitsu[],2,0),TEXT(DATE($AL13,$AL14,H$4),"aaa"))</f>
        <v>日</v>
      </c>
      <c r="I13" s="45" t="str">
        <f>_xlfn.IFNA(VLOOKUP(DATE($AL13,$AL14,I$4),shukujitsu[],2,0),TEXT(DATE($AL13,$AL14,I$4),"aaa"))</f>
        <v>月</v>
      </c>
      <c r="J13" s="45" t="str">
        <f>_xlfn.IFNA(VLOOKUP(DATE($AL13,$AL14,J$4),shukujitsu[],2,0),TEXT(DATE($AL13,$AL14,J$4),"aaa"))</f>
        <v>火</v>
      </c>
      <c r="K13" s="45" t="str">
        <f>_xlfn.IFNA(VLOOKUP(DATE($AL13,$AL14,K$4),shukujitsu[],2,0),TEXT(DATE($AL13,$AL14,K$4),"aaa"))</f>
        <v>水</v>
      </c>
      <c r="L13" s="45" t="str">
        <f>_xlfn.IFNA(VLOOKUP(DATE($AL13,$AL14,L$4),shukujitsu[],2,0),TEXT(DATE($AL13,$AL14,L$4),"aaa"))</f>
        <v>木</v>
      </c>
      <c r="M13" s="45" t="str">
        <f>_xlfn.IFNA(VLOOKUP(DATE($AL13,$AL14,M$4),shukujitsu[],2,0),TEXT(DATE($AL13,$AL14,M$4),"aaa"))</f>
        <v>金</v>
      </c>
      <c r="N13" s="45" t="str">
        <f>_xlfn.IFNA(VLOOKUP(DATE($AL13,$AL14,N$4),shukujitsu[],2,0),TEXT(DATE($AL13,$AL14,N$4),"aaa"))</f>
        <v>土</v>
      </c>
      <c r="O13" s="45" t="str">
        <f>_xlfn.IFNA(VLOOKUP(DATE($AL13,$AL14,O$4),shukujitsu[],2,0),TEXT(DATE($AL13,$AL14,O$4),"aaa"))</f>
        <v>日</v>
      </c>
      <c r="P13" s="45" t="str">
        <f>_xlfn.IFNA(VLOOKUP(DATE($AL13,$AL14,P$4),shukujitsu[],2,0),TEXT(DATE($AL13,$AL14,P$4),"aaa"))</f>
        <v>月</v>
      </c>
      <c r="Q13" s="45" t="str">
        <f>_xlfn.IFNA(VLOOKUP(DATE($AL13,$AL14,Q$4),shukujitsu[],2,0),TEXT(DATE($AL13,$AL14,Q$4),"aaa"))</f>
        <v>火</v>
      </c>
      <c r="R13" s="45" t="str">
        <f>_xlfn.IFNA(VLOOKUP(DATE($AL13,$AL14,R$4),shukujitsu[],2,0),TEXT(DATE($AL13,$AL14,R$4),"aaa"))</f>
        <v>水</v>
      </c>
      <c r="S13" s="45" t="str">
        <f>_xlfn.IFNA(VLOOKUP(DATE($AL13,$AL14,S$4),shukujitsu[],2,0),TEXT(DATE($AL13,$AL14,S$4),"aaa"))</f>
        <v>木</v>
      </c>
      <c r="T13" s="45" t="str">
        <f>_xlfn.IFNA(VLOOKUP(DATE($AL13,$AL14,T$4),shukujitsu[],2,0),TEXT(DATE($AL13,$AL14,T$4),"aaa"))</f>
        <v>金</v>
      </c>
      <c r="U13" s="45" t="str">
        <f>_xlfn.IFNA(VLOOKUP(DATE($AL13,$AL14,U$4),shukujitsu[],2,0),TEXT(DATE($AL13,$AL14,U$4),"aaa"))</f>
        <v>土</v>
      </c>
      <c r="V13" s="45" t="str">
        <f>_xlfn.IFNA(VLOOKUP(DATE($AL13,$AL14,V$4),shukujitsu[],2,0),TEXT(DATE($AL13,$AL14,V$4),"aaa"))</f>
        <v>日</v>
      </c>
      <c r="W13" s="45" t="str">
        <f>_xlfn.IFNA(VLOOKUP(DATE($AL13,$AL14,W$4),shukujitsu[],2,0),TEXT(DATE($AL13,$AL14,W$4),"aaa"))</f>
        <v>月</v>
      </c>
      <c r="X13" s="45" t="str">
        <f>_xlfn.IFNA(VLOOKUP(DATE($AL13,$AL14,X$4),shukujitsu[],2,0),TEXT(DATE($AL13,$AL14,X$4),"aaa"))</f>
        <v>火</v>
      </c>
      <c r="Y13" s="45" t="str">
        <f>_xlfn.IFNA(VLOOKUP(DATE($AL13,$AL14,Y$4),shukujitsu[],2,0),TEXT(DATE($AL13,$AL14,Y$4),"aaa"))</f>
        <v>水</v>
      </c>
      <c r="Z13" s="45" t="str">
        <f>_xlfn.IFNA(VLOOKUP(DATE($AL13,$AL14,Z$4),shukujitsu[],2,0),TEXT(DATE($AL13,$AL14,Z$4),"aaa"))</f>
        <v>木</v>
      </c>
      <c r="AA13" s="45" t="str">
        <f>_xlfn.IFNA(VLOOKUP(DATE($AL13,$AL14,AA$4),shukujitsu[],2,0),TEXT(DATE($AL13,$AL14,AA$4),"aaa"))</f>
        <v>金</v>
      </c>
      <c r="AB13" s="45" t="str">
        <f>_xlfn.IFNA(VLOOKUP(DATE($AL13,$AL14,AB$4),shukujitsu[],2,0),TEXT(DATE($AL13,$AL14,AB$4),"aaa"))</f>
        <v>土</v>
      </c>
      <c r="AC13" s="45" t="str">
        <f>_xlfn.IFNA(VLOOKUP(DATE($AL13,$AL14,AC$4),shukujitsu[],2,0),TEXT(DATE($AL13,$AL14,AC$4),"aaa"))</f>
        <v>日</v>
      </c>
      <c r="AD13" s="45" t="str">
        <f>_xlfn.IFNA(VLOOKUP(DATE($AL13,$AL14,AD$4),shukujitsu[],2,0),TEXT(DATE($AL13,$AL14,AD$4),"aaa"))</f>
        <v>月</v>
      </c>
      <c r="AE13" s="45" t="str">
        <f>_xlfn.IFNA(VLOOKUP(DATE($AL13,$AL14,AE$4),shukujitsu[],2,0),TEXT(DATE($AL13,$AL14,AE$4),"aaa"))</f>
        <v>火</v>
      </c>
      <c r="AF13" s="45" t="str">
        <f>_xlfn.IFNA(VLOOKUP(DATE($AL13,$AL14,AF$4),shukujitsu[],2,0),TEXT(DATE($AL13,$AL14,AF$4),"aaa"))</f>
        <v>水</v>
      </c>
      <c r="AG13" s="45" t="str">
        <f>IF(DATE($AL13,$AL14,AG$4)&gt;DATE($AL13,$AL14+1,0),"",_xlfn.IFNA(VLOOKUP(DATE($AL13,$AL14,AG$4),shukujitsu[],2,0),TEXT(DATE($AL13,$AL14,AG$4),"aaa")))</f>
        <v>木</v>
      </c>
      <c r="AH13" s="45" t="str">
        <f>IF(DATE($AL13,$AL14,AH$4)&gt;DATE($AL13,$AL14+1,0),"",_xlfn.IFNA(VLOOKUP(DATE($AL13,$AL14,AH$4),shukujitsu[],2,0),TEXT(DATE($AL13,$AL14,AH$4),"aaa")))</f>
        <v>金</v>
      </c>
      <c r="AI13" s="46" t="str">
        <f>IF(DATE($AL13,$AL14,AI$4)&gt;DATE($AL13,$AL14+1,0),"",_xlfn.IFNA(VLOOKUP(DATE($AL13,$AL14,AI$4),shukujitsu[],2,0),TEXT(DATE($AL13,$AL14,AI$4),"aaa")))</f>
        <v/>
      </c>
      <c r="AL13" s="12">
        <f>AL9+(AL14=1)</f>
        <v>2023</v>
      </c>
      <c r="AM13" s="15"/>
    </row>
    <row r="14" spans="2:44" ht="9" customHeight="1">
      <c r="B14" s="31">
        <f>MOD(B10,12)+1</f>
        <v>6</v>
      </c>
      <c r="C14" s="32" t="s">
        <v>0</v>
      </c>
      <c r="D14" s="33" t="s">
        <v>2</v>
      </c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6"/>
      <c r="AL14" s="12">
        <f>MOD(AL10,12)+1</f>
        <v>6</v>
      </c>
      <c r="AM14" s="15" t="s">
        <v>2</v>
      </c>
      <c r="AN14" s="15">
        <f t="shared" ref="AN14" si="6">COUNTIF($E14:$AI14,$E$55)</f>
        <v>0</v>
      </c>
      <c r="AO14" s="15">
        <f t="shared" ref="AO14" si="7">COUNTIF($E14:$AI14,$E$54)</f>
        <v>0</v>
      </c>
      <c r="AP14" s="12">
        <f>AN14+AO14</f>
        <v>0</v>
      </c>
    </row>
    <row r="15" spans="2:44" ht="9" customHeight="1">
      <c r="B15" s="31"/>
      <c r="C15" s="32"/>
      <c r="D15" s="33" t="s">
        <v>3</v>
      </c>
      <c r="E15" s="3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6"/>
      <c r="AM15" s="15" t="s">
        <v>3</v>
      </c>
      <c r="AN15" s="15">
        <f t="shared" si="3"/>
        <v>0</v>
      </c>
      <c r="AO15" s="15">
        <f t="shared" si="4"/>
        <v>0</v>
      </c>
      <c r="AP15" s="12">
        <f t="shared" ref="AP15:AP16" si="8">AN15+AO15</f>
        <v>0</v>
      </c>
    </row>
    <row r="16" spans="2:44" ht="9" customHeight="1">
      <c r="B16" s="37"/>
      <c r="C16" s="38"/>
      <c r="D16" s="33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M16" s="15"/>
      <c r="AN16" s="15">
        <f t="shared" si="3"/>
        <v>0</v>
      </c>
      <c r="AO16" s="15">
        <f t="shared" si="4"/>
        <v>0</v>
      </c>
      <c r="AP16" s="12">
        <f t="shared" si="8"/>
        <v>0</v>
      </c>
    </row>
    <row r="17" spans="2:42" ht="9" customHeight="1">
      <c r="B17" s="42" t="str">
        <f>IF(AL13=AL17,"",AL17)</f>
        <v/>
      </c>
      <c r="C17" s="43" t="str">
        <f>IF(B17="","","年")</f>
        <v/>
      </c>
      <c r="D17" s="27" t="s">
        <v>17</v>
      </c>
      <c r="E17" s="44" t="str">
        <f>_xlfn.IFNA(VLOOKUP(DATE($AL17,$AL18,E$4),shukujitsu[],2,0),TEXT(DATE($AL17,$AL18,E$4),"aaa"))</f>
        <v>土</v>
      </c>
      <c r="F17" s="45" t="str">
        <f>_xlfn.IFNA(VLOOKUP(DATE($AL17,$AL18,F$4),shukujitsu[],2,0),TEXT(DATE($AL17,$AL18,F$4),"aaa"))</f>
        <v>日</v>
      </c>
      <c r="G17" s="45" t="str">
        <f>_xlfn.IFNA(VLOOKUP(DATE($AL17,$AL18,G$4),shukujitsu[],2,0),TEXT(DATE($AL17,$AL18,G$4),"aaa"))</f>
        <v>月</v>
      </c>
      <c r="H17" s="45" t="str">
        <f>_xlfn.IFNA(VLOOKUP(DATE($AL17,$AL18,H$4),shukujitsu[],2,0),TEXT(DATE($AL17,$AL18,H$4),"aaa"))</f>
        <v>火</v>
      </c>
      <c r="I17" s="45" t="str">
        <f>_xlfn.IFNA(VLOOKUP(DATE($AL17,$AL18,I$4),shukujitsu[],2,0),TEXT(DATE($AL17,$AL18,I$4),"aaa"))</f>
        <v>水</v>
      </c>
      <c r="J17" s="45" t="str">
        <f>_xlfn.IFNA(VLOOKUP(DATE($AL17,$AL18,J$4),shukujitsu[],2,0),TEXT(DATE($AL17,$AL18,J$4),"aaa"))</f>
        <v>木</v>
      </c>
      <c r="K17" s="45" t="str">
        <f>_xlfn.IFNA(VLOOKUP(DATE($AL17,$AL18,K$4),shukujitsu[],2,0),TEXT(DATE($AL17,$AL18,K$4),"aaa"))</f>
        <v>金</v>
      </c>
      <c r="L17" s="45" t="str">
        <f>_xlfn.IFNA(VLOOKUP(DATE($AL17,$AL18,L$4),shukujitsu[],2,0),TEXT(DATE($AL17,$AL18,L$4),"aaa"))</f>
        <v>土</v>
      </c>
      <c r="M17" s="45" t="str">
        <f>_xlfn.IFNA(VLOOKUP(DATE($AL17,$AL18,M$4),shukujitsu[],2,0),TEXT(DATE($AL17,$AL18,M$4),"aaa"))</f>
        <v>日</v>
      </c>
      <c r="N17" s="45" t="str">
        <f>_xlfn.IFNA(VLOOKUP(DATE($AL17,$AL18,N$4),shukujitsu[],2,0),TEXT(DATE($AL17,$AL18,N$4),"aaa"))</f>
        <v>月</v>
      </c>
      <c r="O17" s="45" t="str">
        <f>_xlfn.IFNA(VLOOKUP(DATE($AL17,$AL18,O$4),shukujitsu[],2,0),TEXT(DATE($AL17,$AL18,O$4),"aaa"))</f>
        <v>火</v>
      </c>
      <c r="P17" s="45" t="str">
        <f>_xlfn.IFNA(VLOOKUP(DATE($AL17,$AL18,P$4),shukujitsu[],2,0),TEXT(DATE($AL17,$AL18,P$4),"aaa"))</f>
        <v>水</v>
      </c>
      <c r="Q17" s="45" t="str">
        <f>_xlfn.IFNA(VLOOKUP(DATE($AL17,$AL18,Q$4),shukujitsu[],2,0),TEXT(DATE($AL17,$AL18,Q$4),"aaa"))</f>
        <v>木</v>
      </c>
      <c r="R17" s="45" t="str">
        <f>_xlfn.IFNA(VLOOKUP(DATE($AL17,$AL18,R$4),shukujitsu[],2,0),TEXT(DATE($AL17,$AL18,R$4),"aaa"))</f>
        <v>金</v>
      </c>
      <c r="S17" s="45" t="str">
        <f>_xlfn.IFNA(VLOOKUP(DATE($AL17,$AL18,S$4),shukujitsu[],2,0),TEXT(DATE($AL17,$AL18,S$4),"aaa"))</f>
        <v>土</v>
      </c>
      <c r="T17" s="45" t="str">
        <f>_xlfn.IFNA(VLOOKUP(DATE($AL17,$AL18,T$4),shukujitsu[],2,0),TEXT(DATE($AL17,$AL18,T$4),"aaa"))</f>
        <v>日</v>
      </c>
      <c r="U17" s="45" t="str">
        <f>_xlfn.IFNA(VLOOKUP(DATE($AL17,$AL18,U$4),shukujitsu[],2,0),TEXT(DATE($AL17,$AL18,U$4),"aaa"))</f>
        <v>祝</v>
      </c>
      <c r="V17" s="45" t="str">
        <f>_xlfn.IFNA(VLOOKUP(DATE($AL17,$AL18,V$4),shukujitsu[],2,0),TEXT(DATE($AL17,$AL18,V$4),"aaa"))</f>
        <v>火</v>
      </c>
      <c r="W17" s="45" t="str">
        <f>_xlfn.IFNA(VLOOKUP(DATE($AL17,$AL18,W$4),shukujitsu[],2,0),TEXT(DATE($AL17,$AL18,W$4),"aaa"))</f>
        <v>水</v>
      </c>
      <c r="X17" s="45" t="str">
        <f>_xlfn.IFNA(VLOOKUP(DATE($AL17,$AL18,X$4),shukujitsu[],2,0),TEXT(DATE($AL17,$AL18,X$4),"aaa"))</f>
        <v>木</v>
      </c>
      <c r="Y17" s="45" t="str">
        <f>_xlfn.IFNA(VLOOKUP(DATE($AL17,$AL18,Y$4),shukujitsu[],2,0),TEXT(DATE($AL17,$AL18,Y$4),"aaa"))</f>
        <v>金</v>
      </c>
      <c r="Z17" s="45" t="str">
        <f>_xlfn.IFNA(VLOOKUP(DATE($AL17,$AL18,Z$4),shukujitsu[],2,0),TEXT(DATE($AL17,$AL18,Z$4),"aaa"))</f>
        <v>土</v>
      </c>
      <c r="AA17" s="45" t="str">
        <f>_xlfn.IFNA(VLOOKUP(DATE($AL17,$AL18,AA$4),shukujitsu[],2,0),TEXT(DATE($AL17,$AL18,AA$4),"aaa"))</f>
        <v>日</v>
      </c>
      <c r="AB17" s="45" t="str">
        <f>_xlfn.IFNA(VLOOKUP(DATE($AL17,$AL18,AB$4),shukujitsu[],2,0),TEXT(DATE($AL17,$AL18,AB$4),"aaa"))</f>
        <v>月</v>
      </c>
      <c r="AC17" s="45" t="str">
        <f>_xlfn.IFNA(VLOOKUP(DATE($AL17,$AL18,AC$4),shukujitsu[],2,0),TEXT(DATE($AL17,$AL18,AC$4),"aaa"))</f>
        <v>火</v>
      </c>
      <c r="AD17" s="45" t="str">
        <f>_xlfn.IFNA(VLOOKUP(DATE($AL17,$AL18,AD$4),shukujitsu[],2,0),TEXT(DATE($AL17,$AL18,AD$4),"aaa"))</f>
        <v>水</v>
      </c>
      <c r="AE17" s="45" t="str">
        <f>_xlfn.IFNA(VLOOKUP(DATE($AL17,$AL18,AE$4),shukujitsu[],2,0),TEXT(DATE($AL17,$AL18,AE$4),"aaa"))</f>
        <v>木</v>
      </c>
      <c r="AF17" s="45" t="str">
        <f>_xlfn.IFNA(VLOOKUP(DATE($AL17,$AL18,AF$4),shukujitsu[],2,0),TEXT(DATE($AL17,$AL18,AF$4),"aaa"))</f>
        <v>金</v>
      </c>
      <c r="AG17" s="45" t="str">
        <f>IF(DATE($AL17,$AL18,AG$4)&gt;DATE($AL17,$AL18+1,0),"",_xlfn.IFNA(VLOOKUP(DATE($AL17,$AL18,AG$4),shukujitsu[],2,0),TEXT(DATE($AL17,$AL18,AG$4),"aaa")))</f>
        <v>土</v>
      </c>
      <c r="AH17" s="45" t="str">
        <f>IF(DATE($AL17,$AL18,AH$4)&gt;DATE($AL17,$AL18+1,0),"",_xlfn.IFNA(VLOOKUP(DATE($AL17,$AL18,AH$4),shukujitsu[],2,0),TEXT(DATE($AL17,$AL18,AH$4),"aaa")))</f>
        <v>日</v>
      </c>
      <c r="AI17" s="46" t="str">
        <f>IF(DATE($AL17,$AL18,AI$4)&gt;DATE($AL17,$AL18+1,0),"",_xlfn.IFNA(VLOOKUP(DATE($AL17,$AL18,AI$4),shukujitsu[],2,0),TEXT(DATE($AL17,$AL18,AI$4),"aaa")))</f>
        <v>月</v>
      </c>
      <c r="AL17" s="12">
        <f>AL13+(AL18=1)</f>
        <v>2023</v>
      </c>
      <c r="AM17" s="15"/>
    </row>
    <row r="18" spans="2:42" ht="9" customHeight="1">
      <c r="B18" s="31">
        <f>MOD(B14,12)+1</f>
        <v>7</v>
      </c>
      <c r="C18" s="32" t="s">
        <v>0</v>
      </c>
      <c r="D18" s="33" t="s">
        <v>2</v>
      </c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6"/>
      <c r="AL18" s="12">
        <f>MOD(AL14,12)+1</f>
        <v>7</v>
      </c>
      <c r="AM18" s="15" t="s">
        <v>2</v>
      </c>
      <c r="AN18" s="15">
        <f t="shared" ref="AN18" si="9">COUNTIF($E18:$AI18,$E$55)</f>
        <v>0</v>
      </c>
      <c r="AO18" s="15">
        <f t="shared" ref="AO18" si="10">COUNTIF($E18:$AI18,$E$54)</f>
        <v>0</v>
      </c>
      <c r="AP18" s="12">
        <f>AN18+AO18</f>
        <v>0</v>
      </c>
    </row>
    <row r="19" spans="2:42" ht="9" customHeight="1">
      <c r="B19" s="31"/>
      <c r="C19" s="32"/>
      <c r="D19" s="33" t="s">
        <v>3</v>
      </c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M19" s="15" t="s">
        <v>3</v>
      </c>
      <c r="AN19" s="15">
        <f t="shared" si="3"/>
        <v>0</v>
      </c>
      <c r="AO19" s="15">
        <f t="shared" si="4"/>
        <v>0</v>
      </c>
      <c r="AP19" s="12">
        <f t="shared" ref="AP19:AP20" si="11">AN19+AO19</f>
        <v>0</v>
      </c>
    </row>
    <row r="20" spans="2:42" ht="9" customHeight="1">
      <c r="B20" s="37"/>
      <c r="C20" s="38"/>
      <c r="D20" s="33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1"/>
      <c r="AM20" s="15"/>
      <c r="AN20" s="15">
        <f t="shared" si="3"/>
        <v>0</v>
      </c>
      <c r="AO20" s="15">
        <f t="shared" si="4"/>
        <v>0</v>
      </c>
      <c r="AP20" s="12">
        <f t="shared" si="11"/>
        <v>0</v>
      </c>
    </row>
    <row r="21" spans="2:42" ht="9" customHeight="1">
      <c r="B21" s="42" t="str">
        <f>IF(AL17=AL21,"",AL21)</f>
        <v/>
      </c>
      <c r="C21" s="43" t="str">
        <f>IF(B21="","","年")</f>
        <v/>
      </c>
      <c r="D21" s="27" t="s">
        <v>17</v>
      </c>
      <c r="E21" s="44" t="str">
        <f>_xlfn.IFNA(VLOOKUP(DATE($AL21,$AL22,E$4),shukujitsu[],2,0),TEXT(DATE($AL21,$AL22,E$4),"aaa"))</f>
        <v>火</v>
      </c>
      <c r="F21" s="45" t="str">
        <f>_xlfn.IFNA(VLOOKUP(DATE($AL21,$AL22,F$4),shukujitsu[],2,0),TEXT(DATE($AL21,$AL22,F$4),"aaa"))</f>
        <v>水</v>
      </c>
      <c r="G21" s="45" t="str">
        <f>_xlfn.IFNA(VLOOKUP(DATE($AL21,$AL22,G$4),shukujitsu[],2,0),TEXT(DATE($AL21,$AL22,G$4),"aaa"))</f>
        <v>木</v>
      </c>
      <c r="H21" s="45" t="str">
        <f>_xlfn.IFNA(VLOOKUP(DATE($AL21,$AL22,H$4),shukujitsu[],2,0),TEXT(DATE($AL21,$AL22,H$4),"aaa"))</f>
        <v>金</v>
      </c>
      <c r="I21" s="45" t="str">
        <f>_xlfn.IFNA(VLOOKUP(DATE($AL21,$AL22,I$4),shukujitsu[],2,0),TEXT(DATE($AL21,$AL22,I$4),"aaa"))</f>
        <v>土</v>
      </c>
      <c r="J21" s="45" t="str">
        <f>_xlfn.IFNA(VLOOKUP(DATE($AL21,$AL22,J$4),shukujitsu[],2,0),TEXT(DATE($AL21,$AL22,J$4),"aaa"))</f>
        <v>日</v>
      </c>
      <c r="K21" s="45" t="str">
        <f>_xlfn.IFNA(VLOOKUP(DATE($AL21,$AL22,K$4),shukujitsu[],2,0),TEXT(DATE($AL21,$AL22,K$4),"aaa"))</f>
        <v>月</v>
      </c>
      <c r="L21" s="45" t="str">
        <f>_xlfn.IFNA(VLOOKUP(DATE($AL21,$AL22,L$4),shukujitsu[],2,0),TEXT(DATE($AL21,$AL22,L$4),"aaa"))</f>
        <v>火</v>
      </c>
      <c r="M21" s="45" t="str">
        <f>_xlfn.IFNA(VLOOKUP(DATE($AL21,$AL22,M$4),shukujitsu[],2,0),TEXT(DATE($AL21,$AL22,M$4),"aaa"))</f>
        <v>水</v>
      </c>
      <c r="N21" s="45" t="str">
        <f>_xlfn.IFNA(VLOOKUP(DATE($AL21,$AL22,N$4),shukujitsu[],2,0),TEXT(DATE($AL21,$AL22,N$4),"aaa"))</f>
        <v>木</v>
      </c>
      <c r="O21" s="45" t="str">
        <f>_xlfn.IFNA(VLOOKUP(DATE($AL21,$AL22,O$4),shukujitsu[],2,0),TEXT(DATE($AL21,$AL22,O$4),"aaa"))</f>
        <v>祝</v>
      </c>
      <c r="P21" s="45" t="str">
        <f>_xlfn.IFNA(VLOOKUP(DATE($AL21,$AL22,P$4),shukujitsu[],2,0),TEXT(DATE($AL21,$AL22,P$4),"aaa"))</f>
        <v>土</v>
      </c>
      <c r="Q21" s="45" t="str">
        <f>_xlfn.IFNA(VLOOKUP(DATE($AL21,$AL22,Q$4),shukujitsu[],2,0),TEXT(DATE($AL21,$AL22,Q$4),"aaa"))</f>
        <v>夏</v>
      </c>
      <c r="R21" s="45" t="str">
        <f>_xlfn.IFNA(VLOOKUP(DATE($AL21,$AL22,R$4),shukujitsu[],2,0),TEXT(DATE($AL21,$AL22,R$4),"aaa"))</f>
        <v>夏</v>
      </c>
      <c r="S21" s="45" t="str">
        <f>_xlfn.IFNA(VLOOKUP(DATE($AL21,$AL22,S$4),shukujitsu[],2,0),TEXT(DATE($AL21,$AL22,S$4),"aaa"))</f>
        <v>夏</v>
      </c>
      <c r="T21" s="45" t="str">
        <f>_xlfn.IFNA(VLOOKUP(DATE($AL21,$AL22,T$4),shukujitsu[],2,0),TEXT(DATE($AL21,$AL22,T$4),"aaa"))</f>
        <v>水</v>
      </c>
      <c r="U21" s="45" t="str">
        <f>_xlfn.IFNA(VLOOKUP(DATE($AL21,$AL22,U$4),shukujitsu[],2,0),TEXT(DATE($AL21,$AL22,U$4),"aaa"))</f>
        <v>木</v>
      </c>
      <c r="V21" s="45" t="str">
        <f>_xlfn.IFNA(VLOOKUP(DATE($AL21,$AL22,V$4),shukujitsu[],2,0),TEXT(DATE($AL21,$AL22,V$4),"aaa"))</f>
        <v>金</v>
      </c>
      <c r="W21" s="45" t="str">
        <f>_xlfn.IFNA(VLOOKUP(DATE($AL21,$AL22,W$4),shukujitsu[],2,0),TEXT(DATE($AL21,$AL22,W$4),"aaa"))</f>
        <v>土</v>
      </c>
      <c r="X21" s="45" t="str">
        <f>_xlfn.IFNA(VLOOKUP(DATE($AL21,$AL22,X$4),shukujitsu[],2,0),TEXT(DATE($AL21,$AL22,X$4),"aaa"))</f>
        <v>日</v>
      </c>
      <c r="Y21" s="45" t="str">
        <f>_xlfn.IFNA(VLOOKUP(DATE($AL21,$AL22,Y$4),shukujitsu[],2,0),TEXT(DATE($AL21,$AL22,Y$4),"aaa"))</f>
        <v>月</v>
      </c>
      <c r="Z21" s="45" t="str">
        <f>_xlfn.IFNA(VLOOKUP(DATE($AL21,$AL22,Z$4),shukujitsu[],2,0),TEXT(DATE($AL21,$AL22,Z$4),"aaa"))</f>
        <v>火</v>
      </c>
      <c r="AA21" s="45" t="str">
        <f>_xlfn.IFNA(VLOOKUP(DATE($AL21,$AL22,AA$4),shukujitsu[],2,0),TEXT(DATE($AL21,$AL22,AA$4),"aaa"))</f>
        <v>水</v>
      </c>
      <c r="AB21" s="45" t="str">
        <f>_xlfn.IFNA(VLOOKUP(DATE($AL21,$AL22,AB$4),shukujitsu[],2,0),TEXT(DATE($AL21,$AL22,AB$4),"aaa"))</f>
        <v>木</v>
      </c>
      <c r="AC21" s="45" t="str">
        <f>_xlfn.IFNA(VLOOKUP(DATE($AL21,$AL22,AC$4),shukujitsu[],2,0),TEXT(DATE($AL21,$AL22,AC$4),"aaa"))</f>
        <v>金</v>
      </c>
      <c r="AD21" s="45" t="str">
        <f>_xlfn.IFNA(VLOOKUP(DATE($AL21,$AL22,AD$4),shukujitsu[],2,0),TEXT(DATE($AL21,$AL22,AD$4),"aaa"))</f>
        <v>土</v>
      </c>
      <c r="AE21" s="45" t="str">
        <f>_xlfn.IFNA(VLOOKUP(DATE($AL21,$AL22,AE$4),shukujitsu[],2,0),TEXT(DATE($AL21,$AL22,AE$4),"aaa"))</f>
        <v>日</v>
      </c>
      <c r="AF21" s="45" t="str">
        <f>_xlfn.IFNA(VLOOKUP(DATE($AL21,$AL22,AF$4),shukujitsu[],2,0),TEXT(DATE($AL21,$AL22,AF$4),"aaa"))</f>
        <v>月</v>
      </c>
      <c r="AG21" s="45" t="str">
        <f>IF(DATE($AL21,$AL22,AG$4)&gt;DATE($AL21,$AL22+1,0),"",_xlfn.IFNA(VLOOKUP(DATE($AL21,$AL22,AG$4),shukujitsu[],2,0),TEXT(DATE($AL21,$AL22,AG$4),"aaa")))</f>
        <v>火</v>
      </c>
      <c r="AH21" s="45" t="str">
        <f>IF(DATE($AL21,$AL22,AH$4)&gt;DATE($AL21,$AL22+1,0),"",_xlfn.IFNA(VLOOKUP(DATE($AL21,$AL22,AH$4),shukujitsu[],2,0),TEXT(DATE($AL21,$AL22,AH$4),"aaa")))</f>
        <v>水</v>
      </c>
      <c r="AI21" s="46" t="str">
        <f>IF(DATE($AL21,$AL22,AI$4)&gt;DATE($AL21,$AL22+1,0),"",_xlfn.IFNA(VLOOKUP(DATE($AL21,$AL22,AI$4),shukujitsu[],2,0),TEXT(DATE($AL21,$AL22,AI$4),"aaa")))</f>
        <v>木</v>
      </c>
      <c r="AL21" s="12">
        <f>AL17+(AL22=1)</f>
        <v>2023</v>
      </c>
      <c r="AM21" s="15"/>
    </row>
    <row r="22" spans="2:42" ht="9" customHeight="1">
      <c r="B22" s="31">
        <f>MOD(B18,12)+1</f>
        <v>8</v>
      </c>
      <c r="C22" s="32" t="s">
        <v>0</v>
      </c>
      <c r="D22" s="33" t="s">
        <v>2</v>
      </c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6"/>
      <c r="AL22" s="12">
        <f>MOD(AL18,12)+1</f>
        <v>8</v>
      </c>
      <c r="AM22" s="15" t="s">
        <v>2</v>
      </c>
      <c r="AN22" s="15">
        <f t="shared" ref="AN22" si="12">COUNTIF($E22:$AI22,$E$55)</f>
        <v>0</v>
      </c>
      <c r="AO22" s="15">
        <f t="shared" ref="AO22" si="13">COUNTIF($E22:$AI22,$E$54)</f>
        <v>0</v>
      </c>
      <c r="AP22" s="12">
        <f>AN22+AO22</f>
        <v>0</v>
      </c>
    </row>
    <row r="23" spans="2:42" ht="9" customHeight="1">
      <c r="B23" s="31"/>
      <c r="C23" s="32"/>
      <c r="D23" s="33" t="s">
        <v>3</v>
      </c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6"/>
      <c r="AM23" s="15" t="s">
        <v>3</v>
      </c>
      <c r="AN23" s="15">
        <f t="shared" si="3"/>
        <v>0</v>
      </c>
      <c r="AO23" s="15">
        <f t="shared" si="4"/>
        <v>0</v>
      </c>
      <c r="AP23" s="12">
        <f t="shared" ref="AP23:AP24" si="14">AN23+AO23</f>
        <v>0</v>
      </c>
    </row>
    <row r="24" spans="2:42" ht="9" customHeight="1">
      <c r="B24" s="37"/>
      <c r="C24" s="38"/>
      <c r="D24" s="33"/>
      <c r="E24" s="3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1"/>
      <c r="AM24" s="15"/>
      <c r="AN24" s="15">
        <f t="shared" si="3"/>
        <v>0</v>
      </c>
      <c r="AO24" s="15">
        <f t="shared" si="4"/>
        <v>0</v>
      </c>
      <c r="AP24" s="12">
        <f t="shared" si="14"/>
        <v>0</v>
      </c>
    </row>
    <row r="25" spans="2:42" ht="9" customHeight="1">
      <c r="B25" s="42" t="str">
        <f>IF(AL21=AL25,"",AL25)</f>
        <v/>
      </c>
      <c r="C25" s="43" t="str">
        <f>IF(B25="","","年")</f>
        <v/>
      </c>
      <c r="D25" s="27" t="s">
        <v>17</v>
      </c>
      <c r="E25" s="44" t="str">
        <f>_xlfn.IFNA(VLOOKUP(DATE($AL25,$AL26,E$4),shukujitsu[],2,0),TEXT(DATE($AL25,$AL26,E$4),"aaa"))</f>
        <v>金</v>
      </c>
      <c r="F25" s="45" t="str">
        <f>_xlfn.IFNA(VLOOKUP(DATE($AL25,$AL26,F$4),shukujitsu[],2,0),TEXT(DATE($AL25,$AL26,F$4),"aaa"))</f>
        <v>土</v>
      </c>
      <c r="G25" s="45" t="str">
        <f>_xlfn.IFNA(VLOOKUP(DATE($AL25,$AL26,G$4),shukujitsu[],2,0),TEXT(DATE($AL25,$AL26,G$4),"aaa"))</f>
        <v>日</v>
      </c>
      <c r="H25" s="45" t="str">
        <f>_xlfn.IFNA(VLOOKUP(DATE($AL25,$AL26,H$4),shukujitsu[],2,0),TEXT(DATE($AL25,$AL26,H$4),"aaa"))</f>
        <v>月</v>
      </c>
      <c r="I25" s="45" t="str">
        <f>_xlfn.IFNA(VLOOKUP(DATE($AL25,$AL26,I$4),shukujitsu[],2,0),TEXT(DATE($AL25,$AL26,I$4),"aaa"))</f>
        <v>火</v>
      </c>
      <c r="J25" s="45" t="str">
        <f>_xlfn.IFNA(VLOOKUP(DATE($AL25,$AL26,J$4),shukujitsu[],2,0),TEXT(DATE($AL25,$AL26,J$4),"aaa"))</f>
        <v>水</v>
      </c>
      <c r="K25" s="45" t="str">
        <f>_xlfn.IFNA(VLOOKUP(DATE($AL25,$AL26,K$4),shukujitsu[],2,0),TEXT(DATE($AL25,$AL26,K$4),"aaa"))</f>
        <v>木</v>
      </c>
      <c r="L25" s="45" t="str">
        <f>_xlfn.IFNA(VLOOKUP(DATE($AL25,$AL26,L$4),shukujitsu[],2,0),TEXT(DATE($AL25,$AL26,L$4),"aaa"))</f>
        <v>金</v>
      </c>
      <c r="M25" s="45" t="str">
        <f>_xlfn.IFNA(VLOOKUP(DATE($AL25,$AL26,M$4),shukujitsu[],2,0),TEXT(DATE($AL25,$AL26,M$4),"aaa"))</f>
        <v>土</v>
      </c>
      <c r="N25" s="45" t="str">
        <f>_xlfn.IFNA(VLOOKUP(DATE($AL25,$AL26,N$4),shukujitsu[],2,0),TEXT(DATE($AL25,$AL26,N$4),"aaa"))</f>
        <v>日</v>
      </c>
      <c r="O25" s="45" t="str">
        <f>_xlfn.IFNA(VLOOKUP(DATE($AL25,$AL26,O$4),shukujitsu[],2,0),TEXT(DATE($AL25,$AL26,O$4),"aaa"))</f>
        <v>月</v>
      </c>
      <c r="P25" s="45" t="str">
        <f>_xlfn.IFNA(VLOOKUP(DATE($AL25,$AL26,P$4),shukujitsu[],2,0),TEXT(DATE($AL25,$AL26,P$4),"aaa"))</f>
        <v>火</v>
      </c>
      <c r="Q25" s="45" t="str">
        <f>_xlfn.IFNA(VLOOKUP(DATE($AL25,$AL26,Q$4),shukujitsu[],2,0),TEXT(DATE($AL25,$AL26,Q$4),"aaa"))</f>
        <v>水</v>
      </c>
      <c r="R25" s="45" t="str">
        <f>_xlfn.IFNA(VLOOKUP(DATE($AL25,$AL26,R$4),shukujitsu[],2,0),TEXT(DATE($AL25,$AL26,R$4),"aaa"))</f>
        <v>木</v>
      </c>
      <c r="S25" s="45" t="str">
        <f>_xlfn.IFNA(VLOOKUP(DATE($AL25,$AL26,S$4),shukujitsu[],2,0),TEXT(DATE($AL25,$AL26,S$4),"aaa"))</f>
        <v>金</v>
      </c>
      <c r="T25" s="45" t="str">
        <f>_xlfn.IFNA(VLOOKUP(DATE($AL25,$AL26,T$4),shukujitsu[],2,0),TEXT(DATE($AL25,$AL26,T$4),"aaa"))</f>
        <v>土</v>
      </c>
      <c r="U25" s="45" t="str">
        <f>_xlfn.IFNA(VLOOKUP(DATE($AL25,$AL26,U$4),shukujitsu[],2,0),TEXT(DATE($AL25,$AL26,U$4),"aaa"))</f>
        <v>日</v>
      </c>
      <c r="V25" s="45" t="str">
        <f>_xlfn.IFNA(VLOOKUP(DATE($AL25,$AL26,V$4),shukujitsu[],2,0),TEXT(DATE($AL25,$AL26,V$4),"aaa"))</f>
        <v>祝</v>
      </c>
      <c r="W25" s="45" t="str">
        <f>_xlfn.IFNA(VLOOKUP(DATE($AL25,$AL26,W$4),shukujitsu[],2,0),TEXT(DATE($AL25,$AL26,W$4),"aaa"))</f>
        <v>火</v>
      </c>
      <c r="X25" s="45" t="str">
        <f>_xlfn.IFNA(VLOOKUP(DATE($AL25,$AL26,X$4),shukujitsu[],2,0),TEXT(DATE($AL25,$AL26,X$4),"aaa"))</f>
        <v>水</v>
      </c>
      <c r="Y25" s="45" t="str">
        <f>_xlfn.IFNA(VLOOKUP(DATE($AL25,$AL26,Y$4),shukujitsu[],2,0),TEXT(DATE($AL25,$AL26,Y$4),"aaa"))</f>
        <v>木</v>
      </c>
      <c r="Z25" s="45" t="str">
        <f>_xlfn.IFNA(VLOOKUP(DATE($AL25,$AL26,Z$4),shukujitsu[],2,0),TEXT(DATE($AL25,$AL26,Z$4),"aaa"))</f>
        <v>金</v>
      </c>
      <c r="AA25" s="45" t="str">
        <f>_xlfn.IFNA(VLOOKUP(DATE($AL25,$AL26,AA$4),shukujitsu[],2,0),TEXT(DATE($AL25,$AL26,AA$4),"aaa"))</f>
        <v>祝</v>
      </c>
      <c r="AB25" s="45" t="str">
        <f>_xlfn.IFNA(VLOOKUP(DATE($AL25,$AL26,AB$4),shukujitsu[],2,0),TEXT(DATE($AL25,$AL26,AB$4),"aaa"))</f>
        <v>日</v>
      </c>
      <c r="AC25" s="45" t="str">
        <f>_xlfn.IFNA(VLOOKUP(DATE($AL25,$AL26,AC$4),shukujitsu[],2,0),TEXT(DATE($AL25,$AL26,AC$4),"aaa"))</f>
        <v>月</v>
      </c>
      <c r="AD25" s="45" t="str">
        <f>_xlfn.IFNA(VLOOKUP(DATE($AL25,$AL26,AD$4),shukujitsu[],2,0),TEXT(DATE($AL25,$AL26,AD$4),"aaa"))</f>
        <v>火</v>
      </c>
      <c r="AE25" s="45" t="str">
        <f>_xlfn.IFNA(VLOOKUP(DATE($AL25,$AL26,AE$4),shukujitsu[],2,0),TEXT(DATE($AL25,$AL26,AE$4),"aaa"))</f>
        <v>水</v>
      </c>
      <c r="AF25" s="45" t="str">
        <f>_xlfn.IFNA(VLOOKUP(DATE($AL25,$AL26,AF$4),shukujitsu[],2,0),TEXT(DATE($AL25,$AL26,AF$4),"aaa"))</f>
        <v>木</v>
      </c>
      <c r="AG25" s="45" t="str">
        <f>IF(DATE($AL25,$AL26,AG$4)&gt;DATE($AL25,$AL26+1,0),"",_xlfn.IFNA(VLOOKUP(DATE($AL25,$AL26,AG$4),shukujitsu[],2,0),TEXT(DATE($AL25,$AL26,AG$4),"aaa")))</f>
        <v>金</v>
      </c>
      <c r="AH25" s="45" t="str">
        <f>IF(DATE($AL25,$AL26,AH$4)&gt;DATE($AL25,$AL26+1,0),"",_xlfn.IFNA(VLOOKUP(DATE($AL25,$AL26,AH$4),shukujitsu[],2,0),TEXT(DATE($AL25,$AL26,AH$4),"aaa")))</f>
        <v>土</v>
      </c>
      <c r="AI25" s="46" t="str">
        <f>IF(DATE($AL25,$AL26,AI$4)&gt;DATE($AL25,$AL26+1,0),"",_xlfn.IFNA(VLOOKUP(DATE($AL25,$AL26,AI$4),shukujitsu[],2,0),TEXT(DATE($AL25,$AL26,AI$4),"aaa")))</f>
        <v/>
      </c>
      <c r="AL25" s="12">
        <f>AL21+(AL26=1)</f>
        <v>2023</v>
      </c>
      <c r="AM25" s="15"/>
    </row>
    <row r="26" spans="2:42" ht="9" customHeight="1">
      <c r="B26" s="31">
        <f>MOD(B22,12)+1</f>
        <v>9</v>
      </c>
      <c r="C26" s="32" t="s">
        <v>0</v>
      </c>
      <c r="D26" s="33" t="s">
        <v>2</v>
      </c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6"/>
      <c r="AL26" s="12">
        <f>MOD(AL22,12)+1</f>
        <v>9</v>
      </c>
      <c r="AM26" s="15" t="s">
        <v>2</v>
      </c>
      <c r="AN26" s="15">
        <f t="shared" ref="AN26" si="15">COUNTIF($E26:$AI26,$E$55)</f>
        <v>0</v>
      </c>
      <c r="AO26" s="15">
        <f t="shared" ref="AO26" si="16">COUNTIF($E26:$AI26,$E$54)</f>
        <v>0</v>
      </c>
      <c r="AP26" s="12">
        <f>AN26+AO26</f>
        <v>0</v>
      </c>
    </row>
    <row r="27" spans="2:42" ht="9" customHeight="1">
      <c r="B27" s="31"/>
      <c r="C27" s="32"/>
      <c r="D27" s="33" t="s">
        <v>3</v>
      </c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  <c r="AM27" s="15" t="s">
        <v>3</v>
      </c>
      <c r="AN27" s="15">
        <f t="shared" si="3"/>
        <v>0</v>
      </c>
      <c r="AO27" s="15">
        <f t="shared" si="4"/>
        <v>0</v>
      </c>
      <c r="AP27" s="12">
        <f t="shared" ref="AP27:AP28" si="17">AN27+AO27</f>
        <v>0</v>
      </c>
    </row>
    <row r="28" spans="2:42" ht="9" customHeight="1">
      <c r="B28" s="37"/>
      <c r="C28" s="38"/>
      <c r="D28" s="33"/>
      <c r="E28" s="39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1"/>
      <c r="AM28" s="15"/>
      <c r="AN28" s="15">
        <f t="shared" si="3"/>
        <v>0</v>
      </c>
      <c r="AO28" s="15">
        <f t="shared" si="4"/>
        <v>0</v>
      </c>
      <c r="AP28" s="12">
        <f t="shared" si="17"/>
        <v>0</v>
      </c>
    </row>
    <row r="29" spans="2:42" ht="9" customHeight="1">
      <c r="B29" s="42" t="str">
        <f>IF(AL25=AL29,"",AL29)</f>
        <v/>
      </c>
      <c r="C29" s="43" t="str">
        <f>IF(B29="","","年")</f>
        <v/>
      </c>
      <c r="D29" s="27" t="s">
        <v>17</v>
      </c>
      <c r="E29" s="44" t="str">
        <f>_xlfn.IFNA(VLOOKUP(DATE($AL29,$AL30,E$4),shukujitsu[],2,0),TEXT(DATE($AL29,$AL30,E$4),"aaa"))</f>
        <v>日</v>
      </c>
      <c r="F29" s="45" t="str">
        <f>_xlfn.IFNA(VLOOKUP(DATE($AL29,$AL30,F$4),shukujitsu[],2,0),TEXT(DATE($AL29,$AL30,F$4),"aaa"))</f>
        <v>月</v>
      </c>
      <c r="G29" s="45" t="str">
        <f>_xlfn.IFNA(VLOOKUP(DATE($AL29,$AL30,G$4),shukujitsu[],2,0),TEXT(DATE($AL29,$AL30,G$4),"aaa"))</f>
        <v>火</v>
      </c>
      <c r="H29" s="45" t="str">
        <f>_xlfn.IFNA(VLOOKUP(DATE($AL29,$AL30,H$4),shukujitsu[],2,0),TEXT(DATE($AL29,$AL30,H$4),"aaa"))</f>
        <v>水</v>
      </c>
      <c r="I29" s="45" t="str">
        <f>_xlfn.IFNA(VLOOKUP(DATE($AL29,$AL30,I$4),shukujitsu[],2,0),TEXT(DATE($AL29,$AL30,I$4),"aaa"))</f>
        <v>木</v>
      </c>
      <c r="J29" s="45" t="str">
        <f>_xlfn.IFNA(VLOOKUP(DATE($AL29,$AL30,J$4),shukujitsu[],2,0),TEXT(DATE($AL29,$AL30,J$4),"aaa"))</f>
        <v>金</v>
      </c>
      <c r="K29" s="45" t="str">
        <f>_xlfn.IFNA(VLOOKUP(DATE($AL29,$AL30,K$4),shukujitsu[],2,0),TEXT(DATE($AL29,$AL30,K$4),"aaa"))</f>
        <v>土</v>
      </c>
      <c r="L29" s="45" t="str">
        <f>_xlfn.IFNA(VLOOKUP(DATE($AL29,$AL30,L$4),shukujitsu[],2,0),TEXT(DATE($AL29,$AL30,L$4),"aaa"))</f>
        <v>日</v>
      </c>
      <c r="M29" s="45" t="str">
        <f>_xlfn.IFNA(VLOOKUP(DATE($AL29,$AL30,M$4),shukujitsu[],2,0),TEXT(DATE($AL29,$AL30,M$4),"aaa"))</f>
        <v>祝</v>
      </c>
      <c r="N29" s="45" t="str">
        <f>_xlfn.IFNA(VLOOKUP(DATE($AL29,$AL30,N$4),shukujitsu[],2,0),TEXT(DATE($AL29,$AL30,N$4),"aaa"))</f>
        <v>火</v>
      </c>
      <c r="O29" s="45" t="str">
        <f>_xlfn.IFNA(VLOOKUP(DATE($AL29,$AL30,O$4),shukujitsu[],2,0),TEXT(DATE($AL29,$AL30,O$4),"aaa"))</f>
        <v>水</v>
      </c>
      <c r="P29" s="45" t="str">
        <f>_xlfn.IFNA(VLOOKUP(DATE($AL29,$AL30,P$4),shukujitsu[],2,0),TEXT(DATE($AL29,$AL30,P$4),"aaa"))</f>
        <v>木</v>
      </c>
      <c r="Q29" s="45" t="str">
        <f>_xlfn.IFNA(VLOOKUP(DATE($AL29,$AL30,Q$4),shukujitsu[],2,0),TEXT(DATE($AL29,$AL30,Q$4),"aaa"))</f>
        <v>金</v>
      </c>
      <c r="R29" s="45" t="str">
        <f>_xlfn.IFNA(VLOOKUP(DATE($AL29,$AL30,R$4),shukujitsu[],2,0),TEXT(DATE($AL29,$AL30,R$4),"aaa"))</f>
        <v>土</v>
      </c>
      <c r="S29" s="45" t="str">
        <f>_xlfn.IFNA(VLOOKUP(DATE($AL29,$AL30,S$4),shukujitsu[],2,0),TEXT(DATE($AL29,$AL30,S$4),"aaa"))</f>
        <v>日</v>
      </c>
      <c r="T29" s="45" t="str">
        <f>_xlfn.IFNA(VLOOKUP(DATE($AL29,$AL30,T$4),shukujitsu[],2,0),TEXT(DATE($AL29,$AL30,T$4),"aaa"))</f>
        <v>月</v>
      </c>
      <c r="U29" s="45" t="str">
        <f>_xlfn.IFNA(VLOOKUP(DATE($AL29,$AL30,U$4),shukujitsu[],2,0),TEXT(DATE($AL29,$AL30,U$4),"aaa"))</f>
        <v>火</v>
      </c>
      <c r="V29" s="45" t="str">
        <f>_xlfn.IFNA(VLOOKUP(DATE($AL29,$AL30,V$4),shukujitsu[],2,0),TEXT(DATE($AL29,$AL30,V$4),"aaa"))</f>
        <v>水</v>
      </c>
      <c r="W29" s="45" t="str">
        <f>_xlfn.IFNA(VLOOKUP(DATE($AL29,$AL30,W$4),shukujitsu[],2,0),TEXT(DATE($AL29,$AL30,W$4),"aaa"))</f>
        <v>木</v>
      </c>
      <c r="X29" s="45" t="str">
        <f>_xlfn.IFNA(VLOOKUP(DATE($AL29,$AL30,X$4),shukujitsu[],2,0),TEXT(DATE($AL29,$AL30,X$4),"aaa"))</f>
        <v>金</v>
      </c>
      <c r="Y29" s="45" t="str">
        <f>_xlfn.IFNA(VLOOKUP(DATE($AL29,$AL30,Y$4),shukujitsu[],2,0),TEXT(DATE($AL29,$AL30,Y$4),"aaa"))</f>
        <v>土</v>
      </c>
      <c r="Z29" s="45" t="str">
        <f>_xlfn.IFNA(VLOOKUP(DATE($AL29,$AL30,Z$4),shukujitsu[],2,0),TEXT(DATE($AL29,$AL30,Z$4),"aaa"))</f>
        <v>日</v>
      </c>
      <c r="AA29" s="45" t="str">
        <f>_xlfn.IFNA(VLOOKUP(DATE($AL29,$AL30,AA$4),shukujitsu[],2,0),TEXT(DATE($AL29,$AL30,AA$4),"aaa"))</f>
        <v>月</v>
      </c>
      <c r="AB29" s="45" t="str">
        <f>_xlfn.IFNA(VLOOKUP(DATE($AL29,$AL30,AB$4),shukujitsu[],2,0),TEXT(DATE($AL29,$AL30,AB$4),"aaa"))</f>
        <v>火</v>
      </c>
      <c r="AC29" s="45" t="str">
        <f>_xlfn.IFNA(VLOOKUP(DATE($AL29,$AL30,AC$4),shukujitsu[],2,0),TEXT(DATE($AL29,$AL30,AC$4),"aaa"))</f>
        <v>水</v>
      </c>
      <c r="AD29" s="45" t="str">
        <f>_xlfn.IFNA(VLOOKUP(DATE($AL29,$AL30,AD$4),shukujitsu[],2,0),TEXT(DATE($AL29,$AL30,AD$4),"aaa"))</f>
        <v>木</v>
      </c>
      <c r="AE29" s="45" t="str">
        <f>_xlfn.IFNA(VLOOKUP(DATE($AL29,$AL30,AE$4),shukujitsu[],2,0),TEXT(DATE($AL29,$AL30,AE$4),"aaa"))</f>
        <v>金</v>
      </c>
      <c r="AF29" s="45" t="str">
        <f>_xlfn.IFNA(VLOOKUP(DATE($AL29,$AL30,AF$4),shukujitsu[],2,0),TEXT(DATE($AL29,$AL30,AF$4),"aaa"))</f>
        <v>土</v>
      </c>
      <c r="AG29" s="45" t="str">
        <f>IF(DATE($AL29,$AL30,AG$4)&gt;DATE($AL29,$AL30+1,0),"",_xlfn.IFNA(VLOOKUP(DATE($AL29,$AL30,AG$4),shukujitsu[],2,0),TEXT(DATE($AL29,$AL30,AG$4),"aaa")))</f>
        <v>日</v>
      </c>
      <c r="AH29" s="45" t="str">
        <f>IF(DATE($AL29,$AL30,AH$4)&gt;DATE($AL29,$AL30+1,0),"",_xlfn.IFNA(VLOOKUP(DATE($AL29,$AL30,AH$4),shukujitsu[],2,0),TEXT(DATE($AL29,$AL30,AH$4),"aaa")))</f>
        <v>月</v>
      </c>
      <c r="AI29" s="46" t="str">
        <f>IF(DATE($AL29,$AL30,AI$4)&gt;DATE($AL29,$AL30+1,0),"",_xlfn.IFNA(VLOOKUP(DATE($AL29,$AL30,AI$4),shukujitsu[],2,0),TEXT(DATE($AL29,$AL30,AI$4),"aaa")))</f>
        <v>火</v>
      </c>
      <c r="AL29" s="12">
        <f>AL25+(AL30=1)</f>
        <v>2023</v>
      </c>
      <c r="AM29" s="15"/>
    </row>
    <row r="30" spans="2:42" ht="9" customHeight="1">
      <c r="B30" s="31">
        <f>MOD(B26,12)+1</f>
        <v>10</v>
      </c>
      <c r="C30" s="32" t="s">
        <v>0</v>
      </c>
      <c r="D30" s="33" t="s">
        <v>2</v>
      </c>
      <c r="E30" s="34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6"/>
      <c r="AL30" s="12">
        <f>MOD(AL26,12)+1</f>
        <v>10</v>
      </c>
      <c r="AM30" s="15" t="s">
        <v>2</v>
      </c>
      <c r="AN30" s="15">
        <f t="shared" ref="AN30" si="18">COUNTIF($E30:$AI30,$E$55)</f>
        <v>0</v>
      </c>
      <c r="AO30" s="15">
        <f t="shared" ref="AO30" si="19">COUNTIF($E30:$AI30,$E$54)</f>
        <v>0</v>
      </c>
      <c r="AP30" s="12">
        <f>AN30+AO30</f>
        <v>0</v>
      </c>
    </row>
    <row r="31" spans="2:42" ht="9" customHeight="1">
      <c r="B31" s="31"/>
      <c r="C31" s="32"/>
      <c r="D31" s="33" t="s">
        <v>3</v>
      </c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  <c r="AM31" s="15" t="s">
        <v>3</v>
      </c>
      <c r="AN31" s="15">
        <f t="shared" si="3"/>
        <v>0</v>
      </c>
      <c r="AO31" s="15">
        <f t="shared" si="4"/>
        <v>0</v>
      </c>
      <c r="AP31" s="12">
        <f t="shared" ref="AP31:AP32" si="20">AN31+AO31</f>
        <v>0</v>
      </c>
    </row>
    <row r="32" spans="2:42" ht="9" customHeight="1">
      <c r="B32" s="37"/>
      <c r="C32" s="38"/>
      <c r="D32" s="33"/>
      <c r="E32" s="3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  <c r="AM32" s="15"/>
      <c r="AN32" s="15">
        <f t="shared" si="3"/>
        <v>0</v>
      </c>
      <c r="AO32" s="15">
        <f t="shared" si="4"/>
        <v>0</v>
      </c>
      <c r="AP32" s="12">
        <f t="shared" si="20"/>
        <v>0</v>
      </c>
    </row>
    <row r="33" spans="2:42" ht="9" customHeight="1">
      <c r="B33" s="42" t="str">
        <f>IF(AL29=AL33,"",AL33)</f>
        <v/>
      </c>
      <c r="C33" s="43" t="str">
        <f>IF(B33="","","年")</f>
        <v/>
      </c>
      <c r="D33" s="27" t="s">
        <v>17</v>
      </c>
      <c r="E33" s="44" t="str">
        <f>_xlfn.IFNA(VLOOKUP(DATE($AL33,$AL34,E$4),shukujitsu[],2,0),TEXT(DATE($AL33,$AL34,E$4),"aaa"))</f>
        <v>水</v>
      </c>
      <c r="F33" s="45" t="str">
        <f>_xlfn.IFNA(VLOOKUP(DATE($AL33,$AL34,F$4),shukujitsu[],2,0),TEXT(DATE($AL33,$AL34,F$4),"aaa"))</f>
        <v>木</v>
      </c>
      <c r="G33" s="45" t="str">
        <f>_xlfn.IFNA(VLOOKUP(DATE($AL33,$AL34,G$4),shukujitsu[],2,0),TEXT(DATE($AL33,$AL34,G$4),"aaa"))</f>
        <v>祝</v>
      </c>
      <c r="H33" s="45" t="str">
        <f>_xlfn.IFNA(VLOOKUP(DATE($AL33,$AL34,H$4),shukujitsu[],2,0),TEXT(DATE($AL33,$AL34,H$4),"aaa"))</f>
        <v>土</v>
      </c>
      <c r="I33" s="45" t="str">
        <f>_xlfn.IFNA(VLOOKUP(DATE($AL33,$AL34,I$4),shukujitsu[],2,0),TEXT(DATE($AL33,$AL34,I$4),"aaa"))</f>
        <v>日</v>
      </c>
      <c r="J33" s="45" t="str">
        <f>_xlfn.IFNA(VLOOKUP(DATE($AL33,$AL34,J$4),shukujitsu[],2,0),TEXT(DATE($AL33,$AL34,J$4),"aaa"))</f>
        <v>月</v>
      </c>
      <c r="K33" s="45" t="str">
        <f>_xlfn.IFNA(VLOOKUP(DATE($AL33,$AL34,K$4),shukujitsu[],2,0),TEXT(DATE($AL33,$AL34,K$4),"aaa"))</f>
        <v>火</v>
      </c>
      <c r="L33" s="45" t="str">
        <f>_xlfn.IFNA(VLOOKUP(DATE($AL33,$AL34,L$4),shukujitsu[],2,0),TEXT(DATE($AL33,$AL34,L$4),"aaa"))</f>
        <v>水</v>
      </c>
      <c r="M33" s="45" t="str">
        <f>_xlfn.IFNA(VLOOKUP(DATE($AL33,$AL34,M$4),shukujitsu[],2,0),TEXT(DATE($AL33,$AL34,M$4),"aaa"))</f>
        <v>木</v>
      </c>
      <c r="N33" s="45" t="str">
        <f>_xlfn.IFNA(VLOOKUP(DATE($AL33,$AL34,N$4),shukujitsu[],2,0),TEXT(DATE($AL33,$AL34,N$4),"aaa"))</f>
        <v>金</v>
      </c>
      <c r="O33" s="45" t="str">
        <f>_xlfn.IFNA(VLOOKUP(DATE($AL33,$AL34,O$4),shukujitsu[],2,0),TEXT(DATE($AL33,$AL34,O$4),"aaa"))</f>
        <v>土</v>
      </c>
      <c r="P33" s="45" t="str">
        <f>_xlfn.IFNA(VLOOKUP(DATE($AL33,$AL34,P$4),shukujitsu[],2,0),TEXT(DATE($AL33,$AL34,P$4),"aaa"))</f>
        <v>日</v>
      </c>
      <c r="Q33" s="45" t="str">
        <f>_xlfn.IFNA(VLOOKUP(DATE($AL33,$AL34,Q$4),shukujitsu[],2,0),TEXT(DATE($AL33,$AL34,Q$4),"aaa"))</f>
        <v>月</v>
      </c>
      <c r="R33" s="45" t="str">
        <f>_xlfn.IFNA(VLOOKUP(DATE($AL33,$AL34,R$4),shukujitsu[],2,0),TEXT(DATE($AL33,$AL34,R$4),"aaa"))</f>
        <v>火</v>
      </c>
      <c r="S33" s="45" t="str">
        <f>_xlfn.IFNA(VLOOKUP(DATE($AL33,$AL34,S$4),shukujitsu[],2,0),TEXT(DATE($AL33,$AL34,S$4),"aaa"))</f>
        <v>水</v>
      </c>
      <c r="T33" s="45" t="str">
        <f>_xlfn.IFNA(VLOOKUP(DATE($AL33,$AL34,T$4),shukujitsu[],2,0),TEXT(DATE($AL33,$AL34,T$4),"aaa"))</f>
        <v>木</v>
      </c>
      <c r="U33" s="45" t="str">
        <f>_xlfn.IFNA(VLOOKUP(DATE($AL33,$AL34,U$4),shukujitsu[],2,0),TEXT(DATE($AL33,$AL34,U$4),"aaa"))</f>
        <v>金</v>
      </c>
      <c r="V33" s="45" t="str">
        <f>_xlfn.IFNA(VLOOKUP(DATE($AL33,$AL34,V$4),shukujitsu[],2,0),TEXT(DATE($AL33,$AL34,V$4),"aaa"))</f>
        <v>土</v>
      </c>
      <c r="W33" s="45" t="str">
        <f>_xlfn.IFNA(VLOOKUP(DATE($AL33,$AL34,W$4),shukujitsu[],2,0),TEXT(DATE($AL33,$AL34,W$4),"aaa"))</f>
        <v>日</v>
      </c>
      <c r="X33" s="45" t="str">
        <f>_xlfn.IFNA(VLOOKUP(DATE($AL33,$AL34,X$4),shukujitsu[],2,0),TEXT(DATE($AL33,$AL34,X$4),"aaa"))</f>
        <v>月</v>
      </c>
      <c r="Y33" s="45" t="str">
        <f>_xlfn.IFNA(VLOOKUP(DATE($AL33,$AL34,Y$4),shukujitsu[],2,0),TEXT(DATE($AL33,$AL34,Y$4),"aaa"))</f>
        <v>火</v>
      </c>
      <c r="Z33" s="45" t="str">
        <f>_xlfn.IFNA(VLOOKUP(DATE($AL33,$AL34,Z$4),shukujitsu[],2,0),TEXT(DATE($AL33,$AL34,Z$4),"aaa"))</f>
        <v>水</v>
      </c>
      <c r="AA33" s="45" t="str">
        <f>_xlfn.IFNA(VLOOKUP(DATE($AL33,$AL34,AA$4),shukujitsu[],2,0),TEXT(DATE($AL33,$AL34,AA$4),"aaa"))</f>
        <v>祝</v>
      </c>
      <c r="AB33" s="45" t="str">
        <f>_xlfn.IFNA(VLOOKUP(DATE($AL33,$AL34,AB$4),shukujitsu[],2,0),TEXT(DATE($AL33,$AL34,AB$4),"aaa"))</f>
        <v>金</v>
      </c>
      <c r="AC33" s="45" t="str">
        <f>_xlfn.IFNA(VLOOKUP(DATE($AL33,$AL34,AC$4),shukujitsu[],2,0),TEXT(DATE($AL33,$AL34,AC$4),"aaa"))</f>
        <v>土</v>
      </c>
      <c r="AD33" s="45" t="str">
        <f>_xlfn.IFNA(VLOOKUP(DATE($AL33,$AL34,AD$4),shukujitsu[],2,0),TEXT(DATE($AL33,$AL34,AD$4),"aaa"))</f>
        <v>日</v>
      </c>
      <c r="AE33" s="45" t="str">
        <f>_xlfn.IFNA(VLOOKUP(DATE($AL33,$AL34,AE$4),shukujitsu[],2,0),TEXT(DATE($AL33,$AL34,AE$4),"aaa"))</f>
        <v>月</v>
      </c>
      <c r="AF33" s="45" t="str">
        <f>_xlfn.IFNA(VLOOKUP(DATE($AL33,$AL34,AF$4),shukujitsu[],2,0),TEXT(DATE($AL33,$AL34,AF$4),"aaa"))</f>
        <v>火</v>
      </c>
      <c r="AG33" s="45" t="str">
        <f>IF(DATE($AL33,$AL34,AG$4)&gt;DATE($AL33,$AL34+1,0),"",_xlfn.IFNA(VLOOKUP(DATE($AL33,$AL34,AG$4),shukujitsu[],2,0),TEXT(DATE($AL33,$AL34,AG$4),"aaa")))</f>
        <v>水</v>
      </c>
      <c r="AH33" s="45" t="str">
        <f>IF(DATE($AL33,$AL34,AH$4)&gt;DATE($AL33,$AL34+1,0),"",_xlfn.IFNA(VLOOKUP(DATE($AL33,$AL34,AH$4),shukujitsu[],2,0),TEXT(DATE($AL33,$AL34,AH$4),"aaa")))</f>
        <v>木</v>
      </c>
      <c r="AI33" s="46" t="str">
        <f>IF(DATE($AL33,$AL34,AI$4)&gt;DATE($AL33,$AL34+1,0),"",_xlfn.IFNA(VLOOKUP(DATE($AL33,$AL34,AI$4),shukujitsu[],2,0),TEXT(DATE($AL33,$AL34,AI$4),"aaa")))</f>
        <v/>
      </c>
      <c r="AL33" s="12">
        <f>AL29+(AL34=1)</f>
        <v>2023</v>
      </c>
      <c r="AM33" s="15"/>
    </row>
    <row r="34" spans="2:42" ht="9" customHeight="1">
      <c r="B34" s="31">
        <f>MOD(B30,12)+1</f>
        <v>11</v>
      </c>
      <c r="C34" s="32" t="s">
        <v>0</v>
      </c>
      <c r="D34" s="33" t="s">
        <v>2</v>
      </c>
      <c r="E34" s="3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6"/>
      <c r="AL34" s="12">
        <f>MOD(AL30,12)+1</f>
        <v>11</v>
      </c>
      <c r="AM34" s="15" t="s">
        <v>2</v>
      </c>
      <c r="AN34" s="15">
        <f t="shared" ref="AN34" si="21">COUNTIF($E34:$AI34,$E$55)</f>
        <v>0</v>
      </c>
      <c r="AO34" s="15">
        <f t="shared" ref="AO34" si="22">COUNTIF($E34:$AI34,$E$54)</f>
        <v>0</v>
      </c>
      <c r="AP34" s="12">
        <f>AN34+AO34</f>
        <v>0</v>
      </c>
    </row>
    <row r="35" spans="2:42" ht="9" customHeight="1">
      <c r="B35" s="31"/>
      <c r="C35" s="32"/>
      <c r="D35" s="33" t="s">
        <v>3</v>
      </c>
      <c r="E35" s="34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6"/>
      <c r="AM35" s="15" t="s">
        <v>3</v>
      </c>
      <c r="AN35" s="15">
        <f t="shared" si="3"/>
        <v>0</v>
      </c>
      <c r="AO35" s="15">
        <f t="shared" si="4"/>
        <v>0</v>
      </c>
      <c r="AP35" s="12">
        <f t="shared" ref="AP35:AP36" si="23">AN35+AO35</f>
        <v>0</v>
      </c>
    </row>
    <row r="36" spans="2:42" ht="9" customHeight="1">
      <c r="B36" s="37"/>
      <c r="C36" s="38"/>
      <c r="D36" s="33"/>
      <c r="E36" s="39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1"/>
      <c r="AM36" s="15"/>
      <c r="AN36" s="15">
        <f t="shared" si="3"/>
        <v>0</v>
      </c>
      <c r="AO36" s="15">
        <f t="shared" si="4"/>
        <v>0</v>
      </c>
      <c r="AP36" s="12">
        <f t="shared" si="23"/>
        <v>0</v>
      </c>
    </row>
    <row r="37" spans="2:42" ht="9" customHeight="1">
      <c r="B37" s="42" t="str">
        <f>IF(AL33=AL37,"",AL37)</f>
        <v/>
      </c>
      <c r="C37" s="43" t="str">
        <f>IF(B37="","","年")</f>
        <v/>
      </c>
      <c r="D37" s="27" t="s">
        <v>17</v>
      </c>
      <c r="E37" s="44" t="str">
        <f>_xlfn.IFNA(VLOOKUP(DATE($AL37,$AL38,E$4),shukujitsu[],2,0),TEXT(DATE($AL37,$AL38,E$4),"aaa"))</f>
        <v>金</v>
      </c>
      <c r="F37" s="45" t="str">
        <f>_xlfn.IFNA(VLOOKUP(DATE($AL37,$AL38,F$4),shukujitsu[],2,0),TEXT(DATE($AL37,$AL38,F$4),"aaa"))</f>
        <v>土</v>
      </c>
      <c r="G37" s="45" t="str">
        <f>_xlfn.IFNA(VLOOKUP(DATE($AL37,$AL38,G$4),shukujitsu[],2,0),TEXT(DATE($AL37,$AL38,G$4),"aaa"))</f>
        <v>日</v>
      </c>
      <c r="H37" s="45" t="str">
        <f>_xlfn.IFNA(VLOOKUP(DATE($AL37,$AL38,H$4),shukujitsu[],2,0),TEXT(DATE($AL37,$AL38,H$4),"aaa"))</f>
        <v>月</v>
      </c>
      <c r="I37" s="45" t="str">
        <f>_xlfn.IFNA(VLOOKUP(DATE($AL37,$AL38,I$4),shukujitsu[],2,0),TEXT(DATE($AL37,$AL38,I$4),"aaa"))</f>
        <v>火</v>
      </c>
      <c r="J37" s="45" t="str">
        <f>_xlfn.IFNA(VLOOKUP(DATE($AL37,$AL38,J$4),shukujitsu[],2,0),TEXT(DATE($AL37,$AL38,J$4),"aaa"))</f>
        <v>水</v>
      </c>
      <c r="K37" s="45" t="str">
        <f>_xlfn.IFNA(VLOOKUP(DATE($AL37,$AL38,K$4),shukujitsu[],2,0),TEXT(DATE($AL37,$AL38,K$4),"aaa"))</f>
        <v>木</v>
      </c>
      <c r="L37" s="45" t="str">
        <f>_xlfn.IFNA(VLOOKUP(DATE($AL37,$AL38,L$4),shukujitsu[],2,0),TEXT(DATE($AL37,$AL38,L$4),"aaa"))</f>
        <v>金</v>
      </c>
      <c r="M37" s="45" t="str">
        <f>_xlfn.IFNA(VLOOKUP(DATE($AL37,$AL38,M$4),shukujitsu[],2,0),TEXT(DATE($AL37,$AL38,M$4),"aaa"))</f>
        <v>土</v>
      </c>
      <c r="N37" s="45" t="str">
        <f>_xlfn.IFNA(VLOOKUP(DATE($AL37,$AL38,N$4),shukujitsu[],2,0),TEXT(DATE($AL37,$AL38,N$4),"aaa"))</f>
        <v>日</v>
      </c>
      <c r="O37" s="45" t="str">
        <f>_xlfn.IFNA(VLOOKUP(DATE($AL37,$AL38,O$4),shukujitsu[],2,0),TEXT(DATE($AL37,$AL38,O$4),"aaa"))</f>
        <v>月</v>
      </c>
      <c r="P37" s="45" t="str">
        <f>_xlfn.IFNA(VLOOKUP(DATE($AL37,$AL38,P$4),shukujitsu[],2,0),TEXT(DATE($AL37,$AL38,P$4),"aaa"))</f>
        <v>火</v>
      </c>
      <c r="Q37" s="45" t="str">
        <f>_xlfn.IFNA(VLOOKUP(DATE($AL37,$AL38,Q$4),shukujitsu[],2,0),TEXT(DATE($AL37,$AL38,Q$4),"aaa"))</f>
        <v>水</v>
      </c>
      <c r="R37" s="45" t="str">
        <f>_xlfn.IFNA(VLOOKUP(DATE($AL37,$AL38,R$4),shukujitsu[],2,0),TEXT(DATE($AL37,$AL38,R$4),"aaa"))</f>
        <v>木</v>
      </c>
      <c r="S37" s="45" t="str">
        <f>_xlfn.IFNA(VLOOKUP(DATE($AL37,$AL38,S$4),shukujitsu[],2,0),TEXT(DATE($AL37,$AL38,S$4),"aaa"))</f>
        <v>金</v>
      </c>
      <c r="T37" s="45" t="str">
        <f>_xlfn.IFNA(VLOOKUP(DATE($AL37,$AL38,T$4),shukujitsu[],2,0),TEXT(DATE($AL37,$AL38,T$4),"aaa"))</f>
        <v>土</v>
      </c>
      <c r="U37" s="45" t="str">
        <f>_xlfn.IFNA(VLOOKUP(DATE($AL37,$AL38,U$4),shukujitsu[],2,0),TEXT(DATE($AL37,$AL38,U$4),"aaa"))</f>
        <v>日</v>
      </c>
      <c r="V37" s="45" t="str">
        <f>_xlfn.IFNA(VLOOKUP(DATE($AL37,$AL38,V$4),shukujitsu[],2,0),TEXT(DATE($AL37,$AL38,V$4),"aaa"))</f>
        <v>月</v>
      </c>
      <c r="W37" s="45" t="str">
        <f>_xlfn.IFNA(VLOOKUP(DATE($AL37,$AL38,W$4),shukujitsu[],2,0),TEXT(DATE($AL37,$AL38,W$4),"aaa"))</f>
        <v>火</v>
      </c>
      <c r="X37" s="45" t="str">
        <f>_xlfn.IFNA(VLOOKUP(DATE($AL37,$AL38,X$4),shukujitsu[],2,0),TEXT(DATE($AL37,$AL38,X$4),"aaa"))</f>
        <v>水</v>
      </c>
      <c r="Y37" s="45" t="str">
        <f>_xlfn.IFNA(VLOOKUP(DATE($AL37,$AL38,Y$4),shukujitsu[],2,0),TEXT(DATE($AL37,$AL38,Y$4),"aaa"))</f>
        <v>木</v>
      </c>
      <c r="Z37" s="45" t="str">
        <f>_xlfn.IFNA(VLOOKUP(DATE($AL37,$AL38,Z$4),shukujitsu[],2,0),TEXT(DATE($AL37,$AL38,Z$4),"aaa"))</f>
        <v>金</v>
      </c>
      <c r="AA37" s="45" t="str">
        <f>_xlfn.IFNA(VLOOKUP(DATE($AL37,$AL38,AA$4),shukujitsu[],2,0),TEXT(DATE($AL37,$AL38,AA$4),"aaa"))</f>
        <v>土</v>
      </c>
      <c r="AB37" s="45" t="str">
        <f>_xlfn.IFNA(VLOOKUP(DATE($AL37,$AL38,AB$4),shukujitsu[],2,0),TEXT(DATE($AL37,$AL38,AB$4),"aaa"))</f>
        <v>日</v>
      </c>
      <c r="AC37" s="45" t="str">
        <f>_xlfn.IFNA(VLOOKUP(DATE($AL37,$AL38,AC$4),shukujitsu[],2,0),TEXT(DATE($AL37,$AL38,AC$4),"aaa"))</f>
        <v>月</v>
      </c>
      <c r="AD37" s="45" t="str">
        <f>_xlfn.IFNA(VLOOKUP(DATE($AL37,$AL38,AD$4),shukujitsu[],2,0),TEXT(DATE($AL37,$AL38,AD$4),"aaa"))</f>
        <v>火</v>
      </c>
      <c r="AE37" s="45" t="str">
        <f>_xlfn.IFNA(VLOOKUP(DATE($AL37,$AL38,AE$4),shukujitsu[],2,0),TEXT(DATE($AL37,$AL38,AE$4),"aaa"))</f>
        <v>水</v>
      </c>
      <c r="AF37" s="45" t="str">
        <f>_xlfn.IFNA(VLOOKUP(DATE($AL37,$AL38,AF$4),shukujitsu[],2,0),TEXT(DATE($AL37,$AL38,AF$4),"aaa"))</f>
        <v>木</v>
      </c>
      <c r="AG37" s="45" t="str">
        <f>IF(DATE($AL37,$AL38,AG$4)&gt;DATE($AL37,$AL38+1,0),"",_xlfn.IFNA(VLOOKUP(DATE($AL37,$AL38,AG$4),shukujitsu[],2,0),TEXT(DATE($AL37,$AL38,AG$4),"aaa")))</f>
        <v>年</v>
      </c>
      <c r="AH37" s="45" t="str">
        <f>IF(DATE($AL37,$AL38,AH$4)&gt;DATE($AL37,$AL38+1,0),"",_xlfn.IFNA(VLOOKUP(DATE($AL37,$AL38,AH$4),shukujitsu[],2,0),TEXT(DATE($AL37,$AL38,AH$4),"aaa")))</f>
        <v>年</v>
      </c>
      <c r="AI37" s="46" t="str">
        <f>IF(DATE($AL37,$AL38,AI$4)&gt;DATE($AL37,$AL38+1,0),"",_xlfn.IFNA(VLOOKUP(DATE($AL37,$AL38,AI$4),shukujitsu[],2,0),TEXT(DATE($AL37,$AL38,AI$4),"aaa")))</f>
        <v>年</v>
      </c>
      <c r="AL37" s="12">
        <f>AL33+(AL38=1)</f>
        <v>2023</v>
      </c>
      <c r="AM37" s="15"/>
    </row>
    <row r="38" spans="2:42" ht="9" customHeight="1">
      <c r="B38" s="31">
        <f>MOD(B34,12)+1</f>
        <v>12</v>
      </c>
      <c r="C38" s="32" t="s">
        <v>0</v>
      </c>
      <c r="D38" s="33" t="s">
        <v>2</v>
      </c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6"/>
      <c r="AL38" s="12">
        <f>MOD(AL34,12)+1</f>
        <v>12</v>
      </c>
      <c r="AM38" s="15" t="s">
        <v>2</v>
      </c>
      <c r="AN38" s="15">
        <f t="shared" ref="AN38" si="24">COUNTIF($E38:$AI38,$E$55)</f>
        <v>0</v>
      </c>
      <c r="AO38" s="15">
        <f t="shared" ref="AO38" si="25">COUNTIF($E38:$AI38,$E$54)</f>
        <v>0</v>
      </c>
      <c r="AP38" s="12">
        <f>AN38+AO38</f>
        <v>0</v>
      </c>
    </row>
    <row r="39" spans="2:42" ht="9" customHeight="1">
      <c r="B39" s="31"/>
      <c r="C39" s="32"/>
      <c r="D39" s="33" t="s">
        <v>3</v>
      </c>
      <c r="E39" s="34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6"/>
      <c r="AM39" s="15" t="s">
        <v>3</v>
      </c>
      <c r="AN39" s="15">
        <f t="shared" si="3"/>
        <v>0</v>
      </c>
      <c r="AO39" s="15">
        <f t="shared" si="4"/>
        <v>0</v>
      </c>
      <c r="AP39" s="12">
        <f t="shared" ref="AP39:AP40" si="26">AN39+AO39</f>
        <v>0</v>
      </c>
    </row>
    <row r="40" spans="2:42" ht="9" customHeight="1">
      <c r="B40" s="37"/>
      <c r="C40" s="38"/>
      <c r="D40" s="33"/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1"/>
      <c r="AM40" s="15"/>
      <c r="AN40" s="15">
        <f t="shared" si="3"/>
        <v>0</v>
      </c>
      <c r="AO40" s="15">
        <f t="shared" si="4"/>
        <v>0</v>
      </c>
      <c r="AP40" s="12">
        <f t="shared" si="26"/>
        <v>0</v>
      </c>
    </row>
    <row r="41" spans="2:42" ht="9" customHeight="1">
      <c r="B41" s="42">
        <f>IF(AL37=AL41,"",AL41)</f>
        <v>2024</v>
      </c>
      <c r="C41" s="43" t="str">
        <f>IF(B41="","","年")</f>
        <v>年</v>
      </c>
      <c r="D41" s="27" t="s">
        <v>17</v>
      </c>
      <c r="E41" s="44" t="str">
        <f>_xlfn.IFNA(VLOOKUP(DATE($AL41,$AL42,E$4),shukujitsu[],2,0),TEXT(DATE($AL41,$AL42,E$4),"aaa"))</f>
        <v>年</v>
      </c>
      <c r="F41" s="45" t="str">
        <f>_xlfn.IFNA(VLOOKUP(DATE($AL41,$AL42,F$4),shukujitsu[],2,0),TEXT(DATE($AL41,$AL42,F$4),"aaa"))</f>
        <v>年</v>
      </c>
      <c r="G41" s="45" t="str">
        <f>_xlfn.IFNA(VLOOKUP(DATE($AL41,$AL42,G$4),shukujitsu[],2,0),TEXT(DATE($AL41,$AL42,G$4),"aaa"))</f>
        <v>年</v>
      </c>
      <c r="H41" s="45" t="str">
        <f>_xlfn.IFNA(VLOOKUP(DATE($AL41,$AL42,H$4),shukujitsu[],2,0),TEXT(DATE($AL41,$AL42,H$4),"aaa"))</f>
        <v>木</v>
      </c>
      <c r="I41" s="45" t="str">
        <f>_xlfn.IFNA(VLOOKUP(DATE($AL41,$AL42,I$4),shukujitsu[],2,0),TEXT(DATE($AL41,$AL42,I$4),"aaa"))</f>
        <v>金</v>
      </c>
      <c r="J41" s="45" t="str">
        <f>_xlfn.IFNA(VLOOKUP(DATE($AL41,$AL42,J$4),shukujitsu[],2,0),TEXT(DATE($AL41,$AL42,J$4),"aaa"))</f>
        <v>土</v>
      </c>
      <c r="K41" s="45" t="str">
        <f>_xlfn.IFNA(VLOOKUP(DATE($AL41,$AL42,K$4),shukujitsu[],2,0),TEXT(DATE($AL41,$AL42,K$4),"aaa"))</f>
        <v>日</v>
      </c>
      <c r="L41" s="45" t="str">
        <f>_xlfn.IFNA(VLOOKUP(DATE($AL41,$AL42,L$4),shukujitsu[],2,0),TEXT(DATE($AL41,$AL42,L$4),"aaa"))</f>
        <v>祝</v>
      </c>
      <c r="M41" s="45" t="str">
        <f>_xlfn.IFNA(VLOOKUP(DATE($AL41,$AL42,M$4),shukujitsu[],2,0),TEXT(DATE($AL41,$AL42,M$4),"aaa"))</f>
        <v>火</v>
      </c>
      <c r="N41" s="45" t="str">
        <f>_xlfn.IFNA(VLOOKUP(DATE($AL41,$AL42,N$4),shukujitsu[],2,0),TEXT(DATE($AL41,$AL42,N$4),"aaa"))</f>
        <v>水</v>
      </c>
      <c r="O41" s="45" t="str">
        <f>_xlfn.IFNA(VLOOKUP(DATE($AL41,$AL42,O$4),shukujitsu[],2,0),TEXT(DATE($AL41,$AL42,O$4),"aaa"))</f>
        <v>木</v>
      </c>
      <c r="P41" s="45" t="str">
        <f>_xlfn.IFNA(VLOOKUP(DATE($AL41,$AL42,P$4),shukujitsu[],2,0),TEXT(DATE($AL41,$AL42,P$4),"aaa"))</f>
        <v>金</v>
      </c>
      <c r="Q41" s="45" t="str">
        <f>_xlfn.IFNA(VLOOKUP(DATE($AL41,$AL42,Q$4),shukujitsu[],2,0),TEXT(DATE($AL41,$AL42,Q$4),"aaa"))</f>
        <v>土</v>
      </c>
      <c r="R41" s="45" t="str">
        <f>_xlfn.IFNA(VLOOKUP(DATE($AL41,$AL42,R$4),shukujitsu[],2,0),TEXT(DATE($AL41,$AL42,R$4),"aaa"))</f>
        <v>日</v>
      </c>
      <c r="S41" s="45" t="str">
        <f>_xlfn.IFNA(VLOOKUP(DATE($AL41,$AL42,S$4),shukujitsu[],2,0),TEXT(DATE($AL41,$AL42,S$4),"aaa"))</f>
        <v>月</v>
      </c>
      <c r="T41" s="45" t="str">
        <f>_xlfn.IFNA(VLOOKUP(DATE($AL41,$AL42,T$4),shukujitsu[],2,0),TEXT(DATE($AL41,$AL42,T$4),"aaa"))</f>
        <v>火</v>
      </c>
      <c r="U41" s="45" t="str">
        <f>_xlfn.IFNA(VLOOKUP(DATE($AL41,$AL42,U$4),shukujitsu[],2,0),TEXT(DATE($AL41,$AL42,U$4),"aaa"))</f>
        <v>水</v>
      </c>
      <c r="V41" s="45" t="str">
        <f>_xlfn.IFNA(VLOOKUP(DATE($AL41,$AL42,V$4),shukujitsu[],2,0),TEXT(DATE($AL41,$AL42,V$4),"aaa"))</f>
        <v>木</v>
      </c>
      <c r="W41" s="45" t="str">
        <f>_xlfn.IFNA(VLOOKUP(DATE($AL41,$AL42,W$4),shukujitsu[],2,0),TEXT(DATE($AL41,$AL42,W$4),"aaa"))</f>
        <v>金</v>
      </c>
      <c r="X41" s="45" t="str">
        <f>_xlfn.IFNA(VLOOKUP(DATE($AL41,$AL42,X$4),shukujitsu[],2,0),TEXT(DATE($AL41,$AL42,X$4),"aaa"))</f>
        <v>土</v>
      </c>
      <c r="Y41" s="45" t="str">
        <f>_xlfn.IFNA(VLOOKUP(DATE($AL41,$AL42,Y$4),shukujitsu[],2,0),TEXT(DATE($AL41,$AL42,Y$4),"aaa"))</f>
        <v>日</v>
      </c>
      <c r="Z41" s="45" t="str">
        <f>_xlfn.IFNA(VLOOKUP(DATE($AL41,$AL42,Z$4),shukujitsu[],2,0),TEXT(DATE($AL41,$AL42,Z$4),"aaa"))</f>
        <v>月</v>
      </c>
      <c r="AA41" s="45" t="str">
        <f>_xlfn.IFNA(VLOOKUP(DATE($AL41,$AL42,AA$4),shukujitsu[],2,0),TEXT(DATE($AL41,$AL42,AA$4),"aaa"))</f>
        <v>火</v>
      </c>
      <c r="AB41" s="45" t="str">
        <f>_xlfn.IFNA(VLOOKUP(DATE($AL41,$AL42,AB$4),shukujitsu[],2,0),TEXT(DATE($AL41,$AL42,AB$4),"aaa"))</f>
        <v>水</v>
      </c>
      <c r="AC41" s="45" t="str">
        <f>_xlfn.IFNA(VLOOKUP(DATE($AL41,$AL42,AC$4),shukujitsu[],2,0),TEXT(DATE($AL41,$AL42,AC$4),"aaa"))</f>
        <v>木</v>
      </c>
      <c r="AD41" s="45" t="str">
        <f>_xlfn.IFNA(VLOOKUP(DATE($AL41,$AL42,AD$4),shukujitsu[],2,0),TEXT(DATE($AL41,$AL42,AD$4),"aaa"))</f>
        <v>金</v>
      </c>
      <c r="AE41" s="45" t="str">
        <f>_xlfn.IFNA(VLOOKUP(DATE($AL41,$AL42,AE$4),shukujitsu[],2,0),TEXT(DATE($AL41,$AL42,AE$4),"aaa"))</f>
        <v>土</v>
      </c>
      <c r="AF41" s="45" t="str">
        <f>_xlfn.IFNA(VLOOKUP(DATE($AL41,$AL42,AF$4),shukujitsu[],2,0),TEXT(DATE($AL41,$AL42,AF$4),"aaa"))</f>
        <v>日</v>
      </c>
      <c r="AG41" s="45" t="str">
        <f>IF(DATE($AL41,$AL42,AG$4)&gt;DATE($AL41,$AL42+1,0),"",_xlfn.IFNA(VLOOKUP(DATE($AL41,$AL42,AG$4),shukujitsu[],2,0),TEXT(DATE($AL41,$AL42,AG$4),"aaa")))</f>
        <v>月</v>
      </c>
      <c r="AH41" s="45" t="str">
        <f>IF(DATE($AL41,$AL42,AH$4)&gt;DATE($AL41,$AL42+1,0),"",_xlfn.IFNA(VLOOKUP(DATE($AL41,$AL42,AH$4),shukujitsu[],2,0),TEXT(DATE($AL41,$AL42,AH$4),"aaa")))</f>
        <v>火</v>
      </c>
      <c r="AI41" s="46" t="str">
        <f>IF(DATE($AL41,$AL42,AI$4)&gt;DATE($AL41,$AL42+1,0),"",_xlfn.IFNA(VLOOKUP(DATE($AL41,$AL42,AI$4),shukujitsu[],2,0),TEXT(DATE($AL41,$AL42,AI$4),"aaa")))</f>
        <v>水</v>
      </c>
      <c r="AL41" s="12">
        <f>AL37+(AL42=1)</f>
        <v>2024</v>
      </c>
      <c r="AM41" s="15"/>
    </row>
    <row r="42" spans="2:42" ht="9" customHeight="1">
      <c r="B42" s="31">
        <f>MOD(B38,12)+1</f>
        <v>1</v>
      </c>
      <c r="C42" s="32" t="s">
        <v>0</v>
      </c>
      <c r="D42" s="33" t="s">
        <v>2</v>
      </c>
      <c r="E42" s="34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  <c r="AL42" s="12">
        <f>MOD(AL38,12)+1</f>
        <v>1</v>
      </c>
      <c r="AM42" s="15" t="s">
        <v>2</v>
      </c>
      <c r="AN42" s="15">
        <f t="shared" ref="AN42" si="27">COUNTIF($E42:$AI42,$E$55)</f>
        <v>0</v>
      </c>
      <c r="AO42" s="15">
        <f t="shared" ref="AO42" si="28">COUNTIF($E42:$AI42,$E$54)</f>
        <v>0</v>
      </c>
      <c r="AP42" s="12">
        <f>AN42+AO42</f>
        <v>0</v>
      </c>
    </row>
    <row r="43" spans="2:42" ht="9" customHeight="1">
      <c r="B43" s="31"/>
      <c r="C43" s="32"/>
      <c r="D43" s="33" t="s">
        <v>3</v>
      </c>
      <c r="E43" s="34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6"/>
      <c r="AM43" s="15" t="s">
        <v>3</v>
      </c>
      <c r="AN43" s="15">
        <f t="shared" si="3"/>
        <v>0</v>
      </c>
      <c r="AO43" s="15">
        <f t="shared" si="4"/>
        <v>0</v>
      </c>
      <c r="AP43" s="12">
        <f t="shared" ref="AP43:AP44" si="29">AN43+AO43</f>
        <v>0</v>
      </c>
    </row>
    <row r="44" spans="2:42" ht="9" customHeight="1">
      <c r="B44" s="37"/>
      <c r="C44" s="38"/>
      <c r="D44" s="33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1"/>
      <c r="AM44" s="15"/>
      <c r="AN44" s="15">
        <f t="shared" si="3"/>
        <v>0</v>
      </c>
      <c r="AO44" s="15">
        <f t="shared" si="4"/>
        <v>0</v>
      </c>
      <c r="AP44" s="12">
        <f t="shared" si="29"/>
        <v>0</v>
      </c>
    </row>
    <row r="45" spans="2:42" ht="9" customHeight="1">
      <c r="B45" s="42" t="str">
        <f>IF(AL41=AL45,"",AL45)</f>
        <v/>
      </c>
      <c r="C45" s="43" t="str">
        <f>IF(B45="","","年")</f>
        <v/>
      </c>
      <c r="D45" s="27" t="s">
        <v>17</v>
      </c>
      <c r="E45" s="44" t="str">
        <f>_xlfn.IFNA(VLOOKUP(DATE($AL45,$AL46,E$4),shukujitsu[],2,0),TEXT(DATE($AL45,$AL46,E$4),"aaa"))</f>
        <v>木</v>
      </c>
      <c r="F45" s="45" t="str">
        <f>_xlfn.IFNA(VLOOKUP(DATE($AL45,$AL46,F$4),shukujitsu[],2,0),TEXT(DATE($AL45,$AL46,F$4),"aaa"))</f>
        <v>金</v>
      </c>
      <c r="G45" s="45" t="str">
        <f>_xlfn.IFNA(VLOOKUP(DATE($AL45,$AL46,G$4),shukujitsu[],2,0),TEXT(DATE($AL45,$AL46,G$4),"aaa"))</f>
        <v>土</v>
      </c>
      <c r="H45" s="45" t="str">
        <f>_xlfn.IFNA(VLOOKUP(DATE($AL45,$AL46,H$4),shukujitsu[],2,0),TEXT(DATE($AL45,$AL46,H$4),"aaa"))</f>
        <v>日</v>
      </c>
      <c r="I45" s="45" t="str">
        <f>_xlfn.IFNA(VLOOKUP(DATE($AL45,$AL46,I$4),shukujitsu[],2,0),TEXT(DATE($AL45,$AL46,I$4),"aaa"))</f>
        <v>月</v>
      </c>
      <c r="J45" s="45" t="str">
        <f>_xlfn.IFNA(VLOOKUP(DATE($AL45,$AL46,J$4),shukujitsu[],2,0),TEXT(DATE($AL45,$AL46,J$4),"aaa"))</f>
        <v>火</v>
      </c>
      <c r="K45" s="45" t="str">
        <f>_xlfn.IFNA(VLOOKUP(DATE($AL45,$AL46,K$4),shukujitsu[],2,0),TEXT(DATE($AL45,$AL46,K$4),"aaa"))</f>
        <v>水</v>
      </c>
      <c r="L45" s="45" t="str">
        <f>_xlfn.IFNA(VLOOKUP(DATE($AL45,$AL46,L$4),shukujitsu[],2,0),TEXT(DATE($AL45,$AL46,L$4),"aaa"))</f>
        <v>木</v>
      </c>
      <c r="M45" s="45" t="str">
        <f>_xlfn.IFNA(VLOOKUP(DATE($AL45,$AL46,M$4),shukujitsu[],2,0),TEXT(DATE($AL45,$AL46,M$4),"aaa"))</f>
        <v>金</v>
      </c>
      <c r="N45" s="45" t="str">
        <f>_xlfn.IFNA(VLOOKUP(DATE($AL45,$AL46,N$4),shukujitsu[],2,0),TEXT(DATE($AL45,$AL46,N$4),"aaa"))</f>
        <v>土</v>
      </c>
      <c r="O45" s="45" t="str">
        <f>_xlfn.IFNA(VLOOKUP(DATE($AL45,$AL46,O$4),shukujitsu[],2,0),TEXT(DATE($AL45,$AL46,O$4),"aaa"))</f>
        <v>祝</v>
      </c>
      <c r="P45" s="45" t="str">
        <f>_xlfn.IFNA(VLOOKUP(DATE($AL45,$AL46,P$4),shukujitsu[],2,0),TEXT(DATE($AL45,$AL46,P$4),"aaa"))</f>
        <v>休</v>
      </c>
      <c r="Q45" s="45" t="str">
        <f>_xlfn.IFNA(VLOOKUP(DATE($AL45,$AL46,Q$4),shukujitsu[],2,0),TEXT(DATE($AL45,$AL46,Q$4),"aaa"))</f>
        <v>火</v>
      </c>
      <c r="R45" s="45" t="str">
        <f>_xlfn.IFNA(VLOOKUP(DATE($AL45,$AL46,R$4),shukujitsu[],2,0),TEXT(DATE($AL45,$AL46,R$4),"aaa"))</f>
        <v>水</v>
      </c>
      <c r="S45" s="45" t="str">
        <f>_xlfn.IFNA(VLOOKUP(DATE($AL45,$AL46,S$4),shukujitsu[],2,0),TEXT(DATE($AL45,$AL46,S$4),"aaa"))</f>
        <v>木</v>
      </c>
      <c r="T45" s="45" t="str">
        <f>_xlfn.IFNA(VLOOKUP(DATE($AL45,$AL46,T$4),shukujitsu[],2,0),TEXT(DATE($AL45,$AL46,T$4),"aaa"))</f>
        <v>金</v>
      </c>
      <c r="U45" s="45" t="str">
        <f>_xlfn.IFNA(VLOOKUP(DATE($AL45,$AL46,U$4),shukujitsu[],2,0),TEXT(DATE($AL45,$AL46,U$4),"aaa"))</f>
        <v>土</v>
      </c>
      <c r="V45" s="45" t="str">
        <f>_xlfn.IFNA(VLOOKUP(DATE($AL45,$AL46,V$4),shukujitsu[],2,0),TEXT(DATE($AL45,$AL46,V$4),"aaa"))</f>
        <v>日</v>
      </c>
      <c r="W45" s="45" t="str">
        <f>_xlfn.IFNA(VLOOKUP(DATE($AL45,$AL46,W$4),shukujitsu[],2,0),TEXT(DATE($AL45,$AL46,W$4),"aaa"))</f>
        <v>月</v>
      </c>
      <c r="X45" s="45" t="str">
        <f>_xlfn.IFNA(VLOOKUP(DATE($AL45,$AL46,X$4),shukujitsu[],2,0),TEXT(DATE($AL45,$AL46,X$4),"aaa"))</f>
        <v>火</v>
      </c>
      <c r="Y45" s="45" t="str">
        <f>_xlfn.IFNA(VLOOKUP(DATE($AL45,$AL46,Y$4),shukujitsu[],2,0),TEXT(DATE($AL45,$AL46,Y$4),"aaa"))</f>
        <v>水</v>
      </c>
      <c r="Z45" s="45" t="str">
        <f>_xlfn.IFNA(VLOOKUP(DATE($AL45,$AL46,Z$4),shukujitsu[],2,0),TEXT(DATE($AL45,$AL46,Z$4),"aaa"))</f>
        <v>木</v>
      </c>
      <c r="AA45" s="45" t="str">
        <f>_xlfn.IFNA(VLOOKUP(DATE($AL45,$AL46,AA$4),shukujitsu[],2,0),TEXT(DATE($AL45,$AL46,AA$4),"aaa"))</f>
        <v>祝</v>
      </c>
      <c r="AB45" s="45" t="str">
        <f>_xlfn.IFNA(VLOOKUP(DATE($AL45,$AL46,AB$4),shukujitsu[],2,0),TEXT(DATE($AL45,$AL46,AB$4),"aaa"))</f>
        <v>土</v>
      </c>
      <c r="AC45" s="45" t="str">
        <f>_xlfn.IFNA(VLOOKUP(DATE($AL45,$AL46,AC$4),shukujitsu[],2,0),TEXT(DATE($AL45,$AL46,AC$4),"aaa"))</f>
        <v>日</v>
      </c>
      <c r="AD45" s="45" t="str">
        <f>_xlfn.IFNA(VLOOKUP(DATE($AL45,$AL46,AD$4),shukujitsu[],2,0),TEXT(DATE($AL45,$AL46,AD$4),"aaa"))</f>
        <v>月</v>
      </c>
      <c r="AE45" s="45" t="str">
        <f>_xlfn.IFNA(VLOOKUP(DATE($AL45,$AL46,AE$4),shukujitsu[],2,0),TEXT(DATE($AL45,$AL46,AE$4),"aaa"))</f>
        <v>火</v>
      </c>
      <c r="AF45" s="45" t="str">
        <f>_xlfn.IFNA(VLOOKUP(DATE($AL45,$AL46,AF$4),shukujitsu[],2,0),TEXT(DATE($AL45,$AL46,AF$4),"aaa"))</f>
        <v>水</v>
      </c>
      <c r="AG45" s="45" t="str">
        <f>IF(DATE($AL45,$AL46,AG$4)&gt;DATE($AL45,$AL46+1,0),"",_xlfn.IFNA(VLOOKUP(DATE($AL45,$AL46,AG$4),shukujitsu[],2,0),TEXT(DATE($AL45,$AL46,AG$4),"aaa")))</f>
        <v>木</v>
      </c>
      <c r="AH45" s="45" t="str">
        <f>IF(DATE($AL45,$AL46,AH$4)&gt;DATE($AL45,$AL46+1,0),"",_xlfn.IFNA(VLOOKUP(DATE($AL45,$AL46,AH$4),shukujitsu[],2,0),TEXT(DATE($AL45,$AL46,AH$4),"aaa")))</f>
        <v/>
      </c>
      <c r="AI45" s="46" t="str">
        <f>IF(DATE($AL45,$AL46,AI$4)&gt;DATE($AL45,$AL46+1,0),"",_xlfn.IFNA(VLOOKUP(DATE($AL45,$AL46,AI$4),shukujitsu[],2,0),TEXT(DATE($AL45,$AL46,AI$4),"aaa")))</f>
        <v/>
      </c>
      <c r="AL45" s="12">
        <f>AL41+(AL46=1)</f>
        <v>2024</v>
      </c>
      <c r="AM45" s="15"/>
    </row>
    <row r="46" spans="2:42" ht="9" customHeight="1">
      <c r="B46" s="31">
        <f>MOD(B42,12)+1</f>
        <v>2</v>
      </c>
      <c r="C46" s="32" t="s">
        <v>0</v>
      </c>
      <c r="D46" s="33" t="s">
        <v>2</v>
      </c>
      <c r="E46" s="3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6"/>
      <c r="AL46" s="12">
        <f>MOD(AL42,12)+1</f>
        <v>2</v>
      </c>
      <c r="AM46" s="15" t="s">
        <v>2</v>
      </c>
      <c r="AN46" s="15">
        <f t="shared" ref="AN46" si="30">COUNTIF($E46:$AI46,$E$55)</f>
        <v>0</v>
      </c>
      <c r="AO46" s="15">
        <f t="shared" ref="AO46" si="31">COUNTIF($E46:$AI46,$E$54)</f>
        <v>0</v>
      </c>
      <c r="AP46" s="12">
        <f>AN46+AO46</f>
        <v>0</v>
      </c>
    </row>
    <row r="47" spans="2:42" ht="9" customHeight="1">
      <c r="B47" s="31"/>
      <c r="C47" s="32"/>
      <c r="D47" s="33" t="s">
        <v>3</v>
      </c>
      <c r="E47" s="3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6"/>
      <c r="AM47" s="15" t="s">
        <v>3</v>
      </c>
      <c r="AN47" s="15">
        <f t="shared" si="3"/>
        <v>0</v>
      </c>
      <c r="AO47" s="15">
        <f t="shared" si="4"/>
        <v>0</v>
      </c>
      <c r="AP47" s="12">
        <f t="shared" ref="AP47:AP48" si="32">AN47+AO47</f>
        <v>0</v>
      </c>
    </row>
    <row r="48" spans="2:42" ht="9" customHeight="1">
      <c r="B48" s="37"/>
      <c r="C48" s="38"/>
      <c r="D48" s="33"/>
      <c r="E48" s="39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1"/>
      <c r="AM48" s="15"/>
      <c r="AN48" s="15">
        <f t="shared" si="3"/>
        <v>0</v>
      </c>
      <c r="AO48" s="15">
        <f t="shared" si="4"/>
        <v>0</v>
      </c>
      <c r="AP48" s="12">
        <f t="shared" si="32"/>
        <v>0</v>
      </c>
    </row>
    <row r="49" spans="2:42" ht="9" customHeight="1">
      <c r="B49" s="42" t="str">
        <f>IF(AL45=AL49,"",AL49)</f>
        <v/>
      </c>
      <c r="C49" s="43" t="str">
        <f>IF(B49="","","年")</f>
        <v/>
      </c>
      <c r="D49" s="27" t="s">
        <v>17</v>
      </c>
      <c r="E49" s="44" t="str">
        <f>_xlfn.IFNA(VLOOKUP(DATE($AL49,$AL50,E$4),shukujitsu[],2,0),TEXT(DATE($AL49,$AL50,E$4),"aaa"))</f>
        <v>金</v>
      </c>
      <c r="F49" s="45" t="str">
        <f>_xlfn.IFNA(VLOOKUP(DATE($AL49,$AL50,F$4),shukujitsu[],2,0),TEXT(DATE($AL49,$AL50,F$4),"aaa"))</f>
        <v>土</v>
      </c>
      <c r="G49" s="45" t="str">
        <f>_xlfn.IFNA(VLOOKUP(DATE($AL49,$AL50,G$4),shukujitsu[],2,0),TEXT(DATE($AL49,$AL50,G$4),"aaa"))</f>
        <v>日</v>
      </c>
      <c r="H49" s="45" t="str">
        <f>_xlfn.IFNA(VLOOKUP(DATE($AL49,$AL50,H$4),shukujitsu[],2,0),TEXT(DATE($AL49,$AL50,H$4),"aaa"))</f>
        <v>月</v>
      </c>
      <c r="I49" s="45" t="str">
        <f>_xlfn.IFNA(VLOOKUP(DATE($AL49,$AL50,I$4),shukujitsu[],2,0),TEXT(DATE($AL49,$AL50,I$4),"aaa"))</f>
        <v>火</v>
      </c>
      <c r="J49" s="45" t="str">
        <f>_xlfn.IFNA(VLOOKUP(DATE($AL49,$AL50,J$4),shukujitsu[],2,0),TEXT(DATE($AL49,$AL50,J$4),"aaa"))</f>
        <v>水</v>
      </c>
      <c r="K49" s="45" t="str">
        <f>_xlfn.IFNA(VLOOKUP(DATE($AL49,$AL50,K$4),shukujitsu[],2,0),TEXT(DATE($AL49,$AL50,K$4),"aaa"))</f>
        <v>木</v>
      </c>
      <c r="L49" s="45" t="str">
        <f>_xlfn.IFNA(VLOOKUP(DATE($AL49,$AL50,L$4),shukujitsu[],2,0),TEXT(DATE($AL49,$AL50,L$4),"aaa"))</f>
        <v>金</v>
      </c>
      <c r="M49" s="45" t="str">
        <f>_xlfn.IFNA(VLOOKUP(DATE($AL49,$AL50,M$4),shukujitsu[],2,0),TEXT(DATE($AL49,$AL50,M$4),"aaa"))</f>
        <v>土</v>
      </c>
      <c r="N49" s="45" t="str">
        <f>_xlfn.IFNA(VLOOKUP(DATE($AL49,$AL50,N$4),shukujitsu[],2,0),TEXT(DATE($AL49,$AL50,N$4),"aaa"))</f>
        <v>日</v>
      </c>
      <c r="O49" s="45" t="str">
        <f>_xlfn.IFNA(VLOOKUP(DATE($AL49,$AL50,O$4),shukujitsu[],2,0),TEXT(DATE($AL49,$AL50,O$4),"aaa"))</f>
        <v>月</v>
      </c>
      <c r="P49" s="45" t="str">
        <f>_xlfn.IFNA(VLOOKUP(DATE($AL49,$AL50,P$4),shukujitsu[],2,0),TEXT(DATE($AL49,$AL50,P$4),"aaa"))</f>
        <v>火</v>
      </c>
      <c r="Q49" s="45" t="str">
        <f>_xlfn.IFNA(VLOOKUP(DATE($AL49,$AL50,Q$4),shukujitsu[],2,0),TEXT(DATE($AL49,$AL50,Q$4),"aaa"))</f>
        <v>水</v>
      </c>
      <c r="R49" s="45" t="str">
        <f>_xlfn.IFNA(VLOOKUP(DATE($AL49,$AL50,R$4),shukujitsu[],2,0),TEXT(DATE($AL49,$AL50,R$4),"aaa"))</f>
        <v>木</v>
      </c>
      <c r="S49" s="45" t="str">
        <f>_xlfn.IFNA(VLOOKUP(DATE($AL49,$AL50,S$4),shukujitsu[],2,0),TEXT(DATE($AL49,$AL50,S$4),"aaa"))</f>
        <v>金</v>
      </c>
      <c r="T49" s="45" t="str">
        <f>_xlfn.IFNA(VLOOKUP(DATE($AL49,$AL50,T$4),shukujitsu[],2,0),TEXT(DATE($AL49,$AL50,T$4),"aaa"))</f>
        <v>土</v>
      </c>
      <c r="U49" s="45" t="str">
        <f>_xlfn.IFNA(VLOOKUP(DATE($AL49,$AL50,U$4),shukujitsu[],2,0),TEXT(DATE($AL49,$AL50,U$4),"aaa"))</f>
        <v>日</v>
      </c>
      <c r="V49" s="45" t="str">
        <f>_xlfn.IFNA(VLOOKUP(DATE($AL49,$AL50,V$4),shukujitsu[],2,0),TEXT(DATE($AL49,$AL50,V$4),"aaa"))</f>
        <v>月</v>
      </c>
      <c r="W49" s="45" t="str">
        <f>_xlfn.IFNA(VLOOKUP(DATE($AL49,$AL50,W$4),shukujitsu[],2,0),TEXT(DATE($AL49,$AL50,W$4),"aaa"))</f>
        <v>火</v>
      </c>
      <c r="X49" s="45" t="str">
        <f>_xlfn.IFNA(VLOOKUP(DATE($AL49,$AL50,X$4),shukujitsu[],2,0),TEXT(DATE($AL49,$AL50,X$4),"aaa"))</f>
        <v>祝</v>
      </c>
      <c r="Y49" s="45" t="str">
        <f>_xlfn.IFNA(VLOOKUP(DATE($AL49,$AL50,Y$4),shukujitsu[],2,0),TEXT(DATE($AL49,$AL50,Y$4),"aaa"))</f>
        <v>木</v>
      </c>
      <c r="Z49" s="45" t="str">
        <f>_xlfn.IFNA(VLOOKUP(DATE($AL49,$AL50,Z$4),shukujitsu[],2,0),TEXT(DATE($AL49,$AL50,Z$4),"aaa"))</f>
        <v>金</v>
      </c>
      <c r="AA49" s="45" t="str">
        <f>_xlfn.IFNA(VLOOKUP(DATE($AL49,$AL50,AA$4),shukujitsu[],2,0),TEXT(DATE($AL49,$AL50,AA$4),"aaa"))</f>
        <v>土</v>
      </c>
      <c r="AB49" s="45" t="str">
        <f>_xlfn.IFNA(VLOOKUP(DATE($AL49,$AL50,AB$4),shukujitsu[],2,0),TEXT(DATE($AL49,$AL50,AB$4),"aaa"))</f>
        <v>日</v>
      </c>
      <c r="AC49" s="45" t="str">
        <f>_xlfn.IFNA(VLOOKUP(DATE($AL49,$AL50,AC$4),shukujitsu[],2,0),TEXT(DATE($AL49,$AL50,AC$4),"aaa"))</f>
        <v>月</v>
      </c>
      <c r="AD49" s="45" t="str">
        <f>_xlfn.IFNA(VLOOKUP(DATE($AL49,$AL50,AD$4),shukujitsu[],2,0),TEXT(DATE($AL49,$AL50,AD$4),"aaa"))</f>
        <v>火</v>
      </c>
      <c r="AE49" s="45" t="str">
        <f>_xlfn.IFNA(VLOOKUP(DATE($AL49,$AL50,AE$4),shukujitsu[],2,0),TEXT(DATE($AL49,$AL50,AE$4),"aaa"))</f>
        <v>水</v>
      </c>
      <c r="AF49" s="45" t="str">
        <f>_xlfn.IFNA(VLOOKUP(DATE($AL49,$AL50,AF$4),shukujitsu[],2,0),TEXT(DATE($AL49,$AL50,AF$4),"aaa"))</f>
        <v>木</v>
      </c>
      <c r="AG49" s="45" t="str">
        <f>IF(DATE($AL49,$AL50,AG$4)&gt;DATE($AL49,$AL50+1,0),"",_xlfn.IFNA(VLOOKUP(DATE($AL49,$AL50,AG$4),shukujitsu[],2,0),TEXT(DATE($AL49,$AL50,AG$4),"aaa")))</f>
        <v>金</v>
      </c>
      <c r="AH49" s="45" t="str">
        <f>IF(DATE($AL49,$AL50,AH$4)&gt;DATE($AL49,$AL50+1,0),"",_xlfn.IFNA(VLOOKUP(DATE($AL49,$AL50,AH$4),shukujitsu[],2,0),TEXT(DATE($AL49,$AL50,AH$4),"aaa")))</f>
        <v>土</v>
      </c>
      <c r="AI49" s="46" t="str">
        <f>IF(DATE($AL49,$AL50,AI$4)&gt;DATE($AL49,$AL50+1,0),"",_xlfn.IFNA(VLOOKUP(DATE($AL49,$AL50,AI$4),shukujitsu[],2,0),TEXT(DATE($AL49,$AL50,AI$4),"aaa")))</f>
        <v>日</v>
      </c>
      <c r="AL49" s="12">
        <f>AL45+(AL50=1)</f>
        <v>2024</v>
      </c>
      <c r="AM49" s="15"/>
    </row>
    <row r="50" spans="2:42" ht="9" customHeight="1">
      <c r="B50" s="31">
        <f>MOD(B46,12)+1</f>
        <v>3</v>
      </c>
      <c r="C50" s="32" t="s">
        <v>0</v>
      </c>
      <c r="D50" s="33" t="s">
        <v>2</v>
      </c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6"/>
      <c r="AL50" s="12">
        <f>MOD(AL46,12)+1</f>
        <v>3</v>
      </c>
      <c r="AM50" s="15" t="s">
        <v>2</v>
      </c>
      <c r="AN50" s="15">
        <f t="shared" ref="AN50" si="33">COUNTIF($E50:$AI50,$E$55)</f>
        <v>0</v>
      </c>
      <c r="AO50" s="15">
        <f t="shared" ref="AO50" si="34">COUNTIF($E50:$AI50,$E$54)</f>
        <v>0</v>
      </c>
      <c r="AP50" s="12">
        <f>AN50+AO50</f>
        <v>0</v>
      </c>
    </row>
    <row r="51" spans="2:42" ht="9" customHeight="1">
      <c r="B51" s="31"/>
      <c r="C51" s="32"/>
      <c r="D51" s="33" t="s">
        <v>3</v>
      </c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6"/>
      <c r="AM51" s="15" t="s">
        <v>3</v>
      </c>
      <c r="AN51" s="15">
        <f t="shared" si="3"/>
        <v>0</v>
      </c>
      <c r="AO51" s="15">
        <f t="shared" si="4"/>
        <v>0</v>
      </c>
      <c r="AP51" s="12">
        <f t="shared" ref="AP51:AP52" si="35">AN51+AO51</f>
        <v>0</v>
      </c>
    </row>
    <row r="52" spans="2:42" ht="9" customHeight="1">
      <c r="B52" s="47"/>
      <c r="C52" s="48"/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  <c r="AM52" s="15"/>
      <c r="AN52" s="15">
        <f t="shared" si="3"/>
        <v>0</v>
      </c>
      <c r="AO52" s="15">
        <f t="shared" si="4"/>
        <v>0</v>
      </c>
      <c r="AP52" s="12">
        <f t="shared" si="35"/>
        <v>0</v>
      </c>
    </row>
    <row r="53" spans="2:42" ht="12" customHeight="1">
      <c r="F53" s="53"/>
      <c r="G53" s="53"/>
      <c r="H53" s="53"/>
      <c r="I53" s="53"/>
      <c r="J53" s="53"/>
      <c r="AM53" s="15"/>
    </row>
    <row r="54" spans="2:42" ht="12" customHeight="1">
      <c r="D54" s="54" t="s">
        <v>54</v>
      </c>
      <c r="E54" s="8" t="s">
        <v>55</v>
      </c>
      <c r="F54" s="53" t="s">
        <v>50</v>
      </c>
      <c r="M54" s="55" t="s">
        <v>5</v>
      </c>
      <c r="P54" s="56"/>
      <c r="Q54" s="57" t="s">
        <v>13</v>
      </c>
      <c r="R54" s="1" t="s">
        <v>11</v>
      </c>
      <c r="S54" s="56" t="s">
        <v>12</v>
      </c>
      <c r="T54" s="56"/>
      <c r="U54" s="56"/>
      <c r="V54" s="56"/>
      <c r="W54" s="56"/>
      <c r="X54" s="56"/>
      <c r="Y54" s="1"/>
      <c r="Z54" s="56"/>
      <c r="AA54" s="15"/>
      <c r="AB54" s="15"/>
      <c r="AC54" s="84" t="s">
        <v>22</v>
      </c>
      <c r="AD54" s="84"/>
      <c r="AE54" s="84"/>
      <c r="AF54" s="84"/>
      <c r="AG54" s="15"/>
      <c r="AH54" s="15"/>
      <c r="AM54" s="15" t="s">
        <v>2</v>
      </c>
      <c r="AN54" s="15">
        <f>SUMIF($AM$5:$AM$52,$AM54,AN$5:AN$52)</f>
        <v>0</v>
      </c>
      <c r="AO54" s="15">
        <f>SUMIF($AM$5:$AM$52,$AM54,AO$5:AO$52)</f>
        <v>0</v>
      </c>
      <c r="AP54" s="12">
        <f>AN54+AO54</f>
        <v>0</v>
      </c>
    </row>
    <row r="55" spans="2:42" ht="12" customHeight="1" thickBot="1">
      <c r="E55" s="8" t="s">
        <v>56</v>
      </c>
      <c r="F55" s="53" t="s">
        <v>51</v>
      </c>
      <c r="P55" s="58"/>
      <c r="Q55" s="58"/>
      <c r="R55" s="1" t="s">
        <v>11</v>
      </c>
      <c r="S55" s="59" t="str">
        <f>AN54&amp;"／"&amp;AP54</f>
        <v>0／0</v>
      </c>
      <c r="T55" s="59"/>
      <c r="AA55" s="15"/>
      <c r="AB55" s="15"/>
      <c r="AC55" s="85"/>
      <c r="AD55" s="85"/>
      <c r="AE55" s="85"/>
      <c r="AF55" s="85"/>
      <c r="AG55" s="15"/>
      <c r="AH55" s="15"/>
      <c r="AM55" s="15" t="s">
        <v>3</v>
      </c>
      <c r="AN55" s="15">
        <f>SUMIF($AM$5:$AM$52,$AM55,AN$5:AN$52)</f>
        <v>0</v>
      </c>
      <c r="AO55" s="15">
        <f>SUMIF($AM$5:$AM$52,$AM55,AO$5:AO$52)</f>
        <v>0</v>
      </c>
      <c r="AP55" s="12">
        <f>AN55+AO55</f>
        <v>0</v>
      </c>
    </row>
    <row r="56" spans="2:42" ht="12" customHeight="1" thickBot="1">
      <c r="E56" s="54" t="s">
        <v>53</v>
      </c>
      <c r="F56" s="53" t="s">
        <v>52</v>
      </c>
      <c r="P56" s="58"/>
      <c r="Q56" s="58"/>
      <c r="R56" s="1" t="s">
        <v>11</v>
      </c>
      <c r="S56" s="76" t="e">
        <f>AN54/AP54</f>
        <v>#DIV/0!</v>
      </c>
      <c r="T56" s="77"/>
      <c r="U56" s="1" t="s">
        <v>14</v>
      </c>
      <c r="V56" s="2"/>
      <c r="W56" s="3" t="e">
        <f>IF(S56&gt;=0.285,"4週8休以上","4週8休未満")</f>
        <v>#DIV/0!</v>
      </c>
      <c r="X56" s="3"/>
      <c r="Y56" s="4"/>
      <c r="Z56" s="1" t="s">
        <v>18</v>
      </c>
      <c r="AA56" s="60" t="e">
        <f>IF(S56&gt;=0.285,"ＯＫ","ＮＧ")</f>
        <v>#DIV/0!</v>
      </c>
      <c r="AB56" s="61"/>
      <c r="AC56" s="78" t="s">
        <v>23</v>
      </c>
      <c r="AD56" s="79"/>
      <c r="AE56" s="79"/>
      <c r="AF56" s="80"/>
      <c r="AG56" s="15"/>
      <c r="AH56" s="15"/>
      <c r="AO56" s="15"/>
      <c r="AP56" s="15"/>
    </row>
    <row r="57" spans="2:42" ht="12" customHeight="1">
      <c r="R57" s="1"/>
      <c r="S57" s="62"/>
      <c r="T57" s="63"/>
      <c r="Z57" s="15"/>
      <c r="AA57" s="58"/>
      <c r="AB57" s="61"/>
      <c r="AC57" s="81"/>
      <c r="AD57" s="82"/>
      <c r="AE57" s="82"/>
      <c r="AF57" s="83"/>
      <c r="AG57" s="15"/>
      <c r="AH57" s="15"/>
      <c r="AO57" s="15"/>
      <c r="AP57" s="15"/>
    </row>
    <row r="58" spans="2:42" ht="12" customHeight="1">
      <c r="E58" s="64"/>
      <c r="F58" s="64"/>
      <c r="G58" s="64"/>
      <c r="H58" s="64"/>
      <c r="I58" s="64"/>
      <c r="J58" s="64"/>
      <c r="K58" s="64"/>
      <c r="M58" s="55" t="s">
        <v>6</v>
      </c>
      <c r="P58" s="56"/>
      <c r="Q58" s="57" t="s">
        <v>13</v>
      </c>
      <c r="R58" s="58" t="s">
        <v>11</v>
      </c>
      <c r="S58" s="56" t="s">
        <v>12</v>
      </c>
      <c r="T58" s="56"/>
      <c r="U58" s="56"/>
      <c r="V58" s="56"/>
      <c r="W58" s="56"/>
      <c r="X58" s="56"/>
      <c r="Y58" s="1"/>
      <c r="Z58" s="56"/>
      <c r="AC58" s="70" t="s">
        <v>49</v>
      </c>
      <c r="AD58" s="71"/>
      <c r="AE58" s="71"/>
      <c r="AF58" s="72"/>
      <c r="AH58" s="65"/>
      <c r="AI58" s="65"/>
      <c r="AN58" s="12"/>
    </row>
    <row r="59" spans="2:42" ht="12" customHeight="1" thickBot="1">
      <c r="E59" s="17"/>
      <c r="F59" s="17"/>
      <c r="G59" s="17"/>
      <c r="H59" s="17"/>
      <c r="I59" s="17"/>
      <c r="J59" s="17"/>
      <c r="K59" s="17"/>
      <c r="P59" s="58"/>
      <c r="Q59" s="58"/>
      <c r="R59" s="1" t="s">
        <v>11</v>
      </c>
      <c r="S59" s="59" t="str">
        <f>AN55&amp;"／"&amp;AP55</f>
        <v>0／0</v>
      </c>
      <c r="T59" s="59"/>
      <c r="Z59" s="15"/>
      <c r="AC59" s="73"/>
      <c r="AD59" s="74"/>
      <c r="AE59" s="74"/>
      <c r="AF59" s="75"/>
      <c r="AG59" s="65" t="s">
        <v>19</v>
      </c>
      <c r="AH59" s="65"/>
      <c r="AI59" s="65"/>
    </row>
    <row r="60" spans="2:42" ht="12" customHeight="1" thickBot="1">
      <c r="P60" s="58"/>
      <c r="Q60" s="58"/>
      <c r="R60" s="1" t="s">
        <v>11</v>
      </c>
      <c r="S60" s="76" t="str">
        <f>IFERROR(AN55/AP55,"")</f>
        <v/>
      </c>
      <c r="T60" s="77"/>
      <c r="U60" s="1" t="s">
        <v>14</v>
      </c>
      <c r="V60" s="2"/>
      <c r="W60" s="3" t="str">
        <f>IF(S60="","",IF(S60&gt;=0.285,"4週8休以上","4週8休未満"))</f>
        <v/>
      </c>
      <c r="X60" s="66"/>
      <c r="Y60" s="4"/>
      <c r="AA60" s="15"/>
      <c r="AB60" s="15"/>
      <c r="AC60" s="84"/>
      <c r="AD60" s="84"/>
      <c r="AE60" s="84"/>
      <c r="AF60" s="84"/>
      <c r="AG60" s="15"/>
      <c r="AH60" s="15"/>
    </row>
    <row r="61" spans="2:42" ht="9" customHeight="1">
      <c r="AC61" s="84"/>
      <c r="AD61" s="84"/>
      <c r="AE61" s="84"/>
      <c r="AF61" s="84"/>
      <c r="AG61" s="15"/>
      <c r="AH61" s="15"/>
    </row>
    <row r="65" spans="19:31" ht="9" customHeight="1">
      <c r="S65" s="62"/>
      <c r="V65" s="56"/>
      <c r="W65" s="56"/>
      <c r="X65" s="56"/>
      <c r="Y65" s="56"/>
      <c r="Z65" s="56"/>
      <c r="AA65" s="56"/>
      <c r="AB65" s="56"/>
      <c r="AC65" s="56"/>
      <c r="AD65" s="56"/>
      <c r="AE65" s="1"/>
    </row>
    <row r="66" spans="19:31" ht="9" customHeight="1">
      <c r="V66" s="58"/>
      <c r="W66" s="58"/>
      <c r="X66" s="67"/>
      <c r="Y66" s="62"/>
      <c r="AC66" s="58"/>
      <c r="AD66" s="58"/>
      <c r="AE66" s="1"/>
    </row>
    <row r="67" spans="19:31" ht="9" customHeight="1">
      <c r="V67" s="58"/>
      <c r="W67" s="58"/>
      <c r="X67" s="67"/>
      <c r="Y67" s="84"/>
      <c r="Z67" s="84"/>
      <c r="AA67" s="15"/>
      <c r="AB67" s="15"/>
      <c r="AC67" s="58"/>
      <c r="AD67" s="58"/>
      <c r="AE67" s="58"/>
    </row>
    <row r="68" spans="19:31" ht="9" customHeight="1">
      <c r="X68" s="67"/>
      <c r="Y68" s="56"/>
      <c r="Z68" s="15"/>
      <c r="AA68" s="15"/>
      <c r="AB68" s="15"/>
      <c r="AC68" s="15"/>
      <c r="AD68" s="15"/>
      <c r="AE68" s="15"/>
    </row>
    <row r="69" spans="19:31" ht="9" customHeight="1">
      <c r="S69" s="62"/>
      <c r="V69" s="56"/>
      <c r="W69" s="56"/>
      <c r="X69" s="56"/>
      <c r="Y69" s="56"/>
      <c r="Z69" s="56"/>
      <c r="AA69" s="56"/>
      <c r="AB69" s="56"/>
      <c r="AC69" s="56"/>
      <c r="AD69" s="56"/>
      <c r="AE69" s="58"/>
    </row>
    <row r="70" spans="19:31" ht="9" customHeight="1">
      <c r="V70" s="58"/>
      <c r="W70" s="58"/>
      <c r="X70" s="67"/>
      <c r="Y70" s="56"/>
      <c r="Z70" s="15"/>
      <c r="AA70" s="15"/>
      <c r="AB70" s="15"/>
      <c r="AC70" s="58"/>
      <c r="AD70" s="58"/>
      <c r="AE70" s="58"/>
    </row>
    <row r="71" spans="19:31" ht="9" customHeight="1">
      <c r="V71" s="58"/>
      <c r="W71" s="58"/>
      <c r="X71" s="67"/>
      <c r="Y71" s="84"/>
      <c r="Z71" s="84"/>
      <c r="AA71" s="15"/>
      <c r="AB71" s="15"/>
      <c r="AC71" s="58"/>
      <c r="AD71" s="58"/>
      <c r="AE71" s="58"/>
    </row>
  </sheetData>
  <mergeCells count="13">
    <mergeCell ref="Y71:Z71"/>
    <mergeCell ref="S60:T60"/>
    <mergeCell ref="AC60:AD61"/>
    <mergeCell ref="AE60:AF61"/>
    <mergeCell ref="Y67:Z67"/>
    <mergeCell ref="N2:P2"/>
    <mergeCell ref="R2:T2"/>
    <mergeCell ref="Y2:AA2"/>
    <mergeCell ref="AC58:AF59"/>
    <mergeCell ref="S56:T56"/>
    <mergeCell ref="AC56:AF57"/>
    <mergeCell ref="AC54:AF55"/>
    <mergeCell ref="AF2:AH2"/>
  </mergeCells>
  <phoneticPr fontId="1"/>
  <conditionalFormatting sqref="E6:AI8">
    <cfRule type="expression" dxfId="14" priority="23">
      <formula>ISERR(FIND(E$5,"月火水木金 "))</formula>
    </cfRule>
  </conditionalFormatting>
  <conditionalFormatting sqref="E10:AI12">
    <cfRule type="expression" dxfId="13" priority="11">
      <formula>ISERR(FIND(E$9,"月火水木金 "))</formula>
    </cfRule>
  </conditionalFormatting>
  <conditionalFormatting sqref="E14:AI16">
    <cfRule type="expression" dxfId="12" priority="10">
      <formula>ISERR(FIND(E$13,"月火水木金 "))</formula>
    </cfRule>
  </conditionalFormatting>
  <conditionalFormatting sqref="E18:AI20">
    <cfRule type="expression" dxfId="11" priority="9">
      <formula>ISERR(FIND(E$17,"月火水木金 "))</formula>
    </cfRule>
  </conditionalFormatting>
  <conditionalFormatting sqref="E22:AI24">
    <cfRule type="expression" dxfId="10" priority="8">
      <formula>ISERR(FIND(E$21,"月火水木金 "))</formula>
    </cfRule>
  </conditionalFormatting>
  <conditionalFormatting sqref="E26:AI28">
    <cfRule type="expression" dxfId="9" priority="7">
      <formula>ISERR(FIND(E$25,"月火水木金 "))</formula>
    </cfRule>
  </conditionalFormatting>
  <conditionalFormatting sqref="E30:AI32">
    <cfRule type="expression" dxfId="8" priority="6">
      <formula>ISERR(FIND(E$29,"月火水木金 "))</formula>
    </cfRule>
  </conditionalFormatting>
  <conditionalFormatting sqref="E34:AI36">
    <cfRule type="expression" dxfId="7" priority="5">
      <formula>ISERR(FIND(E$33,"月火水木金 "))</formula>
    </cfRule>
  </conditionalFormatting>
  <conditionalFormatting sqref="E38:AI40">
    <cfRule type="expression" dxfId="6" priority="4">
      <formula>ISERR(FIND(E$37,"月火水木金 "))</formula>
    </cfRule>
  </conditionalFormatting>
  <conditionalFormatting sqref="E42:AI44">
    <cfRule type="expression" dxfId="5" priority="3">
      <formula>ISERR(FIND(E$41,"月火水木金 "))</formula>
    </cfRule>
  </conditionalFormatting>
  <conditionalFormatting sqref="E46:AI48">
    <cfRule type="expression" dxfId="4" priority="2">
      <formula>ISERR(FIND(E$45,"月火水木金 "))</formula>
    </cfRule>
  </conditionalFormatting>
  <conditionalFormatting sqref="E50:AI52">
    <cfRule type="expression" dxfId="3" priority="1">
      <formula>ISERR(FIND(E$49,"月火水木金 "))</formula>
    </cfRule>
  </conditionalFormatting>
  <dataValidations count="2">
    <dataValidation type="list" allowBlank="1" sqref="E6:AI8 E30:AI32 E10:AI12 E34:AI36 E38:AI40 E14:AI16 E18:AI20 E22:AI24 E26:AI28 E42:AI44 E46:AI48 E50:AI52">
      <formula1>$E$53:$E$55</formula1>
    </dataValidation>
    <dataValidation type="list" allowBlank="1" showInputMessage="1" showErrorMessage="1" sqref="AC58:AF59">
      <formula1>"　,達成,未達成"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workbookViewId="0"/>
  </sheetViews>
  <sheetFormatPr defaultRowHeight="18" customHeight="1"/>
  <cols>
    <col min="1" max="1" width="2.5" customWidth="1"/>
    <col min="2" max="2" width="11.75" bestFit="1" customWidth="1"/>
    <col min="3" max="3" width="5.75" bestFit="1" customWidth="1"/>
    <col min="4" max="4" width="13" bestFit="1" customWidth="1"/>
  </cols>
  <sheetData>
    <row r="1" spans="2:4" ht="18" customHeight="1">
      <c r="B1" s="5" t="s">
        <v>26</v>
      </c>
      <c r="C1" s="5" t="s">
        <v>43</v>
      </c>
      <c r="D1" s="5" t="s">
        <v>48</v>
      </c>
    </row>
    <row r="2" spans="2:4" ht="18" customHeight="1">
      <c r="B2" s="6">
        <v>45045</v>
      </c>
      <c r="C2" s="6" t="s">
        <v>44</v>
      </c>
      <c r="D2" t="s">
        <v>27</v>
      </c>
    </row>
    <row r="3" spans="2:4" ht="18" customHeight="1">
      <c r="B3" s="6">
        <v>45049</v>
      </c>
      <c r="C3" s="6" t="s">
        <v>44</v>
      </c>
      <c r="D3" t="s">
        <v>28</v>
      </c>
    </row>
    <row r="4" spans="2:4" ht="18" customHeight="1">
      <c r="B4" s="6">
        <v>45050</v>
      </c>
      <c r="C4" s="6" t="s">
        <v>44</v>
      </c>
      <c r="D4" t="s">
        <v>29</v>
      </c>
    </row>
    <row r="5" spans="2:4" ht="18" customHeight="1">
      <c r="B5" s="6">
        <v>45051</v>
      </c>
      <c r="C5" s="6" t="s">
        <v>44</v>
      </c>
      <c r="D5" t="s">
        <v>30</v>
      </c>
    </row>
    <row r="6" spans="2:4" ht="18" customHeight="1">
      <c r="B6" s="6">
        <v>45124</v>
      </c>
      <c r="C6" s="6" t="s">
        <v>44</v>
      </c>
      <c r="D6" t="s">
        <v>31</v>
      </c>
    </row>
    <row r="7" spans="2:4" ht="18" customHeight="1">
      <c r="B7" s="6">
        <v>45149</v>
      </c>
      <c r="C7" s="6" t="s">
        <v>44</v>
      </c>
      <c r="D7" t="s">
        <v>32</v>
      </c>
    </row>
    <row r="8" spans="2:4" ht="18" customHeight="1">
      <c r="B8" s="6">
        <v>45151</v>
      </c>
      <c r="C8" s="6" t="s">
        <v>15</v>
      </c>
      <c r="D8" t="s">
        <v>47</v>
      </c>
    </row>
    <row r="9" spans="2:4" ht="18" customHeight="1">
      <c r="B9" s="6">
        <v>45152</v>
      </c>
      <c r="C9" s="6" t="s">
        <v>15</v>
      </c>
      <c r="D9" t="s">
        <v>47</v>
      </c>
    </row>
    <row r="10" spans="2:4" ht="18" customHeight="1">
      <c r="B10" s="6">
        <v>45153</v>
      </c>
      <c r="C10" s="6" t="s">
        <v>15</v>
      </c>
      <c r="D10" t="s">
        <v>47</v>
      </c>
    </row>
    <row r="11" spans="2:4" ht="18" customHeight="1">
      <c r="B11" s="6">
        <v>45187</v>
      </c>
      <c r="C11" s="6" t="s">
        <v>44</v>
      </c>
      <c r="D11" t="s">
        <v>33</v>
      </c>
    </row>
    <row r="12" spans="2:4" ht="18" customHeight="1">
      <c r="B12" s="6">
        <v>45192</v>
      </c>
      <c r="C12" s="6" t="s">
        <v>44</v>
      </c>
      <c r="D12" t="s">
        <v>34</v>
      </c>
    </row>
    <row r="13" spans="2:4" ht="18" customHeight="1">
      <c r="B13" s="6">
        <v>45208</v>
      </c>
      <c r="C13" s="6" t="s">
        <v>44</v>
      </c>
      <c r="D13" t="s">
        <v>35</v>
      </c>
    </row>
    <row r="14" spans="2:4" ht="18" customHeight="1">
      <c r="B14" s="6">
        <v>45233</v>
      </c>
      <c r="C14" s="6" t="s">
        <v>44</v>
      </c>
      <c r="D14" t="s">
        <v>36</v>
      </c>
    </row>
    <row r="15" spans="2:4" ht="18" customHeight="1">
      <c r="B15" s="6">
        <v>45253</v>
      </c>
      <c r="C15" s="6" t="s">
        <v>44</v>
      </c>
      <c r="D15" t="s">
        <v>37</v>
      </c>
    </row>
    <row r="16" spans="2:4" ht="18" customHeight="1">
      <c r="B16" s="6">
        <v>45289</v>
      </c>
      <c r="C16" s="6" t="s">
        <v>16</v>
      </c>
      <c r="D16" t="s">
        <v>46</v>
      </c>
    </row>
    <row r="17" spans="2:4" ht="18" customHeight="1">
      <c r="B17" s="6">
        <v>45290</v>
      </c>
      <c r="C17" s="6" t="s">
        <v>16</v>
      </c>
      <c r="D17" t="s">
        <v>46</v>
      </c>
    </row>
    <row r="18" spans="2:4" ht="18" customHeight="1">
      <c r="B18" s="6">
        <v>45291</v>
      </c>
      <c r="C18" s="6" t="s">
        <v>16</v>
      </c>
      <c r="D18" t="s">
        <v>46</v>
      </c>
    </row>
    <row r="19" spans="2:4" ht="18" customHeight="1">
      <c r="B19" s="6">
        <v>45292</v>
      </c>
      <c r="C19" s="6" t="s">
        <v>16</v>
      </c>
      <c r="D19" t="s">
        <v>46</v>
      </c>
    </row>
    <row r="20" spans="2:4" ht="18" customHeight="1">
      <c r="B20" s="6">
        <v>45293</v>
      </c>
      <c r="C20" s="6" t="s">
        <v>16</v>
      </c>
      <c r="D20" t="s">
        <v>46</v>
      </c>
    </row>
    <row r="21" spans="2:4" ht="18" customHeight="1">
      <c r="B21" s="6">
        <v>45294</v>
      </c>
      <c r="C21" s="6" t="s">
        <v>16</v>
      </c>
      <c r="D21" t="s">
        <v>46</v>
      </c>
    </row>
    <row r="22" spans="2:4" ht="18" customHeight="1">
      <c r="B22" s="6">
        <v>45299</v>
      </c>
      <c r="C22" s="6" t="s">
        <v>44</v>
      </c>
      <c r="D22" t="s">
        <v>38</v>
      </c>
    </row>
    <row r="23" spans="2:4" ht="18" customHeight="1">
      <c r="B23" s="6">
        <v>45333</v>
      </c>
      <c r="C23" s="6" t="s">
        <v>44</v>
      </c>
      <c r="D23" t="s">
        <v>39</v>
      </c>
    </row>
    <row r="24" spans="2:4" ht="18" customHeight="1">
      <c r="B24" s="6">
        <v>45334</v>
      </c>
      <c r="C24" s="6" t="s">
        <v>45</v>
      </c>
      <c r="D24" t="s">
        <v>40</v>
      </c>
    </row>
    <row r="25" spans="2:4" ht="18" customHeight="1">
      <c r="B25" s="6">
        <v>45345</v>
      </c>
      <c r="C25" s="6" t="s">
        <v>44</v>
      </c>
      <c r="D25" t="s">
        <v>41</v>
      </c>
    </row>
    <row r="26" spans="2:4" ht="18" customHeight="1">
      <c r="B26" s="6">
        <v>45371</v>
      </c>
      <c r="C26" s="6" t="s">
        <v>44</v>
      </c>
      <c r="D26" t="s">
        <v>42</v>
      </c>
    </row>
    <row r="27" spans="2:4" ht="18" customHeight="1">
      <c r="B27" s="6"/>
      <c r="C27" s="6"/>
    </row>
    <row r="28" spans="2:4" ht="18" customHeight="1">
      <c r="B28" s="6"/>
      <c r="C28" s="6"/>
    </row>
    <row r="29" spans="2:4" ht="18" customHeight="1">
      <c r="B29" s="6"/>
      <c r="C29" s="6"/>
    </row>
    <row r="30" spans="2:4" ht="18" customHeight="1">
      <c r="B30" s="6"/>
      <c r="C30" s="6"/>
    </row>
    <row r="31" spans="2:4" ht="18" customHeight="1">
      <c r="B31" s="6"/>
      <c r="C31" s="6"/>
    </row>
    <row r="32" spans="2:4" ht="18" customHeight="1">
      <c r="B32" s="6"/>
      <c r="C32" s="6"/>
    </row>
    <row r="33" spans="2:3" ht="18" customHeight="1">
      <c r="B33" s="6"/>
      <c r="C33" s="6"/>
    </row>
    <row r="34" spans="2:3" ht="18" customHeight="1">
      <c r="B34" s="6"/>
      <c r="C34" s="6"/>
    </row>
    <row r="35" spans="2:3" ht="18" customHeight="1">
      <c r="B35" s="6"/>
      <c r="C35" s="6"/>
    </row>
    <row r="36" spans="2:3" ht="18" customHeight="1">
      <c r="B36" s="6"/>
      <c r="C36" s="6"/>
    </row>
    <row r="37" spans="2:3" ht="18" customHeight="1">
      <c r="B37" s="6"/>
      <c r="C37" s="6"/>
    </row>
    <row r="38" spans="2:3" ht="18" customHeight="1">
      <c r="B38" s="6"/>
      <c r="C38" s="6"/>
    </row>
    <row r="39" spans="2:3" ht="18" customHeight="1">
      <c r="B39" s="6"/>
      <c r="C39" s="6"/>
    </row>
    <row r="40" spans="2:3" ht="18" customHeight="1">
      <c r="B40" s="6"/>
      <c r="C40" s="6"/>
    </row>
    <row r="41" spans="2:3" ht="18" customHeight="1">
      <c r="B41" s="6"/>
      <c r="C41" s="6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休日取得計画（実績）書</vt:lpstr>
      <vt:lpstr>休日設定シート</vt:lpstr>
      <vt:lpstr>'休日取得計画（実績）書'!Print_Area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2023-03-08T00:54:46Z</cp:lastPrinted>
  <dcterms:created xsi:type="dcterms:W3CDTF">2017-12-11T04:11:28Z</dcterms:created>
  <dcterms:modified xsi:type="dcterms:W3CDTF">2023-03-10T06:47:53Z</dcterms:modified>
</cp:coreProperties>
</file>