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FS01.toyama-city.local\リダイレクト\111002\Desktop\"/>
    </mc:Choice>
  </mc:AlternateContent>
  <bookViews>
    <workbookView xWindow="0" yWindow="0" windowWidth="20520" windowHeight="9555" tabRatio="877"/>
  </bookViews>
  <sheets>
    <sheet name="補助対象事業所等調書（様式1-2）" sheetId="41" r:id="rId1"/>
    <sheet name="データ" sheetId="42" r:id="rId2"/>
  </sheets>
  <definedNames>
    <definedName name="_xlnm.Print_Area" localSheetId="0">'補助対象事業所等調書（様式1-2）'!$A$1:$Z$15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" i="41" l="1"/>
  <c r="AD5" i="41" s="1"/>
  <c r="AE5" i="41"/>
  <c r="AC6" i="41"/>
  <c r="AD6" i="41" s="1"/>
  <c r="AE6" i="41"/>
  <c r="AC7" i="41"/>
  <c r="AD7" i="41" s="1"/>
  <c r="AE7" i="41"/>
  <c r="AC8" i="41"/>
  <c r="AD8" i="41" s="1"/>
  <c r="AE8" i="41"/>
  <c r="AC9" i="41"/>
  <c r="AD9" i="41" s="1"/>
  <c r="AE9" i="41"/>
  <c r="AC10" i="41"/>
  <c r="AD10" i="41" s="1"/>
  <c r="AE10" i="41"/>
  <c r="AC11" i="41"/>
  <c r="AD11" i="41"/>
  <c r="AE11" i="41"/>
  <c r="AC12" i="41"/>
  <c r="AD12" i="41"/>
  <c r="AE12" i="41"/>
  <c r="AC13" i="41"/>
  <c r="AD13" i="41" s="1"/>
  <c r="AE13" i="41"/>
  <c r="AC14" i="41"/>
  <c r="AD14" i="41" s="1"/>
  <c r="AE14" i="41"/>
  <c r="AC15" i="41"/>
  <c r="AD15" i="41"/>
  <c r="AE15" i="41"/>
  <c r="AC16" i="41"/>
  <c r="AD16" i="41"/>
  <c r="AE16" i="41"/>
  <c r="AC17" i="41"/>
  <c r="AD17" i="41" s="1"/>
  <c r="AE17" i="41"/>
  <c r="AC18" i="41"/>
  <c r="AD18" i="41" s="1"/>
  <c r="AE18" i="41"/>
  <c r="AC19" i="41"/>
  <c r="AD19" i="41"/>
  <c r="AE19" i="41"/>
  <c r="AC20" i="41"/>
  <c r="AD20" i="41"/>
  <c r="AE20" i="41"/>
  <c r="AC21" i="41"/>
  <c r="AD21" i="41" s="1"/>
  <c r="AE21" i="41"/>
  <c r="AE4" i="41"/>
  <c r="AD4" i="41"/>
  <c r="AC4" i="41"/>
  <c r="Y5" i="41" l="1"/>
  <c r="Y6" i="41"/>
  <c r="Y4" i="41"/>
  <c r="Y7" i="41"/>
  <c r="Y8" i="41"/>
  <c r="Y9" i="41"/>
  <c r="Y10" i="41"/>
  <c r="Y11" i="41"/>
  <c r="Y12" i="41"/>
  <c r="Y13" i="41"/>
  <c r="Y14" i="41"/>
  <c r="X5" i="41" l="1"/>
  <c r="Z5" i="41" s="1"/>
  <c r="X6" i="41"/>
  <c r="Z6" i="41" s="1"/>
  <c r="X7" i="41"/>
  <c r="Z7" i="41" s="1"/>
  <c r="X8" i="41"/>
  <c r="Z8" i="41" s="1"/>
  <c r="X9" i="41"/>
  <c r="Z9" i="41" s="1"/>
  <c r="X10" i="41"/>
  <c r="Z10" i="41" s="1"/>
  <c r="X11" i="41"/>
  <c r="Z11" i="41" s="1"/>
  <c r="X12" i="41"/>
  <c r="Z12" i="41" s="1"/>
  <c r="X13" i="41"/>
  <c r="Z13" i="41" s="1"/>
  <c r="X14" i="41"/>
  <c r="Z14" i="41" s="1"/>
  <c r="X4" i="41"/>
  <c r="Z4" i="41" s="1"/>
  <c r="Z15" i="41" l="1"/>
</calcChain>
</file>

<file path=xl/comments1.xml><?xml version="1.0" encoding="utf-8"?>
<comments xmlns="http://schemas.openxmlformats.org/spreadsheetml/2006/main">
  <authors>
    <author>富山市</author>
  </authors>
  <commentLis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<sst xmlns="http://schemas.openxmlformats.org/spreadsheetml/2006/main" count="42" uniqueCount="39">
  <si>
    <t>№</t>
  </si>
  <si>
    <t>自立訓練（機能訓練）（障害）</t>
    <rPh sb="0" eb="4">
      <t>ジリツクンレン</t>
    </rPh>
    <rPh sb="5" eb="9">
      <t>キノウクンレン</t>
    </rPh>
    <rPh sb="11" eb="13">
      <t>ショウガイ</t>
    </rPh>
    <phoneticPr fontId="1"/>
  </si>
  <si>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</si>
  <si>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</si>
  <si>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r>
      <t>※当様式は</t>
    </r>
    <r>
      <rPr>
        <u/>
        <sz val="11"/>
        <rFont val="ＭＳ 明朝"/>
        <family val="1"/>
        <charset val="128"/>
      </rPr>
      <t xml:space="preserve">法人ごとに全ての事業所分をまとめて
</t>
    </r>
    <r>
      <rPr>
        <sz val="11"/>
        <rFont val="ＭＳ 明朝"/>
        <family val="1"/>
        <charset val="128"/>
      </rPr>
      <t>　作成してください。</t>
    </r>
    <rPh sb="1" eb="2">
      <t>トウ</t>
    </rPh>
    <rPh sb="2" eb="4">
      <t>ヨウシキ</t>
    </rPh>
    <rPh sb="5" eb="7">
      <t>ホウジン</t>
    </rPh>
    <rPh sb="10" eb="11">
      <t>スベ</t>
    </rPh>
    <rPh sb="13" eb="16">
      <t>ジギョウショ</t>
    </rPh>
    <rPh sb="16" eb="17">
      <t>ブン</t>
    </rPh>
    <rPh sb="24" eb="26">
      <t>サクセイ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</si>
  <si>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</si>
  <si>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サービス種別</t>
    <rPh sb="4" eb="6">
      <t>シュベツ</t>
    </rPh>
    <phoneticPr fontId="1"/>
  </si>
  <si>
    <t>施設入所支援（障害）</t>
    <rPh sb="0" eb="2">
      <t>シセツ</t>
    </rPh>
    <rPh sb="2" eb="6">
      <t>ニュウショシエン</t>
    </rPh>
    <rPh sb="7" eb="9">
      <t>ショウガイ</t>
    </rPh>
    <phoneticPr fontId="1"/>
  </si>
  <si>
    <t>療養介護（障害）</t>
    <rPh sb="0" eb="4">
      <t>リョウヨウカイゴ</t>
    </rPh>
    <rPh sb="5" eb="7">
      <t>ショウガイ</t>
    </rPh>
    <phoneticPr fontId="1"/>
  </si>
  <si>
    <t>共同生活援助（障害）</t>
    <rPh sb="0" eb="2">
      <t>キョウドウ</t>
    </rPh>
    <rPh sb="2" eb="4">
      <t>セイカツ</t>
    </rPh>
    <rPh sb="4" eb="6">
      <t>エンジョ</t>
    </rPh>
    <rPh sb="7" eb="9">
      <t>ショウガイ</t>
    </rPh>
    <phoneticPr fontId="1"/>
  </si>
  <si>
    <t>就労移行支援（障害）</t>
    <rPh sb="0" eb="6">
      <t>シュウロウイコウシエン</t>
    </rPh>
    <rPh sb="7" eb="9">
      <t>ショウガイ</t>
    </rPh>
    <phoneticPr fontId="1"/>
  </si>
  <si>
    <t>短期入所（障害）</t>
    <rPh sb="0" eb="4">
      <t>タンキニュウショ</t>
    </rPh>
    <rPh sb="5" eb="7">
      <t>ショウガイ</t>
    </rPh>
    <phoneticPr fontId="1"/>
  </si>
  <si>
    <t>　</t>
  </si>
  <si>
    <t>支給金額</t>
    <rPh sb="0" eb="4">
      <t>シキュウキンガク</t>
    </rPh>
    <phoneticPr fontId="1"/>
  </si>
  <si>
    <t>自立訓練（生活訓練）（障害）</t>
    <rPh sb="0" eb="4">
      <t>ジリツクンレン</t>
    </rPh>
    <rPh sb="5" eb="9">
      <t>セイカツクンレン</t>
    </rPh>
    <rPh sb="11" eb="13">
      <t>ショウガイ</t>
    </rPh>
    <phoneticPr fontId="1"/>
  </si>
  <si>
    <t>生活介護（障害）</t>
    <rPh sb="0" eb="2">
      <t>セイカツ</t>
    </rPh>
    <rPh sb="2" eb="4">
      <t>カイゴ</t>
    </rPh>
    <rPh sb="5" eb="7">
      <t>ショウガイ</t>
    </rPh>
    <phoneticPr fontId="1"/>
  </si>
  <si>
    <t>就労継続支援（障害）</t>
    <rPh sb="0" eb="6">
      <t>シュウロウケイゾクシエン</t>
    </rPh>
    <rPh sb="7" eb="9">
      <t>ショウガイ</t>
    </rPh>
    <phoneticPr fontId="1"/>
  </si>
  <si>
    <t>例</t>
    <rPh sb="0" eb="1">
      <t>レイ</t>
    </rPh>
    <phoneticPr fontId="1"/>
  </si>
  <si>
    <t>合計</t>
    <rPh sb="0" eb="2">
      <t>ゴウケイ</t>
    </rPh>
    <phoneticPr fontId="1"/>
  </si>
  <si>
    <t>富山太郎施設</t>
    <rPh sb="0" eb="2">
      <t>トヤマ</t>
    </rPh>
    <rPh sb="2" eb="4">
      <t>タロウ</t>
    </rPh>
    <rPh sb="4" eb="6">
      <t>シセツ</t>
    </rPh>
    <phoneticPr fontId="1"/>
  </si>
  <si>
    <t>高岡花子事業所</t>
    <rPh sb="0" eb="2">
      <t>タカオカ</t>
    </rPh>
    <rPh sb="2" eb="4">
      <t>ハナコ</t>
    </rPh>
    <rPh sb="4" eb="7">
      <t>ジギョウショ</t>
    </rPh>
    <phoneticPr fontId="1"/>
  </si>
  <si>
    <t>支給対象事業所等調書（様式第１－２号）</t>
    <rPh sb="0" eb="2">
      <t>シキュウ</t>
    </rPh>
    <phoneticPr fontId="1"/>
  </si>
  <si>
    <t>食事の提供</t>
    <rPh sb="0" eb="2">
      <t>ショクジ</t>
    </rPh>
    <rPh sb="3" eb="5">
      <t>テイキョウ</t>
    </rPh>
    <phoneticPr fontId="1"/>
  </si>
  <si>
    <t>光熱費・燃料費分</t>
    <rPh sb="0" eb="3">
      <t>コウネツヒ</t>
    </rPh>
    <rPh sb="4" eb="8">
      <t>ネンリョウヒブン</t>
    </rPh>
    <phoneticPr fontId="1"/>
  </si>
  <si>
    <t>食材料費分</t>
    <rPh sb="0" eb="5">
      <t>ショクザイリョウヒブン</t>
    </rPh>
    <phoneticPr fontId="1"/>
  </si>
  <si>
    <t>燃料費・光熱費</t>
    <rPh sb="0" eb="3">
      <t>ネンリョウヒ</t>
    </rPh>
    <rPh sb="4" eb="7">
      <t>コウネツヒ</t>
    </rPh>
    <phoneticPr fontId="1"/>
  </si>
  <si>
    <t>食材料費</t>
    <rPh sb="0" eb="4">
      <t>ショクザイリョウヒ</t>
    </rPh>
    <phoneticPr fontId="1"/>
  </si>
  <si>
    <t>有り</t>
  </si>
  <si>
    <t>地域活動支援センター（Ⅱ型を除く）（障害）</t>
    <rPh sb="0" eb="6">
      <t>チイキカツドウシエン</t>
    </rPh>
    <rPh sb="12" eb="13">
      <t>カタ</t>
    </rPh>
    <rPh sb="14" eb="15">
      <t>ノゾ</t>
    </rPh>
    <rPh sb="18" eb="20">
      <t>ショウガイ</t>
    </rPh>
    <phoneticPr fontId="1"/>
  </si>
  <si>
    <t>心身障害者共同作業所（障害）</t>
    <rPh sb="0" eb="2">
      <t>シンシン</t>
    </rPh>
    <rPh sb="2" eb="5">
      <t>ショウガイシャ</t>
    </rPh>
    <rPh sb="5" eb="7">
      <t>キョウドウ</t>
    </rPh>
    <rPh sb="7" eb="10">
      <t>サギョウショ</t>
    </rPh>
    <rPh sb="11" eb="13">
      <t>ショウガイ</t>
    </rPh>
    <phoneticPr fontId="1"/>
  </si>
  <si>
    <t>居宅介護支援（障害）</t>
    <rPh sb="0" eb="4">
      <t>キョタクカイゴ</t>
    </rPh>
    <rPh sb="4" eb="6">
      <t>シエン</t>
    </rPh>
    <rPh sb="7" eb="9">
      <t>ショウガイ</t>
    </rPh>
    <phoneticPr fontId="8"/>
  </si>
  <si>
    <t>重度訪問（障害）</t>
    <rPh sb="0" eb="4">
      <t>ジュウドホウモン</t>
    </rPh>
    <rPh sb="5" eb="7">
      <t>ショウガイ</t>
    </rPh>
    <phoneticPr fontId="8"/>
  </si>
  <si>
    <t>同行援護（障害）</t>
    <rPh sb="0" eb="4">
      <t>ドウコウエンゴ</t>
    </rPh>
    <rPh sb="5" eb="7">
      <t>ショウガイ</t>
    </rPh>
    <phoneticPr fontId="8"/>
  </si>
  <si>
    <t>行動援護（障害）</t>
    <rPh sb="0" eb="2">
      <t>コウドウ</t>
    </rPh>
    <rPh sb="2" eb="4">
      <t>エンゴ</t>
    </rPh>
    <rPh sb="5" eb="7">
      <t>ショウガイ</t>
    </rPh>
    <phoneticPr fontId="8"/>
  </si>
  <si>
    <t>就労定着支援（障害）</t>
    <rPh sb="0" eb="4">
      <t>シュウロウテイチャク</t>
    </rPh>
    <rPh sb="4" eb="6">
      <t>シエン</t>
    </rPh>
    <rPh sb="7" eb="9">
      <t>ショウガイ</t>
    </rPh>
    <phoneticPr fontId="8"/>
  </si>
  <si>
    <t>自立生活援助（障害）</t>
    <rPh sb="0" eb="6">
      <t>ジリツセイカツエンジョ</t>
    </rPh>
    <rPh sb="7" eb="9">
      <t>ショウガイ</t>
    </rPh>
    <phoneticPr fontId="8"/>
  </si>
  <si>
    <t>計画相談支援（障害）</t>
    <rPh sb="0" eb="2">
      <t>ケイカク</t>
    </rPh>
    <rPh sb="2" eb="4">
      <t>ソウダン</t>
    </rPh>
    <rPh sb="4" eb="6">
      <t>シエン</t>
    </rPh>
    <rPh sb="7" eb="9">
      <t>ショウガイ</t>
    </rPh>
    <phoneticPr fontId="8"/>
  </si>
  <si>
    <t>地域移行支援（障害）</t>
    <rPh sb="0" eb="4">
      <t>チイキイコウ</t>
    </rPh>
    <rPh sb="4" eb="6">
      <t>シエン</t>
    </rPh>
    <rPh sb="7" eb="9">
      <t>ショウガイ</t>
    </rPh>
    <phoneticPr fontId="8"/>
  </si>
  <si>
    <t>地域定着支援（障害）</t>
    <rPh sb="0" eb="4">
      <t>チイキテイチャク</t>
    </rPh>
    <rPh sb="4" eb="6">
      <t>シエン</t>
    </rPh>
    <rPh sb="7" eb="9">
      <t>ショウガイ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</si>
</sst>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176" fontId="4" fillId="3" borderId="9" xfId="0" applyNumberFormat="1" applyFont="1" applyFill="1" applyBorder="1" applyAlignment="1" applyProtection="1">
      <alignment horizontal="center" vertical="center" shrinkToFit="1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5" borderId="1" xfId="0" applyNumberForma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6" borderId="2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</xf>
    <xf numFmtId="176" fontId="4" fillId="6" borderId="1" xfId="0" applyNumberFormat="1" applyFont="1" applyFill="1" applyBorder="1" applyAlignment="1" applyProtection="1">
      <alignment horizontal="center" vertical="center" shrinkToFit="1"/>
    </xf>
    <xf numFmtId="0" fontId="4" fillId="6" borderId="7" xfId="0" applyFont="1" applyFill="1" applyBorder="1" applyAlignment="1" applyProtection="1">
      <alignment horizontal="center" vertical="center" shrinkToFit="1"/>
      <protection locked="0"/>
    </xf>
    <xf numFmtId="176" fontId="4" fillId="6" borderId="7" xfId="0" applyNumberFormat="1" applyFont="1" applyFill="1" applyBorder="1" applyAlignment="1" applyProtection="1">
      <alignment horizontal="center" vertical="center" shrinkToFit="1"/>
    </xf>
    <xf numFmtId="176" fontId="4" fillId="3" borderId="12" xfId="0" applyNumberFormat="1" applyFont="1" applyFill="1" applyBorder="1" applyAlignment="1" applyProtection="1">
      <alignment horizontal="center" vertical="center" shrinkToFit="1"/>
    </xf>
    <xf numFmtId="176" fontId="4" fillId="2" borderId="11" xfId="0" applyNumberFormat="1" applyFont="1" applyFill="1" applyBorder="1" applyAlignment="1" applyProtection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right" vertical="center" shrinkToFit="1"/>
      <protection locked="0"/>
    </xf>
    <xf numFmtId="176" fontId="4" fillId="6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Fill="1" applyBorder="1" applyAlignment="1" applyProtection="1">
      <alignment horizontal="left" vertical="center" wrapText="1" shrinkToFit="1"/>
      <protection locked="0"/>
    </xf>
    <xf numFmtId="0" fontId="2" fillId="0" borderId="5" xfId="0" applyFont="1" applyFill="1" applyBorder="1" applyAlignment="1" applyProtection="1">
      <alignment horizontal="left" vertical="center" wrapText="1" shrinkToFit="1"/>
      <protection locked="0"/>
    </xf>
    <xf numFmtId="0" fontId="2" fillId="0" borderId="7" xfId="0" applyFont="1" applyFill="1" applyBorder="1" applyAlignment="1" applyProtection="1">
      <alignment horizontal="left" vertical="center" wrapText="1" shrinkToFit="1"/>
      <protection locked="0"/>
    </xf>
    <xf numFmtId="0" fontId="0" fillId="7" borderId="1" xfId="0" applyFill="1" applyBorder="1">
      <alignment vertical="center"/>
    </xf>
    <xf numFmtId="176" fontId="0" fillId="7" borderId="1" xfId="0" applyNumberFormat="1" applyFill="1" applyBorder="1" applyAlignment="1">
      <alignment vertical="center"/>
    </xf>
  </cellXfs>
  <cellStyles count="1">
    <cellStyle name="標準" xfId="0" builtinId="0"/>
  </cellStyles>
  <dxfs count="48"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</dxfs>
  <tableStyles count="0" defaultTableStyle="TableStyleMedium2" defaultPivotStyle="PivotStyleLight16"/>
  <colors>
    <mruColors>
      <color rgb="FFCCCCFF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30"/>
  <sheetViews>
    <sheetView tabSelected="1" view="pageBreakPreview" zoomScaleSheetLayoutView="100" workbookViewId="0">
      <selection activeCell="C6" sqref="C6"/>
    </sheetView>
  </sheetViews>
  <sheetFormatPr defaultColWidth="9" defaultRowHeight="13.5" x14ac:dyDescent="0.15"/>
  <cols>
    <col min="1" max="2" width="2.375" style="1" customWidth="1"/>
    <col min="3" max="3" width="17.625" style="1" customWidth="1"/>
    <col min="4" max="14" width="3.5" style="1" customWidth="1"/>
    <col min="15" max="21" width="3.625" style="1" customWidth="1"/>
    <col min="22" max="26" width="12.875" style="1" customWidth="1"/>
    <col min="27" max="16384" width="9" style="1"/>
  </cols>
  <sheetData>
    <row r="1" spans="1:31" ht="30" customHeight="1" x14ac:dyDescent="0.15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2" t="s">
        <v>4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1" ht="27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12</v>
      </c>
      <c r="S2" s="3"/>
      <c r="T2" s="3"/>
      <c r="U2" s="3"/>
      <c r="V2" s="3"/>
      <c r="W2" s="3"/>
      <c r="X2" s="3"/>
      <c r="Y2" s="3"/>
      <c r="Z2" s="3"/>
    </row>
    <row r="3" spans="1:31" ht="32.25" customHeight="1" x14ac:dyDescent="0.15">
      <c r="A3" s="33" t="s">
        <v>0</v>
      </c>
      <c r="B3" s="33"/>
      <c r="C3" s="4" t="s">
        <v>2</v>
      </c>
      <c r="D3" s="34" t="s">
        <v>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6</v>
      </c>
      <c r="P3" s="35"/>
      <c r="Q3" s="35"/>
      <c r="R3" s="35"/>
      <c r="S3" s="35"/>
      <c r="T3" s="35"/>
      <c r="U3" s="35"/>
      <c r="V3" s="8" t="s">
        <v>3</v>
      </c>
      <c r="W3" s="19" t="s">
        <v>22</v>
      </c>
      <c r="X3" s="19" t="s">
        <v>23</v>
      </c>
      <c r="Y3" s="19" t="s">
        <v>24</v>
      </c>
      <c r="Z3" s="13" t="s">
        <v>13</v>
      </c>
    </row>
    <row r="4" spans="1:31" ht="36.75" customHeight="1" x14ac:dyDescent="0.15">
      <c r="A4" s="36" t="s">
        <v>17</v>
      </c>
      <c r="B4" s="36"/>
      <c r="C4" s="5">
        <v>1234567890</v>
      </c>
      <c r="D4" s="37" t="s">
        <v>19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7</v>
      </c>
      <c r="P4" s="38"/>
      <c r="Q4" s="38"/>
      <c r="R4" s="38"/>
      <c r="S4" s="38"/>
      <c r="T4" s="38"/>
      <c r="U4" s="38"/>
      <c r="V4" s="9">
        <v>20</v>
      </c>
      <c r="W4" s="20" t="s">
        <v>27</v>
      </c>
      <c r="X4" s="22">
        <f>IFERROR($AD4,"")</f>
        <v>76000</v>
      </c>
      <c r="Y4" s="28">
        <f>IF(W4="有り",V4*AE4,0)</f>
        <v>100000</v>
      </c>
      <c r="Z4" s="14">
        <f>X4+Y4</f>
        <v>176000</v>
      </c>
      <c r="AC4" s="1">
        <f>VLOOKUP($O4,データ!$A$3:$B$23,2,0)</f>
        <v>3800</v>
      </c>
      <c r="AD4" s="1">
        <f>IF($AC4=10000,10000,$AC4*$V4)</f>
        <v>76000</v>
      </c>
      <c r="AE4" s="1">
        <f>VLOOKUP($O4,データ!$A$3:$C$23,3,0)</f>
        <v>5000</v>
      </c>
    </row>
    <row r="5" spans="1:31" ht="36.75" customHeight="1" x14ac:dyDescent="0.15">
      <c r="A5" s="36" t="s">
        <v>17</v>
      </c>
      <c r="B5" s="36"/>
      <c r="C5" s="5">
        <v>9876543210</v>
      </c>
      <c r="D5" s="37" t="s">
        <v>20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36</v>
      </c>
      <c r="P5" s="38"/>
      <c r="Q5" s="38"/>
      <c r="R5" s="38"/>
      <c r="S5" s="38"/>
      <c r="T5" s="38"/>
      <c r="U5" s="38"/>
      <c r="V5" s="9"/>
      <c r="W5" s="20"/>
      <c r="X5" s="22">
        <f>IFERROR($AD5,"")</f>
        <v>10000</v>
      </c>
      <c r="Y5" s="28">
        <f>IF(W5="有り",V5*AE5,0)</f>
        <v>0</v>
      </c>
      <c r="Z5" s="14">
        <f t="shared" ref="Z5" si="0">X5+Y5</f>
        <v>10000</v>
      </c>
      <c r="AC5" s="1">
        <f>VLOOKUP($O5,データ!$A$3:$B$23,2,0)</f>
        <v>10000</v>
      </c>
      <c r="AD5" s="1">
        <f t="shared" ref="AD5:AD21" si="1">IF($AC5=10000,10000,$AC5*$V5)</f>
        <v>10000</v>
      </c>
      <c r="AE5" s="1">
        <f>VLOOKUP($O5,データ!$A$3:$C$23,3,0)</f>
        <v>0</v>
      </c>
    </row>
    <row r="6" spans="1:31" ht="36.75" customHeight="1" x14ac:dyDescent="0.15">
      <c r="A6" s="33">
        <v>1</v>
      </c>
      <c r="B6" s="33"/>
      <c r="C6" s="6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10"/>
      <c r="W6" s="21"/>
      <c r="X6" s="23" t="str">
        <f t="shared" ref="X6:X14" si="2">IFERROR($AD6,"")</f>
        <v/>
      </c>
      <c r="Y6" s="30">
        <f t="shared" ref="Y6:Y14" si="3">IF(W6="有り",V6*AE6,0)</f>
        <v>0</v>
      </c>
      <c r="Z6" s="14">
        <f>SUM(X6:Y6)</f>
        <v>0</v>
      </c>
      <c r="AC6" s="1" t="e">
        <f>VLOOKUP($O6,データ!$A$3:$B$23,2,0)</f>
        <v>#N/A</v>
      </c>
      <c r="AD6" s="1" t="e">
        <f t="shared" si="1"/>
        <v>#N/A</v>
      </c>
      <c r="AE6" s="1" t="e">
        <f>VLOOKUP($O6,データ!$A$3:$C$23,3,0)</f>
        <v>#N/A</v>
      </c>
    </row>
    <row r="7" spans="1:31" ht="36.75" customHeight="1" x14ac:dyDescent="0.15">
      <c r="A7" s="33">
        <v>2</v>
      </c>
      <c r="B7" s="33"/>
      <c r="C7" s="6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0"/>
      <c r="W7" s="21"/>
      <c r="X7" s="23" t="str">
        <f t="shared" si="2"/>
        <v/>
      </c>
      <c r="Y7" s="30">
        <f t="shared" si="3"/>
        <v>0</v>
      </c>
      <c r="Z7" s="14">
        <f t="shared" ref="Z7:Z13" si="4">SUM(X7:Y7)</f>
        <v>0</v>
      </c>
      <c r="AC7" s="1" t="e">
        <f>VLOOKUP($O7,データ!$A$3:$B$23,2,0)</f>
        <v>#N/A</v>
      </c>
      <c r="AD7" s="1" t="e">
        <f t="shared" si="1"/>
        <v>#N/A</v>
      </c>
      <c r="AE7" s="1" t="e">
        <f>VLOOKUP($O7,データ!$A$3:$C$23,3,0)</f>
        <v>#N/A</v>
      </c>
    </row>
    <row r="8" spans="1:31" ht="36.75" customHeight="1" x14ac:dyDescent="0.15">
      <c r="A8" s="33">
        <v>3</v>
      </c>
      <c r="B8" s="33"/>
      <c r="C8" s="6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10"/>
      <c r="W8" s="21"/>
      <c r="X8" s="23" t="str">
        <f t="shared" si="2"/>
        <v/>
      </c>
      <c r="Y8" s="30">
        <f t="shared" si="3"/>
        <v>0</v>
      </c>
      <c r="Z8" s="14">
        <f t="shared" si="4"/>
        <v>0</v>
      </c>
      <c r="AC8" s="1" t="e">
        <f>VLOOKUP($O8,データ!$A$3:$B$23,2,0)</f>
        <v>#N/A</v>
      </c>
      <c r="AD8" s="1" t="e">
        <f t="shared" si="1"/>
        <v>#N/A</v>
      </c>
      <c r="AE8" s="1" t="e">
        <f>VLOOKUP($O8,データ!$A$3:$C$23,3,0)</f>
        <v>#N/A</v>
      </c>
    </row>
    <row r="9" spans="1:31" ht="36.75" customHeight="1" x14ac:dyDescent="0.15">
      <c r="A9" s="33">
        <v>4</v>
      </c>
      <c r="B9" s="33"/>
      <c r="C9" s="6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10"/>
      <c r="W9" s="21"/>
      <c r="X9" s="23" t="str">
        <f t="shared" si="2"/>
        <v/>
      </c>
      <c r="Y9" s="30">
        <f t="shared" si="3"/>
        <v>0</v>
      </c>
      <c r="Z9" s="14">
        <f t="shared" si="4"/>
        <v>0</v>
      </c>
      <c r="AC9" s="1" t="e">
        <f>VLOOKUP($O9,データ!$A$3:$B$23,2,0)</f>
        <v>#N/A</v>
      </c>
      <c r="AD9" s="1" t="e">
        <f t="shared" si="1"/>
        <v>#N/A</v>
      </c>
      <c r="AE9" s="1" t="e">
        <f>VLOOKUP($O9,データ!$A$3:$C$23,3,0)</f>
        <v>#N/A</v>
      </c>
    </row>
    <row r="10" spans="1:31" ht="36.75" customHeight="1" x14ac:dyDescent="0.15">
      <c r="A10" s="33">
        <v>5</v>
      </c>
      <c r="B10" s="33"/>
      <c r="C10" s="6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10"/>
      <c r="W10" s="21"/>
      <c r="X10" s="23" t="str">
        <f t="shared" si="2"/>
        <v/>
      </c>
      <c r="Y10" s="30">
        <f t="shared" si="3"/>
        <v>0</v>
      </c>
      <c r="Z10" s="14">
        <f t="shared" si="4"/>
        <v>0</v>
      </c>
      <c r="AC10" s="1" t="e">
        <f>VLOOKUP($O10,データ!$A$3:$B$23,2,0)</f>
        <v>#N/A</v>
      </c>
      <c r="AD10" s="1" t="e">
        <f t="shared" si="1"/>
        <v>#N/A</v>
      </c>
      <c r="AE10" s="1" t="e">
        <f>VLOOKUP($O10,データ!$A$3:$C$23,3,0)</f>
        <v>#N/A</v>
      </c>
    </row>
    <row r="11" spans="1:31" ht="36.75" customHeight="1" x14ac:dyDescent="0.15">
      <c r="A11" s="33">
        <v>6</v>
      </c>
      <c r="B11" s="33"/>
      <c r="C11" s="6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0"/>
      <c r="W11" s="21"/>
      <c r="X11" s="23" t="str">
        <f t="shared" si="2"/>
        <v/>
      </c>
      <c r="Y11" s="30">
        <f t="shared" si="3"/>
        <v>0</v>
      </c>
      <c r="Z11" s="14">
        <f t="shared" si="4"/>
        <v>0</v>
      </c>
      <c r="AC11" s="1" t="e">
        <f>VLOOKUP($O11,データ!$A$3:$B$23,2,0)</f>
        <v>#N/A</v>
      </c>
      <c r="AD11" s="1" t="e">
        <f t="shared" si="1"/>
        <v>#N/A</v>
      </c>
      <c r="AE11" s="1" t="e">
        <f>VLOOKUP($O11,データ!$A$3:$C$23,3,0)</f>
        <v>#N/A</v>
      </c>
    </row>
    <row r="12" spans="1:31" ht="36.75" customHeight="1" x14ac:dyDescent="0.15">
      <c r="A12" s="33">
        <v>7</v>
      </c>
      <c r="B12" s="33"/>
      <c r="C12" s="6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0"/>
      <c r="W12" s="21"/>
      <c r="X12" s="23" t="str">
        <f t="shared" si="2"/>
        <v/>
      </c>
      <c r="Y12" s="30">
        <f t="shared" si="3"/>
        <v>0</v>
      </c>
      <c r="Z12" s="14">
        <f t="shared" si="4"/>
        <v>0</v>
      </c>
      <c r="AC12" s="1" t="e">
        <f>VLOOKUP($O12,データ!$A$3:$B$23,2,0)</f>
        <v>#N/A</v>
      </c>
      <c r="AD12" s="1" t="e">
        <f t="shared" si="1"/>
        <v>#N/A</v>
      </c>
      <c r="AE12" s="1" t="e">
        <f>VLOOKUP($O12,データ!$A$3:$C$23,3,0)</f>
        <v>#N/A</v>
      </c>
    </row>
    <row r="13" spans="1:31" ht="36.75" customHeight="1" x14ac:dyDescent="0.15">
      <c r="A13" s="33">
        <v>8</v>
      </c>
      <c r="B13" s="33"/>
      <c r="C13" s="6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0"/>
      <c r="W13" s="21"/>
      <c r="X13" s="23" t="str">
        <f t="shared" si="2"/>
        <v/>
      </c>
      <c r="Y13" s="30">
        <f t="shared" si="3"/>
        <v>0</v>
      </c>
      <c r="Z13" s="14">
        <f t="shared" si="4"/>
        <v>0</v>
      </c>
      <c r="AC13" s="1" t="e">
        <f>VLOOKUP($O13,データ!$A$3:$B$23,2,0)</f>
        <v>#N/A</v>
      </c>
      <c r="AD13" s="1" t="e">
        <f t="shared" si="1"/>
        <v>#N/A</v>
      </c>
      <c r="AE13" s="1" t="e">
        <f>VLOOKUP($O13,データ!$A$3:$C$23,3,0)</f>
        <v>#N/A</v>
      </c>
    </row>
    <row r="14" spans="1:31" ht="36.75" customHeight="1" thickBot="1" x14ac:dyDescent="0.2">
      <c r="A14" s="33">
        <v>9</v>
      </c>
      <c r="B14" s="33"/>
      <c r="C14" s="6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0"/>
      <c r="P14" s="40"/>
      <c r="Q14" s="40"/>
      <c r="R14" s="40"/>
      <c r="S14" s="40"/>
      <c r="T14" s="40"/>
      <c r="U14" s="40"/>
      <c r="V14" s="11"/>
      <c r="W14" s="24"/>
      <c r="X14" s="25" t="str">
        <f t="shared" si="2"/>
        <v/>
      </c>
      <c r="Y14" s="31">
        <f t="shared" si="3"/>
        <v>0</v>
      </c>
      <c r="Z14" s="26">
        <f>SUM(X14:Y14)</f>
        <v>0</v>
      </c>
      <c r="AC14" s="1" t="e">
        <f>VLOOKUP($O14,データ!$A$3:$B$23,2,0)</f>
        <v>#N/A</v>
      </c>
      <c r="AD14" s="1" t="e">
        <f t="shared" si="1"/>
        <v>#N/A</v>
      </c>
      <c r="AE14" s="1" t="e">
        <f>VLOOKUP($O14,データ!$A$3:$C$23,3,0)</f>
        <v>#N/A</v>
      </c>
    </row>
    <row r="15" spans="1:31" ht="22.5" customHeight="1" x14ac:dyDescent="0.15">
      <c r="A15" s="41"/>
      <c r="B15" s="41"/>
      <c r="C15" s="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3"/>
      <c r="Q15" s="43"/>
      <c r="R15" s="43"/>
      <c r="S15" s="43"/>
      <c r="T15" s="43"/>
      <c r="U15" s="43"/>
      <c r="V15" s="12" t="s">
        <v>18</v>
      </c>
      <c r="W15" s="12"/>
      <c r="X15" s="12"/>
      <c r="Y15" s="29"/>
      <c r="Z15" s="27">
        <f>SUM(Z6:Z14)</f>
        <v>0</v>
      </c>
      <c r="AC15" s="1" t="e">
        <f>VLOOKUP($O15,データ!$A$3:$B$23,2,0)</f>
        <v>#N/A</v>
      </c>
      <c r="AD15" s="1" t="e">
        <f t="shared" si="1"/>
        <v>#N/A</v>
      </c>
      <c r="AE15" s="1" t="e">
        <f>VLOOKUP($O15,データ!$A$3:$C$23,3,0)</f>
        <v>#N/A</v>
      </c>
    </row>
    <row r="16" spans="1:3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C16" s="1" t="e">
        <f>VLOOKUP($O16,データ!$A$3:$B$23,2,0)</f>
        <v>#N/A</v>
      </c>
      <c r="AD16" s="1" t="e">
        <f t="shared" si="1"/>
        <v>#N/A</v>
      </c>
      <c r="AE16" s="1" t="e">
        <f>VLOOKUP($O16,データ!$A$3:$C$23,3,0)</f>
        <v>#N/A</v>
      </c>
    </row>
    <row r="17" spans="1:3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C17" s="1" t="e">
        <f>VLOOKUP($O17,データ!$A$3:$B$23,2,0)</f>
        <v>#N/A</v>
      </c>
      <c r="AD17" s="1" t="e">
        <f t="shared" si="1"/>
        <v>#N/A</v>
      </c>
      <c r="AE17" s="1" t="e">
        <f>VLOOKUP($O17,データ!$A$3:$C$23,3,0)</f>
        <v>#N/A</v>
      </c>
    </row>
    <row r="18" spans="1:3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C18" s="1" t="e">
        <f>VLOOKUP($O18,データ!$A$3:$B$23,2,0)</f>
        <v>#N/A</v>
      </c>
      <c r="AD18" s="1" t="e">
        <f t="shared" si="1"/>
        <v>#N/A</v>
      </c>
      <c r="AE18" s="1" t="e">
        <f>VLOOKUP($O18,データ!$A$3:$C$23,3,0)</f>
        <v>#N/A</v>
      </c>
    </row>
    <row r="19" spans="1:3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C19" s="1" t="e">
        <f>VLOOKUP($O19,データ!$A$3:$B$23,2,0)</f>
        <v>#N/A</v>
      </c>
      <c r="AD19" s="1" t="e">
        <f t="shared" si="1"/>
        <v>#N/A</v>
      </c>
      <c r="AE19" s="1" t="e">
        <f>VLOOKUP($O19,データ!$A$3:$C$23,3,0)</f>
        <v>#N/A</v>
      </c>
    </row>
    <row r="20" spans="1:3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C20" s="1" t="e">
        <f>VLOOKUP($O20,データ!$A$3:$B$23,2,0)</f>
        <v>#N/A</v>
      </c>
      <c r="AD20" s="1" t="e">
        <f t="shared" si="1"/>
        <v>#N/A</v>
      </c>
      <c r="AE20" s="1" t="e">
        <f>VLOOKUP($O20,データ!$A$3:$C$23,3,0)</f>
        <v>#N/A</v>
      </c>
    </row>
    <row r="21" spans="1:3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C21" s="1" t="e">
        <f>VLOOKUP($O21,データ!$A$3:$B$23,2,0)</f>
        <v>#N/A</v>
      </c>
      <c r="AD21" s="1" t="e">
        <f t="shared" si="1"/>
        <v>#N/A</v>
      </c>
      <c r="AE21" s="1" t="e">
        <f>VLOOKUP($O21,データ!$A$3:$C$23,3,0)</f>
        <v>#N/A</v>
      </c>
    </row>
    <row r="22" spans="1:3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3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3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3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3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3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3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3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3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</sheetData>
  <mergeCells count="40">
    <mergeCell ref="A15:B15"/>
    <mergeCell ref="D15:N15"/>
    <mergeCell ref="O15:U15"/>
    <mergeCell ref="A13:B13"/>
    <mergeCell ref="D13:N13"/>
    <mergeCell ref="O13:U13"/>
    <mergeCell ref="A14:B14"/>
    <mergeCell ref="D14:N14"/>
    <mergeCell ref="O14:U14"/>
    <mergeCell ref="A11:B11"/>
    <mergeCell ref="D11:N11"/>
    <mergeCell ref="O11:U11"/>
    <mergeCell ref="A12:B12"/>
    <mergeCell ref="D12:N12"/>
    <mergeCell ref="O12:U12"/>
    <mergeCell ref="A9:B9"/>
    <mergeCell ref="D9:N9"/>
    <mergeCell ref="O9:U9"/>
    <mergeCell ref="A10:B10"/>
    <mergeCell ref="D10:N10"/>
    <mergeCell ref="O10:U10"/>
    <mergeCell ref="A7:B7"/>
    <mergeCell ref="D7:N7"/>
    <mergeCell ref="O7:U7"/>
    <mergeCell ref="A8:B8"/>
    <mergeCell ref="D8:N8"/>
    <mergeCell ref="O8:U8"/>
    <mergeCell ref="A5:B5"/>
    <mergeCell ref="D5:N5"/>
    <mergeCell ref="O5:U5"/>
    <mergeCell ref="A6:B6"/>
    <mergeCell ref="D6:N6"/>
    <mergeCell ref="O6:U6"/>
    <mergeCell ref="O1:Z1"/>
    <mergeCell ref="A3:B3"/>
    <mergeCell ref="D3:N3"/>
    <mergeCell ref="O3:U3"/>
    <mergeCell ref="A4:B4"/>
    <mergeCell ref="D4:N4"/>
    <mergeCell ref="O4:U4"/>
  </mergeCells>
  <phoneticPr fontId="1"/>
  <conditionalFormatting sqref="V4:W4 W5:W14 Y4:Y14">
    <cfRule type="expression" dxfId="47" priority="89" stopIfTrue="1">
      <formula>O4="短期入所"</formula>
    </cfRule>
    <cfRule type="expression" dxfId="46" priority="90" stopIfTrue="1">
      <formula>O4="共同生活援助"</formula>
    </cfRule>
    <cfRule type="expression" dxfId="45" priority="91" stopIfTrue="1">
      <formula>O4="療養介護"</formula>
    </cfRule>
    <cfRule type="expression" dxfId="44" priority="92" stopIfTrue="1">
      <formula>O4="施設入所支援"</formula>
    </cfRule>
  </conditionalFormatting>
  <conditionalFormatting sqref="V6">
    <cfRule type="expression" dxfId="43" priority="85" stopIfTrue="1">
      <formula>O6="短期入所"</formula>
    </cfRule>
    <cfRule type="expression" dxfId="42" priority="86" stopIfTrue="1">
      <formula>O6="共同生活援助"</formula>
    </cfRule>
    <cfRule type="expression" dxfId="41" priority="87" stopIfTrue="1">
      <formula>O6="療養介護"</formula>
    </cfRule>
    <cfRule type="expression" dxfId="40" priority="88" stopIfTrue="1">
      <formula>O6="施設入所支援"</formula>
    </cfRule>
  </conditionalFormatting>
  <conditionalFormatting sqref="V7">
    <cfRule type="expression" dxfId="39" priority="81" stopIfTrue="1">
      <formula>O7="短期入所"</formula>
    </cfRule>
    <cfRule type="expression" dxfId="38" priority="82" stopIfTrue="1">
      <formula>O7="共同生活援助"</formula>
    </cfRule>
    <cfRule type="expression" dxfId="37" priority="83" stopIfTrue="1">
      <formula>O7="療養介護"</formula>
    </cfRule>
    <cfRule type="expression" dxfId="36" priority="84" stopIfTrue="1">
      <formula>O7="施設入所支援"</formula>
    </cfRule>
  </conditionalFormatting>
  <conditionalFormatting sqref="V10">
    <cfRule type="expression" dxfId="35" priority="77" stopIfTrue="1">
      <formula>O10="短期入所"</formula>
    </cfRule>
    <cfRule type="expression" dxfId="34" priority="78" stopIfTrue="1">
      <formula>O10="共同生活援助"</formula>
    </cfRule>
    <cfRule type="expression" dxfId="33" priority="79" stopIfTrue="1">
      <formula>O10="療養介護"</formula>
    </cfRule>
    <cfRule type="expression" dxfId="32" priority="80" stopIfTrue="1">
      <formula>O10="施設入所支援"</formula>
    </cfRule>
  </conditionalFormatting>
  <conditionalFormatting sqref="V11">
    <cfRule type="expression" dxfId="31" priority="73" stopIfTrue="1">
      <formula>O11="短期入所"</formula>
    </cfRule>
    <cfRule type="expression" dxfId="30" priority="74" stopIfTrue="1">
      <formula>O11="共同生活援助"</formula>
    </cfRule>
    <cfRule type="expression" dxfId="29" priority="75" stopIfTrue="1">
      <formula>O11="療養介護"</formula>
    </cfRule>
    <cfRule type="expression" dxfId="28" priority="76" stopIfTrue="1">
      <formula>O11="施設入所支援"</formula>
    </cfRule>
  </conditionalFormatting>
  <conditionalFormatting sqref="V12">
    <cfRule type="expression" dxfId="27" priority="69" stopIfTrue="1">
      <formula>O12="短期入所"</formula>
    </cfRule>
    <cfRule type="expression" dxfId="26" priority="70" stopIfTrue="1">
      <formula>O12="共同生活援助"</formula>
    </cfRule>
    <cfRule type="expression" dxfId="25" priority="71" stopIfTrue="1">
      <formula>O12="療養介護"</formula>
    </cfRule>
    <cfRule type="expression" dxfId="24" priority="72" stopIfTrue="1">
      <formula>O12="施設入所支援"</formula>
    </cfRule>
  </conditionalFormatting>
  <conditionalFormatting sqref="V13">
    <cfRule type="expression" dxfId="23" priority="65" stopIfTrue="1">
      <formula>O13="短期入所"</formula>
    </cfRule>
    <cfRule type="expression" dxfId="22" priority="66" stopIfTrue="1">
      <formula>O13="共同生活援助"</formula>
    </cfRule>
    <cfRule type="expression" dxfId="21" priority="67" stopIfTrue="1">
      <formula>O13="療養介護"</formula>
    </cfRule>
    <cfRule type="expression" dxfId="20" priority="68" stopIfTrue="1">
      <formula>O13="施設入所支援"</formula>
    </cfRule>
  </conditionalFormatting>
  <conditionalFormatting sqref="V14">
    <cfRule type="expression" dxfId="19" priority="61" stopIfTrue="1">
      <formula>O14="短期入所"</formula>
    </cfRule>
    <cfRule type="expression" dxfId="18" priority="62" stopIfTrue="1">
      <formula>O14="共同生活援助"</formula>
    </cfRule>
    <cfRule type="expression" dxfId="17" priority="63" stopIfTrue="1">
      <formula>O14="療養介護"</formula>
    </cfRule>
    <cfRule type="expression" dxfId="16" priority="64" stopIfTrue="1">
      <formula>O14="施設入所支援"</formula>
    </cfRule>
  </conditionalFormatting>
  <conditionalFormatting sqref="V5">
    <cfRule type="expression" dxfId="15" priority="13" stopIfTrue="1">
      <formula>O5="短期入所"</formula>
    </cfRule>
    <cfRule type="expression" dxfId="14" priority="14" stopIfTrue="1">
      <formula>O5="共同生活援助"</formula>
    </cfRule>
    <cfRule type="expression" dxfId="13" priority="15" stopIfTrue="1">
      <formula>O5="療養介護"</formula>
    </cfRule>
    <cfRule type="expression" dxfId="12" priority="16" stopIfTrue="1">
      <formula>O5="施設入所支援"</formula>
    </cfRule>
  </conditionalFormatting>
  <conditionalFormatting sqref="V9">
    <cfRule type="expression" dxfId="11" priority="5" stopIfTrue="1">
      <formula>O9="短期入所"</formula>
    </cfRule>
    <cfRule type="expression" dxfId="10" priority="6" stopIfTrue="1">
      <formula>O9="共同生活援助"</formula>
    </cfRule>
    <cfRule type="expression" dxfId="9" priority="7" stopIfTrue="1">
      <formula>O9="療養介護"</formula>
    </cfRule>
    <cfRule type="expression" dxfId="8" priority="8" stopIfTrue="1">
      <formula>O9="施設入所支援"</formula>
    </cfRule>
  </conditionalFormatting>
  <conditionalFormatting sqref="V8">
    <cfRule type="expression" dxfId="7" priority="9" stopIfTrue="1">
      <formula>O8="短期入所"</formula>
    </cfRule>
    <cfRule type="expression" dxfId="6" priority="10" stopIfTrue="1">
      <formula>O8="共同生活援助"</formula>
    </cfRule>
    <cfRule type="expression" dxfId="5" priority="11" stopIfTrue="1">
      <formula>O8="療養介護"</formula>
    </cfRule>
    <cfRule type="expression" dxfId="4" priority="12" stopIfTrue="1">
      <formula>O8="施設入所支援"</formula>
    </cfRule>
  </conditionalFormatting>
  <conditionalFormatting sqref="V15:Y15">
    <cfRule type="expression" dxfId="3" priority="1" stopIfTrue="1">
      <formula>O15="短期入所"</formula>
    </cfRule>
    <cfRule type="expression" dxfId="2" priority="2" stopIfTrue="1">
      <formula>O15="共同生活援助"</formula>
    </cfRule>
    <cfRule type="expression" dxfId="1" priority="3" stopIfTrue="1">
      <formula>O15="療養介護"</formula>
    </cfRule>
    <cfRule type="expression" dxfId="0" priority="4" stopIfTrue="1">
      <formula>O15="施設入所支援"</formula>
    </cfRule>
  </conditionalFormatting>
  <dataValidations count="1">
    <dataValidation type="list" allowBlank="1" showInputMessage="1" showErrorMessage="1" sqref="W4:W14">
      <formula1>"有り,無し"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データ!$A$3:$A$13</xm:f>
          </x14:formula1>
          <xm:sqref>O15:U15</xm:sqref>
        </x14:dataValidation>
        <x14:dataValidation type="list" allowBlank="1" showInputMessage="1" showErrorMessage="1">
          <x14:formula1>
            <xm:f>データ!$A$3:$A$23</xm:f>
          </x14:formula1>
          <xm:sqref>O4:U14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22" sqref="A22"/>
    </sheetView>
  </sheetViews>
  <sheetFormatPr defaultRowHeight="13.5" x14ac:dyDescent="0.15"/>
  <cols>
    <col min="1" max="1" width="42.75" customWidth="1"/>
    <col min="2" max="2" width="22" customWidth="1"/>
    <col min="3" max="3" width="29.375" customWidth="1"/>
  </cols>
  <sheetData>
    <row r="2" spans="1:3" x14ac:dyDescent="0.15">
      <c r="B2" t="s">
        <v>25</v>
      </c>
      <c r="C2" t="s">
        <v>26</v>
      </c>
    </row>
    <row r="3" spans="1:3" x14ac:dyDescent="0.15">
      <c r="A3" s="15" t="s">
        <v>7</v>
      </c>
      <c r="B3" s="17">
        <v>3800</v>
      </c>
      <c r="C3" s="15">
        <v>5000</v>
      </c>
    </row>
    <row r="4" spans="1:3" x14ac:dyDescent="0.15">
      <c r="A4" s="15" t="s">
        <v>8</v>
      </c>
      <c r="B4" s="17">
        <v>3800</v>
      </c>
      <c r="C4" s="15">
        <v>5000</v>
      </c>
    </row>
    <row r="5" spans="1:3" x14ac:dyDescent="0.15">
      <c r="A5" s="15" t="s">
        <v>9</v>
      </c>
      <c r="B5" s="17">
        <v>3800</v>
      </c>
      <c r="C5" s="15">
        <v>5000</v>
      </c>
    </row>
    <row r="6" spans="1:3" x14ac:dyDescent="0.15">
      <c r="A6" s="15" t="s">
        <v>11</v>
      </c>
      <c r="B6" s="17">
        <v>3800</v>
      </c>
      <c r="C6" s="15">
        <v>5000</v>
      </c>
    </row>
    <row r="7" spans="1:3" x14ac:dyDescent="0.15">
      <c r="A7" s="16" t="s">
        <v>15</v>
      </c>
      <c r="B7" s="18">
        <v>1500</v>
      </c>
      <c r="C7" s="16">
        <v>1200</v>
      </c>
    </row>
    <row r="8" spans="1:3" x14ac:dyDescent="0.15">
      <c r="A8" s="16" t="s">
        <v>1</v>
      </c>
      <c r="B8" s="18">
        <v>1500</v>
      </c>
      <c r="C8" s="16">
        <v>1200</v>
      </c>
    </row>
    <row r="9" spans="1:3" x14ac:dyDescent="0.15">
      <c r="A9" s="16" t="s">
        <v>14</v>
      </c>
      <c r="B9" s="18">
        <v>1500</v>
      </c>
      <c r="C9" s="16">
        <v>1200</v>
      </c>
    </row>
    <row r="10" spans="1:3" x14ac:dyDescent="0.15">
      <c r="A10" s="16" t="s">
        <v>10</v>
      </c>
      <c r="B10" s="18">
        <v>1500</v>
      </c>
      <c r="C10" s="16">
        <v>1200</v>
      </c>
    </row>
    <row r="11" spans="1:3" x14ac:dyDescent="0.15">
      <c r="A11" s="16" t="s">
        <v>16</v>
      </c>
      <c r="B11" s="18">
        <v>1500</v>
      </c>
      <c r="C11" s="16">
        <v>1200</v>
      </c>
    </row>
    <row r="12" spans="1:3" x14ac:dyDescent="0.15">
      <c r="A12" s="16" t="s">
        <v>28</v>
      </c>
      <c r="B12" s="18">
        <v>1500</v>
      </c>
      <c r="C12" s="16">
        <v>1200</v>
      </c>
    </row>
    <row r="13" spans="1:3" x14ac:dyDescent="0.15">
      <c r="A13" s="16" t="s">
        <v>29</v>
      </c>
      <c r="B13" s="18">
        <v>1500</v>
      </c>
      <c r="C13" s="16">
        <v>1200</v>
      </c>
    </row>
    <row r="14" spans="1:3" x14ac:dyDescent="0.15">
      <c r="A14" s="46" t="s">
        <v>30</v>
      </c>
      <c r="B14" s="47">
        <v>10000</v>
      </c>
      <c r="C14" s="46">
        <v>0</v>
      </c>
    </row>
    <row r="15" spans="1:3" x14ac:dyDescent="0.15">
      <c r="A15" s="46" t="s">
        <v>31</v>
      </c>
      <c r="B15" s="47">
        <v>10000</v>
      </c>
      <c r="C15" s="46">
        <v>0</v>
      </c>
    </row>
    <row r="16" spans="1:3" x14ac:dyDescent="0.15">
      <c r="A16" s="46" t="s">
        <v>32</v>
      </c>
      <c r="B16" s="47">
        <v>10000</v>
      </c>
      <c r="C16" s="46">
        <v>0</v>
      </c>
    </row>
    <row r="17" spans="1:3" x14ac:dyDescent="0.15">
      <c r="A17" s="46" t="s">
        <v>33</v>
      </c>
      <c r="B17" s="47">
        <v>10000</v>
      </c>
      <c r="C17" s="46">
        <v>0</v>
      </c>
    </row>
    <row r="18" spans="1:3" x14ac:dyDescent="0.15">
      <c r="A18" s="46" t="s">
        <v>34</v>
      </c>
      <c r="B18" s="47">
        <v>10000</v>
      </c>
      <c r="C18" s="46">
        <v>0</v>
      </c>
    </row>
    <row r="19" spans="1:3" x14ac:dyDescent="0.15">
      <c r="A19" s="46" t="s">
        <v>35</v>
      </c>
      <c r="B19" s="47">
        <v>10000</v>
      </c>
      <c r="C19" s="46">
        <v>0</v>
      </c>
    </row>
    <row r="20" spans="1:3" x14ac:dyDescent="0.15">
      <c r="A20" s="46" t="s">
        <v>36</v>
      </c>
      <c r="B20" s="47">
        <v>10000</v>
      </c>
      <c r="C20" s="46">
        <v>0</v>
      </c>
    </row>
    <row r="21" spans="1:3" x14ac:dyDescent="0.15">
      <c r="A21" s="46" t="s">
        <v>37</v>
      </c>
      <c r="B21" s="47">
        <v>10000</v>
      </c>
      <c r="C21" s="46">
        <v>0</v>
      </c>
    </row>
    <row r="22" spans="1:3" x14ac:dyDescent="0.15">
      <c r="A22" s="46" t="s">
        <v>38</v>
      </c>
      <c r="B22" s="47">
        <v>10000</v>
      </c>
      <c r="C22" s="46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補助対象事業所等調書（様式1-2）</vt:lpstr>
      <vt:lpstr>データ</vt:lpstr>
      <vt:lpstr>'補助対象事業所等調書（様式1-2）'!Print_Area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林　恵太</cp:lastModifiedBy>
  <cp:lastPrinted>2024-01-10T06:54:58Z</cp:lastPrinted>
  <dcterms:created xsi:type="dcterms:W3CDTF">2010-03-05T00:28:58Z</dcterms:created>
  <dcterms:modified xsi:type="dcterms:W3CDTF">2024-01-15T04:22:59Z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2023-10-16T01:16:30Z</vt:filetime>
  </property>
</Properties>
</file>