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metadata.xml" ContentType="application/vnd.openxmlformats-officedocument.spreadsheetml.sheetMetadata+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29040" windowHeight="15720" tabRatio="877"/>
  </bookViews>
  <sheets>
    <sheet name="補助対象事業所等調書（様式２）" sheetId="45" r:id="rId1"/>
    <sheet name="一覧" sheetId="2" r:id="rId2"/>
    <sheet name="単価表（非表示）" sheetId="42" state="hidden" r:id="rId3"/>
    <sheet name="食事提供加算(2026.06.01)（非表示）" sheetId="1" state="hidden" r:id="rId4"/>
    <sheet name="障害福祉課対象外（非表示）" sheetId="4" state="hidden" r:id="rId5"/>
  </sheets>
  <definedNames>
    <definedName name="_xlnm._FilterDatabase" localSheetId="0" hidden="1">'補助対象事業所等調書（様式２）'!$A$5:$AE$30</definedName>
    <definedName name="_xlnm._FilterDatabase" localSheetId="3" hidden="1">'食事提供加算(2026.06.01)（非表示）'!$A$1:$E$140</definedName>
    <definedName name="_xlnm._FilterDatabase" localSheetId="4" hidden="1">'障害福祉課対象外（非表示）'!$A$1:$X$1</definedName>
    <definedName name="_xlnm.Print_Area" localSheetId="3">'食事提供加算(2026.06.01)（非表示）'!$A$1:$E$140</definedName>
    <definedName name="_xlnm.Print_Area" localSheetId="2">'単価表（非表示）'!$A$1:$D$25</definedName>
    <definedName name="_xlnm.Print_Area" localSheetId="0">'補助対象事業所等調書（様式２）'!$A$1:$L$30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橋立　貴也</author>
  </authors>
  <commentList>
    <comment ref="H5" authorId="0">
      <text>
        <r>
          <rPr>
            <sz val="10"/>
            <color auto="1"/>
            <rFont val="BIZ UDゴシック"/>
          </rPr>
          <t>②食事提供体制加算未届、地活Ⅰ＆Ⅲ型、共同作業所において食事の提供をしている場合に入力してください。</t>
        </r>
      </text>
    </comment>
    <comment ref="J3" authorId="0">
      <text>
        <r>
          <rPr>
            <sz val="10"/>
            <color auto="1"/>
            <rFont val="BIZ UDゴシック"/>
          </rPr>
          <t>③表の内容を確認して、交付申請額を様式第1号に転記してください。</t>
        </r>
      </text>
    </comment>
    <comment ref="A3" authorId="0">
      <text>
        <r>
          <rPr>
            <sz val="10"/>
            <color auto="1"/>
            <rFont val="BIZ UDゴシック"/>
          </rPr>
          <t>①法人種別を省略せずに入力してください。
（英語は全角で入力）
※「一覧」シートのI列（運営主体）からコピー可
（例）
社会福祉法人○○○
特定非営利活動法人○○○
株式会社○○○　　など</t>
        </r>
      </text>
    </comment>
  </commentList>
</comments>
</file>

<file path=xl/comments2.xml><?xml version="1.0" encoding="utf-8"?>
<comments xmlns="http://schemas.openxmlformats.org/spreadsheetml/2006/main">
  <authors>
    <author>林　恵太</author>
    <author>大谷　文彦</author>
    <author>加野　郁香</author>
  </authors>
  <commentList>
    <comment ref="D333" authorId="0">
      <text>
        <r>
          <rPr>
            <b/>
            <sz val="9"/>
            <color indexed="81"/>
            <rFont val="MS P ゴシック"/>
          </rPr>
          <t>R5.4.1～</t>
        </r>
      </text>
    </comment>
    <comment ref="N222" authorId="1">
      <text>
        <r>
          <rPr>
            <b/>
            <sz val="9"/>
            <color indexed="81"/>
            <rFont val="MS P ゴシック"/>
          </rPr>
          <t>大谷　文彦:</t>
        </r>
        <r>
          <rPr>
            <sz val="9"/>
            <color indexed="81"/>
            <rFont val="MS P ゴシック"/>
          </rPr>
          <t xml:space="preserve">
R5.8.15 指定更新時に修正。
076-464-5789　→ 076-464-5468</t>
        </r>
      </text>
    </comment>
    <comment ref="L301" authorId="1">
      <text>
        <r>
          <rPr>
            <b/>
            <sz val="9"/>
            <color indexed="81"/>
            <rFont val="MS P ゴシック"/>
          </rPr>
          <t>大谷　文彦:</t>
        </r>
        <r>
          <rPr>
            <sz val="9"/>
            <color indexed="81"/>
            <rFont val="MS P ゴシック"/>
          </rPr>
          <t xml:space="preserve">
令和5年12月26日
住所変更
旧住所：富山市黒崎２４１番地４
場所により山田川L2で対象となる。
</t>
        </r>
        <r>
          <rPr>
            <sz val="9"/>
            <color indexed="81"/>
            <rFont val="BIZ UD明朝 Medium"/>
          </rPr>
          <t xml:space="preserve">令和7年4月23日
住所変更（場所は同じ）
旧住所：婦中町長沢字中坪４６１４番地１
新住所：婦中町長沢字中坪４６１３番地２
</t>
        </r>
      </text>
    </comment>
    <comment ref="M405" authorId="1">
      <text>
        <r>
          <rPr>
            <b/>
            <sz val="9"/>
            <color indexed="81"/>
            <rFont val="MS P ゴシック"/>
          </rPr>
          <t>大谷　文彦:</t>
        </r>
        <r>
          <rPr>
            <sz val="9"/>
            <color indexed="81"/>
            <rFont val="MS P ゴシック"/>
          </rPr>
          <t xml:space="preserve">
R5/12/27 変更
090-8298-7673→076-464-5506</t>
        </r>
      </text>
    </comment>
    <comment ref="M435" authorId="1">
      <text>
        <r>
          <rPr>
            <b/>
            <sz val="9"/>
            <color indexed="81"/>
            <rFont val="MS P ゴシック"/>
          </rPr>
          <t>大谷　文彦:</t>
        </r>
        <r>
          <rPr>
            <sz val="9"/>
            <color indexed="81"/>
            <rFont val="MS P ゴシック"/>
          </rPr>
          <t xml:space="preserve">
R5/12/27 変更
090-8298-7673→076-464-5506</t>
        </r>
      </text>
    </comment>
    <comment ref="N405" authorId="1">
      <text>
        <r>
          <rPr>
            <b/>
            <sz val="9"/>
            <color indexed="81"/>
            <rFont val="MS P ゴシック"/>
          </rPr>
          <t>大谷　文彦:</t>
        </r>
        <r>
          <rPr>
            <sz val="9"/>
            <color indexed="81"/>
            <rFont val="MS P ゴシック"/>
          </rPr>
          <t xml:space="preserve">
R5/12/27追加</t>
        </r>
      </text>
    </comment>
    <comment ref="N435" authorId="1">
      <text>
        <r>
          <rPr>
            <b/>
            <sz val="9"/>
            <color indexed="81"/>
            <rFont val="MS P ゴシック"/>
          </rPr>
          <t>大谷　文彦:</t>
        </r>
        <r>
          <rPr>
            <sz val="9"/>
            <color indexed="81"/>
            <rFont val="MS P ゴシック"/>
          </rPr>
          <t xml:space="preserve">
R5/12/27追加</t>
        </r>
      </text>
    </comment>
    <comment ref="L226" authorId="1">
      <text>
        <r>
          <rPr>
            <b/>
            <sz val="9"/>
            <color indexed="81"/>
            <rFont val="MS P ゴシック"/>
          </rPr>
          <t xml:space="preserve">大谷　文彦:
</t>
        </r>
        <r>
          <rPr>
            <sz val="9"/>
            <color indexed="81"/>
            <rFont val="MS P ゴシック"/>
          </rPr>
          <t>令和６年１月４日
富山市四ツ葉町２２番２３号→高島６９番地８</t>
        </r>
      </text>
    </comment>
    <comment ref="D291" authorId="1">
      <text>
        <r>
          <rPr>
            <b/>
            <sz val="9"/>
            <color indexed="81"/>
            <rFont val="MS P ゴシック"/>
          </rPr>
          <t>大谷　文彦:</t>
        </r>
        <r>
          <rPr>
            <sz val="9"/>
            <color indexed="81"/>
            <rFont val="MS P ゴシック"/>
          </rPr>
          <t xml:space="preserve">
R6.2.1　定員変更　10→20</t>
        </r>
      </text>
    </comment>
    <comment ref="L232" authorId="1">
      <text>
        <r>
          <rPr>
            <b/>
            <sz val="9"/>
            <color indexed="81"/>
            <rFont val="MS P ゴシック"/>
          </rPr>
          <t>大谷　文彦:</t>
        </r>
        <r>
          <rPr>
            <sz val="9"/>
            <color indexed="81"/>
            <rFont val="MS P ゴシック"/>
          </rPr>
          <t xml:space="preserve">
R6.2.1
富山市総曲輪四丁目４番３号→古川８番地</t>
        </r>
      </text>
    </comment>
    <comment ref="D240" authorId="1">
      <text>
        <r>
          <rPr>
            <b/>
            <sz val="9"/>
            <color indexed="81"/>
            <rFont val="MS P ゴシック"/>
          </rPr>
          <t>大谷　文彦:</t>
        </r>
        <r>
          <rPr>
            <sz val="9"/>
            <color indexed="81"/>
            <rFont val="MS P ゴシック"/>
          </rPr>
          <t xml:space="preserve">
R6.2.1　定員変更　30→40</t>
        </r>
      </text>
    </comment>
    <comment ref="D294" authorId="1">
      <text>
        <r>
          <rPr>
            <b/>
            <sz val="9"/>
            <color indexed="81"/>
            <rFont val="MS P ゴシック"/>
          </rPr>
          <t>大谷　文彦:</t>
        </r>
        <r>
          <rPr>
            <sz val="9"/>
            <color indexed="81"/>
            <rFont val="MS P ゴシック"/>
          </rPr>
          <t xml:space="preserve">
R6.2.1　定員変更　10→20</t>
        </r>
      </text>
    </comment>
    <comment ref="D217" authorId="1">
      <text>
        <r>
          <rPr>
            <b/>
            <sz val="9"/>
            <color indexed="81"/>
            <rFont val="MS P ゴシック"/>
          </rPr>
          <t>大谷　文彦:</t>
        </r>
        <r>
          <rPr>
            <sz val="9"/>
            <color indexed="81"/>
            <rFont val="MS P ゴシック"/>
          </rPr>
          <t xml:space="preserve">
R5.12.11 利用定員　20→14（自立訓練との多機能化により）
R8.2.56 </t>
        </r>
        <r>
          <rPr>
            <sz val="9"/>
            <color indexed="81"/>
            <rFont val="BIZ UD明朝 Medium"/>
          </rPr>
          <t>修正
14→8(R7.4.1変更分)</t>
        </r>
      </text>
    </comment>
    <comment ref="L217" authorId="1">
      <text>
        <r>
          <rPr>
            <b/>
            <sz val="9"/>
            <color indexed="81"/>
            <rFont val="MS P ゴシック"/>
          </rPr>
          <t>大谷　文彦:</t>
        </r>
        <r>
          <rPr>
            <sz val="9"/>
            <color indexed="81"/>
            <rFont val="MS P ゴシック"/>
          </rPr>
          <t xml:space="preserve">
R5.12.11 自立訓練新規開設に伴い、同じく場所移転
富山市清水町三丁目２番８号グランドハイツ清水１階Ｃ号室→富山市奥田新町８番１号ボルファートとやま１００８号</t>
        </r>
      </text>
    </comment>
    <comment ref="L322" authorId="1">
      <text>
        <r>
          <rPr>
            <b/>
            <sz val="9"/>
            <color indexed="81"/>
            <rFont val="MS P ゴシック"/>
          </rPr>
          <t>大谷　文彦:</t>
        </r>
        <r>
          <rPr>
            <sz val="9"/>
            <color indexed="81"/>
            <rFont val="MS P ゴシック"/>
          </rPr>
          <t xml:space="preserve">
R5.12.11 自立訓練新規開設に伴い、同じく場所移転
富山市清水町三丁目２番８号グランドハイツ清水１階Ｃ号室→富山市奥田新町８番１号ボルファートとやま１００８号</t>
        </r>
      </text>
    </comment>
    <comment ref="L284" authorId="1">
      <text>
        <r>
          <rPr>
            <b/>
            <sz val="9"/>
            <color indexed="81"/>
            <rFont val="MS P ゴシック"/>
          </rPr>
          <t>大谷　文彦:</t>
        </r>
        <r>
          <rPr>
            <sz val="9"/>
            <color indexed="81"/>
            <rFont val="MS P ゴシック"/>
          </rPr>
          <t xml:space="preserve">
R5.12.01 富山市下飯野２１番地１　→　富山市中田三丁目６番２８号</t>
        </r>
      </text>
    </comment>
    <comment ref="D284" authorId="1">
      <text>
        <r>
          <rPr>
            <b/>
            <sz val="9"/>
            <color indexed="81"/>
            <rFont val="MS P ゴシック"/>
          </rPr>
          <t>大谷　文彦:</t>
        </r>
        <r>
          <rPr>
            <sz val="9"/>
            <color indexed="81"/>
            <rFont val="MS P ゴシック"/>
          </rPr>
          <t xml:space="preserve">
R5.12.1 20→40</t>
        </r>
      </text>
    </comment>
    <comment ref="K284" authorId="1">
      <text>
        <r>
          <rPr>
            <b/>
            <sz val="9"/>
            <color indexed="81"/>
            <rFont val="MS P ゴシック"/>
          </rPr>
          <t>大谷　文彦:</t>
        </r>
        <r>
          <rPr>
            <sz val="9"/>
            <color indexed="81"/>
            <rFont val="MS P ゴシック"/>
          </rPr>
          <t xml:space="preserve">
R5.12.01 931-8443→931-8453</t>
        </r>
      </text>
    </comment>
    <comment ref="K217" authorId="1">
      <text>
        <r>
          <rPr>
            <b/>
            <sz val="9"/>
            <color indexed="81"/>
            <rFont val="MS P ゴシック"/>
          </rPr>
          <t>大谷　文彦:</t>
        </r>
        <r>
          <rPr>
            <sz val="9"/>
            <color indexed="81"/>
            <rFont val="MS P ゴシック"/>
          </rPr>
          <t xml:space="preserve">
R5.12.11 930-0036　→　930-0857</t>
        </r>
      </text>
    </comment>
    <comment ref="K322" authorId="1">
      <text>
        <r>
          <rPr>
            <b/>
            <sz val="9"/>
            <color indexed="81"/>
            <rFont val="MS P ゴシック"/>
          </rPr>
          <t>大谷　文彦:</t>
        </r>
        <r>
          <rPr>
            <sz val="9"/>
            <color indexed="81"/>
            <rFont val="MS P ゴシック"/>
          </rPr>
          <t xml:space="preserve">
R5.12.11 930-0036　→　930-0857</t>
        </r>
      </text>
    </comment>
    <comment ref="K301" authorId="1">
      <text>
        <r>
          <rPr>
            <b/>
            <sz val="9"/>
            <color indexed="81"/>
            <rFont val="MS P ゴシック"/>
          </rPr>
          <t>大谷　文彦:</t>
        </r>
        <r>
          <rPr>
            <sz val="9"/>
            <color indexed="81"/>
            <rFont val="MS P ゴシック"/>
          </rPr>
          <t xml:space="preserve">
R5.11.22 939-8214　→ 939-2606</t>
        </r>
      </text>
    </comment>
    <comment ref="K226" authorId="1">
      <text>
        <r>
          <rPr>
            <b/>
            <sz val="9"/>
            <color indexed="81"/>
            <rFont val="MS P ゴシック"/>
          </rPr>
          <t>大谷　文彦:</t>
        </r>
        <r>
          <rPr>
            <sz val="9"/>
            <color indexed="81"/>
            <rFont val="MS P ゴシック"/>
          </rPr>
          <t xml:space="preserve">
R6.1.4 930-0841 → 931-8441</t>
        </r>
      </text>
    </comment>
    <comment ref="K232" authorId="1">
      <text>
        <r>
          <rPr>
            <b/>
            <sz val="9"/>
            <color indexed="81"/>
            <rFont val="MS P ゴシック"/>
          </rPr>
          <t>大谷　文彦:</t>
        </r>
        <r>
          <rPr>
            <sz val="9"/>
            <color indexed="81"/>
            <rFont val="MS P ゴシック"/>
          </rPr>
          <t xml:space="preserve">
R6.2.1 930-0083　→ 930-2208 </t>
        </r>
      </text>
    </comment>
    <comment ref="M293" authorId="1">
      <text>
        <r>
          <rPr>
            <b/>
            <sz val="9"/>
            <color indexed="81"/>
            <rFont val="MS P ゴシック"/>
          </rPr>
          <t>大谷　文彦:</t>
        </r>
        <r>
          <rPr>
            <sz val="9"/>
            <color indexed="81"/>
            <rFont val="MS P ゴシック"/>
          </rPr>
          <t xml:space="preserve">
R6/4/15 電話番号変更連絡あり（大平様） 旧　076-482-4460</t>
        </r>
      </text>
    </comment>
    <comment ref="D236" authorId="1">
      <text>
        <r>
          <rPr>
            <b/>
            <sz val="9"/>
            <color indexed="81"/>
            <rFont val="MS P ゴシック"/>
          </rPr>
          <t>大谷　文彦:</t>
        </r>
        <r>
          <rPr>
            <sz val="9"/>
            <color indexed="81"/>
            <rFont val="MS P ゴシック"/>
          </rPr>
          <t xml:space="preserve">
R6.05.28
B型新設（定員１０名）に伴い、定員を２０→１０に変更
B型との併設多機能施設</t>
        </r>
      </text>
    </comment>
    <comment ref="M404" authorId="1">
      <text>
        <r>
          <rPr>
            <b/>
            <sz val="9"/>
            <color indexed="81"/>
            <rFont val="MS P ゴシック"/>
          </rPr>
          <t>大谷　文彦:</t>
        </r>
        <r>
          <rPr>
            <sz val="9"/>
            <color indexed="81"/>
            <rFont val="MS P ゴシック"/>
          </rPr>
          <t xml:space="preserve">
R6.05.30 事業所からの申請で電話番号変更
旧電話番号：090-7747-3100</t>
        </r>
      </text>
    </comment>
    <comment ref="M434" authorId="1">
      <text>
        <r>
          <rPr>
            <b/>
            <sz val="9"/>
            <color indexed="81"/>
            <rFont val="MS P ゴシック"/>
          </rPr>
          <t>大谷　文彦:</t>
        </r>
        <r>
          <rPr>
            <sz val="9"/>
            <color indexed="81"/>
            <rFont val="MS P ゴシック"/>
          </rPr>
          <t xml:space="preserve">
R6.05.30 事業所からの申請で電話番号変更
旧電話番号：090-7747-3100</t>
        </r>
      </text>
    </comment>
    <comment ref="D233" authorId="1">
      <text>
        <r>
          <rPr>
            <b/>
            <sz val="9"/>
            <color indexed="81"/>
            <rFont val="MS P ゴシック"/>
          </rPr>
          <t>大谷　文彦:</t>
        </r>
        <r>
          <rPr>
            <sz val="9"/>
            <color indexed="81"/>
            <rFont val="MS P ゴシック"/>
          </rPr>
          <t xml:space="preserve">
R6.6.16変更
R6.4.1から変更の届出で20→15に変更
R7.4.1</t>
        </r>
        <r>
          <rPr>
            <sz val="9"/>
            <color indexed="81"/>
            <rFont val="BIZ UD明朝 Medium"/>
          </rPr>
          <t>変更</t>
        </r>
        <r>
          <rPr>
            <sz val="9"/>
            <color indexed="81"/>
            <rFont val="MS P ゴシック"/>
          </rPr>
          <t xml:space="preserve">
15</t>
        </r>
        <r>
          <rPr>
            <sz val="9"/>
            <color indexed="81"/>
            <rFont val="BIZ UD明朝 Medium"/>
          </rPr>
          <t>→20
R8.4.1変更
20→15</t>
        </r>
      </text>
    </comment>
    <comment ref="M303" authorId="1">
      <text>
        <r>
          <rPr>
            <b/>
            <sz val="9"/>
            <color indexed="81"/>
            <rFont val="MS P ゴシック"/>
          </rPr>
          <t>大谷　文彦:</t>
        </r>
        <r>
          <rPr>
            <sz val="9"/>
            <color indexed="81"/>
            <rFont val="MS P ゴシック"/>
          </rPr>
          <t xml:space="preserve">
旧電話番号
076-403-6898
R6.8.29変更
076-481-7751</t>
        </r>
      </text>
    </comment>
    <comment ref="L229" authorId="1">
      <text>
        <r>
          <rPr>
            <b/>
            <sz val="9"/>
            <color indexed="81"/>
            <rFont val="MS P ゴシック"/>
          </rPr>
          <t>大谷　文彦:</t>
        </r>
        <r>
          <rPr>
            <sz val="9"/>
            <color indexed="81"/>
            <rFont val="MS P ゴシック"/>
          </rPr>
          <t xml:space="preserve">
令和６年９月１日に
住所変更（申請書の提出が10/09にあったので10/09に変更）
【旧住所】
富山市清水元町３－３元町ビル１B</t>
        </r>
      </text>
    </comment>
    <comment ref="L307" authorId="1">
      <text>
        <r>
          <rPr>
            <b/>
            <sz val="9"/>
            <color indexed="81"/>
            <rFont val="MS P ゴシック"/>
          </rPr>
          <t>大谷　文彦:
2024/11/1変更
【変更前】
富山市四ツ葉町２２番２３号</t>
        </r>
        <r>
          <rPr>
            <sz val="9"/>
            <color indexed="81"/>
            <rFont val="MS P ゴシック"/>
          </rPr>
          <t xml:space="preserve">
</t>
        </r>
      </text>
    </comment>
    <comment ref="K307" authorId="1">
      <text>
        <r>
          <rPr>
            <b/>
            <sz val="9"/>
            <color indexed="81"/>
            <rFont val="MS P ゴシック"/>
          </rPr>
          <t>大谷　文彦:</t>
        </r>
        <r>
          <rPr>
            <sz val="9"/>
            <color indexed="81"/>
            <rFont val="MS P ゴシック"/>
          </rPr>
          <t xml:space="preserve">
2024/11/1変更
【変更前】
930-0841</t>
        </r>
      </text>
    </comment>
    <comment ref="L219" authorId="1">
      <text>
        <r>
          <rPr>
            <sz val="11"/>
            <color theme="1"/>
            <rFont val="ＭＳ Ｐゴシック"/>
          </rPr>
          <t>大谷　文彦:
建物名変更　2024/10/01
旧
ＴＡＭＵＲＡＢＵＩＬＤＩＮＧ
新
リアライズ富山城址公園（株式会社リアライズプロパティ）</t>
        </r>
      </text>
    </comment>
    <comment ref="L403" authorId="1">
      <text>
        <r>
          <rPr>
            <sz val="11"/>
            <color theme="1"/>
            <rFont val="ＭＳ Ｐゴシック"/>
          </rPr>
          <t>大谷　文彦:
R6.12.23
旧住所：富山市向新庄１２５４番地１０
新住所：月岡西緑町３３９番地</t>
        </r>
      </text>
    </comment>
    <comment ref="L433" authorId="1">
      <text>
        <r>
          <rPr>
            <sz val="11"/>
            <color theme="1"/>
            <rFont val="ＭＳ Ｐゴシック"/>
          </rPr>
          <t>大谷　文彦:
R6.12.23
旧住所：富山市向新庄１２５４番地１０
新住所：月岡西緑町３３９番地</t>
        </r>
      </text>
    </comment>
    <comment ref="M311" authorId="1">
      <text>
        <r>
          <rPr>
            <sz val="11"/>
            <color theme="1"/>
            <rFont val="ＭＳ Ｐゴシック"/>
          </rPr>
          <t>大谷　文彦:
R7.1.22更新
旧：080-3652-2205（代表の個人電話番号）
新：076-471-0799</t>
        </r>
      </text>
    </comment>
    <comment ref="I154" authorId="1">
      <text>
        <r>
          <rPr>
            <sz val="11"/>
            <color theme="1"/>
            <rFont val="ＭＳ Ｐゴシック"/>
          </rPr>
          <t>大谷　文彦:
R07.02.01
むらい食品株式会社→ムーライズ株式会社</t>
        </r>
      </text>
    </comment>
    <comment ref="I184" authorId="1">
      <text>
        <r>
          <rPr>
            <sz val="11"/>
            <color theme="1"/>
            <rFont val="ＭＳ Ｐゴシック"/>
          </rPr>
          <t>大谷　文彦:
R07.02.01
むらい食品株式会社→ムーライズ株式会社</t>
        </r>
      </text>
    </comment>
    <comment ref="M105" authorId="2">
      <text>
        <r>
          <rPr>
            <sz val="11"/>
            <color theme="1"/>
            <rFont val="ＭＳ Ｐゴシック"/>
          </rPr>
          <t xml:space="preserve">R7.2.10変更
</t>
        </r>
      </text>
    </comment>
    <comment ref="N157" authorId="2">
      <text>
        <r>
          <rPr>
            <sz val="11"/>
            <color theme="1"/>
            <rFont val="ＭＳ Ｐゴシック"/>
          </rPr>
          <t xml:space="preserve">R7.2.10修正
</t>
        </r>
      </text>
    </comment>
    <comment ref="N93" authorId="2">
      <text>
        <r>
          <rPr>
            <sz val="11"/>
            <color theme="1"/>
            <rFont val="ＭＳ Ｐゴシック"/>
          </rPr>
          <t xml:space="preserve">R7.2.10修正
</t>
        </r>
      </text>
    </comment>
    <comment ref="D253" authorId="1">
      <text>
        <r>
          <rPr>
            <sz val="11"/>
            <color theme="1"/>
            <rFont val="ＭＳ Ｐゴシック"/>
          </rPr>
          <t>大谷　文彦:
R5.7.1(R7.2.27修正)
45→54</t>
        </r>
      </text>
    </comment>
    <comment ref="D211" authorId="1">
      <text>
        <r>
          <rPr>
            <sz val="11"/>
            <color theme="1"/>
            <rFont val="ＭＳ Ｐゴシック"/>
          </rPr>
          <t>大谷　文彦:
R5.7.1(R7.2.27修正)
15→6</t>
        </r>
      </text>
    </comment>
    <comment ref="L404" authorId="1">
      <text>
        <r>
          <rPr>
            <sz val="11"/>
            <color theme="1"/>
            <rFont val="ＭＳ Ｐゴシック"/>
          </rPr>
          <t>大谷　文彦:
R7.2.1変更
旧：富山市粟島町二丁目９番２１号
新：二口町二丁目１４番地７　メゾンエスポワールⅡ１０１</t>
        </r>
      </text>
    </comment>
    <comment ref="L434" authorId="1">
      <text>
        <r>
          <rPr>
            <sz val="11"/>
            <color theme="1"/>
            <rFont val="ＭＳ Ｐゴシック"/>
          </rPr>
          <t>大谷　文彦:
R7.2.1変更
旧：富山市粟島町二丁目９番２１号
新：二口町二丁目１４番地７　メゾンエスポワールⅡ１０１</t>
        </r>
      </text>
    </comment>
    <comment ref="D227" authorId="1">
      <text>
        <r>
          <rPr>
            <sz val="11"/>
            <color theme="1"/>
            <rFont val="ＭＳ Ｐゴシック"/>
          </rPr>
          <t xml:space="preserve">大谷　文彦:
R7.4.1
20→30
</t>
        </r>
      </text>
    </comment>
    <comment ref="D278" authorId="1">
      <text>
        <r>
          <rPr>
            <sz val="11"/>
            <color theme="1"/>
            <rFont val="ＭＳ Ｐゴシック"/>
          </rPr>
          <t>大谷　文彦:
R7.4.1
14→20</t>
        </r>
      </text>
    </comment>
    <comment ref="B278" authorId="1">
      <text>
        <r>
          <rPr>
            <sz val="11"/>
            <color theme="1"/>
            <rFont val="ＭＳ Ｐゴシック"/>
          </rPr>
          <t>大谷　文彦:
R7.4.1
就労支援事業所あおぞら→就労継続支援事業所あおぞら</t>
        </r>
      </text>
    </comment>
    <comment ref="L89" authorId="1">
      <text>
        <r>
          <rPr>
            <sz val="11"/>
            <color theme="1"/>
            <rFont val="ＭＳ Ｐゴシック"/>
          </rPr>
          <t>大谷　文彦:
R7.4.22変更
住所表記の変更のみ（場所の変更ではない）
旧：八尾町上ケ島３１３番地
新：八尾町水口１６２４番地</t>
        </r>
      </text>
    </comment>
    <comment ref="L124" authorId="1">
      <text>
        <r>
          <rPr>
            <sz val="11"/>
            <color theme="1"/>
            <rFont val="ＭＳ Ｐゴシック"/>
          </rPr>
          <t>大谷　文彦:
R7.4.22変更
住所表記の変更のみ（場所の変更ではない）
旧：八尾町上ケ島３１３番地
新：八尾町水口１６２４番地</t>
        </r>
      </text>
    </comment>
    <comment ref="L389" authorId="1">
      <text>
        <r>
          <rPr>
            <sz val="11"/>
            <color theme="1"/>
            <rFont val="ＭＳ Ｐゴシック"/>
          </rPr>
          <t>大谷　文彦:
R7.4.22変更
住所表記の変更のみ（場所の変更ではない）
旧：八尾町上ケ島３１３番地
新：八尾町水口１６２４番地</t>
        </r>
      </text>
    </comment>
    <comment ref="M301" authorId="1">
      <text>
        <r>
          <rPr>
            <sz val="11"/>
            <color theme="1"/>
            <rFont val="ＭＳ Ｐゴシック"/>
          </rPr>
          <t>大谷　文彦:
4.23
旧：090-9446-6373
新：076-464-9848</t>
        </r>
      </text>
    </comment>
    <comment ref="N303" authorId="1">
      <text>
        <r>
          <rPr>
            <sz val="11"/>
            <color theme="1"/>
            <rFont val="ＭＳ Ｐゴシック"/>
          </rPr>
          <t xml:space="preserve">大谷　文彦:
R7.7.3追加
(R6.6.1)
</t>
        </r>
      </text>
    </comment>
    <comment ref="M226" authorId="1">
      <text>
        <r>
          <rPr>
            <sz val="11"/>
            <color theme="1"/>
            <rFont val="ＭＳ Ｐゴシック"/>
          </rPr>
          <t xml:space="preserve">大谷　文彦:
R7.7.3
旧：076-441-5560
新：076-411-7719
(R6.3.4)
</t>
        </r>
      </text>
    </comment>
    <comment ref="N226" authorId="1">
      <text>
        <r>
          <rPr>
            <sz val="11"/>
            <color theme="1"/>
            <rFont val="ＭＳ Ｐゴシック"/>
          </rPr>
          <t>大谷　文彦:
R7.7.3
旧：076-441-5561
新：076-411-7720
(R6.3.4)</t>
        </r>
      </text>
    </comment>
    <comment ref="M285" authorId="1">
      <text>
        <r>
          <rPr>
            <sz val="11"/>
            <color theme="1"/>
            <rFont val="ＭＳ Ｐゴシック"/>
          </rPr>
          <t xml:space="preserve">大谷　文彦:
R7.9.18変更
旧：080-6352-6498
新:076-413-2111
</t>
        </r>
      </text>
    </comment>
    <comment ref="L238" authorId="1">
      <text>
        <r>
          <rPr>
            <sz val="11"/>
            <color theme="1"/>
            <rFont val="ＭＳ Ｐゴシック"/>
          </rPr>
          <t>大谷　文彦:
R7/10/02変更
旧：富山市経堂三丁目１０番３１号
新：富山市秋吉１１４番地１３</t>
        </r>
      </text>
    </comment>
    <comment ref="D251" authorId="1">
      <text>
        <r>
          <rPr>
            <sz val="11"/>
            <color theme="1"/>
            <rFont val="ＭＳ Ｐゴシック"/>
          </rPr>
          <t>大谷　文彦:
R8.1.1
定員30→40</t>
        </r>
      </text>
    </comment>
    <comment ref="D209" authorId="1">
      <text>
        <r>
          <rPr>
            <sz val="11"/>
            <color theme="1"/>
            <rFont val="ＭＳ Ｐゴシック"/>
          </rPr>
          <t xml:space="preserve">大谷　文彦:
R8.2.5
6→12(R7.4.1変更分）
</t>
        </r>
      </text>
    </comment>
    <comment ref="M307" authorId="1">
      <text>
        <r>
          <rPr>
            <sz val="11"/>
            <color theme="1"/>
            <rFont val="ＭＳ Ｐゴシック"/>
          </rPr>
          <t>大谷　文彦:
R8.2.9 変更（窓口で確認）　別途、変更届要
旧：076-441-5560
新：076-407-5355</t>
        </r>
      </text>
    </comment>
    <comment ref="N307" authorId="1">
      <text>
        <r>
          <rPr>
            <sz val="11"/>
            <color theme="1"/>
            <rFont val="ＭＳ Ｐゴシック"/>
          </rPr>
          <t>大谷　文彦:
R8.2.9 変更（窓口で確認）　別途、変更届要
旧：076-441-5561
新：076-407-5356</t>
        </r>
      </text>
    </comment>
    <comment ref="M275" authorId="1">
      <text>
        <r>
          <rPr>
            <sz val="11"/>
            <color theme="1"/>
            <rFont val="ＭＳ Ｐゴシック"/>
          </rPr>
          <t>大谷　文彦:
R8.3.6
登録電話番号だと、連絡が取れないことがあるので代表の電話番号記載
携帯：090-5687-3610</t>
        </r>
      </text>
    </comment>
    <comment ref="D258" authorId="1">
      <text>
        <r>
          <rPr>
            <sz val="11"/>
            <color theme="1"/>
            <rFont val="ＭＳ Ｐゴシック"/>
          </rPr>
          <t>大谷　文彦:
R8.04.16 定員変更
20→10(R8.4.1付）</t>
        </r>
      </text>
    </comment>
    <comment ref="A230" authorId="1">
      <text>
        <r>
          <rPr>
            <sz val="11"/>
            <color theme="1"/>
            <rFont val="ＭＳ Ｐゴシック"/>
          </rPr>
          <t>大谷　文彦:
R8.5.1に新法人を設立し、吸収合併
旧：1610101592
新：1610103523</t>
        </r>
      </text>
    </comment>
    <comment ref="A327" authorId="1">
      <text>
        <r>
          <rPr>
            <sz val="11"/>
            <color theme="1"/>
            <rFont val="ＭＳ Ｐゴシック"/>
          </rPr>
          <t>大谷　文彦:
R8.5.1に新法人を設立し、吸収合併
旧：1610101592
新：1610103523</t>
        </r>
      </text>
    </comment>
  </commentList>
</comments>
</file>

<file path=xl/comments3.xml><?xml version="1.0" encoding="utf-8"?>
<comments xmlns="http://schemas.openxmlformats.org/spreadsheetml/2006/main">
  <authors>
    <author>大谷　文彦</author>
  </authors>
  <commentList>
    <comment ref="M17" authorId="0">
      <text>
        <r>
          <rPr>
            <b/>
            <sz val="9"/>
            <color indexed="81"/>
            <rFont val="MS P ゴシック"/>
          </rPr>
          <t>大谷　文彦:</t>
        </r>
        <r>
          <rPr>
            <sz val="9"/>
            <color indexed="81"/>
            <rFont val="MS P ゴシック"/>
          </rPr>
          <t xml:space="preserve">
2023/12/20 追記
事業所へ連絡がとれない時は下記携帯電話に連絡。
080-4250-5483（マエヤマショウコ）</t>
        </r>
      </text>
    </comment>
    <comment ref="M20" authorId="0">
      <text>
        <r>
          <rPr>
            <b/>
            <sz val="9"/>
            <color indexed="81"/>
            <rFont val="MS P ゴシック"/>
          </rPr>
          <t>大谷　文彦:</t>
        </r>
        <r>
          <rPr>
            <sz val="9"/>
            <color indexed="81"/>
            <rFont val="MS P ゴシック"/>
          </rPr>
          <t xml:space="preserve">
R5/12/27 変更
090-8298-7673→076-464-5506</t>
        </r>
      </text>
    </comment>
    <comment ref="N20" authorId="0">
      <text>
        <r>
          <rPr>
            <b/>
            <sz val="9"/>
            <color indexed="81"/>
            <rFont val="MS P ゴシック"/>
          </rPr>
          <t>大谷　文彦:</t>
        </r>
        <r>
          <rPr>
            <sz val="9"/>
            <color indexed="81"/>
            <rFont val="MS P ゴシック"/>
          </rPr>
          <t xml:space="preserve">
R5/12/27追加</t>
        </r>
      </text>
    </comment>
    <comment ref="M18" authorId="0">
      <text>
        <r>
          <rPr>
            <b/>
            <sz val="9"/>
            <color indexed="81"/>
            <rFont val="MS P ゴシック"/>
          </rPr>
          <t>大谷　文彦:</t>
        </r>
        <r>
          <rPr>
            <sz val="9"/>
            <color indexed="81"/>
            <rFont val="MS P ゴシック"/>
          </rPr>
          <t xml:space="preserve">
R6.05.30 事業所からの申請で電話番号変更
旧電話番号：090-7747-3100</t>
        </r>
      </text>
    </comment>
    <comment ref="A165" authorId="0">
      <text>
        <r>
          <rPr>
            <sz val="11"/>
            <color theme="1"/>
            <rFont val="ＭＳ Ｐゴシック"/>
          </rPr>
          <t>大谷　文彦:
R8.3.13に一覧更新
登録事業所指定失効に伴う、事業所番号の変更（R6.10.01）
旧:1610100511
新:1610102160</t>
        </r>
      </text>
    </comment>
    <comment ref="B165" authorId="0">
      <text>
        <r>
          <rPr>
            <sz val="11"/>
            <color theme="1"/>
            <rFont val="ＭＳ Ｐゴシック"/>
          </rPr>
          <t>大谷　文彦:
R8.3.13に一覧更新
登録事業所指定失効に伴う、事業所名称の変更（R6.10.01）
旧:ショートステイふるさとのあかり（失効）
新:ふるさとのあかり</t>
        </r>
      </text>
    </comment>
  </commentList>
</comments>
</file>

<file path=xl/metadata.xml><?xml version="1.0" encoding="utf-8"?>
<metadata xmlns:xda="http://schemas.microsoft.com/office/spreadsheetml/2017/dynamicarray"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<sst xmlns="http://schemas.openxmlformats.org/spreadsheetml/2006/main" xmlns:r="http://schemas.openxmlformats.org/officeDocument/2006/relationships" count="2176" uniqueCount="2176">
  <si>
    <t>930-0103</t>
  </si>
  <si>
    <t>939-8045</t>
  </si>
  <si>
    <t>コスモスの里大江干</t>
  </si>
  <si>
    <t>富山市神通本町一丁目６番９号ＭＩＰＳビル１階</t>
  </si>
  <si>
    <t>富山市西荒屋９９０番地</t>
  </si>
  <si>
    <t>だいだい</t>
  </si>
  <si>
    <t>080-8147-3363</t>
  </si>
  <si>
    <t>076-466-6887</t>
  </si>
  <si>
    <t>事業所番号</t>
    <rPh sb="0" eb="3">
      <t>ジギョウショ</t>
    </rPh>
    <rPh sb="3" eb="5">
      <t>バンゴウ</t>
    </rPh>
    <phoneticPr fontId="3"/>
  </si>
  <si>
    <t>放課後等デイサービス事業所めばえ</t>
  </si>
  <si>
    <t>地活Ⅰ①</t>
    <rPh sb="0" eb="2">
      <t>チカツ</t>
    </rPh>
    <phoneticPr fontId="3"/>
  </si>
  <si>
    <t>重度訪問介護おうちケアＣｒｅｒａ</t>
  </si>
  <si>
    <t>高志福祉相談センター</t>
  </si>
  <si>
    <t>雷鳥苑</t>
  </si>
  <si>
    <t>09自立（生活）</t>
  </si>
  <si>
    <t>富山市西金屋８３６３番地２</t>
  </si>
  <si>
    <t>富山市藤木１５４２番地１</t>
  </si>
  <si>
    <t>株式会社土屋</t>
  </si>
  <si>
    <t>デイサービスこのゆびとーまれ茶屋</t>
  </si>
  <si>
    <t>サービス種別</t>
    <rPh sb="4" eb="6">
      <t>シュベツ</t>
    </rPh>
    <phoneticPr fontId="3"/>
  </si>
  <si>
    <t>076-451-9963</t>
  </si>
  <si>
    <t>定員</t>
    <rPh sb="0" eb="2">
      <t>テイイン</t>
    </rPh>
    <phoneticPr fontId="3"/>
  </si>
  <si>
    <t>ケアサポートアイリス</t>
  </si>
  <si>
    <t>食材料費</t>
    <rPh sb="0" eb="4">
      <t>ショクザイリョウヒ</t>
    </rPh>
    <phoneticPr fontId="3"/>
  </si>
  <si>
    <t>富山市秋吉１１４番地１３</t>
  </si>
  <si>
    <t>富山市恵光学園</t>
  </si>
  <si>
    <t>富山市粟島町二丁目１番４２号</t>
  </si>
  <si>
    <t>富山市横樋８番地</t>
  </si>
  <si>
    <t>076-464-5154</t>
  </si>
  <si>
    <t>076-422-7003</t>
  </si>
  <si>
    <t>076-482-1227</t>
  </si>
  <si>
    <t>やねのうえのガチョウ</t>
  </si>
  <si>
    <t>939-2745</t>
  </si>
  <si>
    <t>富山市西公文名町９番９号</t>
  </si>
  <si>
    <t>富山市堀川小泉町一丁目１４番１４号</t>
  </si>
  <si>
    <t>グループホームいいね</t>
  </si>
  <si>
    <t>小さな幸せの家短期入所センター</t>
  </si>
  <si>
    <t>076-467-5220</t>
  </si>
  <si>
    <t>ミックスベリー</t>
  </si>
  <si>
    <t>富山市婦中町広田５６５０番地</t>
  </si>
  <si>
    <t>株式会社コスモスの里</t>
  </si>
  <si>
    <t>076-461-7544</t>
  </si>
  <si>
    <t>ｓｅｌｆ－Ａハニービー環水公園前</t>
  </si>
  <si>
    <t>就労継続支援事業所あおぞら</t>
  </si>
  <si>
    <t>富山市八尾町薄島６３番地２</t>
  </si>
  <si>
    <t>事業所番号</t>
  </si>
  <si>
    <t>株式会社スタッフシュウエイ</t>
    <rPh sb="0" eb="4">
      <t>カブシキガイシャ</t>
    </rPh>
    <phoneticPr fontId="3"/>
  </si>
  <si>
    <t>特定非営利活動法人ふるさとのあかり</t>
  </si>
  <si>
    <t>富山市水橋小路２８７番地１</t>
  </si>
  <si>
    <t>相談支援事業所このゆびとーまれ</t>
  </si>
  <si>
    <t>930-2226</t>
  </si>
  <si>
    <t>ウェルカムハウスつくし</t>
  </si>
  <si>
    <t>ジョブスクールさくらだに</t>
  </si>
  <si>
    <t>　</t>
  </si>
  <si>
    <t>939-8204</t>
  </si>
  <si>
    <t>09自立（生活）</t>
    <rPh sb="2" eb="4">
      <t>ジリツ</t>
    </rPh>
    <rPh sb="5" eb="7">
      <t>セイカツ</t>
    </rPh>
    <phoneticPr fontId="3"/>
  </si>
  <si>
    <t>076-438-5523</t>
  </si>
  <si>
    <t>障害福祉サービス事業所萌黄（休止）</t>
    <rPh sb="14" eb="16">
      <t>キュウシ</t>
    </rPh>
    <phoneticPr fontId="3"/>
  </si>
  <si>
    <t>931-8405</t>
  </si>
  <si>
    <t>富山市野口南部１３２番地</t>
  </si>
  <si>
    <t>富山市婦中町上轡田６３８番地２</t>
    <rPh sb="0" eb="3">
      <t>トヤマシ</t>
    </rPh>
    <rPh sb="3" eb="6">
      <t>フチュウマチ</t>
    </rPh>
    <rPh sb="6" eb="9">
      <t>カミクツワダ</t>
    </rPh>
    <rPh sb="12" eb="14">
      <t>バンチ</t>
    </rPh>
    <phoneticPr fontId="3"/>
  </si>
  <si>
    <t>サンウェルズ西荒屋ヘルパーステーション
（居宅介護のみ）</t>
  </si>
  <si>
    <t>24保育所訪問</t>
    <rPh sb="2" eb="4">
      <t>ホイク</t>
    </rPh>
    <rPh sb="4" eb="5">
      <t>ショ</t>
    </rPh>
    <rPh sb="5" eb="7">
      <t>ホウモン</t>
    </rPh>
    <phoneticPr fontId="3"/>
  </si>
  <si>
    <t>いきいき元気クラブ</t>
  </si>
  <si>
    <t>939-8058</t>
  </si>
  <si>
    <t>930-0973</t>
  </si>
  <si>
    <t>ひまわりルーム</t>
  </si>
  <si>
    <t>グループホームいいね土場町</t>
    <rPh sb="10" eb="13">
      <t>ドバマチ</t>
    </rPh>
    <phoneticPr fontId="21"/>
  </si>
  <si>
    <t>13就労定着</t>
    <rPh sb="2" eb="4">
      <t>シュウロウ</t>
    </rPh>
    <rPh sb="4" eb="6">
      <t>テイチャク</t>
    </rPh>
    <phoneticPr fontId="3"/>
  </si>
  <si>
    <t>富山市今泉１８５番地１</t>
  </si>
  <si>
    <t>富山市五福４７４番地２</t>
  </si>
  <si>
    <t>富山市婦中町速星８７７番地３</t>
    <rPh sb="0" eb="3">
      <t>トヤマシ</t>
    </rPh>
    <rPh sb="3" eb="5">
      <t>フチュウ</t>
    </rPh>
    <rPh sb="5" eb="6">
      <t>マチ</t>
    </rPh>
    <rPh sb="6" eb="8">
      <t>ハヤホシ</t>
    </rPh>
    <rPh sb="11" eb="13">
      <t>バンチ</t>
    </rPh>
    <phoneticPr fontId="3"/>
  </si>
  <si>
    <t>0763-37-0157</t>
  </si>
  <si>
    <t>富山市万願寺３５５番地１</t>
  </si>
  <si>
    <t>076-424-9041</t>
  </si>
  <si>
    <t>076-425-5151</t>
  </si>
  <si>
    <t>富山市水橋的場２２０番地</t>
  </si>
  <si>
    <t>076-482-3328</t>
  </si>
  <si>
    <t>939-2417</t>
  </si>
  <si>
    <t>23放課後等デイのみ</t>
    <rPh sb="2" eb="6">
      <t>ホウカゴトウ</t>
    </rPh>
    <phoneticPr fontId="3"/>
  </si>
  <si>
    <t>はなさき苑ホームヘルプセンター</t>
  </si>
  <si>
    <t>くらぱれ奥田</t>
    <rPh sb="4" eb="6">
      <t>オクダ</t>
    </rPh>
    <phoneticPr fontId="3"/>
  </si>
  <si>
    <t>076-471-5125</t>
  </si>
  <si>
    <t>10就労移行</t>
    <rPh sb="2" eb="4">
      <t>シュウロウ</t>
    </rPh>
    <rPh sb="4" eb="6">
      <t>イコウ</t>
    </rPh>
    <phoneticPr fontId="3"/>
  </si>
  <si>
    <t>076-491-6228</t>
  </si>
  <si>
    <t>富山市中市二丁目８番４１号</t>
  </si>
  <si>
    <t>パレット</t>
  </si>
  <si>
    <t>高岡市清水町一丁目７番３０号</t>
  </si>
  <si>
    <t>076-407-5079</t>
  </si>
  <si>
    <t>076-420-6831</t>
  </si>
  <si>
    <t>障害者支援施設ほほえみの丘</t>
  </si>
  <si>
    <t>04行動援護</t>
    <rPh sb="2" eb="4">
      <t>コウドウ</t>
    </rPh>
    <rPh sb="4" eb="6">
      <t>エンゴ</t>
    </rPh>
    <phoneticPr fontId="3"/>
  </si>
  <si>
    <t>930-2243</t>
  </si>
  <si>
    <t>相談支援事業所ルナリア</t>
  </si>
  <si>
    <t>076-478-1159</t>
  </si>
  <si>
    <t>燃料費・光熱費</t>
    <rPh sb="0" eb="3">
      <t>ネンリョウヒ</t>
    </rPh>
    <rPh sb="4" eb="7">
      <t>コウネツヒ</t>
    </rPh>
    <phoneticPr fontId="3"/>
  </si>
  <si>
    <t>076-461-3803</t>
  </si>
  <si>
    <t>富山市秋吉１８１番地４</t>
    <rPh sb="0" eb="3">
      <t>トヤマシ</t>
    </rPh>
    <phoneticPr fontId="3"/>
  </si>
  <si>
    <t>太田ひまわり</t>
  </si>
  <si>
    <t>06短期入所</t>
    <rPh sb="2" eb="4">
      <t>タンキ</t>
    </rPh>
    <rPh sb="4" eb="6">
      <t>ニュウショ</t>
    </rPh>
    <phoneticPr fontId="3"/>
  </si>
  <si>
    <t>ゆい社会福祉士共同事務所</t>
  </si>
  <si>
    <t>富山市下堀４５番地５</t>
  </si>
  <si>
    <t>076-482-5647</t>
  </si>
  <si>
    <t>外部
サービス
利用型</t>
    <rPh sb="0" eb="2">
      <t>ガイブ</t>
    </rPh>
    <rPh sb="8" eb="10">
      <t>リヨウ</t>
    </rPh>
    <rPh sb="10" eb="11">
      <t>ガタ</t>
    </rPh>
    <phoneticPr fontId="3"/>
  </si>
  <si>
    <t>富山市八尾町西川倉２３番地１</t>
  </si>
  <si>
    <t>ヴィストキャリア富山駅前</t>
  </si>
  <si>
    <t>高志ワークセンター</t>
  </si>
  <si>
    <t>片口ショートステイわが家</t>
  </si>
  <si>
    <t>相談支援事業所ライトブレイン</t>
  </si>
  <si>
    <t>939-2231</t>
  </si>
  <si>
    <t>多機能型事業所ミュール</t>
  </si>
  <si>
    <t>14就労選択</t>
    <rPh sb="2" eb="4">
      <t>シュウロウ</t>
    </rPh>
    <rPh sb="4" eb="6">
      <t>センタク</t>
    </rPh>
    <phoneticPr fontId="3"/>
  </si>
  <si>
    <t>ディサービス地球の子（休止）</t>
    <rPh sb="11" eb="13">
      <t>キュウシ</t>
    </rPh>
    <phoneticPr fontId="3"/>
  </si>
  <si>
    <t>在宅介護あおい</t>
  </si>
  <si>
    <t>つくしの家婦中</t>
  </si>
  <si>
    <t>0766-86-1136</t>
  </si>
  <si>
    <t>障害者相談支援事業所しあわせ</t>
  </si>
  <si>
    <t>076-413-8336</t>
  </si>
  <si>
    <t>交付申請額</t>
    <rPh sb="0" eb="5">
      <t>コウフシン</t>
    </rPh>
    <phoneticPr fontId="3"/>
  </si>
  <si>
    <t>富山市犬島新町一丁目６番３８６号</t>
    <rPh sb="11" eb="12">
      <t>バン</t>
    </rPh>
    <rPh sb="15" eb="16">
      <t>ゴウ</t>
    </rPh>
    <phoneticPr fontId="3"/>
  </si>
  <si>
    <t>相談いいね</t>
    <rPh sb="0" eb="2">
      <t>ソウダン</t>
    </rPh>
    <phoneticPr fontId="3"/>
  </si>
  <si>
    <t>076-482-5785</t>
  </si>
  <si>
    <t>就労継続支援Ｂ型事業所プラネット富山</t>
  </si>
  <si>
    <t>こども発達支援室</t>
  </si>
  <si>
    <t>●</t>
  </si>
  <si>
    <t>デイサービス笑美寿あかえ</t>
  </si>
  <si>
    <t>18相談（地域移行・地域定着）</t>
    <rPh sb="2" eb="4">
      <t>ソウダン</t>
    </rPh>
    <rPh sb="5" eb="7">
      <t>チイキ</t>
    </rPh>
    <rPh sb="7" eb="9">
      <t>イコウ</t>
    </rPh>
    <rPh sb="10" eb="14">
      <t>チイキテイチャク</t>
    </rPh>
    <phoneticPr fontId="3"/>
  </si>
  <si>
    <t>株式会社アンビス</t>
  </si>
  <si>
    <t>ＯｎｅＵｐ上袋</t>
    <rPh sb="5" eb="7">
      <t>カミブクロ</t>
    </rPh>
    <phoneticPr fontId="3"/>
  </si>
  <si>
    <t>076-456-6536</t>
  </si>
  <si>
    <t>富山市中間島二丁目２７番地６</t>
  </si>
  <si>
    <t>076-456-4801</t>
  </si>
  <si>
    <t>21児童発達支援のみ</t>
    <rPh sb="2" eb="4">
      <t>ジドウ</t>
    </rPh>
    <rPh sb="4" eb="6">
      <t>ハッタツ</t>
    </rPh>
    <rPh sb="6" eb="8">
      <t>シエン</t>
    </rPh>
    <phoneticPr fontId="3"/>
  </si>
  <si>
    <t>富山市向新庄町五丁目７番３５号</t>
  </si>
  <si>
    <t>高志福祉相談センター
（地域移行支援のみ）</t>
  </si>
  <si>
    <t>19相談（特定）</t>
    <rPh sb="2" eb="4">
      <t>ソウダン</t>
    </rPh>
    <rPh sb="5" eb="7">
      <t>トクテイ</t>
    </rPh>
    <phoneticPr fontId="3"/>
  </si>
  <si>
    <t>株式会社アポケアとやま</t>
  </si>
  <si>
    <t>939-8182</t>
  </si>
  <si>
    <t>多機能型きらり夢工房</t>
  </si>
  <si>
    <t>03同行援護</t>
    <rPh sb="2" eb="4">
      <t>ドウコウ</t>
    </rPh>
    <rPh sb="4" eb="6">
      <t>エンゴ</t>
    </rPh>
    <phoneticPr fontId="3"/>
  </si>
  <si>
    <t>939-8081</t>
  </si>
  <si>
    <t>富山市八尾町水口１６５６番地</t>
  </si>
  <si>
    <t>ほまれの家富山東店</t>
  </si>
  <si>
    <t>法人名</t>
    <rPh sb="0" eb="3">
      <t>ホウジ</t>
    </rPh>
    <phoneticPr fontId="3"/>
  </si>
  <si>
    <t>株式会社嬉浴</t>
    <rPh sb="0" eb="4">
      <t>カブシキカイシャ</t>
    </rPh>
    <rPh sb="4" eb="5">
      <t>キ</t>
    </rPh>
    <rPh sb="5" eb="6">
      <t>ヨク</t>
    </rPh>
    <phoneticPr fontId="3"/>
  </si>
  <si>
    <t>相談支援センターみつわ</t>
  </si>
  <si>
    <t>01居宅・重訪</t>
    <rPh sb="2" eb="4">
      <t>キョタク</t>
    </rPh>
    <rPh sb="5" eb="6">
      <t>シゲル</t>
    </rPh>
    <rPh sb="6" eb="7">
      <t>ホウ</t>
    </rPh>
    <phoneticPr fontId="3"/>
  </si>
  <si>
    <t>上市町湯上野２７番地９</t>
  </si>
  <si>
    <t>02居宅のみ</t>
    <rPh sb="2" eb="4">
      <t>キョタク</t>
    </rPh>
    <phoneticPr fontId="3"/>
  </si>
  <si>
    <t>地活Ⅲ①</t>
    <rPh sb="0" eb="2">
      <t>チカツ</t>
    </rPh>
    <phoneticPr fontId="3"/>
  </si>
  <si>
    <t>076-436-7673</t>
  </si>
  <si>
    <t>05療養介護</t>
    <rPh sb="2" eb="4">
      <t>リョウヨウ</t>
    </rPh>
    <rPh sb="4" eb="6">
      <t>カイゴ</t>
    </rPh>
    <phoneticPr fontId="3"/>
  </si>
  <si>
    <t>富山市八幡７５０番地３</t>
  </si>
  <si>
    <t>07生活介護</t>
    <rPh sb="2" eb="4">
      <t>セイカツ</t>
    </rPh>
    <rPh sb="4" eb="6">
      <t>カイゴ</t>
    </rPh>
    <phoneticPr fontId="3"/>
  </si>
  <si>
    <t>ヴィストカレッジ富山県庁前</t>
  </si>
  <si>
    <t>富山市水橋柳寺３３番地１</t>
  </si>
  <si>
    <t>08自立（機能）</t>
    <rPh sb="2" eb="4">
      <t>ジリツ</t>
    </rPh>
    <rPh sb="5" eb="7">
      <t>キノウ</t>
    </rPh>
    <phoneticPr fontId="3"/>
  </si>
  <si>
    <t>ＪＯＢにながわ</t>
  </si>
  <si>
    <t>富山市古志町三丁目１番地１</t>
  </si>
  <si>
    <t>中新川郡立山町前沢新町１６３番地</t>
    <rPh sb="0" eb="4">
      <t>ナカニイカワグン</t>
    </rPh>
    <rPh sb="4" eb="7">
      <t>タテヤママチ</t>
    </rPh>
    <rPh sb="7" eb="11">
      <t>マエザワシンマチ</t>
    </rPh>
    <rPh sb="14" eb="16">
      <t>バンチ</t>
    </rPh>
    <phoneticPr fontId="3"/>
  </si>
  <si>
    <t>富山市八尾町水口８８番地</t>
  </si>
  <si>
    <t>11就労継続支援Ａ型</t>
    <rPh sb="2" eb="4">
      <t>シュウロウ</t>
    </rPh>
    <rPh sb="4" eb="6">
      <t>ケイゾク</t>
    </rPh>
    <rPh sb="6" eb="8">
      <t>シエン</t>
    </rPh>
    <rPh sb="9" eb="10">
      <t>ガタ</t>
    </rPh>
    <phoneticPr fontId="3"/>
  </si>
  <si>
    <t>りーど</t>
  </si>
  <si>
    <t>076-471-5072</t>
  </si>
  <si>
    <t>ツクイ富山</t>
  </si>
  <si>
    <t>076-438-3058</t>
  </si>
  <si>
    <t>930-0887</t>
  </si>
  <si>
    <t>放課後等デイサービスほたる</t>
  </si>
  <si>
    <t>11就労継続支援Ａ型</t>
  </si>
  <si>
    <t>一般社団法人ひまわりの花</t>
  </si>
  <si>
    <t>かえでデイサービス黒崎</t>
  </si>
  <si>
    <t>26移動支援</t>
    <rPh sb="2" eb="4">
      <t>イドウ</t>
    </rPh>
    <rPh sb="4" eb="6">
      <t>シエン</t>
    </rPh>
    <phoneticPr fontId="3"/>
  </si>
  <si>
    <t>社会福祉法人立山福祉会</t>
    <rPh sb="0" eb="2">
      <t>シャカイ</t>
    </rPh>
    <rPh sb="2" eb="4">
      <t>フクシ</t>
    </rPh>
    <rPh sb="4" eb="6">
      <t>ホウジン</t>
    </rPh>
    <rPh sb="6" eb="8">
      <t>タテヤマ</t>
    </rPh>
    <rPh sb="8" eb="11">
      <t>フクシ</t>
    </rPh>
    <phoneticPr fontId="3"/>
  </si>
  <si>
    <t>12就労継続支援Ｂ型</t>
  </si>
  <si>
    <t>ＳＡＣＣＡ犬島</t>
    <rPh sb="5" eb="7">
      <t>イヌジマ</t>
    </rPh>
    <phoneticPr fontId="3"/>
  </si>
  <si>
    <t>富山市堀川町３００番地セ・モンテビル２０７号</t>
  </si>
  <si>
    <t>930-0057</t>
  </si>
  <si>
    <t>12就労継続支援Ｂ型</t>
    <rPh sb="2" eb="4">
      <t>シュウロウ</t>
    </rPh>
    <rPh sb="4" eb="6">
      <t>ケイゾク</t>
    </rPh>
    <rPh sb="6" eb="8">
      <t>シエン</t>
    </rPh>
    <rPh sb="9" eb="10">
      <t>ガタ</t>
    </rPh>
    <phoneticPr fontId="3"/>
  </si>
  <si>
    <t>富山オレンジ</t>
  </si>
  <si>
    <t>15自立生活援助</t>
    <rPh sb="2" eb="8">
      <t>ジリツセイカツエンジョ</t>
    </rPh>
    <phoneticPr fontId="3"/>
  </si>
  <si>
    <t>076-424-0898</t>
  </si>
  <si>
    <t>076-435-2882</t>
  </si>
  <si>
    <t>特定非営利活動法人ひまわりの花</t>
  </si>
  <si>
    <t>富山市上赤江町二丁目８番４４－１号</t>
  </si>
  <si>
    <t>931-8325</t>
  </si>
  <si>
    <t>高志ライフケアホーム</t>
  </si>
  <si>
    <t>オリーブハウス</t>
  </si>
  <si>
    <t>ニチイケアセンター呉羽
（居宅介護のみ）</t>
  </si>
  <si>
    <t>076-413-6830</t>
  </si>
  <si>
    <t>はるかぜの丘</t>
  </si>
  <si>
    <t>富山市開発１８１番地</t>
    <rPh sb="0" eb="3">
      <t>トヤマシ</t>
    </rPh>
    <rPh sb="3" eb="5">
      <t>カイホツ</t>
    </rPh>
    <rPh sb="8" eb="10">
      <t>バンチ</t>
    </rPh>
    <phoneticPr fontId="3"/>
  </si>
  <si>
    <t>ワークハウス・フレンズ</t>
  </si>
  <si>
    <t>076-438-7023</t>
  </si>
  <si>
    <t>930-0098</t>
  </si>
  <si>
    <t>17施設入所支援</t>
    <rPh sb="2" eb="8">
      <t>シセツニュウショシエン</t>
    </rPh>
    <phoneticPr fontId="3"/>
  </si>
  <si>
    <t>富山市大町２２番地１４</t>
  </si>
  <si>
    <t>16共同生活援助</t>
    <rPh sb="2" eb="4">
      <t>キョウドウ</t>
    </rPh>
    <rPh sb="4" eb="6">
      <t>セイカツ</t>
    </rPh>
    <rPh sb="6" eb="8">
      <t>エンジョ</t>
    </rPh>
    <phoneticPr fontId="3"/>
  </si>
  <si>
    <t>939-8026</t>
  </si>
  <si>
    <t>特定非営利活動法人ハートビート</t>
  </si>
  <si>
    <t>076-413-8555</t>
  </si>
  <si>
    <t>20相談（障害児）</t>
    <rPh sb="2" eb="4">
      <t>ソウダン</t>
    </rPh>
    <rPh sb="5" eb="7">
      <t>ショウガイ</t>
    </rPh>
    <rPh sb="7" eb="8">
      <t>ジ</t>
    </rPh>
    <phoneticPr fontId="3"/>
  </si>
  <si>
    <t>076-460-4239</t>
  </si>
  <si>
    <t>こだまの丘</t>
  </si>
  <si>
    <t>22児童発達支援、放課後等デイ</t>
    <rPh sb="2" eb="4">
      <t>ジドウ</t>
    </rPh>
    <rPh sb="4" eb="6">
      <t>ハッタツ</t>
    </rPh>
    <rPh sb="6" eb="8">
      <t>シエン</t>
    </rPh>
    <rPh sb="9" eb="13">
      <t>ホウカゴトウ</t>
    </rPh>
    <phoneticPr fontId="3"/>
  </si>
  <si>
    <t>25基準該当（富山型）デイサービス</t>
  </si>
  <si>
    <t>076-461-5080</t>
  </si>
  <si>
    <t>076-481-6819</t>
  </si>
  <si>
    <t>27日中一時支援</t>
    <rPh sb="2" eb="4">
      <t>ニッチュウ</t>
    </rPh>
    <rPh sb="4" eb="6">
      <t>イチジ</t>
    </rPh>
    <rPh sb="6" eb="8">
      <t>シエン</t>
    </rPh>
    <phoneticPr fontId="3"/>
  </si>
  <si>
    <t>ワークステーションさくら長江事業所</t>
  </si>
  <si>
    <t>930-0922</t>
  </si>
  <si>
    <t>ガンバ村スペシャルキッズ</t>
  </si>
  <si>
    <t>28訪問入浴サービス</t>
    <rPh sb="2" eb="4">
      <t>ホウモン</t>
    </rPh>
    <rPh sb="4" eb="6">
      <t>ニュウヨク</t>
    </rPh>
    <phoneticPr fontId="3"/>
  </si>
  <si>
    <t>939-8101</t>
  </si>
  <si>
    <t>29地域活動支援センターⅠ型</t>
  </si>
  <si>
    <t>富山市開発１８１番地</t>
  </si>
  <si>
    <t>富山市水橋辻ヶ堂８０１番地１</t>
  </si>
  <si>
    <t>30地域活動支援センターⅡ型</t>
  </si>
  <si>
    <t>イフディケアとやま南</t>
  </si>
  <si>
    <t>31地域活動支援センターⅢ型</t>
  </si>
  <si>
    <t>939-8222</t>
  </si>
  <si>
    <t>076-434-4361</t>
  </si>
  <si>
    <t>32居宅訪問型児童発達支援</t>
    <rPh sb="2" eb="4">
      <t>キョタク</t>
    </rPh>
    <rPh sb="4" eb="7">
      <t>ホウモ</t>
    </rPh>
    <rPh sb="7" eb="9">
      <t>ジドウ</t>
    </rPh>
    <rPh sb="9" eb="11">
      <t>ハッタツ</t>
    </rPh>
    <rPh sb="11" eb="13">
      <t>シエン</t>
    </rPh>
    <phoneticPr fontId="3"/>
  </si>
  <si>
    <t>ショートステイほほえみの丘</t>
  </si>
  <si>
    <t>076-494-2881</t>
  </si>
  <si>
    <t>ひまわり</t>
  </si>
  <si>
    <t>076-481-7337</t>
  </si>
  <si>
    <t>さくらんぼ</t>
  </si>
  <si>
    <t>076-461-4971</t>
  </si>
  <si>
    <t>株式会社Ｃｒｅｒａ</t>
    <rPh sb="0" eb="4">
      <t>カブシキガイシャ</t>
    </rPh>
    <phoneticPr fontId="3"/>
  </si>
  <si>
    <t>ＳＡＫＵＲＡ富山センター</t>
  </si>
  <si>
    <t>スマイルワン（休止）</t>
  </si>
  <si>
    <t>ゆりの木の里就労継続支援B型事業所</t>
  </si>
  <si>
    <t>富山市掛尾町２４３番地６</t>
    <rPh sb="0" eb="3">
      <t>トヤマシ</t>
    </rPh>
    <rPh sb="3" eb="6">
      <t>カケオマチ</t>
    </rPh>
    <rPh sb="9" eb="11">
      <t>バンチ</t>
    </rPh>
    <phoneticPr fontId="3"/>
  </si>
  <si>
    <t>富山市中田二丁目２番２４号メゾン・ヴィレ・マール３０１</t>
  </si>
  <si>
    <t>障害者支援施設わかくさの丘</t>
  </si>
  <si>
    <t>そらいろ</t>
  </si>
  <si>
    <t>34（休止）</t>
    <rPh sb="2" eb="5">
      <t>(キュ</t>
    </rPh>
    <phoneticPr fontId="3"/>
  </si>
  <si>
    <t>-</t>
  </si>
  <si>
    <t>多機能型事業所希望のきずな</t>
  </si>
  <si>
    <t>相談支援事業所アシスト</t>
  </si>
  <si>
    <t>まちなかハウスぽっけ</t>
  </si>
  <si>
    <t>939-8055</t>
  </si>
  <si>
    <t>地活Ⅰ②</t>
    <rPh sb="0" eb="2">
      <t>チカツ</t>
    </rPh>
    <phoneticPr fontId="3"/>
  </si>
  <si>
    <t>076-469-2135</t>
  </si>
  <si>
    <t>地活Ⅰ③</t>
    <rPh sb="0" eb="2">
      <t>チカツ</t>
    </rPh>
    <phoneticPr fontId="3"/>
  </si>
  <si>
    <t>地活Ⅲ③</t>
    <rPh sb="0" eb="2">
      <t>チカツ</t>
    </rPh>
    <phoneticPr fontId="3"/>
  </si>
  <si>
    <t>地活Ⅲ②</t>
    <rPh sb="0" eb="2">
      <t>チカツ</t>
    </rPh>
    <phoneticPr fontId="3"/>
  </si>
  <si>
    <t>障害者日中一時支援センターあつま～れ</t>
  </si>
  <si>
    <t>地活Ⅲ④</t>
    <rPh sb="0" eb="2">
      <t>チカツ</t>
    </rPh>
    <phoneticPr fontId="3"/>
  </si>
  <si>
    <t>939-2714</t>
  </si>
  <si>
    <t>合同会社リライフ</t>
  </si>
  <si>
    <t>株式会社ＡＯＧＹ</t>
  </si>
  <si>
    <t>地活Ⅲ⑤</t>
    <rPh sb="0" eb="2">
      <t>チカツ</t>
    </rPh>
    <phoneticPr fontId="3"/>
  </si>
  <si>
    <t>ピッコロパッソ</t>
  </si>
  <si>
    <t>富山市石坂新１１１番地３０</t>
  </si>
  <si>
    <t>富山市今泉西部町２番地５ＶＩＰハイツ日本海２０１号室</t>
  </si>
  <si>
    <t>富山市黒崎２４番地１ウェルＡ棟２０５号</t>
  </si>
  <si>
    <t>富山市呉羽町７２７６番地３</t>
    <rPh sb="3" eb="6">
      <t>クレハマチ</t>
    </rPh>
    <phoneticPr fontId="3"/>
  </si>
  <si>
    <t>富山市上冨居一丁目４６番１号</t>
    <rPh sb="0" eb="3">
      <t>トヤマシ</t>
    </rPh>
    <rPh sb="3" eb="6">
      <t>カミフゴ</t>
    </rPh>
    <rPh sb="6" eb="9">
      <t>イッチョウメ</t>
    </rPh>
    <rPh sb="11" eb="12">
      <t>バン</t>
    </rPh>
    <rPh sb="13" eb="14">
      <t>ゴウ</t>
    </rPh>
    <phoneticPr fontId="3"/>
  </si>
  <si>
    <t>076-472-1118</t>
  </si>
  <si>
    <t>富山市丸の内一丁目５番８号マンション堺捨１階</t>
  </si>
  <si>
    <t>076-456-9104</t>
  </si>
  <si>
    <t>076-471-5742</t>
  </si>
  <si>
    <t>富山市本郷中部４４０番地</t>
  </si>
  <si>
    <t>かたかごの里
（主：かたかごの里１０）
（従：ゆりかご１０）</t>
    <rPh sb="15" eb="16">
      <t>サト</t>
    </rPh>
    <phoneticPr fontId="3"/>
  </si>
  <si>
    <t>トータルサポートライトブレイン堀川校</t>
    <rPh sb="17" eb="18">
      <t>コウ</t>
    </rPh>
    <phoneticPr fontId="3"/>
  </si>
  <si>
    <t>076-444-8282</t>
  </si>
  <si>
    <t>事業所名称</t>
  </si>
  <si>
    <t>富山市奥田新町８番１号ボルファートとやま１０４号</t>
  </si>
  <si>
    <t>076-471-7455</t>
  </si>
  <si>
    <t>ホームヘルプサービスしおんの家</t>
  </si>
  <si>
    <t>アルペン相談支援事業所ＭＵＲＯＹＡ</t>
  </si>
  <si>
    <t>R8.4当初</t>
    <rPh sb="4" eb="6">
      <t>トウショ</t>
    </rPh>
    <phoneticPr fontId="3"/>
  </si>
  <si>
    <t>076-464-5686</t>
  </si>
  <si>
    <t>障害支援事業所ヴィオラ</t>
  </si>
  <si>
    <t>有限会社千石ケアサービス</t>
  </si>
  <si>
    <t>ケア・ワールド移動支援事業所</t>
  </si>
  <si>
    <t>特定非営利活動法人文福</t>
  </si>
  <si>
    <t>076-469-0001</t>
  </si>
  <si>
    <t>ハッピーとやま</t>
  </si>
  <si>
    <t>076-420-5254</t>
  </si>
  <si>
    <t>特定非営利活動法人こころみの郷</t>
  </si>
  <si>
    <t>富山市西金屋６６９４番地４</t>
  </si>
  <si>
    <t>しらいわ苑ホームヘルパーセンター</t>
  </si>
  <si>
    <t>ワークハウス連帯</t>
  </si>
  <si>
    <t>相談支援事業所ｆ５</t>
  </si>
  <si>
    <t>0766-56-6661</t>
  </si>
  <si>
    <t>富山市黒瀬４３５番地１</t>
    <rPh sb="3" eb="5">
      <t>クロセ</t>
    </rPh>
    <rPh sb="8" eb="10">
      <t>バンチ</t>
    </rPh>
    <phoneticPr fontId="3"/>
  </si>
  <si>
    <t>ヘルパーステーションわかな</t>
  </si>
  <si>
    <t>076-434-1322</t>
  </si>
  <si>
    <t>ヴィストカレッジ富山環水公園前</t>
  </si>
  <si>
    <t>076-492-8846</t>
  </si>
  <si>
    <t>ニチイケアセンター婦中</t>
  </si>
  <si>
    <t>050-1725-3700</t>
  </si>
  <si>
    <t>ヘルパーステーションコクエー</t>
  </si>
  <si>
    <t>076-483-8661</t>
  </si>
  <si>
    <t>有限会社中央ケアーサポート</t>
  </si>
  <si>
    <t>グループホーム花みずき弐番館</t>
  </si>
  <si>
    <t>ニチイケアセンター堀川</t>
  </si>
  <si>
    <t>076-443-1061</t>
  </si>
  <si>
    <t>秋桜の里</t>
  </si>
  <si>
    <t>支給対象事業所等調書</t>
    <rPh sb="0" eb="2">
      <t>シキュウ</t>
    </rPh>
    <rPh sb="2" eb="4">
      <t>タイショウ</t>
    </rPh>
    <rPh sb="4" eb="7">
      <t>ジギョウショ</t>
    </rPh>
    <rPh sb="7" eb="8">
      <t>トウ</t>
    </rPh>
    <rPh sb="8" eb="10">
      <t>チョウショ</t>
    </rPh>
    <phoneticPr fontId="3"/>
  </si>
  <si>
    <t>930-0928</t>
  </si>
  <si>
    <t>ニチイケアセンター富山</t>
  </si>
  <si>
    <t>富山市太田１４５番地１</t>
  </si>
  <si>
    <t>独立行政法人国立病院機構　富山病院</t>
  </si>
  <si>
    <t>射水万葉会天正寺サポートセンター
（サテライト事業所：富山中央サテライトセンター）</t>
  </si>
  <si>
    <t>こもれびの森マロンケアサービス</t>
  </si>
  <si>
    <t>まる</t>
  </si>
  <si>
    <t>株式会社ヒロックス</t>
    <rPh sb="0" eb="4">
      <t>カブシキガイシャ</t>
    </rPh>
    <phoneticPr fontId="3"/>
  </si>
  <si>
    <t>介護
サービス
包括型</t>
    <rPh sb="0" eb="2">
      <t>カイゴ</t>
    </rPh>
    <rPh sb="8" eb="10">
      <t>ホウカツ</t>
    </rPh>
    <rPh sb="10" eb="11">
      <t>ガタ</t>
    </rPh>
    <phoneticPr fontId="3"/>
  </si>
  <si>
    <t>在宅福祉総合センターひまわりヘルパーステーション</t>
  </si>
  <si>
    <t>北陸メディカルサービス株式会社八尾営業所</t>
  </si>
  <si>
    <t>シェアハウス笑美寿</t>
    <rPh sb="6" eb="7">
      <t>ワライ</t>
    </rPh>
    <rPh sb="7" eb="8">
      <t>ウツク</t>
    </rPh>
    <rPh sb="8" eb="9">
      <t>コトブキ</t>
    </rPh>
    <phoneticPr fontId="3"/>
  </si>
  <si>
    <t>930-0005</t>
  </si>
  <si>
    <t>076-429-8872</t>
  </si>
  <si>
    <t>訪問介護しあわせ</t>
  </si>
  <si>
    <t>076-481-7751</t>
  </si>
  <si>
    <t>合同会社虹彩</t>
    <rPh sb="0" eb="4">
      <t>ゴウドウガイシャ</t>
    </rPh>
    <rPh sb="4" eb="6">
      <t>ニジアヤ</t>
    </rPh>
    <phoneticPr fontId="3"/>
  </si>
  <si>
    <t>野積園</t>
  </si>
  <si>
    <t>076-407-5198</t>
  </si>
  <si>
    <t>つくしの家
（主：つくしの家９）
（従：ウェルカムハウスつくし５）</t>
  </si>
  <si>
    <t>富山市久方町６番１２号</t>
  </si>
  <si>
    <t>076-442-2808</t>
  </si>
  <si>
    <t>ニチイケアセンター大沢野</t>
  </si>
  <si>
    <t>デイサービスセンターふる里の風中田</t>
  </si>
  <si>
    <t>ｇｎｕ</t>
  </si>
  <si>
    <t>Ｇ＆Ｇパズルワークス富山</t>
  </si>
  <si>
    <t>特定非営利活動法人ありみね</t>
  </si>
  <si>
    <t>930-0936</t>
  </si>
  <si>
    <t>アースサポート富山</t>
  </si>
  <si>
    <t>ヘルパーセンターフィール</t>
  </si>
  <si>
    <t>コペルプラス富山中央教室</t>
    <rPh sb="6" eb="8">
      <t>トヤマ</t>
    </rPh>
    <rPh sb="8" eb="12">
      <t>チュウオウキョウシツ</t>
    </rPh>
    <phoneticPr fontId="3"/>
  </si>
  <si>
    <t>グループホーム静和</t>
  </si>
  <si>
    <t>富山市西荒屋５４６番地スカイビル１０２号</t>
  </si>
  <si>
    <t>ニチイケアセンター安養坊</t>
  </si>
  <si>
    <t>ソーシャルインクルーホーム富山天正寺</t>
  </si>
  <si>
    <t>株式会社ケア・ワールド</t>
  </si>
  <si>
    <t>キッズルームレモン</t>
  </si>
  <si>
    <t>つばさ</t>
  </si>
  <si>
    <t>株式会社スタッフシュウエイ</t>
  </si>
  <si>
    <t>930-0841</t>
  </si>
  <si>
    <t>ヘルパーステーションすみれ</t>
  </si>
  <si>
    <t>一般社団法人サンピース支援センター</t>
  </si>
  <si>
    <t>076-461-7205</t>
  </si>
  <si>
    <t>ＮＰＯ法人かもめのノート</t>
  </si>
  <si>
    <t>特定非営利活動法人富山あさひ会</t>
  </si>
  <si>
    <t>グループホームあかり</t>
  </si>
  <si>
    <t>射水ライフ・サポート</t>
  </si>
  <si>
    <t>富山市桃井町二丁目３番８号</t>
    <rPh sb="0" eb="2">
      <t>トヤマ</t>
    </rPh>
    <rPh sb="2" eb="3">
      <t>シ</t>
    </rPh>
    <rPh sb="3" eb="6">
      <t>モモノイチョウ</t>
    </rPh>
    <rPh sb="6" eb="9">
      <t>ニチョウメ</t>
    </rPh>
    <rPh sb="10" eb="11">
      <t>バン</t>
    </rPh>
    <rPh sb="12" eb="13">
      <t>ゴウ</t>
    </rPh>
    <phoneticPr fontId="3"/>
  </si>
  <si>
    <t>ぴーなっつ</t>
  </si>
  <si>
    <t>ケアステーションラポール</t>
  </si>
  <si>
    <t>グループホームゆりの木</t>
  </si>
  <si>
    <t>0766-56-6667</t>
  </si>
  <si>
    <t>とやま生協ヘルパーステーションまる～な</t>
  </si>
  <si>
    <t>ありがとうの家</t>
  </si>
  <si>
    <t>かたれす</t>
  </si>
  <si>
    <t>コメちゃん介護サービス</t>
  </si>
  <si>
    <t>通所系のうち食事提供体制加算届出あり</t>
    <rPh sb="0" eb="2">
      <t>ツウショ</t>
    </rPh>
    <rPh sb="2" eb="3">
      <t>ケイ</t>
    </rPh>
    <rPh sb="6" eb="8">
      <t>ショクジ</t>
    </rPh>
    <rPh sb="8" eb="12">
      <t>テイキョウタイセイ</t>
    </rPh>
    <rPh sb="12" eb="14">
      <t>カサン</t>
    </rPh>
    <rPh sb="14" eb="16">
      <t>トドケデ</t>
    </rPh>
    <phoneticPr fontId="3"/>
  </si>
  <si>
    <t>訪問介護事業所コスモスの里</t>
  </si>
  <si>
    <t>訪問介護ステーション希</t>
  </si>
  <si>
    <t>訪問介護事業所自薦サポートセンター</t>
  </si>
  <si>
    <t>076－481-6871</t>
  </si>
  <si>
    <t>ヘルパー処あんき家</t>
  </si>
  <si>
    <t>ワークスペース・ライヴ運営委員会</t>
    <rPh sb="11" eb="16">
      <t>ウンエイイ</t>
    </rPh>
    <phoneticPr fontId="3"/>
  </si>
  <si>
    <t>ホームケア土屋富山</t>
  </si>
  <si>
    <t>939-2692</t>
  </si>
  <si>
    <t>076-460-3569</t>
  </si>
  <si>
    <t>ケアサポートジョジョ</t>
  </si>
  <si>
    <t>就労選択支援</t>
  </si>
  <si>
    <t>939-2701</t>
  </si>
  <si>
    <t>ヴィストカレッジ富山駅北</t>
  </si>
  <si>
    <t>076-431-5355</t>
  </si>
  <si>
    <t>ヘルパーステーションカルシア</t>
  </si>
  <si>
    <t>ヘルパーステーションマーガレット</t>
  </si>
  <si>
    <t>076-433-4500</t>
  </si>
  <si>
    <t>アクア富山訪問介護</t>
    <rPh sb="3" eb="9">
      <t>トヤマホウモンカイゴ</t>
    </rPh>
    <phoneticPr fontId="3"/>
  </si>
  <si>
    <t>076-438-2226</t>
  </si>
  <si>
    <t>ホームケアＬｉｖ</t>
  </si>
  <si>
    <t>富山市婦中町速星２０４番地</t>
  </si>
  <si>
    <t>フールケア訪問介護事業所</t>
    <rPh sb="5" eb="12">
      <t>ホウモンカイゴジギョウショ</t>
    </rPh>
    <phoneticPr fontId="3"/>
  </si>
  <si>
    <t>076-413-6444</t>
  </si>
  <si>
    <t>訪問介護ステーション東の郷</t>
    <rPh sb="0" eb="4">
      <t>ホウモンカイゴ</t>
    </rPh>
    <rPh sb="7" eb="11">
      <t>ションヒガシ</t>
    </rPh>
    <rPh sb="12" eb="13">
      <t>サト</t>
    </rPh>
    <phoneticPr fontId="3"/>
  </si>
  <si>
    <t>指定短期入所事業所富山県リハビリテーション病院・こども支援センター</t>
  </si>
  <si>
    <t>うちくるアシスト富山</t>
  </si>
  <si>
    <t>富山市藤木１６３２番地</t>
  </si>
  <si>
    <t>訪問介護ステーションぽかぽか</t>
  </si>
  <si>
    <t>富山市桑原２１７番地１４</t>
  </si>
  <si>
    <t>医心館訪問介護ステーション富山</t>
  </si>
  <si>
    <t>076-467-2439</t>
  </si>
  <si>
    <t>アミティ工房</t>
  </si>
  <si>
    <t>フローレンスジョジョ</t>
  </si>
  <si>
    <t>076-461-5597</t>
  </si>
  <si>
    <t>076-436-1634</t>
  </si>
  <si>
    <t>ユースタイルケア富山重度訪問介護</t>
  </si>
  <si>
    <t>939-3524</t>
  </si>
  <si>
    <t>訪問介護事業所エール富山黒崎</t>
  </si>
  <si>
    <t>富山市長江新町二丁目５番４３号</t>
  </si>
  <si>
    <t>アクア富山秋吉訪問介護</t>
  </si>
  <si>
    <t>076-461-4751</t>
  </si>
  <si>
    <t>090-7415-0738</t>
  </si>
  <si>
    <t>訪問介護リベル富山１ｓｔ</t>
    <rPh sb="0" eb="4">
      <t>ホウモンカイゴ</t>
    </rPh>
    <phoneticPr fontId="3"/>
  </si>
  <si>
    <t>076-403-6340</t>
  </si>
  <si>
    <t>富山市四ツ葉町７番８－２０５号ライトクローバー</t>
  </si>
  <si>
    <t>939-2376</t>
  </si>
  <si>
    <t>ほまれの家　水橋店</t>
  </si>
  <si>
    <t>939-8005</t>
  </si>
  <si>
    <t>訪問介護リベル富山２ｎｄ</t>
  </si>
  <si>
    <t>富山市上本町３番１６号上本町ビル５階</t>
    <rPh sb="0" eb="3">
      <t>トヤマシ</t>
    </rPh>
    <phoneticPr fontId="3"/>
  </si>
  <si>
    <t>訪問介護リベル富山３ｒｄ</t>
  </si>
  <si>
    <t>050-8886-0527</t>
  </si>
  <si>
    <t>しおんの家</t>
  </si>
  <si>
    <t>訪問介護ステーションアマビエ</t>
  </si>
  <si>
    <t>076-464-3359</t>
  </si>
  <si>
    <t>グループホームかがやき</t>
  </si>
  <si>
    <t>自立生活支援センター富山</t>
  </si>
  <si>
    <t>介護事業所みっれ富山</t>
  </si>
  <si>
    <t>高志ワークホーム</t>
  </si>
  <si>
    <t>ほまれの家水橋店</t>
  </si>
  <si>
    <t>076-433-2005</t>
  </si>
  <si>
    <t>富山市蜷川１番地３</t>
  </si>
  <si>
    <t>あんしんのＦＣ合同会社</t>
  </si>
  <si>
    <t>富山市堀川町８番地</t>
  </si>
  <si>
    <t>ニチイケアセンター藤の木
（居宅介護のみ）</t>
  </si>
  <si>
    <t>050-3593-3730</t>
  </si>
  <si>
    <t>吉田内科クリニックホームヘルプサービス有限会社</t>
  </si>
  <si>
    <t>サンウェルズ才覚寺ヘルパーステーション
（居宅介護のみ）</t>
  </si>
  <si>
    <t>デイサービスセンターおらとこ</t>
  </si>
  <si>
    <t>930-0076</t>
  </si>
  <si>
    <t>ニチイケアセンター富山東
（居宅介護のみ）</t>
  </si>
  <si>
    <t>076-429-5740</t>
  </si>
  <si>
    <t>076-482-6881</t>
  </si>
  <si>
    <t>930-0085</t>
  </si>
  <si>
    <t>076-492-8983</t>
  </si>
  <si>
    <t>トータルサポートライトブレインアロマプラス校</t>
    <rPh sb="21" eb="22">
      <t>コウ</t>
    </rPh>
    <phoneticPr fontId="3"/>
  </si>
  <si>
    <t>076-461-7765</t>
  </si>
  <si>
    <t>株式会社ＬＥＡＴ</t>
  </si>
  <si>
    <t>サンウェルズ秋吉ヘルパーステーション
（居宅介護のみ）</t>
  </si>
  <si>
    <t>多機能型就労支援事業所ワークハーバーＭＵＲＯＹＡ</t>
  </si>
  <si>
    <t>076-468-4003</t>
  </si>
  <si>
    <t>富山市赤田６９４番地２</t>
  </si>
  <si>
    <t>あい訪問介護センター
（居宅介護のみ）</t>
  </si>
  <si>
    <t>株式会社アールエス・ケア</t>
    <rPh sb="0" eb="4">
      <t>カブシキガイシャ</t>
    </rPh>
    <phoneticPr fontId="3"/>
  </si>
  <si>
    <t>富山市石坂新９５０番地１</t>
  </si>
  <si>
    <t>射水市太閤町４番地</t>
  </si>
  <si>
    <t>デイサービスひより鵜坂</t>
  </si>
  <si>
    <t>射水市手崎１８２番地１</t>
    <rPh sb="0" eb="3">
      <t>イミズシ</t>
    </rPh>
    <rPh sb="3" eb="5">
      <t>テサキ</t>
    </rPh>
    <rPh sb="8" eb="10">
      <t>バンチ</t>
    </rPh>
    <phoneticPr fontId="3"/>
  </si>
  <si>
    <t>富山市西宮町５番地１６号ビルトマンション西宮１階</t>
    <rPh sb="0" eb="3">
      <t>トヤマシ</t>
    </rPh>
    <phoneticPr fontId="3"/>
  </si>
  <si>
    <t>富山市八人町８番地１０号</t>
    <rPh sb="0" eb="3">
      <t>トヤマシ</t>
    </rPh>
    <rPh sb="3" eb="6">
      <t>ハチニンマチ</t>
    </rPh>
    <rPh sb="7" eb="9">
      <t>バンチ</t>
    </rPh>
    <rPh sb="11" eb="12">
      <t>ゴウ</t>
    </rPh>
    <phoneticPr fontId="3"/>
  </si>
  <si>
    <t>あゆみの郷</t>
  </si>
  <si>
    <t>株式会社ツクイ</t>
  </si>
  <si>
    <t>富山市稲代１０３７番地</t>
  </si>
  <si>
    <t>ぼらハートつくし</t>
  </si>
  <si>
    <t>930-0859</t>
  </si>
  <si>
    <t>独立行政法人国立病院機構富山病院</t>
  </si>
  <si>
    <t>トータルサポートライトブレイン大町校（児童発達支援休止）</t>
    <rPh sb="15" eb="18">
      <t>オオマチコウ</t>
    </rPh>
    <rPh sb="19" eb="25">
      <t>ジドウハッタツシエン</t>
    </rPh>
    <rPh sb="25" eb="27">
      <t>キュウシ</t>
    </rPh>
    <phoneticPr fontId="3"/>
  </si>
  <si>
    <t>指定療養介護事業所富山県リハビリテーション病院・こども支援センター</t>
  </si>
  <si>
    <t>ＪＯＢふたくち</t>
  </si>
  <si>
    <t>デイサービスセンターゆいゆい</t>
  </si>
  <si>
    <t>076-467-4478</t>
  </si>
  <si>
    <t>作業センターふじなみ
（就労継続支援Ｂ型事業所作業センターふじなみ）</t>
  </si>
  <si>
    <t>トータルサポートライトブレイン堀川校（児童発達支援休止）</t>
    <rPh sb="17" eb="18">
      <t>コウ</t>
    </rPh>
    <rPh sb="19" eb="25">
      <t>ジドウハ</t>
    </rPh>
    <rPh sb="25" eb="27">
      <t>キュウシ</t>
    </rPh>
    <phoneticPr fontId="3"/>
  </si>
  <si>
    <t>指定療養介護事業所（こども棟）富山県リハビリテーション病院・こども支援センター</t>
  </si>
  <si>
    <t>孫の手デイサービス</t>
  </si>
  <si>
    <t>富山市婦中町上轡田８０６番地１</t>
    <rPh sb="0" eb="3">
      <t>トヤマシ</t>
    </rPh>
    <phoneticPr fontId="3"/>
  </si>
  <si>
    <t>ショートステイわかくさの丘</t>
  </si>
  <si>
    <t>萌黄</t>
  </si>
  <si>
    <t>株式会社こころ</t>
  </si>
  <si>
    <t>うさか寮</t>
  </si>
  <si>
    <t>共生型、基準該当</t>
  </si>
  <si>
    <t>デイサービスしおんの家</t>
  </si>
  <si>
    <t>富山市清水町三丁目２番８号グランドハイツ清水１階Ｃ号室</t>
    <rPh sb="0" eb="3">
      <t>トヤマシ</t>
    </rPh>
    <phoneticPr fontId="3"/>
  </si>
  <si>
    <t>ショートステイのぞみの丘</t>
  </si>
  <si>
    <t>ショートステイやまびこの丘</t>
  </si>
  <si>
    <t>富山市大町３００番地大町スタービルＢ棟２階</t>
    <rPh sb="0" eb="3">
      <t>トヤマシ</t>
    </rPh>
    <phoneticPr fontId="3"/>
  </si>
  <si>
    <t>さくらグループホーム向新庄</t>
    <rPh sb="10" eb="11">
      <t>ムケ</t>
    </rPh>
    <rPh sb="11" eb="13">
      <t>シンジョウ</t>
    </rPh>
    <phoneticPr fontId="3"/>
  </si>
  <si>
    <t>障害者支援施設あざみ園</t>
  </si>
  <si>
    <t>ショートステイはるかぜの丘</t>
  </si>
  <si>
    <t>076-460-0823</t>
  </si>
  <si>
    <t>サニー</t>
  </si>
  <si>
    <t>ショートステイこのゆびとーまれ茶屋</t>
  </si>
  <si>
    <t>相談支援事業所ソワン</t>
  </si>
  <si>
    <t>ゆりの木の里短期入所事業所</t>
  </si>
  <si>
    <t>富山市本郷西部８３番地１</t>
  </si>
  <si>
    <t>ショートステイこだまの丘</t>
  </si>
  <si>
    <t>930-0955
(930-0887)</t>
  </si>
  <si>
    <t>グループホームゆいゆい</t>
  </si>
  <si>
    <t>ショートステイこのゆびとーまれ向い</t>
  </si>
  <si>
    <t>富山市根塚町一丁目１番１号</t>
    <rPh sb="0" eb="3">
      <t>トヤマシ</t>
    </rPh>
    <rPh sb="3" eb="6">
      <t>ネヅカマチ</t>
    </rPh>
    <rPh sb="6" eb="9">
      <t>イッチョウメ</t>
    </rPh>
    <rPh sb="10" eb="11">
      <t>バン</t>
    </rPh>
    <rPh sb="12" eb="13">
      <t>ゴウ</t>
    </rPh>
    <phoneticPr fontId="3"/>
  </si>
  <si>
    <t>富山市八町５２７４番地２</t>
  </si>
  <si>
    <t>ほっと</t>
  </si>
  <si>
    <t>セレスト</t>
  </si>
  <si>
    <r>
      <t>単価</t>
    </r>
    <r>
      <rPr>
        <sz val="8"/>
        <color auto="1"/>
        <rFont val="BIZ UD明朝 Medium"/>
      </rPr>
      <t xml:space="preserve">
（光熱費・燃料費分）</t>
    </r>
    <rPh sb="0" eb="2">
      <t>タンカ</t>
    </rPh>
    <rPh sb="4" eb="6">
      <t>コウネツ</t>
    </rPh>
    <rPh sb="6" eb="7">
      <t>ヒ</t>
    </rPh>
    <rPh sb="8" eb="11">
      <t>ネンリョウヒ</t>
    </rPh>
    <rPh sb="11" eb="12">
      <t>ブン</t>
    </rPh>
    <phoneticPr fontId="3"/>
  </si>
  <si>
    <t>富山市大泉東町一丁目３番９号スイートレジデンスＴＯＹＡＭＡ５Ｂ</t>
  </si>
  <si>
    <t>第２けやきホーム</t>
  </si>
  <si>
    <t>930-0952</t>
  </si>
  <si>
    <t>医療法人社団中山会</t>
  </si>
  <si>
    <t>こころの学校八尾</t>
  </si>
  <si>
    <t>076-428-0765</t>
  </si>
  <si>
    <t>富山市山田宿坊１番地８</t>
  </si>
  <si>
    <t>ナーシングホーム希望のひかり</t>
  </si>
  <si>
    <t>フラフィー</t>
  </si>
  <si>
    <t>富山市町袋１２８番地１</t>
  </si>
  <si>
    <t>939-8142</t>
  </si>
  <si>
    <t>講神株式会社</t>
  </si>
  <si>
    <t>グループホームフラワー</t>
  </si>
  <si>
    <t>富山市西大沢１４８番地５</t>
    <rPh sb="0" eb="3">
      <t>トヤマシ</t>
    </rPh>
    <rPh sb="3" eb="6">
      <t>ニシオオサワ</t>
    </rPh>
    <rPh sb="9" eb="11">
      <t>バンチ</t>
    </rPh>
    <phoneticPr fontId="3"/>
  </si>
  <si>
    <t>076-471-7437</t>
  </si>
  <si>
    <t>デイライト株式会社</t>
  </si>
  <si>
    <t>さくらグループホーム長江</t>
  </si>
  <si>
    <t>富山市水落３０番地</t>
    <rPh sb="0" eb="3">
      <t>トヤマシ</t>
    </rPh>
    <phoneticPr fontId="3"/>
  </si>
  <si>
    <t>短期入所富山天正寺</t>
  </si>
  <si>
    <t>930-1332</t>
  </si>
  <si>
    <t>076-423-1766</t>
  </si>
  <si>
    <t>こぱんはうすさくらヴィスト富山堀川教室</t>
    <rPh sb="13" eb="15">
      <t>トヤマ</t>
    </rPh>
    <rPh sb="15" eb="17">
      <t>ホリカワ</t>
    </rPh>
    <rPh sb="17" eb="19">
      <t>キョウシツ</t>
    </rPh>
    <phoneticPr fontId="3"/>
  </si>
  <si>
    <t>こころの学校富山北</t>
  </si>
  <si>
    <t>ほっとはうす</t>
  </si>
  <si>
    <t>931-8371</t>
  </si>
  <si>
    <t>つなぎ</t>
  </si>
  <si>
    <t>ウォーム・ワークやぶなみ
（生活介護事業所ウォーム・ワークやぶなみ）</t>
  </si>
  <si>
    <t>障害者支援施設のぞみの丘</t>
  </si>
  <si>
    <t>富山市身体障害者デイサービスセンター</t>
  </si>
  <si>
    <t>障害者支援施設やまびこの丘</t>
  </si>
  <si>
    <t>障害者支援施設はるかぜの丘</t>
  </si>
  <si>
    <t>930-0904</t>
  </si>
  <si>
    <t>兵庫県西宮市上大市三丁目４番１８号ベルトピア甲東園２０２号</t>
  </si>
  <si>
    <t>小さな幸せの家</t>
  </si>
  <si>
    <t>就労継続支援（Ｂ型）</t>
  </si>
  <si>
    <t>076-482-5826</t>
  </si>
  <si>
    <t>放課後等デイサービスｔｅｔｔｅ</t>
  </si>
  <si>
    <t>障害者支援施設こだまの丘</t>
  </si>
  <si>
    <t>生活介護あゆみの郷</t>
    <rPh sb="0" eb="4">
      <t>セイカツカイゴ</t>
    </rPh>
    <phoneticPr fontId="3"/>
  </si>
  <si>
    <t>ひまわりの郷</t>
  </si>
  <si>
    <t>富山生きる場センター</t>
  </si>
  <si>
    <t>富山市新庄町二丁目７番１０号</t>
    <rPh sb="0" eb="3">
      <t>トヤマシ</t>
    </rPh>
    <rPh sb="3" eb="6">
      <t>シンジョウマチ</t>
    </rPh>
    <rPh sb="6" eb="9">
      <t>ニチョウメ</t>
    </rPh>
    <rPh sb="10" eb="11">
      <t>バン</t>
    </rPh>
    <rPh sb="13" eb="14">
      <t>ゴウ</t>
    </rPh>
    <phoneticPr fontId="3"/>
  </si>
  <si>
    <t>076-444-8633</t>
  </si>
  <si>
    <t>キッズルームライチ</t>
  </si>
  <si>
    <t>ハーモニー</t>
  </si>
  <si>
    <t>あかりハウス</t>
  </si>
  <si>
    <t>セレクトエールグループ株式会社</t>
  </si>
  <si>
    <t>富山市生活介護事業所第１あすなろ</t>
  </si>
  <si>
    <t>富山市下新本町３番５号</t>
  </si>
  <si>
    <t>児童発達支援・放課後等デイサービスＨｕｇ－ｒｅｅｎ</t>
    <rPh sb="0" eb="6">
      <t>ジドウハッタツシエン</t>
    </rPh>
    <rPh sb="7" eb="11">
      <t>ホウカゴトウ</t>
    </rPh>
    <phoneticPr fontId="3"/>
  </si>
  <si>
    <t>一般社団法人ほまれ</t>
  </si>
  <si>
    <t>婦中生活介護事業所つつじ</t>
  </si>
  <si>
    <t>富山市生活介護事業所第２あすなろ</t>
  </si>
  <si>
    <t>076-437-5390</t>
  </si>
  <si>
    <t>デイサービスセンターそくさい家</t>
  </si>
  <si>
    <t>076-471-6471</t>
  </si>
  <si>
    <t>076-413-4273</t>
  </si>
  <si>
    <t>931-8314</t>
  </si>
  <si>
    <t>930-0115</t>
  </si>
  <si>
    <t>とやま生協デイサービスセンターまる～な</t>
  </si>
  <si>
    <t>生活介護施設ラッコハウス</t>
  </si>
  <si>
    <t>939-8015</t>
  </si>
  <si>
    <t>相談支援センターヴィストとやま</t>
  </si>
  <si>
    <t>939-2204</t>
  </si>
  <si>
    <t>多機能型事業所このみ</t>
  </si>
  <si>
    <t>076-481-8695</t>
  </si>
  <si>
    <t>梨の木苑</t>
  </si>
  <si>
    <t>930-0827</t>
  </si>
  <si>
    <t>社会福祉法人とやま虹の会</t>
  </si>
  <si>
    <t>つばさの郷</t>
  </si>
  <si>
    <t>短期入所（空床型）</t>
    <rPh sb="0" eb="2">
      <t>タンキ</t>
    </rPh>
    <rPh sb="2" eb="4">
      <t>ニュウショ</t>
    </rPh>
    <rPh sb="5" eb="8">
      <t>クウシ</t>
    </rPh>
    <phoneticPr fontId="3"/>
  </si>
  <si>
    <t>076-413-7132</t>
  </si>
  <si>
    <t>076-494-1007</t>
  </si>
  <si>
    <t>富山市婦中町田島１０１６番地５</t>
    <rPh sb="6" eb="8">
      <t>タジマ</t>
    </rPh>
    <rPh sb="12" eb="14">
      <t>バンチ</t>
    </rPh>
    <phoneticPr fontId="3"/>
  </si>
  <si>
    <t>デイサービスセンターふる里の風堀川</t>
  </si>
  <si>
    <t>076-464-5442</t>
  </si>
  <si>
    <t>076-456-1178</t>
  </si>
  <si>
    <t>多機能型施設ジョブステーションさくら奥田事業所</t>
  </si>
  <si>
    <t>パーソルネクステージ富山</t>
  </si>
  <si>
    <t>指定生活介護事業所富山県リハビリテーション病院・こども支援センター（休止）</t>
    <rPh sb="34" eb="36">
      <t>キュウシ</t>
    </rPh>
    <phoneticPr fontId="3"/>
  </si>
  <si>
    <t>ウェルビー富山センター</t>
  </si>
  <si>
    <t>富山市吉作１０２７番地１</t>
  </si>
  <si>
    <t>とやま型デイサービス大きな手小さな手</t>
  </si>
  <si>
    <t>デイサービスこのゆびとーまれ向い</t>
  </si>
  <si>
    <t>株式会社晴天</t>
    <rPh sb="0" eb="4">
      <t>カブシキガイシャ</t>
    </rPh>
    <rPh sb="4" eb="6">
      <t>セイテン</t>
    </rPh>
    <phoneticPr fontId="3"/>
  </si>
  <si>
    <t>076-429-8866</t>
  </si>
  <si>
    <t>076-482-6542</t>
  </si>
  <si>
    <t>就労継続支援事業所あおぞら</t>
    <rPh sb="0" eb="2">
      <t>シュウロウ</t>
    </rPh>
    <rPh sb="2" eb="4">
      <t>ケイゾク</t>
    </rPh>
    <phoneticPr fontId="3"/>
  </si>
  <si>
    <t>931-8312</t>
  </si>
  <si>
    <t>076-461-5844</t>
  </si>
  <si>
    <t>コペルプラス富山中央教室</t>
    <rPh sb="8" eb="10">
      <t>チュウオウ</t>
    </rPh>
    <phoneticPr fontId="3"/>
  </si>
  <si>
    <t>ＬＩＦＥＴＡＳＫ月岡</t>
    <rPh sb="8" eb="10">
      <t>ツキオカ</t>
    </rPh>
    <phoneticPr fontId="3"/>
  </si>
  <si>
    <t>このゆびとーまれ</t>
  </si>
  <si>
    <t>076-460-9050</t>
  </si>
  <si>
    <t>月岡デイサービスセンターやまゆり</t>
  </si>
  <si>
    <t>076-481-6271</t>
  </si>
  <si>
    <t>はれのわ結</t>
    <rPh sb="4" eb="5">
      <t>ユイ</t>
    </rPh>
    <phoneticPr fontId="3"/>
  </si>
  <si>
    <t>株式会社ＴＨＳ＆ＥＫ</t>
  </si>
  <si>
    <t>ふるさとのあかり八町</t>
  </si>
  <si>
    <t>富山県リハビリテーション病院・こども支援センター</t>
  </si>
  <si>
    <t>ＢＲＯＳ</t>
  </si>
  <si>
    <t>富山市高島６９番地８</t>
  </si>
  <si>
    <t>就労支援多機能型事業所わかば</t>
  </si>
  <si>
    <t>アンフェーデ株式会社</t>
  </si>
  <si>
    <t>デイサービスまめの木</t>
  </si>
  <si>
    <t>ふるさとのあかり</t>
  </si>
  <si>
    <t>なごなるの家</t>
  </si>
  <si>
    <t>就労継続支援Ｂ型事業所ほたる</t>
  </si>
  <si>
    <t>吉田内科クリニックデイサービスセンター「あゆみ」</t>
  </si>
  <si>
    <t>株式会社リベルケア</t>
  </si>
  <si>
    <t>とやま生協ゆとり～な</t>
  </si>
  <si>
    <t>富山地域福祉事業所デイサービスぽぴー</t>
  </si>
  <si>
    <t>076-492-4114</t>
  </si>
  <si>
    <t>デイケアハウスにぎやか</t>
  </si>
  <si>
    <t>多機能型施設ジョブステーションさくら長江事業所</t>
  </si>
  <si>
    <t>富山市上大久保１５８５番地１</t>
  </si>
  <si>
    <t>076-493-3900</t>
  </si>
  <si>
    <t>076-433-2592</t>
  </si>
  <si>
    <t>イネーブルバリィＴＯＹＡＭＡ</t>
  </si>
  <si>
    <t>ワーカウト富山</t>
  </si>
  <si>
    <t>076－461-7762</t>
  </si>
  <si>
    <t>939-2304</t>
  </si>
  <si>
    <t>わいあっと</t>
  </si>
  <si>
    <t>939-8271</t>
  </si>
  <si>
    <t>社会福祉法人けやき苑</t>
  </si>
  <si>
    <t>デイサービスすまいる</t>
  </si>
  <si>
    <t>939-3553</t>
  </si>
  <si>
    <t>076-472-0666</t>
  </si>
  <si>
    <t>富山市金屋４２１５番地２</t>
  </si>
  <si>
    <t>小さな幸せの家ホーム</t>
  </si>
  <si>
    <t>ＪＯＢ相生</t>
  </si>
  <si>
    <t>930-0974</t>
  </si>
  <si>
    <t>富山市天正寺１３６０番地</t>
  </si>
  <si>
    <t>富山市中川原３８４番地</t>
    <rPh sb="0" eb="3">
      <t>トヤマシ</t>
    </rPh>
    <rPh sb="3" eb="6">
      <t>ナカガワラ</t>
    </rPh>
    <rPh sb="9" eb="11">
      <t>バンチ</t>
    </rPh>
    <phoneticPr fontId="3"/>
  </si>
  <si>
    <t>滑川市上小泉４１２番地２</t>
  </si>
  <si>
    <t>富山市中川原３９９番地１</t>
  </si>
  <si>
    <t>キッチンスタジオ１・２の３</t>
  </si>
  <si>
    <t>076-443-9260</t>
  </si>
  <si>
    <t>共生型、基準該当</t>
    <rPh sb="0" eb="3">
      <t>キョウセイガタ</t>
    </rPh>
    <rPh sb="4" eb="8">
      <t>キジュ</t>
    </rPh>
    <phoneticPr fontId="3"/>
  </si>
  <si>
    <t>高志生活訓練センター</t>
  </si>
  <si>
    <t>障がい者グループホームユニティ向新庄</t>
    <rPh sb="0" eb="1">
      <t>ショウ</t>
    </rPh>
    <rPh sb="3" eb="4">
      <t>シャ</t>
    </rPh>
    <rPh sb="15" eb="16">
      <t>ムカイ</t>
    </rPh>
    <rPh sb="16" eb="18">
      <t>シンジョウ</t>
    </rPh>
    <phoneticPr fontId="3"/>
  </si>
  <si>
    <t>076-492-4130</t>
  </si>
  <si>
    <t>ＯＮＥＤＡＹサポートセンター</t>
  </si>
  <si>
    <t>076-413-2111</t>
  </si>
  <si>
    <t>かもめの相談室</t>
  </si>
  <si>
    <t>らいふず</t>
  </si>
  <si>
    <t>Ｕ－ＭＡＴＥ富山センター</t>
  </si>
  <si>
    <t>株式会社ケアサービス布目</t>
    <rPh sb="0" eb="4">
      <t>カブシキガイシャ</t>
    </rPh>
    <rPh sb="10" eb="12">
      <t>ヌノメ</t>
    </rPh>
    <phoneticPr fontId="3"/>
  </si>
  <si>
    <t>医療法人社団ときわ会</t>
  </si>
  <si>
    <t>939-8063</t>
  </si>
  <si>
    <t>ディーエンカレッジ富山キャンパス</t>
    <rPh sb="9" eb="11">
      <t>トヤマ</t>
    </rPh>
    <phoneticPr fontId="3"/>
  </si>
  <si>
    <t>作業センターふじなみ
（就労移行支援事業所作業センターふじなみ）</t>
  </si>
  <si>
    <t>すずかぜ工房
（主：すずかぜ工房１０）
（従：すずかぜ工房１０）</t>
  </si>
  <si>
    <t>多機能型就労支援事業所ワークハーバーＭＵＲＯＹＡ（休止）</t>
    <rPh sb="25" eb="27">
      <t>キュウシ</t>
    </rPh>
    <phoneticPr fontId="3"/>
  </si>
  <si>
    <t>ヴィストカレッジ富山中央</t>
  </si>
  <si>
    <t>930-0286</t>
  </si>
  <si>
    <t>ＤＸスクールカラフル富山</t>
  </si>
  <si>
    <t>076-435-2442</t>
  </si>
  <si>
    <t>ひまわりワーク</t>
  </si>
  <si>
    <t>076-411-7820</t>
  </si>
  <si>
    <t>ヴィストキャリア富山中央</t>
  </si>
  <si>
    <t>いずみ</t>
  </si>
  <si>
    <t>みかんの木</t>
    <rPh sb="4" eb="5">
      <t>キ</t>
    </rPh>
    <phoneticPr fontId="3"/>
  </si>
  <si>
    <t>930-2208</t>
  </si>
  <si>
    <t>オーシャン</t>
  </si>
  <si>
    <t>さんらいず</t>
  </si>
  <si>
    <t>939-8114</t>
  </si>
  <si>
    <t>076-494-2880</t>
  </si>
  <si>
    <t>デイサービス花みずき</t>
  </si>
  <si>
    <t>076-461-7126</t>
  </si>
  <si>
    <t>076-481-6878</t>
  </si>
  <si>
    <t>就労支援Ａ型事業所オレンジワークス</t>
  </si>
  <si>
    <t>就労支援事業所ハーベスト</t>
  </si>
  <si>
    <t>076-461-3323</t>
  </si>
  <si>
    <t>つつじ苑</t>
  </si>
  <si>
    <t>ＣａｒｅｅｒＯＮＥ株式会社</t>
    <rPh sb="9" eb="13">
      <t>カブシキカイシャ</t>
    </rPh>
    <phoneticPr fontId="3"/>
  </si>
  <si>
    <t>076-481-6239</t>
  </si>
  <si>
    <t>巧</t>
  </si>
  <si>
    <t>特定非営利活動法人愛和報恩会</t>
  </si>
  <si>
    <t>セリュー</t>
  </si>
  <si>
    <t>和敬会生活訓練センター</t>
  </si>
  <si>
    <t>ファンティーニ下新本町店</t>
  </si>
  <si>
    <t>076-483-3111</t>
  </si>
  <si>
    <t>こころ</t>
  </si>
  <si>
    <t>社会福祉法人白皇山保護園</t>
    <rPh sb="0" eb="6">
      <t>シャカイフクシホウジン</t>
    </rPh>
    <rPh sb="6" eb="12">
      <t>ハクオウヤマホゴエン</t>
    </rPh>
    <phoneticPr fontId="3"/>
  </si>
  <si>
    <t>ソワン自立生活援助事業所</t>
  </si>
  <si>
    <t>ＦＵＮＦＡＲＭのづみ野
（地域共働作業所報恩の家）、（地域共働作業所未来）</t>
  </si>
  <si>
    <t>076-411-7522</t>
  </si>
  <si>
    <t>サンズ</t>
  </si>
  <si>
    <t>076-481-8085</t>
  </si>
  <si>
    <t>076-469-6301</t>
  </si>
  <si>
    <t>076-482-4277</t>
  </si>
  <si>
    <t>富山市四ツ葉町１４番２４号</t>
  </si>
  <si>
    <t>小規模多機能ホームおらとこ東</t>
  </si>
  <si>
    <t>オンライン富山</t>
    <rPh sb="5" eb="7">
      <t>トヤマ</t>
    </rPh>
    <phoneticPr fontId="3"/>
  </si>
  <si>
    <t>ゆくる</t>
  </si>
  <si>
    <t>ボン・クラージュ</t>
  </si>
  <si>
    <t>射水市片口８２８番地</t>
  </si>
  <si>
    <t>富山市粟島町二丁目１番４２号</t>
    <rPh sb="0" eb="3">
      <t>トヤマシ</t>
    </rPh>
    <rPh sb="3" eb="6">
      <t>アワシママチ</t>
    </rPh>
    <rPh sb="6" eb="9">
      <t>ニチョウメ</t>
    </rPh>
    <rPh sb="10" eb="11">
      <t>バン</t>
    </rPh>
    <rPh sb="13" eb="14">
      <t>ゴウ</t>
    </rPh>
    <phoneticPr fontId="3"/>
  </si>
  <si>
    <t>児童発達支援・放課後等デイサービスグランディール</t>
    <rPh sb="0" eb="6">
      <t>ジドウハッタツシエン</t>
    </rPh>
    <rPh sb="7" eb="11">
      <t>ホウカゴトウ</t>
    </rPh>
    <phoneticPr fontId="3"/>
  </si>
  <si>
    <t>多機能型事業所おうちへ帰ろう</t>
  </si>
  <si>
    <t>就労継続支援事業Ａ型・Ｂ型「久遠チョコレート富山」</t>
  </si>
  <si>
    <t>ＡＬＳＩＡ富山</t>
  </si>
  <si>
    <t>ゆりの木の里</t>
  </si>
  <si>
    <t>ＣｌｏｖｅｒＷｏｒｋｓ</t>
  </si>
  <si>
    <t>相談支援事業所おうちへ帰ろう</t>
  </si>
  <si>
    <t>くらぱれワークス</t>
  </si>
  <si>
    <t>就労継続支援コラーレ富山</t>
  </si>
  <si>
    <t>富山市二口町五丁目４番地１テフィスＤ棟１階Ｂ号室</t>
  </si>
  <si>
    <t>社会福祉法人フォーレスト八尾会</t>
  </si>
  <si>
    <t>ワン・ファーム・ランド
（主：ワン・ファーム・ランド）
（従：ワン・ファーム・ランド・コロンブス）
（従：ワン・ファーム・ランド立山</t>
    <rPh sb="51" eb="52">
      <t>ジュウ</t>
    </rPh>
    <rPh sb="64" eb="66">
      <t>タテヤマ</t>
    </rPh>
    <phoneticPr fontId="3"/>
  </si>
  <si>
    <t>有限会社日和</t>
  </si>
  <si>
    <t>富山市水橋新堀１７番地１</t>
  </si>
  <si>
    <t>フレンドリーハウス</t>
  </si>
  <si>
    <t>080-5048-0324</t>
  </si>
  <si>
    <t>れいんぼーめぐり
（主：れいんぼ－めぐり２０）
（従：れいんぼーめぐり滑川２０）</t>
  </si>
  <si>
    <t>ウォーム・ワークやぶなみ
（就労継続支援Ｂ型事業所ウォーム・ワークやぶなみ）</t>
  </si>
  <si>
    <t>ＪＯＢ下赤江</t>
  </si>
  <si>
    <t>930-0093</t>
  </si>
  <si>
    <t>おわらの里</t>
  </si>
  <si>
    <t>あすなろセンター</t>
  </si>
  <si>
    <t>931-8517</t>
  </si>
  <si>
    <t>931-8423</t>
  </si>
  <si>
    <t>あさがお
（主：あさがお２０）
（従：大山福祉サークルひだまりの家１２）</t>
  </si>
  <si>
    <t>らいちょう熊野</t>
  </si>
  <si>
    <t>グループホームＳＯＲＡ</t>
  </si>
  <si>
    <t>就労継続支援事業所工房ＣｏＣｏ</t>
  </si>
  <si>
    <t>株式会社ＫＯＫＩＡ</t>
  </si>
  <si>
    <t>富山市長江本町２番４６号</t>
  </si>
  <si>
    <t>070-8457-7746</t>
  </si>
  <si>
    <t>ジョブステーションさくら下熊野事業所</t>
  </si>
  <si>
    <t>076-422-7400</t>
  </si>
  <si>
    <t>グループホーム「フレンズ」</t>
  </si>
  <si>
    <t>939-0627</t>
  </si>
  <si>
    <t>富山市鹿島町二丁目５番１号</t>
  </si>
  <si>
    <t>はたらくわ</t>
  </si>
  <si>
    <t>富山市安養坊５８２番地１</t>
  </si>
  <si>
    <t>らいちょう蜷川</t>
  </si>
  <si>
    <t>076-431-1625</t>
  </si>
  <si>
    <t>930-0015</t>
  </si>
  <si>
    <t>児童発達支援・放課後等デイサービスＬＡＰＳＨＩＥ</t>
    <rPh sb="0" eb="6">
      <t>ジドウハッタツシエン</t>
    </rPh>
    <rPh sb="7" eb="11">
      <t>ホウカゴトウ</t>
    </rPh>
    <phoneticPr fontId="3"/>
  </si>
  <si>
    <t>グループホーム家路</t>
  </si>
  <si>
    <t>障害者就労継続支援Ｂ型事業所こころみ</t>
  </si>
  <si>
    <t>930-0819</t>
  </si>
  <si>
    <t>オフィス風ｗｉｔｈＭＵＳＩＣＪＡＭ</t>
  </si>
  <si>
    <t>アース富山</t>
  </si>
  <si>
    <t>080-9297-1280</t>
  </si>
  <si>
    <t>076-413-2070</t>
  </si>
  <si>
    <t>939-8212</t>
  </si>
  <si>
    <t>930-2225</t>
  </si>
  <si>
    <t>076-464-4116</t>
  </si>
  <si>
    <t>富山市奥田本町６番１４</t>
    <rPh sb="0" eb="3">
      <t>トヤマシ</t>
    </rPh>
    <rPh sb="3" eb="5">
      <t>オクダ</t>
    </rPh>
    <rPh sb="5" eb="7">
      <t>ホンマチ</t>
    </rPh>
    <rPh sb="8" eb="9">
      <t>バン</t>
    </rPh>
    <phoneticPr fontId="3"/>
  </si>
  <si>
    <t>きらら</t>
  </si>
  <si>
    <t>特定非営利活動法人太田ひまわり</t>
  </si>
  <si>
    <t>トータルサポートライトブレイン上飯野校</t>
  </si>
  <si>
    <t>ラ・ポール</t>
  </si>
  <si>
    <t>グループホーム虹の丘三郷</t>
  </si>
  <si>
    <t>Ｂ型いいね</t>
  </si>
  <si>
    <t>株式会社バロン</t>
  </si>
  <si>
    <t>076-455-0597</t>
  </si>
  <si>
    <t>富山市本郷新３６番地</t>
  </si>
  <si>
    <t>日本社会福祉デザインセンターＢ型</t>
  </si>
  <si>
    <t>ソーシャルインクルー株式会社</t>
  </si>
  <si>
    <t>わくや</t>
  </si>
  <si>
    <t>株式会社みらい薗</t>
  </si>
  <si>
    <t>きずな</t>
  </si>
  <si>
    <t>やまびこの丘</t>
  </si>
  <si>
    <t>076-461-7265</t>
  </si>
  <si>
    <t>076-492-2531</t>
  </si>
  <si>
    <t>すまいる・きゃりあ</t>
  </si>
  <si>
    <t>多機能型施設ＳＡＣＣＡ豊田</t>
  </si>
  <si>
    <t>相談支援事業所ｆ５</t>
    <rPh sb="0" eb="7">
      <t>ソウダンシエンジギョウショ</t>
    </rPh>
    <phoneticPr fontId="3"/>
  </si>
  <si>
    <t>ヴィストジョブズ富山駅前</t>
  </si>
  <si>
    <t>和敬会生活支援センター</t>
  </si>
  <si>
    <t>富山オレンジ</t>
    <rPh sb="0" eb="2">
      <t>トヤマ</t>
    </rPh>
    <phoneticPr fontId="3"/>
  </si>
  <si>
    <t>合同会社イーグル</t>
  </si>
  <si>
    <t>076-434-5896</t>
  </si>
  <si>
    <t>相談支援事業所愛の家</t>
    <rPh sb="0" eb="4">
      <t>ソウダンシエン</t>
    </rPh>
    <rPh sb="4" eb="7">
      <t>ジギョウショ</t>
    </rPh>
    <rPh sb="7" eb="8">
      <t>アイ</t>
    </rPh>
    <rPh sb="9" eb="10">
      <t>イエ</t>
    </rPh>
    <phoneticPr fontId="3"/>
  </si>
  <si>
    <t>就労継続支援Ｂ型事業所清琉</t>
  </si>
  <si>
    <t>株式会社Ｈｉｋａｒｉ</t>
  </si>
  <si>
    <t>076-475-9261</t>
  </si>
  <si>
    <t>076-493-8003</t>
  </si>
  <si>
    <t>クローバー</t>
  </si>
  <si>
    <t>ジョブステーションさくら町村事業所</t>
  </si>
  <si>
    <t>富山市新屋１６８番地</t>
  </si>
  <si>
    <t>富山市針原中町２８７番地７</t>
    <rPh sb="0" eb="3">
      <t>トヤマシ</t>
    </rPh>
    <rPh sb="3" eb="5">
      <t>ハリハラ</t>
    </rPh>
    <rPh sb="5" eb="7">
      <t>ナカマチ</t>
    </rPh>
    <rPh sb="10" eb="12">
      <t>バンチ</t>
    </rPh>
    <phoneticPr fontId="3"/>
  </si>
  <si>
    <t>076-428-1630</t>
  </si>
  <si>
    <t>就労継続支援Ｂ型事業所エンターテインメントアカデミーでじるみ富山</t>
  </si>
  <si>
    <t>富山市西宮５６番地２</t>
  </si>
  <si>
    <t>就労定着支援事業所ウェルビー富山センター</t>
    <rPh sb="0" eb="9">
      <t>シュウロウテイチャクシエンジギョウショ</t>
    </rPh>
    <phoneticPr fontId="3"/>
  </si>
  <si>
    <t>076-431-5828</t>
  </si>
  <si>
    <t>就労選択支援事業所ウェルビー富山センター</t>
  </si>
  <si>
    <t>076-483-8660</t>
  </si>
  <si>
    <t>グループホーム・ハートビート</t>
  </si>
  <si>
    <t>076-461-5132</t>
  </si>
  <si>
    <t>フレンドリーホーム</t>
  </si>
  <si>
    <t>076-468-1919</t>
  </si>
  <si>
    <t>グループホーム「つくしん坊」（休止中）</t>
    <rPh sb="15" eb="17">
      <t>キュウシ</t>
    </rPh>
    <rPh sb="17" eb="18">
      <t>チュウ</t>
    </rPh>
    <phoneticPr fontId="3"/>
  </si>
  <si>
    <t>930-0231</t>
  </si>
  <si>
    <t>富山市二口町一丁目１５番地１３シティパレス３２６１階</t>
  </si>
  <si>
    <t>939-8072</t>
  </si>
  <si>
    <t>セーナー苑グループホームほのか</t>
  </si>
  <si>
    <t>076-460-0838</t>
  </si>
  <si>
    <t>076-436-3246</t>
  </si>
  <si>
    <t>トータルサポートライトブレインふたくち校</t>
  </si>
  <si>
    <t>076-468-3201</t>
  </si>
  <si>
    <t>よろず相談所</t>
  </si>
  <si>
    <t>恵風会グループホーム</t>
  </si>
  <si>
    <t>特定非営利活動法人大きな手小さな手</t>
  </si>
  <si>
    <t>076-466-6127</t>
  </si>
  <si>
    <t>ふれんどりーハウス</t>
  </si>
  <si>
    <t>076-436-1041</t>
  </si>
  <si>
    <t>事業所名</t>
    <rPh sb="0" eb="3">
      <t>ジギョウショ</t>
    </rPh>
    <rPh sb="3" eb="4">
      <t>メイ</t>
    </rPh>
    <phoneticPr fontId="3"/>
  </si>
  <si>
    <t>富山市藤木１８３１番地</t>
  </si>
  <si>
    <t>第１けやきホーム</t>
  </si>
  <si>
    <t>076-405-9278</t>
  </si>
  <si>
    <t>こぱんはうすさくらヴィスト富山二口教室</t>
    <rPh sb="13" eb="19">
      <t>トヤマフタクチキョウシツ</t>
    </rPh>
    <phoneticPr fontId="3"/>
  </si>
  <si>
    <t>グループホームしおんの家・愛</t>
  </si>
  <si>
    <t>ひかりテラス</t>
  </si>
  <si>
    <t>相談支援事業所おうちへ帰ろう</t>
    <rPh sb="0" eb="4">
      <t>ソウダンシエン</t>
    </rPh>
    <rPh sb="4" eb="7">
      <t>ジギョウショ</t>
    </rPh>
    <rPh sb="11" eb="12">
      <t>カエ</t>
    </rPh>
    <phoneticPr fontId="3"/>
  </si>
  <si>
    <t>939-8141</t>
  </si>
  <si>
    <t>富山市北代字田淵４９５６番地１ＷＥＳＴＨＩＬＬＳⅡ１０２号室</t>
    <rPh sb="29" eb="30">
      <t>シツ</t>
    </rPh>
    <phoneticPr fontId="3"/>
  </si>
  <si>
    <t>富山市水橋辻ヶ堂６９９番地２</t>
    <rPh sb="5" eb="8">
      <t>ツジガドウ</t>
    </rPh>
    <phoneticPr fontId="3"/>
  </si>
  <si>
    <t>076-482-3797</t>
  </si>
  <si>
    <t>グループホームコリーグＭＵＲＯＹＡ</t>
  </si>
  <si>
    <t>高学年からのライトブレインネクスト上飯野校</t>
    <rPh sb="0" eb="3">
      <t>コウガクネン</t>
    </rPh>
    <rPh sb="17" eb="21">
      <t>カミイイノコウ</t>
    </rPh>
    <phoneticPr fontId="3"/>
  </si>
  <si>
    <t>グループホームｆ５の部屋</t>
  </si>
  <si>
    <t>富山市八町２０３７番地２</t>
  </si>
  <si>
    <t>ｔｗｉｎ奥田校</t>
    <rPh sb="0" eb="7">
      <t>TWINオクダコウ</t>
    </rPh>
    <phoneticPr fontId="3"/>
  </si>
  <si>
    <t>オリーブハウス水橋</t>
  </si>
  <si>
    <t>939-2606</t>
  </si>
  <si>
    <t>富山市水橋狐塚３０番地２６</t>
  </si>
  <si>
    <t>テルエ家八尾東</t>
  </si>
  <si>
    <t>セーナー苑相談支援事業所Ｗｅネット</t>
  </si>
  <si>
    <t>076-479-2191</t>
  </si>
  <si>
    <t>スカイハウス富山南新町</t>
    <rPh sb="6" eb="9">
      <t>トヤマミナミ</t>
    </rPh>
    <rPh sb="9" eb="11">
      <t>シンマチ</t>
    </rPh>
    <phoneticPr fontId="3"/>
  </si>
  <si>
    <t>グループホームニューリーフ</t>
  </si>
  <si>
    <t>社会福祉法人海望福祉会</t>
  </si>
  <si>
    <t>グループホームひとつだけの花</t>
    <rPh sb="13" eb="14">
      <t>ハナ</t>
    </rPh>
    <phoneticPr fontId="3"/>
  </si>
  <si>
    <t>株式会社ナンデイ</t>
  </si>
  <si>
    <t>076-467-4482</t>
  </si>
  <si>
    <t>まる経堂</t>
    <rPh sb="2" eb="4">
      <t>キョウドウ</t>
    </rPh>
    <phoneticPr fontId="3"/>
  </si>
  <si>
    <t>フォース蜷川</t>
    <rPh sb="4" eb="6">
      <t>ニナガワ</t>
    </rPh>
    <phoneticPr fontId="3"/>
  </si>
  <si>
    <t>富山市呉羽町２１６４番地９</t>
  </si>
  <si>
    <t>ハレの家</t>
    <rPh sb="3" eb="4">
      <t>イエ</t>
    </rPh>
    <phoneticPr fontId="3"/>
  </si>
  <si>
    <t>富山市中島五丁目３番１５号</t>
    <rPh sb="0" eb="3">
      <t>トヤマシ</t>
    </rPh>
    <rPh sb="3" eb="5">
      <t>ナカジマ</t>
    </rPh>
    <rPh sb="5" eb="8">
      <t>ゴチョウメ</t>
    </rPh>
    <rPh sb="9" eb="10">
      <t>バン</t>
    </rPh>
    <rPh sb="12" eb="13">
      <t>ゴウ</t>
    </rPh>
    <phoneticPr fontId="3"/>
  </si>
  <si>
    <t>ゆりの木の里相談支援事業所</t>
  </si>
  <si>
    <t>076-464-5432</t>
  </si>
  <si>
    <t>相談支援センターみらい</t>
  </si>
  <si>
    <t>株式会社オレンジ</t>
  </si>
  <si>
    <t>相談支援事業所Ｌｉｎｋ</t>
  </si>
  <si>
    <t>恵風会相談支援事業所あざみ</t>
  </si>
  <si>
    <t>930-0882</t>
  </si>
  <si>
    <t>076-481-7737</t>
  </si>
  <si>
    <t>フレンドリー相談支援センター</t>
  </si>
  <si>
    <t>株式会社ＳＭＩＬＥＰＬＵＳ</t>
  </si>
  <si>
    <t>076-493-8118</t>
  </si>
  <si>
    <t>939-2753</t>
  </si>
  <si>
    <t>めひの自閉症地域生活支援センター</t>
  </si>
  <si>
    <t>有限会社Ｏｎｅｈｕｎｄｒｅｄ</t>
  </si>
  <si>
    <t>特定非営利活動法人えがおでねぃ（休止）</t>
    <rPh sb="16" eb="18">
      <t>キュウシ</t>
    </rPh>
    <phoneticPr fontId="3"/>
  </si>
  <si>
    <t>相談支援事業所希望のとびら</t>
  </si>
  <si>
    <t>障害支援事業所ラピス</t>
  </si>
  <si>
    <t>あいうえおん</t>
  </si>
  <si>
    <t>ウィズステーションさくら相談支援事業所</t>
    <rPh sb="12" eb="14">
      <t>ソウダン</t>
    </rPh>
    <rPh sb="14" eb="16">
      <t>シエン</t>
    </rPh>
    <rPh sb="16" eb="19">
      <t>ジギョウショ</t>
    </rPh>
    <phoneticPr fontId="3"/>
  </si>
  <si>
    <t>デイサービス虹の丘三郷</t>
  </si>
  <si>
    <t>コペルプラス富山教室</t>
  </si>
  <si>
    <t>076-413-8658</t>
  </si>
  <si>
    <t>076-436-0599</t>
  </si>
  <si>
    <t>076-451-2011</t>
  </si>
  <si>
    <t>ヴィストカレッジ富山中央（休止）</t>
    <rPh sb="10" eb="12">
      <t>チュウオウ</t>
    </rPh>
    <rPh sb="13" eb="15">
      <t>キュウシ</t>
    </rPh>
    <phoneticPr fontId="3"/>
  </si>
  <si>
    <t>あいうえおんみらい</t>
  </si>
  <si>
    <t>虹の丘たてやま</t>
  </si>
  <si>
    <t>076-455-2598</t>
  </si>
  <si>
    <t>お迎え・集団療育型ライトブレインキッズ藤ノ木校</t>
  </si>
  <si>
    <t>富山市婦中町羽根１０６８番地１２</t>
  </si>
  <si>
    <t>多機能型事業所おうちへ帰ろう</t>
    <rPh sb="0" eb="7">
      <t>タキノウガタジギョウショ</t>
    </rPh>
    <rPh sb="11" eb="12">
      <t>カエ</t>
    </rPh>
    <phoneticPr fontId="3"/>
  </si>
  <si>
    <t>おやとこきっず</t>
  </si>
  <si>
    <t>076-413-5330</t>
  </si>
  <si>
    <t>キッズルームたまご</t>
  </si>
  <si>
    <t>935-0031</t>
  </si>
  <si>
    <t>076-411-9818</t>
  </si>
  <si>
    <t>日中
サービス
支援型</t>
    <rPh sb="0" eb="2">
      <t>ニッチュウ</t>
    </rPh>
    <rPh sb="8" eb="11">
      <t>シエンガタ</t>
    </rPh>
    <phoneticPr fontId="3"/>
  </si>
  <si>
    <t>サービス種類</t>
  </si>
  <si>
    <t>キッズルームびすけっと</t>
  </si>
  <si>
    <t>富山市西金屋６６９６番地８</t>
  </si>
  <si>
    <t>キッズルームひよこ</t>
  </si>
  <si>
    <t>放課後等デイサービスあみ</t>
  </si>
  <si>
    <t>076-461-5558</t>
  </si>
  <si>
    <t>939-8134</t>
  </si>
  <si>
    <t>076-444-6607</t>
  </si>
  <si>
    <t>株式会社ｉｆＤ</t>
  </si>
  <si>
    <t>富山市西四十物町２番２０号</t>
  </si>
  <si>
    <t>076-460-4413</t>
  </si>
  <si>
    <t>キッズホームリリーフ</t>
  </si>
  <si>
    <t>富山市内幸町７番９号内幸町ラ・フォンテ５０５号室</t>
    <rPh sb="0" eb="3">
      <t>トヤマシ</t>
    </rPh>
    <phoneticPr fontId="3"/>
  </si>
  <si>
    <t>富山市婦中町中名９０３番地３３</t>
    <rPh sb="0" eb="3">
      <t>トヤマシ</t>
    </rPh>
    <rPh sb="3" eb="6">
      <t>フチュウマチ</t>
    </rPh>
    <rPh sb="6" eb="8">
      <t>ナカナ</t>
    </rPh>
    <rPh sb="11" eb="13">
      <t>バンチ</t>
    </rPh>
    <phoneticPr fontId="3"/>
  </si>
  <si>
    <t>放課後等デイサービスほっぷ・すてっぷ</t>
  </si>
  <si>
    <t>有限会社まいけ</t>
  </si>
  <si>
    <t>ゆいの木ココカラ</t>
  </si>
  <si>
    <t>北陸メディカルサービス株式会社</t>
  </si>
  <si>
    <t>くじらぐも</t>
  </si>
  <si>
    <t>富山市蜷川１５番地富山市通所作業センター内</t>
  </si>
  <si>
    <t>ＳＡＣＣＡ</t>
  </si>
  <si>
    <t>076-464-5617</t>
  </si>
  <si>
    <t>となりのくじらぐも</t>
  </si>
  <si>
    <t>赤いふうせん富山型デイサービス</t>
    <rPh sb="0" eb="1">
      <t>アカ</t>
    </rPh>
    <rPh sb="6" eb="8">
      <t>トヤマ</t>
    </rPh>
    <rPh sb="8" eb="9">
      <t>ガタ</t>
    </rPh>
    <phoneticPr fontId="3"/>
  </si>
  <si>
    <t>多機能型重症児デイサービスユリシーズ</t>
    <rPh sb="0" eb="4">
      <t>タキノウガタ</t>
    </rPh>
    <rPh sb="4" eb="7">
      <t>ジュウショウジ</t>
    </rPh>
    <phoneticPr fontId="3"/>
  </si>
  <si>
    <t>076-411-6613</t>
  </si>
  <si>
    <t>ＯｎｅＵｐ掛尾</t>
    <rPh sb="5" eb="7">
      <t>カケオ</t>
    </rPh>
    <phoneticPr fontId="3"/>
  </si>
  <si>
    <t>076-435-6511</t>
  </si>
  <si>
    <t>低学年からのライトブレインジュニア広田校</t>
    <rPh sb="0" eb="3">
      <t>テイガクネン</t>
    </rPh>
    <rPh sb="4" eb="20">
      <t>ラノライトブレインジュニアヒロタコウ</t>
    </rPh>
    <phoneticPr fontId="3"/>
  </si>
  <si>
    <t>さぼてんくろさき</t>
  </si>
  <si>
    <t>富山市永久町１５番５２号</t>
  </si>
  <si>
    <t>放課後等デイサービスゆず</t>
    <rPh sb="0" eb="4">
      <t>ホウカゴトウ</t>
    </rPh>
    <phoneticPr fontId="3"/>
  </si>
  <si>
    <t>076-407-5557</t>
  </si>
  <si>
    <t>つくしの家</t>
  </si>
  <si>
    <t>富山市粟島町二丁目２番１号</t>
  </si>
  <si>
    <t>指定放課後等デイサービス事業所富山県リハビリテーション病院・こども支援センター</t>
  </si>
  <si>
    <t>富山市太田２１３番地</t>
  </si>
  <si>
    <t>富山市長柄町三丁目６番６号</t>
  </si>
  <si>
    <t>愛の家ジュニア</t>
  </si>
  <si>
    <t>特定非営利活動法人すずかぜ工房</t>
  </si>
  <si>
    <t>放課後等デイサービスひかり</t>
  </si>
  <si>
    <t>939-8205</t>
  </si>
  <si>
    <t>930-0862</t>
  </si>
  <si>
    <t>076-411-5312</t>
  </si>
  <si>
    <t>076-482-6543</t>
  </si>
  <si>
    <t>富山市開発２２３番地</t>
  </si>
  <si>
    <t>ひこうき雲</t>
  </si>
  <si>
    <t>ひまわり畑</t>
  </si>
  <si>
    <t>キッズルームちょこれいと</t>
  </si>
  <si>
    <t>きみ色とやま</t>
    <rPh sb="2" eb="3">
      <t>イロ</t>
    </rPh>
    <phoneticPr fontId="3"/>
  </si>
  <si>
    <t>スポーツコミュニケーションスクールカラフル富山けやき通り校</t>
  </si>
  <si>
    <t>ｔｗｉｎ</t>
  </si>
  <si>
    <t>939-8003</t>
  </si>
  <si>
    <t>富山市太田口通り二丁目２番１６号</t>
    <rPh sb="3" eb="5">
      <t>オオタ</t>
    </rPh>
    <rPh sb="5" eb="6">
      <t>クチ</t>
    </rPh>
    <rPh sb="6" eb="7">
      <t>トオ</t>
    </rPh>
    <rPh sb="8" eb="11">
      <t>ニチョウメ</t>
    </rPh>
    <rPh sb="12" eb="13">
      <t>バン</t>
    </rPh>
    <rPh sb="15" eb="16">
      <t>ゴウ</t>
    </rPh>
    <phoneticPr fontId="3"/>
  </si>
  <si>
    <t>ヴィストカレッジ富山駅前</t>
  </si>
  <si>
    <t>富山市秋吉１３０番地４</t>
  </si>
  <si>
    <t>076-425-0631</t>
  </si>
  <si>
    <t>939-8264</t>
  </si>
  <si>
    <t>多機能型施設ＳＡＣＣＡ豊田</t>
    <rPh sb="0" eb="4">
      <t>タキノウガタ</t>
    </rPh>
    <rPh sb="4" eb="6">
      <t>シセツ</t>
    </rPh>
    <rPh sb="11" eb="13">
      <t>トヨタ</t>
    </rPh>
    <phoneticPr fontId="3"/>
  </si>
  <si>
    <t>ゆっぴー</t>
  </si>
  <si>
    <t>富山市黒崎２４番地１ウェルＡ棟２０５号</t>
    <rPh sb="0" eb="3">
      <t>トヤマシ</t>
    </rPh>
    <phoneticPr fontId="3"/>
  </si>
  <si>
    <t>076-425-1780</t>
  </si>
  <si>
    <t>アオハル</t>
  </si>
  <si>
    <t>076-468-1920</t>
  </si>
  <si>
    <t>930-0805</t>
  </si>
  <si>
    <t>076-424-3573</t>
  </si>
  <si>
    <t>ｔｗｉｎ附属小学校前</t>
    <rPh sb="4" eb="9">
      <t>フゾクショウガッコウ</t>
    </rPh>
    <rPh sb="9" eb="10">
      <t>マエ</t>
    </rPh>
    <phoneticPr fontId="3"/>
  </si>
  <si>
    <t>富山市中冨居４５番地１</t>
    <rPh sb="0" eb="3">
      <t>トヤマシ</t>
    </rPh>
    <rPh sb="3" eb="6">
      <t>ナカフゴウ</t>
    </rPh>
    <rPh sb="8" eb="10">
      <t>バンチ</t>
    </rPh>
    <phoneticPr fontId="3"/>
  </si>
  <si>
    <t>指定保育所等訪問支援事業富山県リハビリテーション病院・こども支援センター</t>
  </si>
  <si>
    <t>自立訓練（機能訓練）</t>
  </si>
  <si>
    <t>076-435-3269</t>
  </si>
  <si>
    <t>076-451-5251</t>
  </si>
  <si>
    <t>コペルプラス富山教室（休止中）</t>
    <rPh sb="11" eb="14">
      <t>キュウシチュウ</t>
    </rPh>
    <phoneticPr fontId="3"/>
  </si>
  <si>
    <t>076-411-6008</t>
  </si>
  <si>
    <t>デイサービスセンター１・２の３</t>
  </si>
  <si>
    <t>喜寿苑デイサービスセンター</t>
  </si>
  <si>
    <t>931-8336</t>
  </si>
  <si>
    <t>富山市中川原１２８番地１</t>
    <rPh sb="0" eb="3">
      <t>トヤマシ</t>
    </rPh>
    <phoneticPr fontId="3"/>
  </si>
  <si>
    <t>特定非営利活動法人ゆめさぽーとらいちょう</t>
  </si>
  <si>
    <t>このゆびとーまれ（休止）</t>
    <rPh sb="9" eb="11">
      <t>キュウシ</t>
    </rPh>
    <phoneticPr fontId="3"/>
  </si>
  <si>
    <t>デイサービスしあわせ</t>
  </si>
  <si>
    <t>デイサービス花みずき弐番館</t>
  </si>
  <si>
    <t>076-461-4560</t>
  </si>
  <si>
    <t>930-0083</t>
  </si>
  <si>
    <t>939-3502</t>
  </si>
  <si>
    <t>特定非営利活動法人ほっと</t>
    <rPh sb="0" eb="9">
      <t>トクテイヒエイリカツドウホウジン</t>
    </rPh>
    <phoneticPr fontId="3"/>
  </si>
  <si>
    <t>076-461-6385</t>
  </si>
  <si>
    <t>株式会社Ｓ２</t>
    <rPh sb="0" eb="4">
      <t>カブシキガイシャ</t>
    </rPh>
    <phoneticPr fontId="3"/>
  </si>
  <si>
    <t>射水万葉会天正寺サポートセンター</t>
  </si>
  <si>
    <t>社協ホームヘルパーステーション</t>
  </si>
  <si>
    <t>株式会社ＹＵＵ</t>
  </si>
  <si>
    <t>931-8453</t>
  </si>
  <si>
    <t>076-432-2005</t>
  </si>
  <si>
    <t>930-0054</t>
  </si>
  <si>
    <t>ニチイケアセンター呉羽</t>
  </si>
  <si>
    <t>てくてく</t>
  </si>
  <si>
    <t>富山市大島二丁目５９６番地３１</t>
  </si>
  <si>
    <t>株式会社タカギコーポレーション</t>
  </si>
  <si>
    <t>のぞみの丘</t>
  </si>
  <si>
    <t>930-0142</t>
  </si>
  <si>
    <t>富山市平岡１８０番地</t>
  </si>
  <si>
    <t>ほほえみの丘</t>
  </si>
  <si>
    <t>いみず苑ひびき愛</t>
  </si>
  <si>
    <t>四ツ葉園</t>
  </si>
  <si>
    <t>富山県立黒部学園</t>
  </si>
  <si>
    <t>076-438-6201</t>
  </si>
  <si>
    <t>富山県立砺波学園</t>
  </si>
  <si>
    <t>930-2205</t>
  </si>
  <si>
    <t>さつき苑</t>
  </si>
  <si>
    <t>076-482-3284</t>
  </si>
  <si>
    <t>デイサービスセンターもみじ</t>
  </si>
  <si>
    <t>デイサービスむらのなか</t>
  </si>
  <si>
    <t>クリエイトジョブ株式会社</t>
  </si>
  <si>
    <t>富山型デイサービスくわの里</t>
  </si>
  <si>
    <t>富山市本郷町５１番地１</t>
  </si>
  <si>
    <t>076-461-3380</t>
  </si>
  <si>
    <t>富山市上飯野字道ノ下９番地１</t>
  </si>
  <si>
    <t>ありがとうホーム西田地方</t>
  </si>
  <si>
    <t>939-3552</t>
  </si>
  <si>
    <t>かえるの楽笑</t>
  </si>
  <si>
    <t>デイサービスきぼう</t>
  </si>
  <si>
    <t>日中一時支援パラソル</t>
  </si>
  <si>
    <t>地域生活支援交流ハウスふらっと</t>
  </si>
  <si>
    <t>特定非営利活動法人富山ダルクリカバリークルーズ</t>
  </si>
  <si>
    <t>076-425-1730</t>
  </si>
  <si>
    <t>930-0975</t>
  </si>
  <si>
    <t>939-0536</t>
  </si>
  <si>
    <t>はなまるデイサービスセンター</t>
  </si>
  <si>
    <t>931-8343</t>
  </si>
  <si>
    <t>ヴィストカレッジ富山中央</t>
    <rPh sb="8" eb="10">
      <t>トヤマ</t>
    </rPh>
    <rPh sb="10" eb="12">
      <t>チュウオウ</t>
    </rPh>
    <phoneticPr fontId="3"/>
  </si>
  <si>
    <t>076-482-4918</t>
  </si>
  <si>
    <t>富山市二口町二丁目１４番地７メゾンエスポワールⅡ１０１号室</t>
  </si>
  <si>
    <t>富山型デイサービスまたこられ～</t>
  </si>
  <si>
    <t>低学年からのライトブレインジュニア広田校</t>
    <rPh sb="0" eb="3">
      <t>テイガクネン</t>
    </rPh>
    <rPh sb="17" eb="19">
      <t>ヒロタ</t>
    </rPh>
    <rPh sb="19" eb="20">
      <t>コウ</t>
    </rPh>
    <phoneticPr fontId="3"/>
  </si>
  <si>
    <t>北陸メディカルサービス株式会社八尾営業所（休止）</t>
    <rPh sb="21" eb="23">
      <t>キュウシ</t>
    </rPh>
    <phoneticPr fontId="3"/>
  </si>
  <si>
    <t>株式会社フィール</t>
  </si>
  <si>
    <t>076-471-8887</t>
  </si>
  <si>
    <t>富山市婦中町上田島３２番地２</t>
  </si>
  <si>
    <t>株式会社ＢＵＺＺＢＵＺＺ</t>
  </si>
  <si>
    <t>076-454-2117</t>
  </si>
  <si>
    <t>訪問入浴サービス嬉浴</t>
    <rPh sb="0" eb="2">
      <t>ホウモン</t>
    </rPh>
    <rPh sb="2" eb="4">
      <t>ニュウヨク</t>
    </rPh>
    <rPh sb="8" eb="9">
      <t>キ</t>
    </rPh>
    <rPh sb="9" eb="10">
      <t>ヨク</t>
    </rPh>
    <phoneticPr fontId="3"/>
  </si>
  <si>
    <t>076-413-8333</t>
  </si>
  <si>
    <t>ガラス工芸共同作業所</t>
  </si>
  <si>
    <t>れいんぼーみさき</t>
  </si>
  <si>
    <t>939-2616</t>
  </si>
  <si>
    <t>富山市才覚寺２５９番地</t>
  </si>
  <si>
    <t>富山市奥田新町８番１号ボルファートとやま１００８号</t>
  </si>
  <si>
    <t>DXスクールカラフル富山</t>
  </si>
  <si>
    <t>939-3515</t>
  </si>
  <si>
    <t>076-468-0018</t>
  </si>
  <si>
    <t>930-0066</t>
  </si>
  <si>
    <t>076-413-4601</t>
  </si>
  <si>
    <t>939-2206</t>
  </si>
  <si>
    <t>930-0010</t>
  </si>
  <si>
    <t>930-0138</t>
  </si>
  <si>
    <t>富山市水橋辻ヶ堂８４２番地１</t>
  </si>
  <si>
    <t>076-482-3373</t>
  </si>
  <si>
    <t>富山市下赤江町二丁目３番１４号</t>
    <rPh sb="0" eb="3">
      <t>トヤマシ</t>
    </rPh>
    <phoneticPr fontId="3"/>
  </si>
  <si>
    <t>930-0075</t>
  </si>
  <si>
    <t>富山市婦中町分田１７５番地３</t>
    <rPh sb="0" eb="3">
      <t>トヤマシ</t>
    </rPh>
    <rPh sb="3" eb="6">
      <t>フチュウマチ</t>
    </rPh>
    <rPh sb="6" eb="8">
      <t>ブンデン</t>
    </rPh>
    <rPh sb="11" eb="13">
      <t>バンチ</t>
    </rPh>
    <phoneticPr fontId="3"/>
  </si>
  <si>
    <t>富山市四ツ葉町１９番３号</t>
  </si>
  <si>
    <t>939-3535</t>
  </si>
  <si>
    <t>076-461-5469</t>
  </si>
  <si>
    <t>930-0816</t>
  </si>
  <si>
    <t>特定非営利活動法人ありがとうの家</t>
  </si>
  <si>
    <t>930-1326</t>
  </si>
  <si>
    <t>939-2717</t>
  </si>
  <si>
    <t>076-413-6003</t>
  </si>
  <si>
    <t>富山市岩瀬幸町５０５番地</t>
  </si>
  <si>
    <t>939-8014</t>
  </si>
  <si>
    <t>富山市太田字住吉割２１３番地１</t>
  </si>
  <si>
    <t>939-8211</t>
  </si>
  <si>
    <t>939-8046</t>
  </si>
  <si>
    <t>930-0817</t>
  </si>
  <si>
    <t>939-8281</t>
  </si>
  <si>
    <t>939-2254</t>
  </si>
  <si>
    <t>939-8073</t>
  </si>
  <si>
    <t>939-8213</t>
  </si>
  <si>
    <t>930-0881</t>
  </si>
  <si>
    <t>939-8208</t>
  </si>
  <si>
    <t>076-467-0679</t>
  </si>
  <si>
    <t>076-461-8183</t>
  </si>
  <si>
    <t>939-8214</t>
  </si>
  <si>
    <t>930-0972</t>
  </si>
  <si>
    <t>富山医療生活協同組合</t>
  </si>
  <si>
    <t>939-2252</t>
  </si>
  <si>
    <t>930-0068</t>
  </si>
  <si>
    <t>076-438-4503</t>
  </si>
  <si>
    <t>社会福祉法人立山福祉会</t>
    <rPh sb="0" eb="6">
      <t>シャカイフクシホウジン</t>
    </rPh>
    <rPh sb="6" eb="11">
      <t>タテヤマフクシカイ</t>
    </rPh>
    <phoneticPr fontId="3"/>
  </si>
  <si>
    <t>939-8136</t>
  </si>
  <si>
    <t>富山市神通本町二丁目２番１６号アグロストタワー富山駅前１階</t>
  </si>
  <si>
    <t>939-8048</t>
  </si>
  <si>
    <t>富山市八尾町大杉３３８７番地２</t>
  </si>
  <si>
    <t>株式会社ミチルワグループ</t>
    <rPh sb="0" eb="4">
      <t>カブシキガイシャ</t>
    </rPh>
    <phoneticPr fontId="3"/>
  </si>
  <si>
    <t>富山市藤木１６３２番地</t>
    <rPh sb="0" eb="3">
      <t>トヤマシ</t>
    </rPh>
    <rPh sb="3" eb="5">
      <t>フジノキ</t>
    </rPh>
    <rPh sb="9" eb="11">
      <t>バンチ</t>
    </rPh>
    <phoneticPr fontId="3"/>
  </si>
  <si>
    <t>930-0983</t>
  </si>
  <si>
    <t>株式会社ヴィストコンサルティング</t>
  </si>
  <si>
    <t>939-8201</t>
  </si>
  <si>
    <t>930-0832</t>
  </si>
  <si>
    <t>富山市高田５２７番地富山県総合情報センタービル</t>
  </si>
  <si>
    <t>930-0801</t>
  </si>
  <si>
    <t>076-429-3579</t>
  </si>
  <si>
    <t>930-0875</t>
  </si>
  <si>
    <t>930-2222</t>
  </si>
  <si>
    <t>930-0992</t>
  </si>
  <si>
    <t>076-461-4472</t>
  </si>
  <si>
    <t>939-8075</t>
  </si>
  <si>
    <t>930-0812</t>
  </si>
  <si>
    <t>930-0036</t>
  </si>
  <si>
    <t>930-0953</t>
  </si>
  <si>
    <t>076-493-0250</t>
  </si>
  <si>
    <t>662-8003</t>
  </si>
  <si>
    <t>076-411-6886</t>
  </si>
  <si>
    <t>株式会社システム結</t>
  </si>
  <si>
    <t>939-2713</t>
  </si>
  <si>
    <t>076-424-3572</t>
  </si>
  <si>
    <t>939-8093</t>
  </si>
  <si>
    <t>株式会社ジャッカル</t>
    <rPh sb="0" eb="4">
      <t>カブシキガイシャ</t>
    </rPh>
    <phoneticPr fontId="3"/>
  </si>
  <si>
    <t>076-407-5355</t>
  </si>
  <si>
    <t>931-8301</t>
  </si>
  <si>
    <t>0765-52-5018</t>
  </si>
  <si>
    <t>930-0161</t>
  </si>
  <si>
    <t>930-0814</t>
  </si>
  <si>
    <t>076-483-8813</t>
  </si>
  <si>
    <t>939-8251</t>
  </si>
  <si>
    <t>939-8025</t>
  </si>
  <si>
    <t>934-0011</t>
  </si>
  <si>
    <t>930-0866</t>
  </si>
  <si>
    <t>939-8263</t>
  </si>
  <si>
    <t>FAX番号</t>
  </si>
  <si>
    <t>931-8443</t>
  </si>
  <si>
    <t>富山市新桜町２番２１号ＭＫＤ．９富山ビル１階</t>
  </si>
  <si>
    <t>930-0143</t>
  </si>
  <si>
    <t>939-2404</t>
  </si>
  <si>
    <t>930-2102</t>
  </si>
  <si>
    <t>富山市水橋川原町６３番地</t>
    <rPh sb="0" eb="3">
      <t>トヤマシ</t>
    </rPh>
    <rPh sb="3" eb="5">
      <t>ミズハシ</t>
    </rPh>
    <rPh sb="5" eb="8">
      <t>カワラマチ</t>
    </rPh>
    <rPh sb="10" eb="12">
      <t>バンチ</t>
    </rPh>
    <phoneticPr fontId="3"/>
  </si>
  <si>
    <t>076-461-4970</t>
  </si>
  <si>
    <t>930-0962</t>
  </si>
  <si>
    <t>931-8441</t>
  </si>
  <si>
    <t>930-0873</t>
  </si>
  <si>
    <t>076-464-9688</t>
  </si>
  <si>
    <t>930-0955</t>
  </si>
  <si>
    <t>076-461-7163</t>
  </si>
  <si>
    <t>939-2741</t>
  </si>
  <si>
    <t>076-464-5506</t>
  </si>
  <si>
    <t>080-3402-1285</t>
  </si>
  <si>
    <t>939-2306</t>
  </si>
  <si>
    <t>939-2603</t>
  </si>
  <si>
    <t>富山市中田一丁目１１番１６号</t>
  </si>
  <si>
    <t>076-437-2058</t>
  </si>
  <si>
    <t>939-8137</t>
  </si>
  <si>
    <t>富山市町村二丁目２３２番地</t>
  </si>
  <si>
    <t>930-0835</t>
  </si>
  <si>
    <t>931-8333</t>
  </si>
  <si>
    <t>939-2711</t>
  </si>
  <si>
    <t>939-8146</t>
  </si>
  <si>
    <t>939-8006</t>
  </si>
  <si>
    <t>076-456-1534</t>
  </si>
  <si>
    <t>アースサポート株式会社</t>
  </si>
  <si>
    <t>富山市新屋１４９番１</t>
  </si>
  <si>
    <t>医療法人社団功連会</t>
  </si>
  <si>
    <t>930-8453</t>
  </si>
  <si>
    <t>930-8072</t>
  </si>
  <si>
    <t>富山市下飯野８番地１</t>
  </si>
  <si>
    <t>930-0921</t>
  </si>
  <si>
    <t>930-0072</t>
  </si>
  <si>
    <t>931-8431</t>
  </si>
  <si>
    <t>930-0813</t>
  </si>
  <si>
    <t>076-422-8488</t>
  </si>
  <si>
    <t>076-413-8655</t>
  </si>
  <si>
    <t>株式会社やらんまいけ富山</t>
  </si>
  <si>
    <t>930-1336</t>
  </si>
  <si>
    <t>076-413-2102</t>
  </si>
  <si>
    <t>930-0857</t>
  </si>
  <si>
    <t>930-0004</t>
  </si>
  <si>
    <t>富山市太田口通り一丁目６番３号</t>
  </si>
  <si>
    <t>931-8358</t>
  </si>
  <si>
    <t>939-8064</t>
  </si>
  <si>
    <t>930-0008</t>
  </si>
  <si>
    <t>050-8886-0528</t>
  </si>
  <si>
    <t>930-0034</t>
  </si>
  <si>
    <t>930-0803</t>
  </si>
  <si>
    <t>939-2251</t>
  </si>
  <si>
    <t>076-413-3226</t>
  </si>
  <si>
    <t>939-8185</t>
  </si>
  <si>
    <t>富山市松若町１１番２０号</t>
    <rPh sb="3" eb="4">
      <t>マツ</t>
    </rPh>
    <rPh sb="4" eb="5">
      <t>ワカ</t>
    </rPh>
    <rPh sb="5" eb="6">
      <t>マチ</t>
    </rPh>
    <rPh sb="8" eb="9">
      <t>バン</t>
    </rPh>
    <rPh sb="11" eb="12">
      <t>ゴウ</t>
    </rPh>
    <phoneticPr fontId="3"/>
  </si>
  <si>
    <t>930-0916</t>
  </si>
  <si>
    <t>930-0906</t>
  </si>
  <si>
    <t>特定非営利活動法人ワン・ファーム・ランド</t>
  </si>
  <si>
    <t>930-0106</t>
  </si>
  <si>
    <t>930-0173</t>
  </si>
  <si>
    <t>939-2216</t>
  </si>
  <si>
    <t>939-2303</t>
  </si>
  <si>
    <t>076-468-3579</t>
  </si>
  <si>
    <t>939-0534</t>
  </si>
  <si>
    <t>076-461-4922</t>
  </si>
  <si>
    <t>富山市太田字住吉割２１３番地２</t>
  </si>
  <si>
    <t>939-2221</t>
  </si>
  <si>
    <t>939-8231</t>
  </si>
  <si>
    <t>富山市婦中町鵜坂１３９番地</t>
  </si>
  <si>
    <t>930-0822</t>
  </si>
  <si>
    <t>930-0063</t>
  </si>
  <si>
    <t>930-0108</t>
  </si>
  <si>
    <t>076-438-7218</t>
  </si>
  <si>
    <t>930-0088</t>
  </si>
  <si>
    <t>10（休止）</t>
    <rPh sb="2" eb="6">
      <t>(キュウ</t>
    </rPh>
    <phoneticPr fontId="3"/>
  </si>
  <si>
    <t>076-428-1773</t>
  </si>
  <si>
    <t>930-0848</t>
  </si>
  <si>
    <t>939-8262</t>
  </si>
  <si>
    <t>931-8335</t>
  </si>
  <si>
    <t>076-483-3322</t>
  </si>
  <si>
    <t>931-8328</t>
  </si>
  <si>
    <t>076-426-1115</t>
  </si>
  <si>
    <t>076-482-6985</t>
  </si>
  <si>
    <t>939-2704</t>
  </si>
  <si>
    <t>930-0847</t>
  </si>
  <si>
    <t>939-8071</t>
  </si>
  <si>
    <t>医療法人社団白雲会</t>
  </si>
  <si>
    <t>931-8347</t>
  </si>
  <si>
    <t>939-3554</t>
  </si>
  <si>
    <t>930-0914</t>
  </si>
  <si>
    <t>076-491-4375</t>
  </si>
  <si>
    <t>931-8345</t>
  </si>
  <si>
    <t>930-0851</t>
  </si>
  <si>
    <t>富山市下堀８番地１若林ビル</t>
    <rPh sb="0" eb="3">
      <t>トヤマシ</t>
    </rPh>
    <rPh sb="3" eb="5">
      <t>シモ</t>
    </rPh>
    <rPh sb="6" eb="8">
      <t>バンチ</t>
    </rPh>
    <rPh sb="9" eb="11">
      <t>ワカバヤシ</t>
    </rPh>
    <phoneticPr fontId="3"/>
  </si>
  <si>
    <t>939-2726</t>
  </si>
  <si>
    <t>076-467-3597</t>
  </si>
  <si>
    <t>富山市奥田双葉町１５番３２号奥田双葉町ハイツＩ</t>
  </si>
  <si>
    <t>939-2312</t>
  </si>
  <si>
    <t>930-0951</t>
  </si>
  <si>
    <t>939-2718</t>
  </si>
  <si>
    <t>930-0024</t>
  </si>
  <si>
    <t>076-482-6519</t>
  </si>
  <si>
    <t>930-0086</t>
  </si>
  <si>
    <t>050-3159-8034</t>
  </si>
  <si>
    <t>930-0891</t>
  </si>
  <si>
    <t>939-2706</t>
  </si>
  <si>
    <t>富山市蓮町一丁目１番５１号</t>
  </si>
  <si>
    <t>0766-86-1126</t>
  </si>
  <si>
    <t>938-0059</t>
  </si>
  <si>
    <t>富山市牛島本町二丁目２番１０号</t>
  </si>
  <si>
    <t>富山市天正寺４８４番地１
（富山市五福１０区４５４８番地リズエール２０１）</t>
  </si>
  <si>
    <t>930-0815</t>
  </si>
  <si>
    <t>40心身障害者共同作業所</t>
    <rPh sb="2" eb="4">
      <t>シンシン</t>
    </rPh>
    <rPh sb="4" eb="7">
      <t>ショウガイシャ</t>
    </rPh>
    <rPh sb="7" eb="12">
      <t>キョウド</t>
    </rPh>
    <phoneticPr fontId="3"/>
  </si>
  <si>
    <t>933-0866</t>
  </si>
  <si>
    <t>令和８年度　障害福祉サービス等事業者物価高騰対応支援事業</t>
    <rPh sb="0" eb="2">
      <t>レイワ</t>
    </rPh>
    <rPh sb="3" eb="4">
      <t>ネン</t>
    </rPh>
    <rPh sb="4" eb="5">
      <t>ド</t>
    </rPh>
    <rPh sb="6" eb="10">
      <t>ショウガ</t>
    </rPh>
    <rPh sb="14" eb="15">
      <t>トウ</t>
    </rPh>
    <rPh sb="15" eb="18">
      <t>ジギョウシャ</t>
    </rPh>
    <rPh sb="18" eb="20">
      <t>ブッカ</t>
    </rPh>
    <rPh sb="20" eb="22">
      <t>コウトウ</t>
    </rPh>
    <rPh sb="22" eb="24">
      <t>タイオウ</t>
    </rPh>
    <rPh sb="24" eb="26">
      <t>シエン</t>
    </rPh>
    <rPh sb="26" eb="28">
      <t>ジギョウ</t>
    </rPh>
    <phoneticPr fontId="3"/>
  </si>
  <si>
    <t>930-0026</t>
  </si>
  <si>
    <t>939-2364</t>
  </si>
  <si>
    <t>930-0154</t>
  </si>
  <si>
    <t>富山市上袋５８９番地プレジデントステイツ上袋Ａ棟２０１号室</t>
  </si>
  <si>
    <t>931-8417</t>
  </si>
  <si>
    <t>富山市高木西１１８番地</t>
  </si>
  <si>
    <t>930-0843</t>
  </si>
  <si>
    <t>930-0101</t>
  </si>
  <si>
    <t>930-0035</t>
  </si>
  <si>
    <t>076-455-3788</t>
  </si>
  <si>
    <t>富山市稲代１０２３番地</t>
  </si>
  <si>
    <t>939-2702</t>
  </si>
  <si>
    <t>富山市八尾町水口１６２４番地</t>
  </si>
  <si>
    <t>939-8057</t>
  </si>
  <si>
    <t>931-8321</t>
  </si>
  <si>
    <t>930-0845</t>
  </si>
  <si>
    <t>939-2712</t>
  </si>
  <si>
    <t>076-434-5895</t>
  </si>
  <si>
    <t>労働者協同組合労協センター事業団</t>
    <rPh sb="0" eb="3">
      <t>ロウドウシャ</t>
    </rPh>
    <rPh sb="3" eb="5">
      <t>キョウドウ</t>
    </rPh>
    <phoneticPr fontId="3"/>
  </si>
  <si>
    <t>930-1459</t>
  </si>
  <si>
    <t>930-1312</t>
  </si>
  <si>
    <t>930-0012</t>
  </si>
  <si>
    <t>076-464-0094</t>
  </si>
  <si>
    <t>富山市中川原新町２７４番地５</t>
  </si>
  <si>
    <t>930-0362</t>
  </si>
  <si>
    <t>930-0233</t>
  </si>
  <si>
    <t>939-1436</t>
  </si>
  <si>
    <t>076-482-3855</t>
  </si>
  <si>
    <t>930-0361</t>
  </si>
  <si>
    <t>936-0053</t>
  </si>
  <si>
    <t>076-405-9327</t>
  </si>
  <si>
    <t>930-3265</t>
  </si>
  <si>
    <t>富山市婦中町笹倉９７番地ハイムササキ１階</t>
    <rPh sb="0" eb="3">
      <t>トヤマシ</t>
    </rPh>
    <rPh sb="3" eb="6">
      <t>フチュウマチ</t>
    </rPh>
    <phoneticPr fontId="3"/>
  </si>
  <si>
    <t>富山市安養坊１２１番地１２</t>
  </si>
  <si>
    <t>934-0032</t>
  </si>
  <si>
    <t>富山市高畠町一丁目１０番１７号</t>
  </si>
  <si>
    <t>939-0626</t>
  </si>
  <si>
    <t>株式会社鏡心</t>
  </si>
  <si>
    <t>デイサービス　このゆびとーまれ茶屋</t>
  </si>
  <si>
    <t>富山市富岡町３６５番地</t>
  </si>
  <si>
    <t>一般社団法人アシスト</t>
    <rPh sb="0" eb="6">
      <t>イッパンシャダンホウジン</t>
    </rPh>
    <phoneticPr fontId="3"/>
  </si>
  <si>
    <t>株式会社桑の里</t>
  </si>
  <si>
    <t>939-0361</t>
  </si>
  <si>
    <t>931-0151</t>
  </si>
  <si>
    <t>ＡＬＳＩＡ富山合同会社</t>
    <rPh sb="5" eb="7">
      <t>トヤマ</t>
    </rPh>
    <rPh sb="7" eb="11">
      <t>ゴウド</t>
    </rPh>
    <phoneticPr fontId="3"/>
  </si>
  <si>
    <t>富山市二俣３６８番地１</t>
  </si>
  <si>
    <t>936-0873</t>
  </si>
  <si>
    <t>939-0287</t>
  </si>
  <si>
    <t>富山市金泉寺４００番地１</t>
  </si>
  <si>
    <t>090-6018-3737</t>
  </si>
  <si>
    <t>939-0306</t>
  </si>
  <si>
    <t>富山市千石町五丁目３番７号</t>
    <rPh sb="6" eb="7">
      <t>5</t>
    </rPh>
    <phoneticPr fontId="3"/>
  </si>
  <si>
    <t>076-428-8265</t>
  </si>
  <si>
    <t>富山市城川原三丁目６番１９号</t>
  </si>
  <si>
    <t>富山市稲荷元町二丁目８番９号</t>
  </si>
  <si>
    <t>富山市上大久保１３１０番地１</t>
  </si>
  <si>
    <t>富山市花崎８０番地</t>
  </si>
  <si>
    <t>076-491-7123</t>
  </si>
  <si>
    <t>株式会社ミレニアム</t>
  </si>
  <si>
    <t>富山市下奥井一丁目１９番１６号</t>
  </si>
  <si>
    <t>富山市大町１０番地５</t>
    <rPh sb="3" eb="5">
      <t>オオマチ</t>
    </rPh>
    <rPh sb="7" eb="9">
      <t>バンチ</t>
    </rPh>
    <phoneticPr fontId="3"/>
  </si>
  <si>
    <t>富山市天正寺４８４番地１
（富山市五福４５４８番地リズエールウエスト２０１号）</t>
    <rPh sb="37" eb="38">
      <t>ゴウ</t>
    </rPh>
    <phoneticPr fontId="3"/>
  </si>
  <si>
    <t>富山市諏訪川原一丁目１０番１９号</t>
  </si>
  <si>
    <t>富山市八尾町福島字牧野１０１番地１</t>
  </si>
  <si>
    <t>076-482-4917</t>
  </si>
  <si>
    <t>076-481-8696</t>
  </si>
  <si>
    <t>フォース株式会社</t>
    <rPh sb="4" eb="8">
      <t>カブシキガイシャ</t>
    </rPh>
    <phoneticPr fontId="3"/>
  </si>
  <si>
    <t>富山市高内２区３８７番地４サントピア４１１Ｆ</t>
  </si>
  <si>
    <t>有限会社𠮷本自動車工業</t>
    <rPh sb="0" eb="12">
      <t>ユウゲンガイシャヨシモトジドウシャコウギョウ</t>
    </rPh>
    <phoneticPr fontId="3"/>
  </si>
  <si>
    <t>富山市下奥井一丁目４番２号</t>
  </si>
  <si>
    <t>076-451-4411</t>
  </si>
  <si>
    <t>富山市安養坊２５６番地１</t>
  </si>
  <si>
    <t>076-461-4471</t>
  </si>
  <si>
    <t>富山市布瀬町南二丁目９番地２</t>
  </si>
  <si>
    <t>富山市黒崎２９１番地</t>
  </si>
  <si>
    <t>富山市月見町四丁目４２番地</t>
  </si>
  <si>
    <t>076-413-4603</t>
  </si>
  <si>
    <t>富山市大町１４６番地</t>
  </si>
  <si>
    <t>富山市金山新東５１０番地</t>
  </si>
  <si>
    <t>富山市黒瀬４５９番地１</t>
    <rPh sb="3" eb="5">
      <t>クロセ</t>
    </rPh>
    <rPh sb="8" eb="10">
      <t>バンチ</t>
    </rPh>
    <phoneticPr fontId="3"/>
  </si>
  <si>
    <t>富山市大江干３０番地３</t>
  </si>
  <si>
    <t>富山市藤木４２２番地１</t>
    <rPh sb="0" eb="3">
      <t>トヤマシ</t>
    </rPh>
    <rPh sb="3" eb="4">
      <t>フジ</t>
    </rPh>
    <rPh sb="4" eb="5">
      <t>キ</t>
    </rPh>
    <rPh sb="8" eb="10">
      <t>バンチ</t>
    </rPh>
    <phoneticPr fontId="3"/>
  </si>
  <si>
    <t>富山市太田２２０４番地</t>
  </si>
  <si>
    <t>富山市津羽見１７１番地</t>
  </si>
  <si>
    <t>富山市吉作３６４番地２</t>
  </si>
  <si>
    <t>富山市常盤台１６番１２号</t>
  </si>
  <si>
    <t>富山市塚原１８５番地１</t>
  </si>
  <si>
    <t>富山市内幸町７番９号内幸町ラ・フォンテ４０４号室</t>
  </si>
  <si>
    <t>076-466-2285</t>
  </si>
  <si>
    <t>富山市花園町三丁目４番１９号ＡＫビル３階</t>
  </si>
  <si>
    <t>富山市西長江二丁目３番４７号</t>
  </si>
  <si>
    <t>富山市中冨居１５番７３号</t>
    <rPh sb="0" eb="3">
      <t>トヤマシ</t>
    </rPh>
    <rPh sb="3" eb="6">
      <t>ナカフゴ</t>
    </rPh>
    <rPh sb="8" eb="9">
      <t>バン</t>
    </rPh>
    <rPh sb="11" eb="12">
      <t>ゴウ</t>
    </rPh>
    <phoneticPr fontId="3"/>
  </si>
  <si>
    <t>富山市中川原５番地４</t>
    <rPh sb="0" eb="3">
      <t>トヤマシ</t>
    </rPh>
    <rPh sb="3" eb="6">
      <t>ナカガワラ</t>
    </rPh>
    <rPh sb="7" eb="9">
      <t>バンチ</t>
    </rPh>
    <phoneticPr fontId="3"/>
  </si>
  <si>
    <t>076-492-0931</t>
  </si>
  <si>
    <t>富山市経田１２３１番地</t>
    <rPh sb="0" eb="3">
      <t>トヤマシ</t>
    </rPh>
    <phoneticPr fontId="3"/>
  </si>
  <si>
    <t>富山市町村６９番地５</t>
    <rPh sb="0" eb="3">
      <t>トヤマシ</t>
    </rPh>
    <phoneticPr fontId="3"/>
  </si>
  <si>
    <t>富山市下冨居一丁目１番４７号</t>
    <rPh sb="0" eb="3">
      <t>トヤマシ</t>
    </rPh>
    <phoneticPr fontId="3"/>
  </si>
  <si>
    <t>富山市大島二丁目６０８番地ハウスプラスビル</t>
  </si>
  <si>
    <t>090-6812-2656</t>
  </si>
  <si>
    <t>富山市呉羽町７３２０番地１４アーバンつつじヶ丘２－Ｆ</t>
  </si>
  <si>
    <t>富山市婦中町新町３１４５番地</t>
  </si>
  <si>
    <t>富山市富岡町３５５番地</t>
  </si>
  <si>
    <t>富山市下飯野３６番地</t>
  </si>
  <si>
    <t>富山市婦中町羽根新５番地</t>
  </si>
  <si>
    <t>富山市坂本３１１０番地</t>
  </si>
  <si>
    <t>富山市西金屋６６８２番地</t>
  </si>
  <si>
    <t>富山市四方荒屋３２２３番地</t>
  </si>
  <si>
    <t>富山市才覚寺２４６番地４</t>
  </si>
  <si>
    <t>富山市水橋辻ヶ堂７７７番地</t>
  </si>
  <si>
    <t>富山市茶屋町４４１番地３</t>
  </si>
  <si>
    <t>076-492-5869</t>
  </si>
  <si>
    <t>富山市城川原三丁目６番１４号</t>
  </si>
  <si>
    <t>富山市大江干３４番地１</t>
  </si>
  <si>
    <t>076-444-8285</t>
  </si>
  <si>
    <t>富山市上赤江町一丁目１３番５号</t>
  </si>
  <si>
    <t>富山市上大久保１５８１番地１</t>
  </si>
  <si>
    <t>富山市金屋４１９８番地１</t>
  </si>
  <si>
    <t>富山市東老田４５９番地１</t>
    <rPh sb="0" eb="3">
      <t>トヤマシ</t>
    </rPh>
    <rPh sb="3" eb="4">
      <t>ヒガシ</t>
    </rPh>
    <rPh sb="4" eb="6">
      <t>オイダ</t>
    </rPh>
    <rPh sb="9" eb="11">
      <t>バンチ</t>
    </rPh>
    <phoneticPr fontId="3"/>
  </si>
  <si>
    <t>076-460-4058</t>
  </si>
  <si>
    <t>富山市八尾町井田５０８番地１</t>
  </si>
  <si>
    <t>076-482-5311</t>
  </si>
  <si>
    <t>富山市蜷川１５番地</t>
  </si>
  <si>
    <t>076-443-9255</t>
  </si>
  <si>
    <t>0765-52-1354</t>
  </si>
  <si>
    <t>076-431-0486</t>
  </si>
  <si>
    <t>富山市西公文名町４番１７号</t>
  </si>
  <si>
    <t>076-461-3057</t>
  </si>
  <si>
    <t>076-444-8283</t>
  </si>
  <si>
    <t>富山市才覚寺８６１番地</t>
  </si>
  <si>
    <t>株式会社ＡＬＳＲｅｌａｔｉｏｎ</t>
  </si>
  <si>
    <t>富山市下奥井一丁目１２番５号</t>
  </si>
  <si>
    <t>富山市上冨居二丁目９番３８号</t>
  </si>
  <si>
    <t>富山市蓮町二丁目９番８号</t>
  </si>
  <si>
    <t>富山市犬島六丁目３０番５</t>
    <rPh sb="0" eb="3">
      <t>トヤマシ</t>
    </rPh>
    <rPh sb="3" eb="5">
      <t>イヌジマ</t>
    </rPh>
    <rPh sb="5" eb="8">
      <t>ロクチョウメ</t>
    </rPh>
    <rPh sb="10" eb="11">
      <t>バン</t>
    </rPh>
    <phoneticPr fontId="3"/>
  </si>
  <si>
    <t>富山市中布目１６３番地</t>
  </si>
  <si>
    <t>富山市山室２９３番地５</t>
  </si>
  <si>
    <t>富山市堀川町４７５番地</t>
  </si>
  <si>
    <t>富山市寺町けや木台７１番地</t>
  </si>
  <si>
    <t>富山市新根塚町一丁目５番１号</t>
    <rPh sb="3" eb="7">
      <t>シンネヅカマチ</t>
    </rPh>
    <rPh sb="7" eb="10">
      <t>イッチョウメ</t>
    </rPh>
    <rPh sb="11" eb="12">
      <t>バン</t>
    </rPh>
    <rPh sb="13" eb="14">
      <t>ゴウ</t>
    </rPh>
    <phoneticPr fontId="3"/>
  </si>
  <si>
    <t>富山市長江本町２番４５号</t>
  </si>
  <si>
    <t>076-468-3588</t>
  </si>
  <si>
    <t>富山市岩瀬土場町４６２番地３</t>
  </si>
  <si>
    <t>富山市針原中町４３５番地</t>
  </si>
  <si>
    <t>富山市上大久保８９３番地１</t>
  </si>
  <si>
    <t>富山市大泉１４６６番地１６</t>
  </si>
  <si>
    <t>富山市相生町４番２号</t>
  </si>
  <si>
    <t>076-444-3753</t>
  </si>
  <si>
    <t>富山市岩瀬古志町１８番地</t>
  </si>
  <si>
    <t>富山市太郎丸西町一丁目２番地３</t>
  </si>
  <si>
    <t>富山市新桜町２番２４号トミ第一ビル３階</t>
    <rPh sb="0" eb="3">
      <t>トヤマシ</t>
    </rPh>
    <rPh sb="3" eb="6">
      <t>シンサクラマチ</t>
    </rPh>
    <rPh sb="7" eb="8">
      <t>バン</t>
    </rPh>
    <rPh sb="10" eb="11">
      <t>ゴウ</t>
    </rPh>
    <rPh sb="13" eb="15">
      <t>ダイイチ</t>
    </rPh>
    <rPh sb="18" eb="19">
      <t>カイ</t>
    </rPh>
    <phoneticPr fontId="3"/>
  </si>
  <si>
    <t>富山市桜橋通り１番１８号北日本桜橋ビル１Ｆ</t>
  </si>
  <si>
    <t>富山市東岩瀬村１番地</t>
  </si>
  <si>
    <t>富山市赤田６９３番地</t>
  </si>
  <si>
    <t>富山市総曲輪一丁目５番２４号リアライズ富山城址公園４階</t>
  </si>
  <si>
    <t>富山市堀川町５８８番地２６</t>
  </si>
  <si>
    <t>富山市堀川小泉７９７番地１北野ハイツ１階</t>
    <rPh sb="3" eb="7">
      <t>ホリカワコイズミ</t>
    </rPh>
    <rPh sb="10" eb="12">
      <t>バンチ</t>
    </rPh>
    <rPh sb="13" eb="15">
      <t>キタノ</t>
    </rPh>
    <rPh sb="19" eb="20">
      <t>カイ</t>
    </rPh>
    <phoneticPr fontId="3"/>
  </si>
  <si>
    <t>6（休止）</t>
    <rPh sb="1" eb="5">
      <t>(キュウ</t>
    </rPh>
    <phoneticPr fontId="3"/>
  </si>
  <si>
    <t>合同会社ウエルト</t>
  </si>
  <si>
    <t>富山市稲代４１番地４</t>
  </si>
  <si>
    <t>富山市清水元町２番４号春田ビル２階</t>
    <rPh sb="10" eb="11">
      <t>ゴウ</t>
    </rPh>
    <phoneticPr fontId="3"/>
  </si>
  <si>
    <t>富山市掛尾町４７６番地２</t>
  </si>
  <si>
    <t>090-1457-2255</t>
  </si>
  <si>
    <t>富山市湊入船町３番３０号ＫＮＢ入船別館２Ｆ</t>
  </si>
  <si>
    <t>076-464-9848</t>
  </si>
  <si>
    <t>富山市古川８番地</t>
    <rPh sb="3" eb="5">
      <t>フルカワ</t>
    </rPh>
    <rPh sb="6" eb="8">
      <t>バンチ</t>
    </rPh>
    <phoneticPr fontId="3"/>
  </si>
  <si>
    <t>富山市下新本町１０番４９号</t>
  </si>
  <si>
    <t>富山市下大久保３３８２番地３モアクレスト風テナント３</t>
  </si>
  <si>
    <t>富山市水橋伊勢屋１０６番地</t>
  </si>
  <si>
    <t>富山市長江本町２番４７号</t>
  </si>
  <si>
    <t>富山市西野新４７番地</t>
  </si>
  <si>
    <t>富山市五艘１４９３番地３</t>
    <rPh sb="0" eb="3">
      <t>トヤマシ</t>
    </rPh>
    <rPh sb="3" eb="5">
      <t>ゴソウ</t>
    </rPh>
    <rPh sb="9" eb="11">
      <t>バンチ</t>
    </rPh>
    <phoneticPr fontId="3"/>
  </si>
  <si>
    <t>富山市下赤江町一丁目１３番３号</t>
  </si>
  <si>
    <t>富山市上大久保１３０８番地２</t>
  </si>
  <si>
    <t>富山市北代５２００番地</t>
  </si>
  <si>
    <t>0766-26-2379</t>
  </si>
  <si>
    <t>富山市針原中町９０５番地</t>
  </si>
  <si>
    <t>株式会社ブレイン</t>
  </si>
  <si>
    <t>富山市八尾町黒田５３番地３</t>
  </si>
  <si>
    <t>富山市城村１４７番地３</t>
  </si>
  <si>
    <t>富山市悪王寺２２９番地</t>
  </si>
  <si>
    <t>076-422-7334</t>
  </si>
  <si>
    <t>富山市下熊野２０４番地４</t>
  </si>
  <si>
    <t>080-3578-5300</t>
  </si>
  <si>
    <t>有限会社コクエー</t>
  </si>
  <si>
    <t>富山市新庄町四丁目３番１３号</t>
  </si>
  <si>
    <t>076-461-4494</t>
  </si>
  <si>
    <t>富山市中田三丁目６番２８号</t>
  </si>
  <si>
    <t>富山市上滝４２４番地２</t>
  </si>
  <si>
    <t>富山市上冨居三丁目１番２７号</t>
  </si>
  <si>
    <t>富山市総曲輪四丁目４番３号</t>
  </si>
  <si>
    <t>富山市上大久保２１０９番地２</t>
  </si>
  <si>
    <t>富山市開発２０１番地</t>
  </si>
  <si>
    <t>076-482-6686</t>
  </si>
  <si>
    <t>富山市二口町四丁目１０番地１５</t>
  </si>
  <si>
    <t>富山市婦中町長沢字中坪４６１３番地２</t>
    <rPh sb="0" eb="3">
      <t>トヤマシ</t>
    </rPh>
    <rPh sb="3" eb="5">
      <t>フチュウ</t>
    </rPh>
    <rPh sb="5" eb="6">
      <t>マチ</t>
    </rPh>
    <rPh sb="6" eb="8">
      <t>ナガサワ</t>
    </rPh>
    <rPh sb="8" eb="11">
      <t>アザナカツボ</t>
    </rPh>
    <rPh sb="15" eb="17">
      <t>バンチ</t>
    </rPh>
    <phoneticPr fontId="3"/>
  </si>
  <si>
    <t>076-482-5831</t>
  </si>
  <si>
    <t>富山市豊田本町三丁目１番３号</t>
  </si>
  <si>
    <t>富山市久方町１番２２号</t>
  </si>
  <si>
    <t>事業所－名称</t>
  </si>
  <si>
    <t>富山市犬島新町一丁目１番２４号</t>
  </si>
  <si>
    <t>富山市水橋肘崎４４１番地３</t>
  </si>
  <si>
    <t>富山市八尾町西川倉１４１０番地４</t>
  </si>
  <si>
    <t>富山市曙町２番２３号</t>
  </si>
  <si>
    <t>富山市西長江三丁目５番１８号</t>
  </si>
  <si>
    <t>富山市水橋小路２８６番地２</t>
  </si>
  <si>
    <t>富山市婦中町蔵島１５０番地</t>
  </si>
  <si>
    <t>076-466-3265</t>
  </si>
  <si>
    <t>富山市東岩瀬町（岩瀬土場町）３９２番地１</t>
  </si>
  <si>
    <t>とやま生活協同組合</t>
  </si>
  <si>
    <t>富山市南新町３番２号</t>
    <rPh sb="0" eb="3">
      <t>トヤマシ</t>
    </rPh>
    <rPh sb="3" eb="6">
      <t>ミナミシンマチ</t>
    </rPh>
    <rPh sb="7" eb="8">
      <t>バン</t>
    </rPh>
    <rPh sb="9" eb="10">
      <t>ゴウ</t>
    </rPh>
    <phoneticPr fontId="3"/>
  </si>
  <si>
    <t>076-493-5345</t>
  </si>
  <si>
    <t>富山市中川原１４３番地５</t>
    <rPh sb="0" eb="3">
      <t>トヤマシ</t>
    </rPh>
    <rPh sb="3" eb="6">
      <t>ナカガワラ</t>
    </rPh>
    <rPh sb="9" eb="11">
      <t>バンチ</t>
    </rPh>
    <phoneticPr fontId="3"/>
  </si>
  <si>
    <t>富山市五福３４１５番地２２</t>
    <rPh sb="0" eb="3">
      <t>トヤマシ</t>
    </rPh>
    <rPh sb="3" eb="5">
      <t>ゴフク</t>
    </rPh>
    <rPh sb="9" eb="11">
      <t>バンチ</t>
    </rPh>
    <phoneticPr fontId="3"/>
  </si>
  <si>
    <t>富山市東老田８１２番地</t>
    <rPh sb="0" eb="3">
      <t>トヤマシ</t>
    </rPh>
    <rPh sb="3" eb="6">
      <t>ヒガシオイダ</t>
    </rPh>
    <rPh sb="9" eb="11">
      <t>バンチ</t>
    </rPh>
    <phoneticPr fontId="3"/>
  </si>
  <si>
    <t>076-482-6781</t>
  </si>
  <si>
    <t>ムーライズ株式会社</t>
  </si>
  <si>
    <t>富山市向新庄２３２番地１</t>
    <rPh sb="0" eb="3">
      <t>トヤマシ</t>
    </rPh>
    <rPh sb="3" eb="6">
      <t>ムカイシンジョウ</t>
    </rPh>
    <rPh sb="9" eb="11">
      <t>バンチ</t>
    </rPh>
    <phoneticPr fontId="3"/>
  </si>
  <si>
    <t>0766-23-2968</t>
  </si>
  <si>
    <t>入所系</t>
  </si>
  <si>
    <t>富山市中島一丁目１４番４７号</t>
    <rPh sb="0" eb="3">
      <t>トヤマシ</t>
    </rPh>
    <rPh sb="3" eb="4">
      <t>ナカ</t>
    </rPh>
    <rPh sb="4" eb="5">
      <t>シマ</t>
    </rPh>
    <rPh sb="5" eb="8">
      <t>イッチョウメ</t>
    </rPh>
    <rPh sb="10" eb="11">
      <t>バン</t>
    </rPh>
    <rPh sb="13" eb="14">
      <t>ゴウ</t>
    </rPh>
    <phoneticPr fontId="3"/>
  </si>
  <si>
    <t>富山市経堂一丁目１３５番地１</t>
    <rPh sb="0" eb="3">
      <t>トヤマシ</t>
    </rPh>
    <rPh sb="3" eb="5">
      <t>キョウドウ</t>
    </rPh>
    <rPh sb="5" eb="6">
      <t>イチ</t>
    </rPh>
    <rPh sb="11" eb="13">
      <t>バンチ</t>
    </rPh>
    <phoneticPr fontId="3"/>
  </si>
  <si>
    <t>富山市蜷川１１番地７</t>
    <rPh sb="0" eb="3">
      <t>トヤマシ</t>
    </rPh>
    <rPh sb="3" eb="5">
      <t>ニナガワ</t>
    </rPh>
    <rPh sb="7" eb="9">
      <t>バンチ</t>
    </rPh>
    <phoneticPr fontId="3"/>
  </si>
  <si>
    <t>076-428-0114</t>
  </si>
  <si>
    <t>076-483-8580</t>
  </si>
  <si>
    <t>富山市向新庄５３番８５号</t>
    <rPh sb="0" eb="3">
      <t>トヤマシ</t>
    </rPh>
    <rPh sb="3" eb="4">
      <t>ムカイ</t>
    </rPh>
    <rPh sb="4" eb="6">
      <t>シンジョウ</t>
    </rPh>
    <rPh sb="8" eb="9">
      <t>バン</t>
    </rPh>
    <rPh sb="11" eb="12">
      <t>ゴウ</t>
    </rPh>
    <phoneticPr fontId="3"/>
  </si>
  <si>
    <t>076-494-8452</t>
  </si>
  <si>
    <t>076-428-1277</t>
  </si>
  <si>
    <t>富山市婦中町小倉８１番地</t>
    <rPh sb="0" eb="3">
      <t>トヤマシ</t>
    </rPh>
    <rPh sb="3" eb="6">
      <t>フチュウマチ</t>
    </rPh>
    <rPh sb="6" eb="8">
      <t>オグラ</t>
    </rPh>
    <rPh sb="10" eb="12">
      <t>バンチ</t>
    </rPh>
    <phoneticPr fontId="3"/>
  </si>
  <si>
    <t>0798-42-8608</t>
  </si>
  <si>
    <t>富山市天正寺５５０番地１</t>
    <rPh sb="0" eb="3">
      <t>トヤマシ</t>
    </rPh>
    <rPh sb="3" eb="6">
      <t>テンショウジ</t>
    </rPh>
    <rPh sb="9" eb="11">
      <t>バンチ</t>
    </rPh>
    <phoneticPr fontId="3"/>
  </si>
  <si>
    <t>076-461-4556</t>
  </si>
  <si>
    <t>富山市大島二丁目１５７番地１</t>
    <rPh sb="0" eb="3">
      <t>トヤマシ</t>
    </rPh>
    <rPh sb="3" eb="5">
      <t>オオシマ</t>
    </rPh>
    <rPh sb="5" eb="6">
      <t>ニ</t>
    </rPh>
    <rPh sb="6" eb="8">
      <t>チョウメ</t>
    </rPh>
    <rPh sb="11" eb="13">
      <t>バ</t>
    </rPh>
    <phoneticPr fontId="3"/>
  </si>
  <si>
    <t>0798-42-8609</t>
  </si>
  <si>
    <t>5（休止）</t>
    <rPh sb="1" eb="4">
      <t>(キュ</t>
    </rPh>
    <phoneticPr fontId="3"/>
  </si>
  <si>
    <t>富山市新川原町５番９号レジデンス新川原１階</t>
  </si>
  <si>
    <t>076-413-5689</t>
  </si>
  <si>
    <t>富山市小杉２３０番地７</t>
  </si>
  <si>
    <t>076-481-6816</t>
  </si>
  <si>
    <t>社会福祉法人大山会</t>
  </si>
  <si>
    <t>富山市月岡西緑町３３９番地</t>
  </si>
  <si>
    <t>076-492-2532</t>
  </si>
  <si>
    <t>富山市二口町二丁目１４番地７メゾンエスポワールⅡ１０１</t>
    <rPh sb="0" eb="3">
      <t>トヤマシ</t>
    </rPh>
    <phoneticPr fontId="3"/>
  </si>
  <si>
    <t>076-433-4569</t>
  </si>
  <si>
    <t>富山市婦中町中名９０３番地４０</t>
  </si>
  <si>
    <t>富山市才覚寺２４６番地４</t>
    <rPh sb="0" eb="3">
      <t>トヤマシ</t>
    </rPh>
    <phoneticPr fontId="3"/>
  </si>
  <si>
    <t>富山市鹿島町一丁目９番９号</t>
    <rPh sb="0" eb="3">
      <t>トヤマシ</t>
    </rPh>
    <phoneticPr fontId="3"/>
  </si>
  <si>
    <t>富山市総曲輪四丁目４番８号</t>
  </si>
  <si>
    <t>富山市八尾町西川倉４９５番地</t>
  </si>
  <si>
    <t>一般社団法人ｗｉｔｈｐｌｕｓ</t>
  </si>
  <si>
    <t>富山市二口町二丁目１４番地７メゾンエスポワールⅡ１０１</t>
  </si>
  <si>
    <t>富山市一本木１０８番地１アンベルジュ２０２号</t>
  </si>
  <si>
    <t>富山市奥田双葉町１５番３２号奥田双葉町ハイツⅠ</t>
    <rPh sb="0" eb="3">
      <t>トヤマシ</t>
    </rPh>
    <phoneticPr fontId="3"/>
  </si>
  <si>
    <t>富山市赤田９１０番地２</t>
    <rPh sb="0" eb="3">
      <t>トヤマシ</t>
    </rPh>
    <phoneticPr fontId="3"/>
  </si>
  <si>
    <t>富山市掛尾町２４３番地６</t>
  </si>
  <si>
    <t>有限会社月光堂フォート</t>
  </si>
  <si>
    <t>富山市向新庄１２５４番地１０</t>
  </si>
  <si>
    <t>富山市粟島町二丁目９番２１号</t>
  </si>
  <si>
    <t>076-481-7738</t>
  </si>
  <si>
    <t>ＴＹＭＳ株式会社</t>
  </si>
  <si>
    <t>富山市月見町四丁目４６番地</t>
  </si>
  <si>
    <t>富山市奥田双葉町１５番３２号奥田双葉町ハイツ１１階</t>
    <rPh sb="0" eb="3">
      <t>トヤマシ</t>
    </rPh>
    <rPh sb="3" eb="8">
      <t>オクダフタバマチ</t>
    </rPh>
    <rPh sb="10" eb="11">
      <t>バン</t>
    </rPh>
    <rPh sb="13" eb="14">
      <t>ゴウ</t>
    </rPh>
    <rPh sb="14" eb="19">
      <t>オクダフタバチョウ</t>
    </rPh>
    <rPh sb="24" eb="25">
      <t>カイ</t>
    </rPh>
    <phoneticPr fontId="3"/>
  </si>
  <si>
    <t>富山市一本木１０８番地１アンベルジュ２０２号室</t>
  </si>
  <si>
    <t>富山市二口町二丁目１４番地５ホーリー・ワンビル２階</t>
  </si>
  <si>
    <t>076-426-1116</t>
  </si>
  <si>
    <t>富山市婦中町速星９９７番地</t>
  </si>
  <si>
    <t>富山市藤木１８５７番地５</t>
  </si>
  <si>
    <t>富山市堀川小泉町４９３番地</t>
    <rPh sb="0" eb="3">
      <t>トヤマシ</t>
    </rPh>
    <rPh sb="3" eb="8">
      <t>ホリカワコイズミチョウ</t>
    </rPh>
    <rPh sb="11" eb="13">
      <t>バンチ</t>
    </rPh>
    <phoneticPr fontId="3"/>
  </si>
  <si>
    <t>株式会社つくし工房</t>
    <rPh sb="0" eb="4">
      <t>カブシキガイシャ</t>
    </rPh>
    <rPh sb="7" eb="9">
      <t>コウボウ</t>
    </rPh>
    <phoneticPr fontId="3"/>
  </si>
  <si>
    <t>富山市金山新東１３番地２</t>
  </si>
  <si>
    <t>富山市呉羽町７３３１番地５</t>
  </si>
  <si>
    <t>富山市新庄町二丁目１５番３４号</t>
  </si>
  <si>
    <t>076-456-9288</t>
  </si>
  <si>
    <t>富山市上赤江町二丁目９番２２号</t>
  </si>
  <si>
    <t>富山市金山新東１９０番地</t>
  </si>
  <si>
    <t>富山市二口町四丁目１番地３</t>
  </si>
  <si>
    <t>富山市婦中町西本郷６６２番地１</t>
  </si>
  <si>
    <t>富山市清水元町３番３号</t>
  </si>
  <si>
    <t>富山市窪本町５番地１６</t>
  </si>
  <si>
    <t>富山市上袋６０５番地それいゆｉビル３－Ｂ</t>
    <rPh sb="0" eb="3">
      <t>トヤマシ</t>
    </rPh>
    <rPh sb="3" eb="5">
      <t>カミブクロ</t>
    </rPh>
    <rPh sb="8" eb="10">
      <t>バンチ</t>
    </rPh>
    <phoneticPr fontId="3"/>
  </si>
  <si>
    <t>富山市有沢２４０５番地１</t>
    <rPh sb="0" eb="3">
      <t>トヤマシ</t>
    </rPh>
    <rPh sb="3" eb="5">
      <t>アリサワ</t>
    </rPh>
    <rPh sb="9" eb="11">
      <t>バンチ</t>
    </rPh>
    <phoneticPr fontId="3"/>
  </si>
  <si>
    <t>富山市二口町一丁目８番地１４</t>
    <rPh sb="0" eb="3">
      <t>トヤマシ</t>
    </rPh>
    <rPh sb="3" eb="5">
      <t>フタクチ</t>
    </rPh>
    <rPh sb="5" eb="6">
      <t>マチ</t>
    </rPh>
    <rPh sb="6" eb="9">
      <t>イッチョウメ</t>
    </rPh>
    <rPh sb="10" eb="12">
      <t>バンチ</t>
    </rPh>
    <phoneticPr fontId="3"/>
  </si>
  <si>
    <t>076-471-8442</t>
  </si>
  <si>
    <t>富山市掛尾町２３０番地１オシダビル１Ｆ</t>
    <rPh sb="0" eb="3">
      <t>トヤマシ</t>
    </rPh>
    <rPh sb="3" eb="6">
      <t>カケオマチ</t>
    </rPh>
    <rPh sb="9" eb="11">
      <t>バンチ</t>
    </rPh>
    <phoneticPr fontId="3"/>
  </si>
  <si>
    <t>富山市堀川町４０８番地</t>
    <rPh sb="0" eb="3">
      <t>トヤマシ</t>
    </rPh>
    <rPh sb="3" eb="5">
      <t>ホリカワ</t>
    </rPh>
    <rPh sb="5" eb="6">
      <t>マチ</t>
    </rPh>
    <rPh sb="9" eb="11">
      <t>バンチ</t>
    </rPh>
    <phoneticPr fontId="3"/>
  </si>
  <si>
    <t>080-4331-3293</t>
  </si>
  <si>
    <t>富山市黒崎２４１番地４</t>
    <rPh sb="0" eb="3">
      <t>トヤマシ</t>
    </rPh>
    <rPh sb="3" eb="5">
      <t>クロサキ</t>
    </rPh>
    <rPh sb="8" eb="10">
      <t>バンチ</t>
    </rPh>
    <phoneticPr fontId="3"/>
  </si>
  <si>
    <t>富山市八尾町水谷１１８番地</t>
    <rPh sb="0" eb="3">
      <t>トヤマシ</t>
    </rPh>
    <rPh sb="3" eb="6">
      <t>ヤツオマチ</t>
    </rPh>
    <rPh sb="6" eb="8">
      <t>ミズタニ</t>
    </rPh>
    <rPh sb="11" eb="13">
      <t>バンチ</t>
    </rPh>
    <phoneticPr fontId="3"/>
  </si>
  <si>
    <t>富山市寺島５９９番地</t>
    <rPh sb="0" eb="3">
      <t>トヤマシ</t>
    </rPh>
    <rPh sb="3" eb="5">
      <t>テラシマ</t>
    </rPh>
    <rPh sb="8" eb="10">
      <t>バンチ</t>
    </rPh>
    <phoneticPr fontId="3"/>
  </si>
  <si>
    <t>富山市中沖３８０番地</t>
  </si>
  <si>
    <t>富山市上赤江町二丁目４番３８号</t>
  </si>
  <si>
    <t>富山市月岡東緑町二丁目１０６番地</t>
  </si>
  <si>
    <t>富山市於保多町８番１０－５号</t>
  </si>
  <si>
    <t>080-4949-5682</t>
  </si>
  <si>
    <t>特定非営利活動法人ぴーなっつ</t>
  </si>
  <si>
    <t>富山市清水中町１番１４号</t>
  </si>
  <si>
    <t>富山市下大久保３８番地１</t>
  </si>
  <si>
    <t>医療法人社団和敬会</t>
  </si>
  <si>
    <t>富山市海岸通１７６番地６</t>
  </si>
  <si>
    <t>富山市堀６番地１２</t>
  </si>
  <si>
    <t>0766-73-2614</t>
  </si>
  <si>
    <t>富山市大島二丁目６０８番地</t>
  </si>
  <si>
    <t>富山市長江一丁目４番１３号</t>
    <rPh sb="0" eb="3">
      <t>トヤマシ</t>
    </rPh>
    <rPh sb="3" eb="8">
      <t>ナガエイッチョウメ</t>
    </rPh>
    <rPh sb="9" eb="10">
      <t>バン</t>
    </rPh>
    <rPh sb="12" eb="13">
      <t>ゴウ</t>
    </rPh>
    <phoneticPr fontId="3"/>
  </si>
  <si>
    <t>富山市牛島本町二丁目７番８号</t>
  </si>
  <si>
    <t>富山市牛島本町二丁目７番８号</t>
    <rPh sb="7" eb="8">
      <t>ニ</t>
    </rPh>
    <phoneticPr fontId="3"/>
  </si>
  <si>
    <t>076-451-4393</t>
  </si>
  <si>
    <t>富山市婦中町速星８９番地１Ａ・ウオッシュ婦中ベースＡ－５</t>
  </si>
  <si>
    <t>一般社団法人ぽっけ</t>
  </si>
  <si>
    <t>富山市上千俵町８９番地</t>
    <rPh sb="0" eb="3">
      <t>トヤマシ</t>
    </rPh>
    <rPh sb="3" eb="4">
      <t>カミ</t>
    </rPh>
    <rPh sb="4" eb="7">
      <t>センタワラマチ</t>
    </rPh>
    <rPh sb="9" eb="11">
      <t>バンチ</t>
    </rPh>
    <phoneticPr fontId="3"/>
  </si>
  <si>
    <t>舟橋村東芦原２０５番地</t>
  </si>
  <si>
    <t>富山市婦中町速星８７７－３</t>
    <rPh sb="0" eb="3">
      <t>トヤマシ</t>
    </rPh>
    <rPh sb="3" eb="6">
      <t>フチュウマチ</t>
    </rPh>
    <rPh sb="6" eb="8">
      <t>ハヤホシ</t>
    </rPh>
    <phoneticPr fontId="3"/>
  </si>
  <si>
    <t>076-466-0704</t>
  </si>
  <si>
    <t>富山市綾田町一丁目１０番１８号</t>
  </si>
  <si>
    <t>富山市婦中町塚原１２２番地</t>
  </si>
  <si>
    <t>富山市亀谷３５０番地１３</t>
  </si>
  <si>
    <t>富山市稲荷町四丁目３番１６号</t>
  </si>
  <si>
    <t>076-482-6685</t>
  </si>
  <si>
    <t>076-457-2303</t>
  </si>
  <si>
    <t>富山市八尾町黒田１２４４番地</t>
  </si>
  <si>
    <t>富山市蓮町二丁目７番１２号</t>
  </si>
  <si>
    <t>富山市上滝８８番地７</t>
  </si>
  <si>
    <t>射水市七美７２７番地</t>
  </si>
  <si>
    <t>上市町稗田１番地３２</t>
  </si>
  <si>
    <t>社会福祉法人富山市社会福祉事業団</t>
  </si>
  <si>
    <t>立山町上金剛寺２１０番地</t>
  </si>
  <si>
    <t>076-469-0016</t>
  </si>
  <si>
    <t>黒部市石田６７７１番地</t>
  </si>
  <si>
    <t>砺波市福山１１６４番地</t>
  </si>
  <si>
    <t>入善町椚山３４１０番地１</t>
  </si>
  <si>
    <t>立山町米沢４４番地１４</t>
  </si>
  <si>
    <t>富山市上大久保１９１７番地</t>
  </si>
  <si>
    <t>富山市桑原６２番地</t>
  </si>
  <si>
    <t>富山市大町１０番地５</t>
    <rPh sb="3" eb="5">
      <t>オオマチ</t>
    </rPh>
    <phoneticPr fontId="3"/>
  </si>
  <si>
    <t>076-493-1396</t>
  </si>
  <si>
    <t>富山市二口町四丁目１番地３</t>
    <rPh sb="3" eb="6">
      <t>フタクチマチ</t>
    </rPh>
    <rPh sb="6" eb="9">
      <t>ヨンチョウメ</t>
    </rPh>
    <rPh sb="10" eb="12">
      <t>バンチ</t>
    </rPh>
    <phoneticPr fontId="3"/>
  </si>
  <si>
    <t>富山市婦中町西本郷６６２番地１</t>
    <rPh sb="0" eb="3">
      <t>トヤマシ</t>
    </rPh>
    <rPh sb="3" eb="6">
      <t>フチュウマチ</t>
    </rPh>
    <rPh sb="6" eb="9">
      <t>ニシホンゴウ</t>
    </rPh>
    <rPh sb="12" eb="14">
      <t>バンチ</t>
    </rPh>
    <phoneticPr fontId="3"/>
  </si>
  <si>
    <t>入善町入膳２９４２番地１１</t>
  </si>
  <si>
    <t>株式会社ｅｉｋｉｓｏｃｉａｌｗｏｒｋ</t>
  </si>
  <si>
    <t>富山市牛島本町二丁目７番８号</t>
    <rPh sb="0" eb="3">
      <t>トヤマシ</t>
    </rPh>
    <rPh sb="3" eb="7">
      <t>ウシジマホンマチ</t>
    </rPh>
    <rPh sb="7" eb="10">
      <t>ニチョウメ</t>
    </rPh>
    <rPh sb="11" eb="12">
      <t>バン</t>
    </rPh>
    <rPh sb="13" eb="14">
      <t>ゴウ</t>
    </rPh>
    <phoneticPr fontId="3"/>
  </si>
  <si>
    <t>滑川市横道３４１８番地</t>
  </si>
  <si>
    <t>076-422-4595</t>
  </si>
  <si>
    <t>射水市赤井７７番地１</t>
  </si>
  <si>
    <t>富山市蜷川１５番地富山市障害者福祉プラザ内</t>
  </si>
  <si>
    <t>富山市今泉３１２番地</t>
  </si>
  <si>
    <t>090-8268-5237</t>
  </si>
  <si>
    <t>社会福祉法人射水万葉会</t>
  </si>
  <si>
    <t>電話番号</t>
  </si>
  <si>
    <t>0766-86-6684</t>
  </si>
  <si>
    <t>076-415-4347</t>
  </si>
  <si>
    <t>076-460-0390</t>
  </si>
  <si>
    <t>076-444-5353</t>
  </si>
  <si>
    <t>076-438-8484</t>
  </si>
  <si>
    <t>076-478-4636</t>
  </si>
  <si>
    <t>076-466-0701</t>
  </si>
  <si>
    <t>076-468-0557</t>
  </si>
  <si>
    <t>076-420-1050</t>
  </si>
  <si>
    <t>076-442-3828</t>
  </si>
  <si>
    <t>かたかごの里</t>
  </si>
  <si>
    <t>076-420-3440</t>
  </si>
  <si>
    <t>076-483-9550</t>
  </si>
  <si>
    <t>076-431-1620</t>
  </si>
  <si>
    <t>076-411-4040
(076-464-6460)</t>
  </si>
  <si>
    <t>076-455-1543</t>
  </si>
  <si>
    <t>076-413-3730</t>
  </si>
  <si>
    <t>株式会社ケアサービス布目</t>
  </si>
  <si>
    <t>076-439-6566</t>
  </si>
  <si>
    <t>076-442-2551</t>
  </si>
  <si>
    <t>076-461-5513</t>
  </si>
  <si>
    <t>076-456-7710</t>
  </si>
  <si>
    <t>076-461-5260</t>
  </si>
  <si>
    <t>090-1396-1983</t>
  </si>
  <si>
    <t>076-461-6381</t>
  </si>
  <si>
    <t>070-4496-9836</t>
  </si>
  <si>
    <t>合同会社ポラリス</t>
  </si>
  <si>
    <t>076-461-6165</t>
  </si>
  <si>
    <t>076-431-7751</t>
  </si>
  <si>
    <t>076-471-8644</t>
  </si>
  <si>
    <t>090-7729-8558</t>
  </si>
  <si>
    <t>076-407-5103</t>
  </si>
  <si>
    <t>080-4255-7835</t>
  </si>
  <si>
    <t>076-493-7008</t>
  </si>
  <si>
    <t>076-471-7948</t>
  </si>
  <si>
    <t>076-413-2080</t>
  </si>
  <si>
    <t>076-413-7833</t>
  </si>
  <si>
    <t>076-481-6673</t>
  </si>
  <si>
    <t>076-413-7131</t>
  </si>
  <si>
    <t>080-8701-7635</t>
  </si>
  <si>
    <t>076-420-3442</t>
  </si>
  <si>
    <t>076-420-0121</t>
  </si>
  <si>
    <t>株式会社ＴＤＳ絆</t>
  </si>
  <si>
    <t>076-434-9322</t>
  </si>
  <si>
    <t>076-482-5690</t>
  </si>
  <si>
    <t>076-425-0212</t>
  </si>
  <si>
    <t>076-434-6617</t>
  </si>
  <si>
    <t>076-425-6953</t>
  </si>
  <si>
    <t>076-467-4477</t>
  </si>
  <si>
    <t>076-438-2233</t>
  </si>
  <si>
    <t>076-463-5840</t>
  </si>
  <si>
    <t>076-438-6019</t>
  </si>
  <si>
    <t>076-491-7077</t>
  </si>
  <si>
    <t>076-436-0270</t>
  </si>
  <si>
    <t>076-455-3535</t>
  </si>
  <si>
    <t>076-457-2301</t>
  </si>
  <si>
    <t>076-479-9173</t>
  </si>
  <si>
    <t>076-438-5678</t>
  </si>
  <si>
    <t>076-427-0720</t>
  </si>
  <si>
    <t>076-451-1000</t>
  </si>
  <si>
    <t>076-456-4305</t>
  </si>
  <si>
    <t>難病作業所ワークスペース・ライヴ</t>
    <rPh sb="0" eb="2">
      <t>ナンビョウ</t>
    </rPh>
    <rPh sb="2" eb="5">
      <t>サギ</t>
    </rPh>
    <phoneticPr fontId="3"/>
  </si>
  <si>
    <t>076-438-6001</t>
  </si>
  <si>
    <t>076-407-1566</t>
  </si>
  <si>
    <t>有限会社ライフサポートあおい</t>
  </si>
  <si>
    <t>076-493-0030</t>
  </si>
  <si>
    <t>076-482-3815</t>
  </si>
  <si>
    <t>076-466-6888</t>
  </si>
  <si>
    <t>076-441-5580</t>
  </si>
  <si>
    <t>076-471-5741</t>
  </si>
  <si>
    <t>076-438-4502</t>
  </si>
  <si>
    <t>0765-74-2520</t>
  </si>
  <si>
    <t>076-461-5511</t>
  </si>
  <si>
    <t>076-460-3675</t>
  </si>
  <si>
    <t>076-435-3279</t>
  </si>
  <si>
    <t>076-467-4481</t>
  </si>
  <si>
    <t>076-471-6799</t>
  </si>
  <si>
    <t>076-455-8020</t>
  </si>
  <si>
    <t>076-461-8182</t>
  </si>
  <si>
    <t>076-403-6311</t>
  </si>
  <si>
    <t>076-441-5005</t>
  </si>
  <si>
    <t>株式会社ＵＮＩＱＵＥＲ</t>
    <rPh sb="0" eb="2">
      <t>カブシキ</t>
    </rPh>
    <rPh sb="2" eb="4">
      <t>カイシャ</t>
    </rPh>
    <phoneticPr fontId="3"/>
  </si>
  <si>
    <t>076-432-1574</t>
  </si>
  <si>
    <t>076-429-3256</t>
  </si>
  <si>
    <t>076-461-5596</t>
  </si>
  <si>
    <t>076-481-6888</t>
  </si>
  <si>
    <t>076-464-3757</t>
  </si>
  <si>
    <t>076-444-5357</t>
  </si>
  <si>
    <t>076-471-6679</t>
  </si>
  <si>
    <t>076-435-2178</t>
  </si>
  <si>
    <t>076-460-3565</t>
  </si>
  <si>
    <t>076-493-1395</t>
  </si>
  <si>
    <t>076-471-5223</t>
  </si>
  <si>
    <t>076-493-0765</t>
  </si>
  <si>
    <t>076-471-8006</t>
  </si>
  <si>
    <t>076-479-0675</t>
  </si>
  <si>
    <t>076-461-3497</t>
  </si>
  <si>
    <t>076-461-5300</t>
  </si>
  <si>
    <t>一般社団法人ＦＵＮ</t>
  </si>
  <si>
    <t>076-435-6522</t>
  </si>
  <si>
    <t>076-460-2216</t>
  </si>
  <si>
    <t>076-434-6616</t>
  </si>
  <si>
    <t>076-422-2341</t>
  </si>
  <si>
    <t>076-436-1338</t>
  </si>
  <si>
    <t>株式会社マルチビジョン</t>
    <rPh sb="0" eb="2">
      <t>カブシキ</t>
    </rPh>
    <rPh sb="2" eb="4">
      <t>カイシャ</t>
    </rPh>
    <phoneticPr fontId="3"/>
  </si>
  <si>
    <t>076-461-4923</t>
  </si>
  <si>
    <t>076-467-0580</t>
  </si>
  <si>
    <t>株式会社キュービックネットワークスジャパン</t>
    <rPh sb="0" eb="4">
      <t>カブシキガイシャ</t>
    </rPh>
    <phoneticPr fontId="3"/>
  </si>
  <si>
    <t>076-461-5833</t>
  </si>
  <si>
    <t>076-444-6677</t>
  </si>
  <si>
    <t>076-482-3283</t>
  </si>
  <si>
    <t>076-465-1218</t>
  </si>
  <si>
    <t>照笑株式会社</t>
  </si>
  <si>
    <t>076-407-5777</t>
  </si>
  <si>
    <t>076-461-4460</t>
  </si>
  <si>
    <t>076-434-1017</t>
  </si>
  <si>
    <t>076-442-2550</t>
  </si>
  <si>
    <t>076-481-6883</t>
  </si>
  <si>
    <t>076-411-7835</t>
  </si>
  <si>
    <t>076-407-5078</t>
  </si>
  <si>
    <t>076-433-4567</t>
  </si>
  <si>
    <t>076-422-7410</t>
  </si>
  <si>
    <t>076-471-8773</t>
  </si>
  <si>
    <t>076-455-3536</t>
  </si>
  <si>
    <t>076-464-5789</t>
  </si>
  <si>
    <t>076-482-6844</t>
  </si>
  <si>
    <t>076-411-7719</t>
  </si>
  <si>
    <t>076-461-4492</t>
  </si>
  <si>
    <t>076-491-0508</t>
  </si>
  <si>
    <t>076-471-6359</t>
  </si>
  <si>
    <t>076-471-6232</t>
  </si>
  <si>
    <t>076-461-8782</t>
  </si>
  <si>
    <t>株式会社イン・ケアメント</t>
  </si>
  <si>
    <t>076-451-8013</t>
  </si>
  <si>
    <t>076-420-6830</t>
  </si>
  <si>
    <t>076-452-3899</t>
  </si>
  <si>
    <t>076-436-1642</t>
  </si>
  <si>
    <t>076-403-6711</t>
  </si>
  <si>
    <t>076-411-6226</t>
  </si>
  <si>
    <t>株式会社ワークスタイル</t>
  </si>
  <si>
    <t>076-481-7323</t>
  </si>
  <si>
    <t>076-431-7337</t>
  </si>
  <si>
    <t>076-427-1115</t>
  </si>
  <si>
    <t>076-468-4002</t>
  </si>
  <si>
    <t>076-454-2231</t>
  </si>
  <si>
    <t>076-482-6785</t>
  </si>
  <si>
    <t>076-428-1735</t>
  </si>
  <si>
    <t>076-422-8898</t>
  </si>
  <si>
    <t>076-411-9666</t>
  </si>
  <si>
    <t>076-456-4638</t>
  </si>
  <si>
    <t>076-471-8645</t>
  </si>
  <si>
    <t>076-411-4105</t>
  </si>
  <si>
    <t>076-411-9008</t>
  </si>
  <si>
    <t>076-411-7631</t>
  </si>
  <si>
    <t>医療法人社団四方会</t>
  </si>
  <si>
    <t>076-422-6030</t>
  </si>
  <si>
    <t>076-493-5366</t>
  </si>
  <si>
    <t>080-8880-4815</t>
  </si>
  <si>
    <t>076-493-8111</t>
  </si>
  <si>
    <t>076-420-1204</t>
  </si>
  <si>
    <t>誠愛株式会社</t>
  </si>
  <si>
    <t>076-461-3277</t>
  </si>
  <si>
    <t>076-411-6799</t>
  </si>
  <si>
    <t>076-461-4555</t>
  </si>
  <si>
    <t>076-471-0799</t>
  </si>
  <si>
    <t>076-438-3295</t>
  </si>
  <si>
    <t>076-413-5140</t>
  </si>
  <si>
    <t>076-461-5081</t>
  </si>
  <si>
    <t>076-492-8841</t>
  </si>
  <si>
    <t>076-411-9007</t>
  </si>
  <si>
    <t>076-461-7204</t>
  </si>
  <si>
    <t>076-435-1881</t>
  </si>
  <si>
    <t>株式会社オフィスＧ</t>
  </si>
  <si>
    <t>076-460-4937</t>
  </si>
  <si>
    <t>080-6362-4302</t>
  </si>
  <si>
    <t>076-478-1191</t>
  </si>
  <si>
    <t>076-471-5002</t>
  </si>
  <si>
    <t>076-482-4886</t>
  </si>
  <si>
    <t>076-434-8101</t>
  </si>
  <si>
    <t>BROS</t>
  </si>
  <si>
    <t>076-479-9655</t>
  </si>
  <si>
    <t>076-467-0969</t>
  </si>
  <si>
    <t>076-460-9009</t>
  </si>
  <si>
    <t>076-428-0113</t>
  </si>
  <si>
    <t>076-461-5131</t>
  </si>
  <si>
    <t>076-411-9217</t>
  </si>
  <si>
    <t>076-479-6055</t>
  </si>
  <si>
    <t>076-482-3712</t>
  </si>
  <si>
    <t>076-405-9277</t>
  </si>
  <si>
    <t>076-464-5817</t>
  </si>
  <si>
    <t>076-462-9366</t>
  </si>
  <si>
    <t>050-3852-2085</t>
  </si>
  <si>
    <t>076-469-6302</t>
  </si>
  <si>
    <t>076-478-1773</t>
  </si>
  <si>
    <t>076-471-8421</t>
  </si>
  <si>
    <t>090-2123-4471</t>
  </si>
  <si>
    <t>076-464-6066</t>
  </si>
  <si>
    <t>076-411-5774</t>
  </si>
  <si>
    <t>080-6358-1232</t>
  </si>
  <si>
    <t>076-468-8563</t>
  </si>
  <si>
    <t>076-461-5416</t>
  </si>
  <si>
    <t>080-8692-2884</t>
  </si>
  <si>
    <t>090-2371-4265</t>
  </si>
  <si>
    <t>076-434-8100</t>
  </si>
  <si>
    <t>080-6605-3922</t>
  </si>
  <si>
    <t>070-5145-7068</t>
  </si>
  <si>
    <t>076-471-8880</t>
  </si>
  <si>
    <t>076-461-5470</t>
  </si>
  <si>
    <t>076-436-3515</t>
  </si>
  <si>
    <t>080-4250-5483</t>
  </si>
  <si>
    <t>090-2838-0503</t>
  </si>
  <si>
    <t>070-3533-5556</t>
  </si>
  <si>
    <t>076-464-9884</t>
  </si>
  <si>
    <t>076-482-4755</t>
  </si>
  <si>
    <t>076-407-5102</t>
  </si>
  <si>
    <t>076-442-1534</t>
  </si>
  <si>
    <t>076-422-2270</t>
  </si>
  <si>
    <t>076-462-1751</t>
  </si>
  <si>
    <t>076-465-5007</t>
  </si>
  <si>
    <t>076-482-6518</t>
  </si>
  <si>
    <t>ＬＮＯＡＨ合同会社</t>
    <rPh sb="5" eb="9">
      <t>ゴウドウガイシャ</t>
    </rPh>
    <phoneticPr fontId="3"/>
  </si>
  <si>
    <t>076-471-6131</t>
  </si>
  <si>
    <t>076-422-0255</t>
  </si>
  <si>
    <t>076-460-0206</t>
  </si>
  <si>
    <t>入所系</t>
    <rPh sb="0" eb="3">
      <t>ニュウ</t>
    </rPh>
    <phoneticPr fontId="3"/>
  </si>
  <si>
    <t>076-471-5895</t>
  </si>
  <si>
    <t>076-460-0186</t>
  </si>
  <si>
    <t>076-482-6697</t>
  </si>
  <si>
    <t>076-464-0093</t>
  </si>
  <si>
    <t>076-413-3221</t>
  </si>
  <si>
    <t>070-9224-2597</t>
  </si>
  <si>
    <t>080-4250-6264</t>
  </si>
  <si>
    <t>070-3138-0371</t>
  </si>
  <si>
    <t>076-461-8575</t>
  </si>
  <si>
    <t>076-482-6345</t>
  </si>
  <si>
    <t>076-427-1060</t>
  </si>
  <si>
    <t>076-431-7100</t>
  </si>
  <si>
    <t>076-456-9230</t>
  </si>
  <si>
    <t>076-482-3886</t>
  </si>
  <si>
    <t>076-467-0031</t>
  </si>
  <si>
    <t>076-471-5936</t>
  </si>
  <si>
    <t>076-471-6822</t>
  </si>
  <si>
    <t>076-471-8791</t>
  </si>
  <si>
    <t>076-471-8007</t>
  </si>
  <si>
    <t>076-411-9232</t>
  </si>
  <si>
    <t>076-466-1337</t>
  </si>
  <si>
    <t>076-407-5199</t>
  </si>
  <si>
    <t>076-413-6002</t>
  </si>
  <si>
    <t>070-3179-1909</t>
  </si>
  <si>
    <t>076-464-5612</t>
  </si>
  <si>
    <t>076-411-8896</t>
  </si>
  <si>
    <t>076-411-5311</t>
  </si>
  <si>
    <t>076-431-0466</t>
  </si>
  <si>
    <t>076-467-2419</t>
  </si>
  <si>
    <t>076-420-1203</t>
  </si>
  <si>
    <t>076-471-6472</t>
  </si>
  <si>
    <t>076-478-1400</t>
  </si>
  <si>
    <t>076-483-8811</t>
  </si>
  <si>
    <t>076-461-5557</t>
  </si>
  <si>
    <t>076-494-8451</t>
  </si>
  <si>
    <t>0766-86-6686</t>
  </si>
  <si>
    <t>076-461-5512</t>
  </si>
  <si>
    <t>0765-32-4870</t>
  </si>
  <si>
    <t>特定非営利活動法人ひまわり</t>
  </si>
  <si>
    <t>076-438-8700</t>
  </si>
  <si>
    <t>076-411-7803</t>
  </si>
  <si>
    <t>Ｇ＆Ｇアソシエイト株式会社</t>
  </si>
  <si>
    <t>076-462-0888</t>
  </si>
  <si>
    <t>0766-50-8269</t>
  </si>
  <si>
    <t>076-428-0380</t>
  </si>
  <si>
    <t>076-491-3385</t>
  </si>
  <si>
    <t>076-428-9511</t>
  </si>
  <si>
    <t>076-451-5427</t>
  </si>
  <si>
    <t>076-438-8009</t>
  </si>
  <si>
    <t>076-478-0371</t>
  </si>
  <si>
    <t>076-431-3186</t>
  </si>
  <si>
    <t>076-438-8489</t>
  </si>
  <si>
    <t>076-411-9242</t>
  </si>
  <si>
    <t>076-479-2077</t>
  </si>
  <si>
    <t>076-482-4851</t>
  </si>
  <si>
    <t>076-420-1051</t>
  </si>
  <si>
    <t>合同会社かたれす</t>
  </si>
  <si>
    <t>076-442-1462</t>
  </si>
  <si>
    <t>076-420-5860
(076-464-6465)</t>
  </si>
  <si>
    <t>076-494-1008</t>
  </si>
  <si>
    <t>株式会社ＩＮＧ</t>
    <rPh sb="0" eb="4">
      <t>カブシキガイシャ</t>
    </rPh>
    <phoneticPr fontId="3"/>
  </si>
  <si>
    <t>076-439-6567</t>
  </si>
  <si>
    <t>076-481-6246</t>
  </si>
  <si>
    <t>076-461-5523</t>
  </si>
  <si>
    <t>076-456-1710</t>
  </si>
  <si>
    <t>076-424-9022</t>
  </si>
  <si>
    <t>076-429-5771</t>
  </si>
  <si>
    <t>076-420-5218</t>
  </si>
  <si>
    <t>050-6868-9185</t>
  </si>
  <si>
    <t>郵便番号</t>
  </si>
  <si>
    <t>076-481-6659</t>
  </si>
  <si>
    <t>特定非営利活動法人かもめのノート</t>
  </si>
  <si>
    <t>076-471-8944</t>
  </si>
  <si>
    <t>株式会社Ｇｒｅｅｎ</t>
  </si>
  <si>
    <t>076-443-1062</t>
  </si>
  <si>
    <t>076-493-7009</t>
  </si>
  <si>
    <t>076-413-5331</t>
  </si>
  <si>
    <t>076-471-7949</t>
  </si>
  <si>
    <t>050-6883-8176</t>
  </si>
  <si>
    <t>076-482-1622</t>
  </si>
  <si>
    <t>076-413-7844</t>
  </si>
  <si>
    <t>076-464-9717</t>
  </si>
  <si>
    <t>076-481-6683</t>
  </si>
  <si>
    <t>076-413-8717</t>
  </si>
  <si>
    <t>076-492-8815</t>
  </si>
  <si>
    <t>076-482-5691</t>
  </si>
  <si>
    <t>076-425-6952</t>
  </si>
  <si>
    <t>076-469-5616</t>
  </si>
  <si>
    <t>076-442-1532</t>
  </si>
  <si>
    <t>076-426-1588</t>
  </si>
  <si>
    <t>076-438-6069</t>
  </si>
  <si>
    <t>076-479-9174</t>
  </si>
  <si>
    <t>076-465-5006</t>
  </si>
  <si>
    <t>076-427-1061</t>
  </si>
  <si>
    <t>076-427-0723</t>
  </si>
  <si>
    <t>076-433-4527</t>
  </si>
  <si>
    <t>076-407-1567</t>
  </si>
  <si>
    <t>一般社団法人大樹福祉会</t>
  </si>
  <si>
    <t>076-461-5332</t>
  </si>
  <si>
    <t>076-455-8019</t>
  </si>
  <si>
    <t>076-428-1288</t>
  </si>
  <si>
    <t>076-429-3357</t>
  </si>
  <si>
    <t>076-435-3422</t>
  </si>
  <si>
    <t>株式会社東の郷</t>
    <rPh sb="0" eb="4">
      <t>カブシキガイシャ</t>
    </rPh>
    <rPh sb="4" eb="5">
      <t>ヒガシ</t>
    </rPh>
    <rPh sb="6" eb="7">
      <t>サト</t>
    </rPh>
    <phoneticPr fontId="3"/>
  </si>
  <si>
    <t>076-493-4441</t>
  </si>
  <si>
    <t>株式会社サンウェルズ</t>
  </si>
  <si>
    <t>076-435-6512</t>
  </si>
  <si>
    <t>076-422-5970</t>
  </si>
  <si>
    <t>076-491-6238</t>
  </si>
  <si>
    <t>076-461-3806</t>
  </si>
  <si>
    <t>076-461-7830</t>
  </si>
  <si>
    <t>076-405-9279</t>
  </si>
  <si>
    <t>076-461-4331</t>
  </si>
  <si>
    <t>076-465-1219</t>
  </si>
  <si>
    <t>076-424-6601</t>
  </si>
  <si>
    <t>076-407-5778</t>
  </si>
  <si>
    <t>076-461-7374</t>
  </si>
  <si>
    <t>076-481-8090</t>
  </si>
  <si>
    <t>076-436-7679</t>
  </si>
  <si>
    <t>076-482-6698</t>
  </si>
  <si>
    <t>076-434-1018</t>
  </si>
  <si>
    <t>株式会社永田メディカル</t>
  </si>
  <si>
    <t>076-481-6884</t>
  </si>
  <si>
    <t>076-411-7836</t>
  </si>
  <si>
    <t>株式会社がる</t>
    <rPh sb="0" eb="4">
      <t>カブシキガイシャ</t>
    </rPh>
    <phoneticPr fontId="3"/>
  </si>
  <si>
    <t>076-422-0260</t>
  </si>
  <si>
    <t>076-471-8774</t>
  </si>
  <si>
    <t>076-464-5468</t>
  </si>
  <si>
    <t>076-482-4977</t>
  </si>
  <si>
    <t>076-482-5786</t>
  </si>
  <si>
    <t>076-482-6845</t>
  </si>
  <si>
    <t>076-411-7720</t>
  </si>
  <si>
    <t>076-491-7124</t>
  </si>
  <si>
    <t>076-471-6235</t>
  </si>
  <si>
    <t>076-464-3758</t>
  </si>
  <si>
    <t>076-464-9689</t>
  </si>
  <si>
    <t>076-471-7438</t>
  </si>
  <si>
    <t>076-483-8581</t>
  </si>
  <si>
    <t>076-452-4025</t>
  </si>
  <si>
    <t>社会福祉法人ラッコハウス</t>
  </si>
  <si>
    <t>076-434-8150</t>
  </si>
  <si>
    <t>株式会社ジャッカル</t>
  </si>
  <si>
    <t>076-461-4752</t>
  </si>
  <si>
    <t>076-411-6900</t>
  </si>
  <si>
    <t>076-471-8646</t>
  </si>
  <si>
    <t>076-411-6566</t>
  </si>
  <si>
    <t>076-482-3982</t>
  </si>
  <si>
    <t>株式会社サンズ</t>
    <rPh sb="0" eb="4">
      <t>カブシキカイシャ</t>
    </rPh>
    <phoneticPr fontId="3"/>
  </si>
  <si>
    <t>076－464-4117</t>
  </si>
  <si>
    <t>076-481-7757</t>
  </si>
  <si>
    <t>076-407-5356</t>
  </si>
  <si>
    <t>076-461-3278</t>
  </si>
  <si>
    <t>076-471-0798</t>
  </si>
  <si>
    <t>076-413-5141</t>
  </si>
  <si>
    <t>050-3730-6662</t>
  </si>
  <si>
    <t>076-464-5616</t>
  </si>
  <si>
    <t>076-425-0895</t>
  </si>
  <si>
    <t>076-479-9656</t>
  </si>
  <si>
    <t>076-420-7250</t>
  </si>
  <si>
    <t>076-471-5803</t>
  </si>
  <si>
    <t>有限会社デイサービスセンター
もみじ</t>
  </si>
  <si>
    <t>特定非営利活動法人あかりハウス</t>
  </si>
  <si>
    <t>076-464-6107</t>
  </si>
  <si>
    <t>076-413-6445</t>
  </si>
  <si>
    <t>076-461-8688</t>
  </si>
  <si>
    <t>076-431-5833</t>
  </si>
  <si>
    <t>076-461-6211</t>
  </si>
  <si>
    <t>合同会社あんき家</t>
  </si>
  <si>
    <t>076-461-5480</t>
  </si>
  <si>
    <t>076-411-7775</t>
  </si>
  <si>
    <t>株式会社ｍａｉｋａｉ</t>
    <rPh sb="0" eb="2">
      <t>カブシキ</t>
    </rPh>
    <rPh sb="2" eb="4">
      <t>カイシャ</t>
    </rPh>
    <phoneticPr fontId="3"/>
  </si>
  <si>
    <t>076-466-1338</t>
  </si>
  <si>
    <t>076-464-9885</t>
  </si>
  <si>
    <t>076-482-4751</t>
  </si>
  <si>
    <t>076-464-0086</t>
  </si>
  <si>
    <t>特定非営利活動法人クラシーズ</t>
  </si>
  <si>
    <t>076-435-1331</t>
  </si>
  <si>
    <t>076-471-6132</t>
  </si>
  <si>
    <t>076-413-5746</t>
  </si>
  <si>
    <t>076-460-3322</t>
  </si>
  <si>
    <t>076-413-4815</t>
  </si>
  <si>
    <t>076-482-6355</t>
  </si>
  <si>
    <t>076-456-7317</t>
  </si>
  <si>
    <t>076-431-7101</t>
  </si>
  <si>
    <t>076-482-3631</t>
  </si>
  <si>
    <t>076-471-6825</t>
  </si>
  <si>
    <t>076-471-8792</t>
  </si>
  <si>
    <t>076-466-3882</t>
  </si>
  <si>
    <t>076-479-9651</t>
  </si>
  <si>
    <t>076-483-9551</t>
  </si>
  <si>
    <t>076-472-5391</t>
  </si>
  <si>
    <t>076-462-1736</t>
  </si>
  <si>
    <t>0763-37-1522</t>
  </si>
  <si>
    <t>特定非営利活動法人きずな</t>
  </si>
  <si>
    <t>076-444-8590</t>
  </si>
  <si>
    <t>076-461-7149</t>
  </si>
  <si>
    <t>076-438-7025</t>
  </si>
  <si>
    <t>北陸介護ステーション株式会社</t>
  </si>
  <si>
    <t>0765-32-3008</t>
  </si>
  <si>
    <t>076-467-5570</t>
  </si>
  <si>
    <t>076-462-0777</t>
  </si>
  <si>
    <t>有限会社アクセス</t>
  </si>
  <si>
    <t>076-461-7775</t>
  </si>
  <si>
    <t>0766-73-2615</t>
  </si>
  <si>
    <t>0766-50-8279</t>
  </si>
  <si>
    <t>076-428-9522</t>
  </si>
  <si>
    <t>076-482-2201</t>
  </si>
  <si>
    <t>東京堂株式会社</t>
  </si>
  <si>
    <t>076-451-5457</t>
  </si>
  <si>
    <t>運営主体</t>
    <rPh sb="0" eb="2">
      <t>ウンエイ</t>
    </rPh>
    <rPh sb="2" eb="4">
      <t>シュタイ</t>
    </rPh>
    <phoneticPr fontId="3"/>
  </si>
  <si>
    <t>特定非営利活動法人しおんの家</t>
  </si>
  <si>
    <t>株式会社とやまヒューマンサービス</t>
  </si>
  <si>
    <t>株式会社ＰＥＲＳＯＮ’Ｓ</t>
  </si>
  <si>
    <t>株式会社ニチイ学館</t>
  </si>
  <si>
    <t>有限会社ケアステーションラポール</t>
  </si>
  <si>
    <t>入所系</t>
    <rPh sb="0" eb="2">
      <t>ニュウショ</t>
    </rPh>
    <rPh sb="2" eb="3">
      <t>ケイ</t>
    </rPh>
    <phoneticPr fontId="3"/>
  </si>
  <si>
    <t>株式会社スプリング</t>
  </si>
  <si>
    <t>有限会社こいずみエイジングくらぶ</t>
  </si>
  <si>
    <t>合同会社Ｌｉｖ</t>
    <rPh sb="0" eb="4">
      <t>ゴウドウガイシャ</t>
    </rPh>
    <phoneticPr fontId="3"/>
  </si>
  <si>
    <t>株式会社フールケア</t>
    <rPh sb="0" eb="4">
      <t>カブシキガイシャ</t>
    </rPh>
    <phoneticPr fontId="3"/>
  </si>
  <si>
    <t>合同会社安寧</t>
  </si>
  <si>
    <t>ユースタイルラボラトリー株式会社</t>
  </si>
  <si>
    <t>合同会社アマビエ</t>
    <rPh sb="0" eb="4">
      <t>ゴウドウガイシャ</t>
    </rPh>
    <phoneticPr fontId="3"/>
  </si>
  <si>
    <t>社会福祉法人秀愛会</t>
  </si>
  <si>
    <t>社会福祉法人富山県社会福祉総合センター</t>
  </si>
  <si>
    <t>社会福祉法人セーナー苑</t>
  </si>
  <si>
    <t>社会福祉法人めひの野園</t>
  </si>
  <si>
    <t>株式会社日本エコ・ケア・サービス</t>
  </si>
  <si>
    <t>社会福祉法人白皇山保護園</t>
  </si>
  <si>
    <t>合同会社グループホームいいね</t>
  </si>
  <si>
    <t>社会福祉法人恵風会</t>
  </si>
  <si>
    <t>特定非営利活動法人デイサービスこのゆびとーまれ</t>
  </si>
  <si>
    <t>社会福祉法人富山県精神保健福祉協会</t>
  </si>
  <si>
    <t>社会福祉法人小さな幸せの家</t>
  </si>
  <si>
    <t>特定非営利活動法人ほっと</t>
  </si>
  <si>
    <t>株式会社つくし工房</t>
  </si>
  <si>
    <t>有限会社まめの木</t>
  </si>
  <si>
    <t>株式会社ビレッジ・フィールド</t>
  </si>
  <si>
    <t>株式会社トマックサポートセンター</t>
  </si>
  <si>
    <t>株式会社ＭＯＮＯＬＩＴＨ</t>
  </si>
  <si>
    <t>株式会社Ｃｌｏｕｄ９</t>
    <rPh sb="0" eb="2">
      <t>カブシキ</t>
    </rPh>
    <rPh sb="2" eb="4">
      <t>カイシャ</t>
    </rPh>
    <phoneticPr fontId="3"/>
  </si>
  <si>
    <t>株式会社染屋</t>
    <rPh sb="0" eb="4">
      <t>カブシキガイシャ</t>
    </rPh>
    <rPh sb="4" eb="6">
      <t>ソメヤ</t>
    </rPh>
    <phoneticPr fontId="3"/>
  </si>
  <si>
    <t>有限会社コリドー</t>
  </si>
  <si>
    <t>株式会社福榮</t>
    <rPh sb="0" eb="2">
      <t>カブシキ</t>
    </rPh>
    <rPh sb="2" eb="4">
      <t>カイシャ</t>
    </rPh>
    <rPh sb="4" eb="6">
      <t>フクエイ</t>
    </rPh>
    <phoneticPr fontId="3"/>
  </si>
  <si>
    <t>特定非営利活動法人ＴＥＡＭａｐｐｒｅｃｉａｔｅ</t>
  </si>
  <si>
    <t>株式会社綜合キャリアトラスト</t>
  </si>
  <si>
    <t>社会福祉法人アルペン会</t>
  </si>
  <si>
    <t>株式会社ほたる</t>
  </si>
  <si>
    <t>ウェルビー株式会社</t>
  </si>
  <si>
    <t>一般社団法人Ｂｅ．カラフル</t>
  </si>
  <si>
    <t>株式会社ミチルワグループ</t>
  </si>
  <si>
    <t>合同会社ｆ５</t>
  </si>
  <si>
    <t>合同会社ＦＥＬＬＯＷＳＨＩＰ</t>
  </si>
  <si>
    <t>特定非営利活動法人巧</t>
  </si>
  <si>
    <t>株式会社ハニービー</t>
  </si>
  <si>
    <t>一般社団法人新草会</t>
  </si>
  <si>
    <t>一般社団法人ＦＲＥＥＤＯＭ</t>
  </si>
  <si>
    <t>株式会社サンズ</t>
  </si>
  <si>
    <t>株式会社スロークカンパニー</t>
  </si>
  <si>
    <t>株式会社うちくるアシスト</t>
  </si>
  <si>
    <t>株式会社Ｇ＆Ｇパズルワークス</t>
  </si>
  <si>
    <t>株式会社ＦＬＣ</t>
  </si>
  <si>
    <t>パーソルネクステージ株式会社</t>
  </si>
  <si>
    <t>社会福祉法人フレンドリー会</t>
  </si>
  <si>
    <t>特定非営利活動法人れいんぼーみさき</t>
  </si>
  <si>
    <t>特定非営利活動法人まいど家</t>
  </si>
  <si>
    <t>特定非営利活動法人いいね</t>
  </si>
  <si>
    <t>日本社会福祉デザインセンター株式会社</t>
  </si>
  <si>
    <t>一般社団法人みなみとやま福祉会</t>
  </si>
  <si>
    <t>株式会社丸本朝日園</t>
  </si>
  <si>
    <t>株式会社Ｊｕｓｔｌｉｖｅ</t>
  </si>
  <si>
    <t>株式会社ナチュラル</t>
  </si>
  <si>
    <t>株式会社プラネット</t>
  </si>
  <si>
    <t>株式会社タカギコーポレーション</t>
    <rPh sb="0" eb="4">
      <t>カブシキガイシャ</t>
    </rPh>
    <phoneticPr fontId="3"/>
  </si>
  <si>
    <t>株式会社アース</t>
  </si>
  <si>
    <t>株式会社デイズ</t>
  </si>
  <si>
    <t>ＮＰＯ法人みつわ</t>
  </si>
  <si>
    <t>特定非営利活動法人北陸青少年自立援助センター</t>
  </si>
  <si>
    <t>株式会社ステキバリエーション</t>
  </si>
  <si>
    <t>日本ウェルフェア合同会社</t>
    <rPh sb="0" eb="2">
      <t>ニホン</t>
    </rPh>
    <rPh sb="8" eb="12">
      <t>ゴウドウガイシャ</t>
    </rPh>
    <phoneticPr fontId="3"/>
  </si>
  <si>
    <t>合同会社ウエルト</t>
    <rPh sb="0" eb="4">
      <t>ゴウドウガイシャ</t>
    </rPh>
    <phoneticPr fontId="3"/>
  </si>
  <si>
    <t>株式会社ブレイン</t>
    <rPh sb="0" eb="4">
      <t>カブシキガイシャ</t>
    </rPh>
    <phoneticPr fontId="3"/>
  </si>
  <si>
    <t>特定非営利活動法人まいど家</t>
    <rPh sb="0" eb="9">
      <t>トクテイヒエイリカツドウホウジン</t>
    </rPh>
    <rPh sb="12" eb="13">
      <t>イエ</t>
    </rPh>
    <phoneticPr fontId="3"/>
  </si>
  <si>
    <t>特定非営利活動法人自立生活支援センター富山</t>
  </si>
  <si>
    <t>一般社団法人ゆい社会福祉士共同事務所</t>
  </si>
  <si>
    <t>株式会社ＩＮＧ</t>
  </si>
  <si>
    <t>一般社団法人あおふく</t>
    <rPh sb="0" eb="6">
      <t>イッパンシ</t>
    </rPh>
    <phoneticPr fontId="3"/>
  </si>
  <si>
    <t>社会福祉法人富山市桜谷福祉会</t>
  </si>
  <si>
    <t>合同会社ラピス</t>
  </si>
  <si>
    <t>株式会社インフィニティ</t>
  </si>
  <si>
    <t>株式会社ＹＵＵ</t>
    <rPh sb="0" eb="4">
      <t>カブシキガイシャ</t>
    </rPh>
    <phoneticPr fontId="3"/>
  </si>
  <si>
    <t>合同会社ｆ５</t>
    <rPh sb="0" eb="4">
      <t>ゴウドウガイシャ</t>
    </rPh>
    <phoneticPr fontId="3"/>
  </si>
  <si>
    <t>株式会社ジャッカル</t>
    <rPh sb="0" eb="2">
      <t>カブシキ</t>
    </rPh>
    <rPh sb="2" eb="4">
      <t>カイシャ</t>
    </rPh>
    <phoneticPr fontId="3"/>
  </si>
  <si>
    <t>株式会社キュービックネットワークスジャパン</t>
  </si>
  <si>
    <t>株式会社ＵＮＩＱＵＥＲ</t>
  </si>
  <si>
    <t>株式会社ユニティ</t>
  </si>
  <si>
    <t>株式会社ウッドフィール</t>
  </si>
  <si>
    <t>有限会社お達者くらぶ</t>
  </si>
  <si>
    <t>特定非営利活動法人シャフト</t>
    <rPh sb="0" eb="9">
      <t>トクテイヒエイリカツドウホウジン</t>
    </rPh>
    <phoneticPr fontId="3"/>
  </si>
  <si>
    <t>一般社団法人シェアリングケア</t>
    <rPh sb="0" eb="6">
      <t>イッパンシャダンホウジン</t>
    </rPh>
    <phoneticPr fontId="3"/>
  </si>
  <si>
    <t>株式会社ＡＯＧＹ</t>
    <rPh sb="0" eb="4">
      <t>カブシキガイシャ</t>
    </rPh>
    <phoneticPr fontId="3"/>
  </si>
  <si>
    <t>株式会社ミチルワグループ</t>
    <rPh sb="0" eb="2">
      <t>カブシキ</t>
    </rPh>
    <rPh sb="2" eb="4">
      <t>カイシャ</t>
    </rPh>
    <phoneticPr fontId="3"/>
  </si>
  <si>
    <t>40心身障害者共同作業所</t>
    <rPh sb="2" eb="4">
      <t>シンシン</t>
    </rPh>
    <rPh sb="4" eb="7">
      <t>ショウガイシャ</t>
    </rPh>
    <rPh sb="7" eb="9">
      <t>キョウドウ</t>
    </rPh>
    <rPh sb="9" eb="12">
      <t>サギ</t>
    </rPh>
    <phoneticPr fontId="3"/>
  </si>
  <si>
    <t>株式会社はれのわ</t>
    <rPh sb="0" eb="2">
      <t>カブシキ</t>
    </rPh>
    <rPh sb="2" eb="4">
      <t>カイシャ</t>
    </rPh>
    <phoneticPr fontId="3"/>
  </si>
  <si>
    <t>合同会社大福</t>
    <rPh sb="0" eb="6">
      <t>ゴウドウカイシャダイフク</t>
    </rPh>
    <phoneticPr fontId="3"/>
  </si>
  <si>
    <t>有限会社ふくしま住設</t>
    <rPh sb="0" eb="4">
      <t>ユウゲンガイシャ</t>
    </rPh>
    <rPh sb="8" eb="10">
      <t>ジュウセツ</t>
    </rPh>
    <phoneticPr fontId="3"/>
  </si>
  <si>
    <t>株式会社Ｃｉｔｒｕｓ</t>
    <rPh sb="0" eb="4">
      <t>カブシキカイシャ</t>
    </rPh>
    <phoneticPr fontId="3"/>
  </si>
  <si>
    <t>特定非営利活動法人キッズアイ</t>
  </si>
  <si>
    <t>一般社団法人Ｂｅ．カラフル</t>
    <rPh sb="0" eb="6">
      <t>イッパンシャダンホウジン</t>
    </rPh>
    <phoneticPr fontId="3"/>
  </si>
  <si>
    <t>社会福祉法人秀愛会</t>
    <rPh sb="0" eb="2">
      <t>シャカイ</t>
    </rPh>
    <rPh sb="2" eb="4">
      <t>フクシ</t>
    </rPh>
    <rPh sb="4" eb="6">
      <t>ホウジン</t>
    </rPh>
    <rPh sb="6" eb="9">
      <t>シュウアイカイ</t>
    </rPh>
    <phoneticPr fontId="3"/>
  </si>
  <si>
    <t>株式会社ＫＯＫＩＡ</t>
    <rPh sb="0" eb="4">
      <t>カブシキガイシャ</t>
    </rPh>
    <phoneticPr fontId="3"/>
  </si>
  <si>
    <t>株式会社ＫＯＫＩＡ</t>
    <rPh sb="0" eb="2">
      <t>カブシキ</t>
    </rPh>
    <rPh sb="2" eb="4">
      <t>カイシャ</t>
    </rPh>
    <phoneticPr fontId="3"/>
  </si>
  <si>
    <t>株式会社がる</t>
    <rPh sb="0" eb="4">
      <t>カブシキカイシャ</t>
    </rPh>
    <phoneticPr fontId="3"/>
  </si>
  <si>
    <t>特定非営利活動法人にぎやか</t>
  </si>
  <si>
    <t>社会福祉法人誠心会</t>
  </si>
  <si>
    <t>特定非営利活動法人おらとこ</t>
  </si>
  <si>
    <t>特定非営利活動法人えがおでねぃ</t>
  </si>
  <si>
    <t>社会福祉法人高岡市社会福祉協議会</t>
  </si>
  <si>
    <t>一般社団法人愛森会</t>
  </si>
  <si>
    <t>社会福祉法人射水福祉会</t>
  </si>
  <si>
    <t>社会福祉法人新川会</t>
  </si>
  <si>
    <t>富山県</t>
  </si>
  <si>
    <t>社会福祉法人にいかわ苑</t>
  </si>
  <si>
    <t>特定非営利活動法人むらのなか</t>
  </si>
  <si>
    <t>株式会社パーソナルライフサポート</t>
  </si>
  <si>
    <t>株式会社ミタホーム</t>
  </si>
  <si>
    <t>株式会社楽笑</t>
  </si>
  <si>
    <t>株式会社ウッドフィール</t>
    <rPh sb="0" eb="4">
      <t>カブシキガイシャ</t>
    </rPh>
    <phoneticPr fontId="3"/>
  </si>
  <si>
    <t>特定非営利活動法人ふらっと</t>
  </si>
  <si>
    <t>有限会社尚栄</t>
  </si>
  <si>
    <t>有限会社アロマ</t>
    <rPh sb="0" eb="4">
      <t>ユウゲンカイシャ</t>
    </rPh>
    <phoneticPr fontId="3"/>
  </si>
  <si>
    <t>有限会社アクセス</t>
    <rPh sb="0" eb="4">
      <t>ユウゲンカイシャ</t>
    </rPh>
    <phoneticPr fontId="3"/>
  </si>
  <si>
    <t>一般社団法人富山型デイサービスまたこられ～</t>
  </si>
  <si>
    <t>株式会社ＵＮＩＱＵＥＲ</t>
    <rPh sb="0" eb="4">
      <t>カブシキカイシャ</t>
    </rPh>
    <phoneticPr fontId="3"/>
  </si>
  <si>
    <t>射水ライフ・サポート株式会社</t>
  </si>
  <si>
    <t>社会福祉法人富山市社会福祉協議会</t>
  </si>
  <si>
    <t>事業開始
年月日</t>
    <rPh sb="0" eb="2">
      <t>ジギョウ</t>
    </rPh>
    <rPh sb="2" eb="4">
      <t>カイシ</t>
    </rPh>
    <rPh sb="5" eb="8">
      <t>ネンガッピ</t>
    </rPh>
    <phoneticPr fontId="3"/>
  </si>
  <si>
    <t>R8.4.1</t>
  </si>
  <si>
    <t>指定有効
期間満了日</t>
    <rPh sb="0" eb="2">
      <t>シテイ</t>
    </rPh>
    <rPh sb="2" eb="4">
      <t>ユウコウ</t>
    </rPh>
    <rPh sb="5" eb="7">
      <t>キカン</t>
    </rPh>
    <rPh sb="7" eb="9">
      <t>マンリョウ</t>
    </rPh>
    <rPh sb="9" eb="10">
      <t>ヒ</t>
    </rPh>
    <phoneticPr fontId="3"/>
  </si>
  <si>
    <t>地域</t>
    <rPh sb="0" eb="2">
      <t>チイキ</t>
    </rPh>
    <phoneticPr fontId="3"/>
  </si>
  <si>
    <t>地区</t>
    <rPh sb="0" eb="2">
      <t>チク</t>
    </rPh>
    <phoneticPr fontId="3"/>
  </si>
  <si>
    <r>
      <t>18-29特定相談支援</t>
    </r>
    <r>
      <rPr>
        <sz val="14"/>
        <color auto="1"/>
        <rFont val="ＭＳ Ｐゴシック"/>
      </rPr>
      <t>＝19-16障害児相談支援</t>
    </r>
    <rPh sb="5" eb="11">
      <t>トクテイソウダンシエン</t>
    </rPh>
    <rPh sb="17" eb="20">
      <t>ショウガイジ</t>
    </rPh>
    <rPh sb="20" eb="22">
      <t>ソウダン</t>
    </rPh>
    <rPh sb="22" eb="24">
      <t>シエン</t>
    </rPh>
    <phoneticPr fontId="3"/>
  </si>
  <si>
    <r>
      <t>07-40生活介護</t>
    </r>
    <r>
      <rPr>
        <sz val="14"/>
        <color auto="1"/>
        <rFont val="ＭＳ Ｐゴシック"/>
      </rPr>
      <t>＝08-3自立（機能）＝09-4自立（生活）</t>
    </r>
    <rPh sb="14" eb="16">
      <t>ジリツ</t>
    </rPh>
    <rPh sb="17" eb="19">
      <t>キノウ</t>
    </rPh>
    <rPh sb="25" eb="27">
      <t>ジリツ</t>
    </rPh>
    <rPh sb="28" eb="30">
      <t>セイカツ</t>
    </rPh>
    <phoneticPr fontId="3"/>
  </si>
  <si>
    <t>多機能
の有無</t>
  </si>
  <si>
    <t>事業所所在地</t>
  </si>
  <si>
    <t>支給金額</t>
    <rPh sb="0" eb="4">
      <t>シキュウ</t>
    </rPh>
    <phoneticPr fontId="3"/>
  </si>
  <si>
    <t>空床型</t>
  </si>
  <si>
    <t>系統</t>
    <rPh sb="0" eb="2">
      <t>ケイトウ</t>
    </rPh>
    <phoneticPr fontId="3"/>
  </si>
  <si>
    <t>訪問系</t>
    <rPh sb="0" eb="3">
      <t>ホウモ</t>
    </rPh>
    <phoneticPr fontId="3"/>
  </si>
  <si>
    <t>通所系</t>
    <rPh sb="0" eb="3">
      <t>ツウシ</t>
    </rPh>
    <phoneticPr fontId="3"/>
  </si>
  <si>
    <t>訪問系（相談）</t>
    <rPh sb="0" eb="3">
      <t>ホウモ</t>
    </rPh>
    <rPh sb="3" eb="6">
      <t>(ソウ</t>
    </rPh>
    <phoneticPr fontId="3"/>
  </si>
  <si>
    <t/>
  </si>
  <si>
    <t>R7.12補正</t>
    <rPh sb="5" eb="7">
      <t>ホセイ</t>
    </rPh>
    <phoneticPr fontId="3"/>
  </si>
  <si>
    <t>6（休止）</t>
    <rPh sb="1" eb="4">
      <t>(キュ</t>
    </rPh>
    <phoneticPr fontId="3"/>
  </si>
  <si>
    <t>食事の提供</t>
    <rPh sb="0" eb="2">
      <t>ショクジ</t>
    </rPh>
    <rPh sb="3" eb="5">
      <t>テイキョウ</t>
    </rPh>
    <phoneticPr fontId="3"/>
  </si>
  <si>
    <t>留意事項</t>
    <rPh sb="0" eb="2">
      <t>リュウイ</t>
    </rPh>
    <rPh sb="2" eb="4">
      <t>ジコウ</t>
    </rPh>
    <phoneticPr fontId="3"/>
  </si>
  <si>
    <t>4（休止）</t>
    <rPh sb="1" eb="5">
      <t>(キュウ</t>
    </rPh>
    <phoneticPr fontId="3"/>
  </si>
  <si>
    <t>10（休止）</t>
    <rPh sb="3" eb="5">
      <t>キュウシ</t>
    </rPh>
    <phoneticPr fontId="3"/>
  </si>
  <si>
    <t>休止</t>
    <rPh sb="0" eb="2">
      <t>キュウシ</t>
    </rPh>
    <phoneticPr fontId="3"/>
  </si>
  <si>
    <r>
      <t>トータルサポートライトブレイン</t>
    </r>
    <r>
      <rPr>
        <sz val="14"/>
        <color auto="1"/>
        <rFont val="BIZ UD明朝 Medium"/>
      </rPr>
      <t>大町校</t>
    </r>
    <rPh sb="15" eb="18">
      <t>オオマチコウ</t>
    </rPh>
    <phoneticPr fontId="3"/>
  </si>
  <si>
    <t>ワン・ファーム・ランド</t>
  </si>
  <si>
    <t>れいんぼーめぐり</t>
  </si>
  <si>
    <t>生活介護あゆみの郷</t>
  </si>
  <si>
    <t>多機能型施設ジョブステーションさくら　奥田事業所</t>
  </si>
  <si>
    <t>障害者就労継続支援Ｂ型事業所　こころみ</t>
  </si>
  <si>
    <t>self-Aハニービー環水公園前</t>
  </si>
  <si>
    <t>多機能型就労支援事業所ワークハーバーMUROYA</t>
  </si>
  <si>
    <t>B型いいね</t>
  </si>
  <si>
    <t>LIFE TASK月岡</t>
  </si>
  <si>
    <t>就労選択支援事業所 ウェルビー富山センター</t>
  </si>
  <si>
    <t>就労継続支援事業A型・B型「久遠チョコレート富山」</t>
  </si>
  <si>
    <t>CloverWorks</t>
  </si>
  <si>
    <t>ALSIA富山</t>
  </si>
  <si>
    <t>生活介護</t>
  </si>
  <si>
    <t>就労継続支援（Ａ型）</t>
  </si>
  <si>
    <t>自立訓練（生活訓練）</t>
  </si>
  <si>
    <t>就労移行支援（一般型）</t>
  </si>
  <si>
    <t>通所系のうち食事提供体制加算届出あり</t>
  </si>
  <si>
    <t>サービス番号</t>
  </si>
  <si>
    <t>重複</t>
    <rPh sb="0" eb="2">
      <t>ちょうふく</t>
    </rPh>
    <phoneticPr fontId="20" type="Hiragana"/>
  </si>
  <si>
    <t>サービス番号</t>
    <rPh sb="4" eb="6">
      <t>ばんごう</t>
    </rPh>
    <phoneticPr fontId="20" type="Hiragana"/>
  </si>
  <si>
    <t>共同作業所</t>
    <rPh sb="0" eb="2">
      <t>キョウドウ</t>
    </rPh>
    <rPh sb="2" eb="5">
      <t>サギ</t>
    </rPh>
    <phoneticPr fontId="3"/>
  </si>
  <si>
    <r>
      <t>単価</t>
    </r>
    <r>
      <rPr>
        <sz val="8"/>
        <color auto="1"/>
        <rFont val="BIZ UD明朝 Medium"/>
      </rPr>
      <t xml:space="preserve">
（食材料費分）</t>
    </r>
    <rPh sb="0" eb="2">
      <t>タンカ</t>
    </rPh>
    <rPh sb="4" eb="9">
      <t>ショクザ</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</si>
</sst>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_ "/>
    <numFmt numFmtId="177" formatCode="[$-411]ge\.m\.d;@"/>
    <numFmt numFmtId="178" formatCode="0_ "/>
  </numFmts>
  <fonts count="22">
    <font>
      <sz val="11"/>
      <color auto="1"/>
      <name val="ＭＳ Ｐゴシック"/>
      <family val="3"/>
    </font>
    <font>
      <sz val="11"/>
      <color theme="1"/>
      <name val="ＭＳ Ｐゴシック"/>
      <family val="3"/>
      <scheme val="minor"/>
    </font>
    <font>
      <sz val="11"/>
      <color theme="1"/>
      <name val="游ゴシック"/>
      <family val="3"/>
    </font>
    <font>
      <sz val="6"/>
      <color auto="1"/>
      <name val="ＭＳ Ｐゴシック"/>
      <family val="3"/>
    </font>
    <font>
      <sz val="11"/>
      <color auto="1"/>
      <name val="ＭＳ 明朝"/>
      <family val="1"/>
    </font>
    <font>
      <sz val="20"/>
      <color auto="1"/>
      <name val="BIZ UD明朝 Medium"/>
      <family val="1"/>
    </font>
    <font>
      <sz val="14"/>
      <color auto="1"/>
      <name val="BIZ UD明朝 Medium"/>
      <family val="1"/>
    </font>
    <font>
      <sz val="12"/>
      <color auto="1"/>
      <name val="BIZ UD明朝 Medium"/>
      <family val="1"/>
    </font>
    <font>
      <sz val="11"/>
      <color auto="1"/>
      <name val="BIZ UD明朝 Medium"/>
      <family val="1"/>
    </font>
    <font>
      <sz val="16"/>
      <color auto="1"/>
      <name val="ＭＳ 明朝"/>
      <family val="1"/>
    </font>
    <font>
      <sz val="9"/>
      <color auto="1"/>
      <name val="BIZ UD明朝 Medium"/>
      <family val="1"/>
    </font>
    <font>
      <sz val="18"/>
      <color auto="1"/>
      <name val="BIZ UD明朝 Medium"/>
      <family val="1"/>
    </font>
    <font>
      <sz val="14"/>
      <color auto="1"/>
      <name val="ＭＳ Ｐゴシック"/>
      <family val="3"/>
    </font>
    <font>
      <sz val="14"/>
      <color rgb="FFFF0000"/>
      <name val="ＭＳ Ｐゴシック"/>
      <family val="3"/>
      <scheme val="minor"/>
    </font>
    <font>
      <sz val="14"/>
      <color theme="1"/>
      <name val="BIZ UD明朝 Medium"/>
      <family val="1"/>
    </font>
    <font>
      <b/>
      <sz val="14"/>
      <color auto="1"/>
      <name val="BIZ UD明朝 Medium"/>
      <family val="1"/>
    </font>
    <font>
      <sz val="14"/>
      <color rgb="FFFF0000"/>
      <name val="BIZ UD明朝 Medium"/>
      <family val="1"/>
    </font>
    <font>
      <b/>
      <sz val="14"/>
      <color auto="1"/>
      <name val="ＭＳ Ｐゴシック"/>
      <family val="3"/>
    </font>
    <font>
      <sz val="11"/>
      <color auto="1"/>
      <name val="BIZ UDゴシック"/>
      <family val="3"/>
    </font>
    <font>
      <sz val="11"/>
      <color theme="1"/>
      <name val="BIZ UDゴシック"/>
      <family val="3"/>
    </font>
    <font>
      <sz val="6"/>
      <color auto="1"/>
      <name val="游ゴシック"/>
      <family val="3"/>
    </font>
    <font>
      <sz val="9"/>
      <color auto="1"/>
      <name val="ＭＳ Ｐゴシック"/>
      <family val="3"/>
    </font>
  </fonts>
  <fills count="5">
    <fill>
      <patternFill patternType="none"/>
    </fill>
    <fill>
      <patternFill patternType="gray125"/>
    </fill>
    <fill>
      <patternFill patternType="solid">
        <fgColor rgb="FFFFFF00"/>
        <bgColor indexed="64"/>
      </patternFill>
    </fill>
    <fill>
      <patternFill patternType="solid">
        <fgColor rgb="FFCCFFCC"/>
        <bgColor indexed="64"/>
      </patternFill>
    </fill>
    <fill>
      <patternFill patternType="solid">
        <fgColor rgb="FFFFC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5">
    <xf numFmtId="0" fontId="0" fillId="0" borderId="0">
      <alignment vertical="center"/>
    </xf>
    <xf numFmtId="0" fontId="1" fillId="0" borderId="0">
      <alignment vertical="center"/>
    </xf>
    <xf numFmtId="0" fontId="1" fillId="0" borderId="0">
      <alignment vertical="center"/>
    </xf>
    <xf numFmtId="0" fontId="2" fillId="0" borderId="0">
      <alignment vertical="center"/>
    </xf>
    <xf numFmtId="38" fontId="2" fillId="0" borderId="0" applyFont="0" applyFill="0" applyBorder="0" applyAlignment="0" applyProtection="0">
      <alignment vertical="center"/>
    </xf>
  </cellStyleXfs>
  <cellXfs count="109">
    <xf numFmtId="0" fontId="0" fillId="0" borderId="0" xfId="0">
      <alignment vertical="center"/>
    </xf>
    <xf numFmtId="0" fontId="4" fillId="0" borderId="0" xfId="0" applyFont="1" applyAlignment="1">
      <alignment horizontal="left" vertical="center" shrinkToFit="1"/>
    </xf>
    <xf numFmtId="0" fontId="4" fillId="0" borderId="0" xfId="0" applyFont="1" applyAlignment="1">
      <alignment horizontal="center" vertical="center" shrinkToFit="1"/>
    </xf>
    <xf numFmtId="176" fontId="4" fillId="0" borderId="0" xfId="0" applyNumberFormat="1" applyFont="1" applyAlignment="1">
      <alignment horizontal="right" vertical="center" shrinkToFit="1"/>
    </xf>
    <xf numFmtId="0" fontId="5" fillId="0" borderId="0" xfId="0" applyFont="1" applyAlignment="1">
      <alignment horizontal="left" vertical="center"/>
    </xf>
    <xf numFmtId="0" fontId="6" fillId="0" borderId="0" xfId="0" applyFont="1" applyAlignment="1">
      <alignment horizontal="left" vertical="center" shrinkToFit="1"/>
    </xf>
    <xf numFmtId="0" fontId="6" fillId="2" borderId="1" xfId="0" applyFont="1" applyFill="1" applyBorder="1" applyAlignment="1">
      <alignment horizontal="center" vertical="center" shrinkToFit="1"/>
    </xf>
    <xf numFmtId="0" fontId="7" fillId="0" borderId="1" xfId="0" applyFont="1" applyBorder="1" applyAlignment="1">
      <alignment horizontal="center" vertical="center" shrinkToFit="1"/>
    </xf>
    <xf numFmtId="0" fontId="8" fillId="0" borderId="0" xfId="0" applyFont="1" applyAlignment="1">
      <alignment horizontal="right" vertical="center" shrinkToFit="1"/>
    </xf>
    <xf numFmtId="0" fontId="6" fillId="0" borderId="1" xfId="2" applyFont="1" applyFill="1" applyBorder="1" applyAlignment="1" applyProtection="1">
      <alignment horizontal="left" vertical="center" wrapText="1"/>
      <protection locked="0"/>
    </xf>
    <xf numFmtId="0" fontId="7" fillId="0" borderId="1" xfId="0" applyFont="1" applyBorder="1" applyAlignment="1">
      <alignment horizontal="left" vertical="center" wrapText="1"/>
    </xf>
    <xf numFmtId="0" fontId="9" fillId="0" borderId="0" xfId="0" applyFont="1" applyAlignment="1">
      <alignment horizontal="left" vertical="center" shrinkToFit="1"/>
    </xf>
    <xf numFmtId="0" fontId="7" fillId="0" borderId="1" xfId="0" applyFont="1" applyBorder="1" applyAlignment="1">
      <alignment horizontal="left" vertical="center" shrinkToFit="1"/>
    </xf>
    <xf numFmtId="0" fontId="9" fillId="0" borderId="0" xfId="0" applyFont="1" applyAlignment="1">
      <alignment horizontal="center" vertical="center" shrinkToFit="1"/>
    </xf>
    <xf numFmtId="0" fontId="7" fillId="0" borderId="1" xfId="0" applyFont="1" applyBorder="1" applyAlignment="1">
      <alignment horizontal="center" vertical="center" wrapText="1" shrinkToFit="1"/>
    </xf>
    <xf numFmtId="0" fontId="10" fillId="0" borderId="1" xfId="0" applyFont="1" applyBorder="1" applyAlignment="1">
      <alignment horizontal="center" vertical="center" wrapText="1" shrinkToFit="1"/>
    </xf>
    <xf numFmtId="0" fontId="4" fillId="0" borderId="0" xfId="0" applyFont="1" applyBorder="1" applyAlignment="1">
      <alignment horizontal="left" vertical="center" shrinkToFit="1"/>
    </xf>
    <xf numFmtId="0" fontId="10" fillId="2" borderId="1" xfId="0" applyFont="1" applyFill="1" applyBorder="1" applyAlignment="1">
      <alignment horizontal="center" vertical="center" wrapText="1" shrinkToFit="1"/>
    </xf>
    <xf numFmtId="0" fontId="7" fillId="0" borderId="1" xfId="0" applyFont="1" applyBorder="1" applyAlignment="1" applyProtection="1">
      <alignment horizontal="center" vertical="center" shrinkToFit="1"/>
      <protection locked="0"/>
    </xf>
    <xf numFmtId="0" fontId="4" fillId="0" borderId="0" xfId="0" applyFont="1" applyBorder="1" applyAlignment="1">
      <alignment horizontal="center" vertical="center" shrinkToFit="1"/>
    </xf>
    <xf numFmtId="38" fontId="7" fillId="0" borderId="1" xfId="4" applyFont="1" applyBorder="1" applyAlignment="1">
      <alignment horizontal="center" vertical="center" shrinkToFit="1"/>
    </xf>
    <xf numFmtId="0" fontId="8" fillId="0" borderId="0" xfId="0" applyFont="1" applyAlignment="1">
      <alignment horizontal="left" vertical="center" shrinkToFit="1"/>
    </xf>
    <xf numFmtId="0" fontId="11" fillId="0" borderId="2" xfId="0" applyFont="1" applyBorder="1" applyAlignment="1">
      <alignment horizontal="center" vertical="center" shrinkToFit="1"/>
    </xf>
    <xf numFmtId="38" fontId="7" fillId="0" borderId="1" xfId="4" applyFont="1" applyBorder="1" applyAlignment="1">
      <alignment horizontal="right" vertical="center" shrinkToFit="1"/>
    </xf>
    <xf numFmtId="176" fontId="8" fillId="0" borderId="0" xfId="0" applyNumberFormat="1" applyFont="1" applyAlignment="1">
      <alignment horizontal="right" vertical="center" shrinkToFit="1"/>
    </xf>
    <xf numFmtId="176" fontId="11" fillId="0" borderId="2" xfId="0" applyNumberFormat="1" applyFont="1" applyBorder="1" applyAlignment="1">
      <alignment horizontal="right" vertical="center" shrinkToFit="1"/>
    </xf>
    <xf numFmtId="176" fontId="7" fillId="0" borderId="1" xfId="0" applyNumberFormat="1" applyFont="1" applyBorder="1" applyAlignment="1">
      <alignment horizontal="center" vertical="center" shrinkToFit="1"/>
    </xf>
    <xf numFmtId="0" fontId="8" fillId="0" borderId="1" xfId="0" applyFont="1" applyBorder="1" applyAlignment="1">
      <alignment horizontal="left" vertical="center" shrinkToFit="1"/>
    </xf>
    <xf numFmtId="0" fontId="8" fillId="0" borderId="0" xfId="0" applyFont="1" applyAlignment="1">
      <alignment horizontal="center" vertical="center" shrinkToFit="1"/>
    </xf>
    <xf numFmtId="0" fontId="12" fillId="0" borderId="0" xfId="0" applyFont="1" applyProtection="1">
      <alignment vertical="center"/>
    </xf>
    <xf numFmtId="0" fontId="12" fillId="0" borderId="0" xfId="0" applyFont="1" applyAlignment="1" applyProtection="1">
      <alignment vertical="center" wrapText="1"/>
    </xf>
    <xf numFmtId="0" fontId="13" fillId="0" borderId="0" xfId="2" applyFont="1" applyAlignment="1" applyProtection="1">
      <alignment horizontal="left" vertical="top" wrapText="1"/>
    </xf>
    <xf numFmtId="0" fontId="6" fillId="3" borderId="1" xfId="2" applyFont="1" applyFill="1" applyBorder="1" applyAlignment="1" applyProtection="1">
      <alignment horizontal="center" vertical="center" wrapText="1"/>
    </xf>
    <xf numFmtId="0" fontId="6" fillId="0" borderId="1" xfId="2" applyFont="1" applyFill="1" applyBorder="1" applyAlignment="1" applyProtection="1">
      <alignment horizontal="center" vertical="center" wrapText="1"/>
    </xf>
    <xf numFmtId="0" fontId="6" fillId="0" borderId="1" xfId="2" applyFont="1" applyFill="1" applyBorder="1" applyAlignment="1" applyProtection="1">
      <alignment horizontal="center" vertical="center" wrapText="1" shrinkToFit="1"/>
    </xf>
    <xf numFmtId="0" fontId="6" fillId="0" borderId="1" xfId="2" applyFont="1" applyFill="1" applyBorder="1" applyAlignment="1" applyProtection="1">
      <alignment horizontal="center" vertical="center"/>
    </xf>
    <xf numFmtId="0" fontId="6" fillId="0" borderId="3" xfId="2" applyFont="1" applyFill="1" applyBorder="1" applyAlignment="1" applyProtection="1">
      <alignment horizontal="center" vertical="center" wrapText="1" shrinkToFit="1"/>
    </xf>
    <xf numFmtId="0" fontId="14" fillId="0" borderId="1" xfId="2" applyFont="1" applyFill="1" applyBorder="1" applyAlignment="1" applyProtection="1">
      <alignment horizontal="center" vertical="center" wrapText="1" shrinkToFit="1"/>
    </xf>
    <xf numFmtId="0" fontId="6" fillId="0" borderId="1" xfId="2" applyFont="1" applyFill="1" applyBorder="1" applyAlignment="1" applyProtection="1">
      <alignment horizontal="left" vertical="center" wrapText="1"/>
    </xf>
    <xf numFmtId="0" fontId="14" fillId="0" borderId="1" xfId="2" applyFont="1" applyFill="1" applyBorder="1" applyAlignment="1" applyProtection="1">
      <alignment horizontal="left" vertical="center" wrapText="1"/>
    </xf>
    <xf numFmtId="0" fontId="6" fillId="0" borderId="1" xfId="2" applyFont="1" applyFill="1" applyBorder="1" applyAlignment="1" applyProtection="1">
      <alignment horizontal="left" vertical="center" wrapText="1" shrinkToFit="1"/>
    </xf>
    <xf numFmtId="0" fontId="6" fillId="0" borderId="1" xfId="2" applyFont="1" applyFill="1" applyBorder="1" applyAlignment="1" applyProtection="1">
      <alignment vertical="center" wrapText="1" shrinkToFit="1"/>
    </xf>
    <xf numFmtId="0" fontId="14" fillId="0" borderId="1" xfId="2" applyFont="1" applyFill="1" applyBorder="1" applyAlignment="1" applyProtection="1">
      <alignment vertical="center" wrapText="1" shrinkToFit="1"/>
    </xf>
    <xf numFmtId="0" fontId="14" fillId="0" borderId="1" xfId="2" applyFont="1" applyFill="1" applyBorder="1" applyAlignment="1" applyProtection="1">
      <alignment horizontal="left" vertical="center" wrapText="1" shrinkToFit="1"/>
    </xf>
    <xf numFmtId="0" fontId="6" fillId="0" borderId="1" xfId="2" applyFont="1" applyFill="1" applyBorder="1" applyAlignment="1" applyProtection="1">
      <alignment horizontal="left" vertical="center"/>
    </xf>
    <xf numFmtId="0" fontId="14" fillId="0" borderId="1" xfId="2" applyFont="1" applyFill="1" applyBorder="1" applyAlignment="1" applyProtection="1">
      <alignment horizontal="left" vertical="center"/>
    </xf>
    <xf numFmtId="0" fontId="6" fillId="0" borderId="3" xfId="2" applyFont="1" applyFill="1" applyBorder="1" applyAlignment="1" applyProtection="1">
      <alignment vertical="center" wrapText="1" shrinkToFit="1"/>
    </xf>
    <xf numFmtId="0" fontId="6" fillId="0" borderId="1" xfId="0" applyFont="1" applyBorder="1" applyAlignment="1" applyProtection="1">
      <alignment horizontal="left" vertical="center" shrinkToFit="1"/>
    </xf>
    <xf numFmtId="0" fontId="15" fillId="3" borderId="1" xfId="2" applyFont="1" applyFill="1" applyBorder="1" applyAlignment="1" applyProtection="1">
      <alignment horizontal="center" vertical="center" wrapText="1"/>
    </xf>
    <xf numFmtId="0" fontId="6" fillId="0" borderId="4" xfId="2" applyFont="1" applyFill="1" applyBorder="1" applyAlignment="1" applyProtection="1">
      <alignment vertical="center" wrapText="1"/>
    </xf>
    <xf numFmtId="0" fontId="14" fillId="0" borderId="4" xfId="2" applyFont="1" applyFill="1" applyBorder="1" applyAlignment="1" applyProtection="1">
      <alignment vertical="center" wrapText="1"/>
    </xf>
    <xf numFmtId="0" fontId="14" fillId="0" borderId="1" xfId="2" applyFont="1" applyFill="1" applyBorder="1" applyAlignment="1" applyProtection="1">
      <alignment horizontal="center" vertical="center" wrapText="1"/>
    </xf>
    <xf numFmtId="0" fontId="6" fillId="0" borderId="1" xfId="0" applyFont="1" applyBorder="1" applyAlignment="1" applyProtection="1">
      <alignment horizontal="center" vertical="center" shrinkToFit="1"/>
    </xf>
    <xf numFmtId="0" fontId="14" fillId="0" borderId="1" xfId="0" applyFont="1" applyBorder="1" applyAlignment="1" applyProtection="1">
      <alignment horizontal="center" vertical="center" shrinkToFit="1"/>
    </xf>
    <xf numFmtId="0" fontId="14" fillId="0" borderId="1" xfId="2" applyFont="1" applyFill="1" applyBorder="1" applyAlignment="1" applyProtection="1">
      <alignment horizontal="center" vertical="center"/>
    </xf>
    <xf numFmtId="0" fontId="16" fillId="0" borderId="1" xfId="2" applyFont="1" applyFill="1" applyBorder="1" applyAlignment="1" applyProtection="1">
      <alignment horizontal="center" vertical="center" wrapText="1" shrinkToFit="1"/>
    </xf>
    <xf numFmtId="0" fontId="6" fillId="0" borderId="3" xfId="2" applyFont="1" applyFill="1" applyBorder="1" applyAlignment="1" applyProtection="1">
      <alignment horizontal="center" vertical="center"/>
    </xf>
    <xf numFmtId="0" fontId="15" fillId="4" borderId="1" xfId="2" applyFont="1" applyFill="1" applyBorder="1" applyAlignment="1" applyProtection="1">
      <alignment horizontal="center" vertical="center" wrapText="1"/>
    </xf>
    <xf numFmtId="0" fontId="14" fillId="0" borderId="3" xfId="2" applyFont="1" applyFill="1" applyBorder="1" applyAlignment="1" applyProtection="1">
      <alignment horizontal="center" vertical="center" wrapText="1"/>
    </xf>
    <xf numFmtId="0" fontId="6" fillId="0" borderId="1" xfId="2" applyFont="1" applyFill="1" applyBorder="1" applyAlignment="1" applyProtection="1">
      <alignment vertical="center" wrapText="1"/>
    </xf>
    <xf numFmtId="0" fontId="6" fillId="0" borderId="3" xfId="2" applyFont="1" applyFill="1" applyBorder="1" applyAlignment="1" applyProtection="1">
      <alignment horizontal="left" vertical="center" wrapText="1"/>
    </xf>
    <xf numFmtId="0" fontId="16" fillId="0" borderId="1" xfId="2" applyFont="1" applyFill="1" applyBorder="1" applyAlignment="1" applyProtection="1">
      <alignment horizontal="center" vertical="center" wrapText="1"/>
    </xf>
    <xf numFmtId="0" fontId="6" fillId="0" borderId="3" xfId="2" applyFont="1" applyFill="1" applyBorder="1" applyAlignment="1" applyProtection="1">
      <alignment horizontal="center" vertical="center" wrapText="1"/>
    </xf>
    <xf numFmtId="0" fontId="16" fillId="0" borderId="1" xfId="2" applyFont="1" applyFill="1" applyBorder="1" applyAlignment="1" applyProtection="1">
      <alignment horizontal="center" vertical="center"/>
    </xf>
    <xf numFmtId="177" fontId="6" fillId="3" borderId="1" xfId="2" applyNumberFormat="1" applyFont="1" applyFill="1" applyBorder="1" applyAlignment="1" applyProtection="1">
      <alignment horizontal="center" vertical="center" wrapText="1"/>
    </xf>
    <xf numFmtId="177" fontId="6" fillId="0" borderId="1" xfId="2" applyNumberFormat="1" applyFont="1" applyFill="1" applyBorder="1" applyAlignment="1" applyProtection="1">
      <alignment horizontal="center" vertical="center" wrapText="1"/>
    </xf>
    <xf numFmtId="177" fontId="6" fillId="0" borderId="1" xfId="2" applyNumberFormat="1" applyFont="1" applyFill="1" applyBorder="1" applyAlignment="1" applyProtection="1">
      <alignment horizontal="center" vertical="center" wrapText="1" shrinkToFit="1"/>
    </xf>
    <xf numFmtId="177" fontId="6" fillId="0" borderId="1" xfId="2" applyNumberFormat="1" applyFont="1" applyFill="1" applyBorder="1" applyAlignment="1" applyProtection="1">
      <alignment horizontal="center" vertical="center"/>
    </xf>
    <xf numFmtId="177" fontId="6" fillId="0" borderId="3" xfId="2" applyNumberFormat="1" applyFont="1" applyFill="1" applyBorder="1" applyAlignment="1" applyProtection="1">
      <alignment horizontal="center" vertical="center"/>
    </xf>
    <xf numFmtId="177" fontId="6" fillId="0" borderId="3" xfId="2" applyNumberFormat="1" applyFont="1" applyFill="1" applyBorder="1" applyAlignment="1" applyProtection="1">
      <alignment horizontal="center" vertical="center" wrapText="1" shrinkToFit="1"/>
    </xf>
    <xf numFmtId="177" fontId="6" fillId="0" borderId="1" xfId="2" applyNumberFormat="1" applyFont="1" applyFill="1" applyBorder="1" applyAlignment="1" applyProtection="1">
      <alignment horizontal="center" vertical="center" shrinkToFit="1"/>
    </xf>
    <xf numFmtId="177" fontId="14" fillId="0" borderId="1" xfId="2" applyNumberFormat="1" applyFont="1" applyFill="1" applyBorder="1" applyAlignment="1" applyProtection="1">
      <alignment horizontal="center" vertical="center" wrapText="1"/>
    </xf>
    <xf numFmtId="0" fontId="6" fillId="0" borderId="1" xfId="2" applyFont="1" applyFill="1" applyBorder="1" applyProtection="1">
      <alignment vertical="center"/>
    </xf>
    <xf numFmtId="0" fontId="6" fillId="0" borderId="3" xfId="2" applyFont="1" applyFill="1" applyBorder="1" applyProtection="1">
      <alignment vertical="center"/>
    </xf>
    <xf numFmtId="0" fontId="6" fillId="0" borderId="1" xfId="2" applyFont="1" applyFill="1" applyBorder="1" applyAlignment="1" applyProtection="1">
      <alignment vertical="center"/>
    </xf>
    <xf numFmtId="0" fontId="6" fillId="3" borderId="5" xfId="2" applyFont="1" applyFill="1" applyBorder="1" applyAlignment="1" applyProtection="1">
      <alignment horizontal="left" vertical="center" wrapText="1"/>
    </xf>
    <xf numFmtId="0" fontId="6" fillId="0" borderId="5" xfId="2" applyFont="1" applyFill="1" applyBorder="1" applyAlignment="1" applyProtection="1">
      <alignment vertical="center" wrapText="1"/>
    </xf>
    <xf numFmtId="0" fontId="6" fillId="3" borderId="1" xfId="2" applyFont="1" applyFill="1" applyBorder="1" applyAlignment="1" applyProtection="1">
      <alignment horizontal="left" vertical="center" wrapText="1"/>
    </xf>
    <xf numFmtId="0" fontId="6" fillId="0" borderId="6" xfId="2" applyFont="1" applyFill="1" applyBorder="1" applyAlignment="1" applyProtection="1">
      <alignment vertical="center" wrapText="1"/>
    </xf>
    <xf numFmtId="56" fontId="17" fillId="0" borderId="0" xfId="2" applyNumberFormat="1" applyFont="1" applyFill="1" applyProtection="1">
      <alignment vertical="center"/>
    </xf>
    <xf numFmtId="0" fontId="17" fillId="0" borderId="0" xfId="2" applyFont="1" applyFill="1" applyProtection="1">
      <alignment vertical="center"/>
    </xf>
    <xf numFmtId="0" fontId="17" fillId="0" borderId="0" xfId="2" applyFont="1" applyFill="1" applyAlignment="1" applyProtection="1">
      <alignment vertical="center" wrapText="1"/>
    </xf>
    <xf numFmtId="0" fontId="17" fillId="0" borderId="0" xfId="2" applyFont="1" applyFill="1" applyBorder="1" applyProtection="1">
      <alignment vertical="center"/>
    </xf>
    <xf numFmtId="0" fontId="17" fillId="0" borderId="0" xfId="2" applyFont="1" applyFill="1" applyBorder="1" applyAlignment="1" applyProtection="1">
      <alignment vertical="center"/>
    </xf>
    <xf numFmtId="0" fontId="18" fillId="0" borderId="0" xfId="0" applyFont="1">
      <alignment vertical="center"/>
    </xf>
    <xf numFmtId="0" fontId="18" fillId="0" borderId="0" xfId="0" applyFont="1" applyAlignment="1">
      <alignment horizontal="center" vertical="center"/>
    </xf>
    <xf numFmtId="0" fontId="18" fillId="0" borderId="0" xfId="0" applyFont="1" applyAlignment="1">
      <alignment horizontal="right" vertical="center"/>
    </xf>
    <xf numFmtId="0" fontId="18" fillId="0" borderId="1" xfId="0" applyFont="1" applyBorder="1">
      <alignment vertical="center"/>
    </xf>
    <xf numFmtId="0" fontId="18" fillId="0" borderId="1" xfId="2" applyNumberFormat="1" applyFont="1" applyFill="1" applyBorder="1" applyAlignment="1">
      <alignment vertical="center" wrapText="1"/>
    </xf>
    <xf numFmtId="0" fontId="19" fillId="0" borderId="1" xfId="2" applyNumberFormat="1" applyFont="1" applyFill="1" applyBorder="1" applyAlignment="1">
      <alignment vertical="center" wrapText="1"/>
    </xf>
    <xf numFmtId="0" fontId="18" fillId="0" borderId="1" xfId="0" applyFont="1" applyBorder="1" applyAlignment="1">
      <alignment horizontal="center" vertical="center"/>
    </xf>
    <xf numFmtId="0" fontId="18" fillId="0" borderId="1" xfId="2" applyNumberFormat="1" applyFont="1" applyFill="1" applyBorder="1" applyAlignment="1">
      <alignment horizontal="center" vertical="center" wrapText="1"/>
    </xf>
    <xf numFmtId="0" fontId="19" fillId="0" borderId="1" xfId="2" applyNumberFormat="1" applyFont="1" applyFill="1" applyBorder="1" applyAlignment="1">
      <alignment horizontal="center" vertical="center" wrapText="1"/>
    </xf>
    <xf numFmtId="0" fontId="18" fillId="0" borderId="0" xfId="0" applyFont="1" applyAlignment="1">
      <alignment horizontal="left" vertical="center"/>
    </xf>
    <xf numFmtId="0" fontId="18" fillId="0" borderId="1" xfId="0" applyFont="1" applyBorder="1" applyAlignment="1">
      <alignment horizontal="right" vertical="center"/>
    </xf>
    <xf numFmtId="0" fontId="2" fillId="0" borderId="0" xfId="3">
      <alignment vertical="center"/>
    </xf>
    <xf numFmtId="0" fontId="2" fillId="0" borderId="0" xfId="3" applyFont="1" applyAlignment="1">
      <alignment horizontal="center" vertical="center"/>
    </xf>
    <xf numFmtId="0" fontId="2" fillId="2" borderId="0" xfId="3" applyFill="1">
      <alignment vertical="center"/>
    </xf>
    <xf numFmtId="49" fontId="6" fillId="0" borderId="1" xfId="1" applyNumberFormat="1" applyFont="1" applyFill="1" applyBorder="1" applyAlignment="1" applyProtection="1">
      <alignment horizontal="center" vertical="center"/>
    </xf>
    <xf numFmtId="0" fontId="6" fillId="0" borderId="1" xfId="2" applyFont="1" applyFill="1" applyBorder="1" applyAlignment="1" applyProtection="1">
      <alignment vertical="center" shrinkToFit="1"/>
    </xf>
    <xf numFmtId="0" fontId="6" fillId="0" borderId="1" xfId="2" applyFont="1" applyFill="1" applyBorder="1" applyAlignment="1" applyProtection="1">
      <alignment horizontal="justify" vertical="center" wrapText="1"/>
    </xf>
    <xf numFmtId="0" fontId="14" fillId="0" borderId="1" xfId="2" applyFont="1" applyFill="1" applyBorder="1" applyProtection="1">
      <alignment vertical="center"/>
    </xf>
    <xf numFmtId="0" fontId="14" fillId="0" borderId="1" xfId="2" applyFont="1" applyFill="1" applyBorder="1" applyAlignment="1" applyProtection="1">
      <alignment vertical="center" shrinkToFit="1"/>
    </xf>
    <xf numFmtId="57" fontId="6" fillId="0" borderId="1" xfId="1" quotePrefix="1" applyNumberFormat="1" applyFont="1" applyFill="1" applyBorder="1" applyAlignment="1" applyProtection="1">
      <alignment horizontal="center" vertical="center"/>
    </xf>
    <xf numFmtId="178" fontId="6" fillId="0" borderId="1" xfId="2" applyNumberFormat="1" applyFont="1" applyFill="1" applyBorder="1" applyAlignment="1" applyProtection="1">
      <alignment horizontal="center" vertical="center" wrapText="1" shrinkToFit="1"/>
    </xf>
    <xf numFmtId="177" fontId="6" fillId="0" borderId="1" xfId="1" quotePrefix="1" applyNumberFormat="1" applyFont="1" applyFill="1" applyBorder="1" applyAlignment="1" applyProtection="1">
      <alignment horizontal="center" vertical="center"/>
    </xf>
    <xf numFmtId="177" fontId="6" fillId="0" borderId="1" xfId="1" quotePrefix="1" applyNumberFormat="1" applyFont="1" applyFill="1" applyBorder="1" applyAlignment="1" applyProtection="1">
      <alignment horizontal="center" vertical="center" wrapText="1" shrinkToFit="1"/>
    </xf>
    <xf numFmtId="177" fontId="14" fillId="0" borderId="1" xfId="1" quotePrefix="1" applyNumberFormat="1" applyFont="1" applyFill="1" applyBorder="1" applyAlignment="1" applyProtection="1">
      <alignment horizontal="center" vertical="center"/>
    </xf>
    <xf numFmtId="177" fontId="14" fillId="0" borderId="1" xfId="2" applyNumberFormat="1" applyFont="1" applyFill="1" applyBorder="1" applyAlignment="1" applyProtection="1">
      <alignment horizontal="center" vertical="center"/>
    </xf>
  </cellXfs>
  <cellStyles count="5">
    <cellStyle name="標準" xfId="0" builtinId="0"/>
    <cellStyle name="標準 2" xfId="1"/>
    <cellStyle name="標準_r8.6.1" xfId="2"/>
    <cellStyle name="標準_食事提供加算(2026.06.01) (1)" xfId="3"/>
    <cellStyle name="桁区切り" xfId="4" builtinId="6"/>
  </cellStyles>
  <dxfs count="27">
    <dxf>
      <font>
        <name val="BIZ UD明朝 Medium"/>
        <b val="0"/>
        <i val="0"/>
        <strike val="0"/>
        <color auto="1"/>
        <sz val="14"/>
        <u val="none"/>
        <vertAlign val="baseline"/>
      </font>
      <fill>
        <patternFill patternType="none">
          <fgColor auto="1"/>
          <bgColor indexed="65"/>
        </patternFill>
      </fill>
      <alignment vertical="center" wrapText="1" readingOrder="0"/>
      <border>
        <left style="thin">
          <color indexed="64"/>
        </left>
        <right style="thin">
          <color indexed="64"/>
        </right>
        <top style="thin">
          <color indexed="64"/>
        </top>
        <bottom style="thin">
          <color indexed="64"/>
        </bottom>
        <diagonal/>
      </border>
      <protection locked="1" hidden="0"/>
    </dxf>
    <dxf>
      <font>
        <name val="BIZ UD明朝 Medium"/>
        <b val="0"/>
        <i val="0"/>
        <strike val="0"/>
        <color auto="1"/>
        <sz val="14"/>
        <u val="none"/>
        <vertAlign val="baseline"/>
      </font>
      <numFmt numFmtId="0" formatCode="General"/>
      <fill>
        <patternFill patternType="none">
          <bgColor indexed="65"/>
        </patternFill>
      </fill>
      <alignment vertical="center" wrapText="1" readingOrder="0"/>
      <border>
        <left style="thin">
          <color indexed="64"/>
        </left>
        <right/>
        <top style="thin">
          <color indexed="64"/>
        </top>
        <bottom style="thin">
          <color indexed="64"/>
        </bottom>
        <vertical>
          <color auto="1"/>
        </vertical>
        <horizontal>
          <color auto="1"/>
        </horizontal>
      </border>
      <protection locked="1" hidden="0"/>
    </dxf>
    <dxf>
      <font>
        <name val="BIZ UD明朝 Medium"/>
        <b val="0"/>
        <i val="0"/>
        <strike val="0"/>
        <color auto="1"/>
        <sz val="14"/>
        <u val="none"/>
        <vertAlign val="baseline"/>
      </font>
      <fill>
        <patternFill patternType="none">
          <bgColor indexed="65"/>
        </patternFill>
      </fill>
      <border>
        <left style="thin">
          <color indexed="64"/>
        </left>
        <right style="thin">
          <color indexed="64"/>
        </right>
        <top style="thin">
          <color indexed="64"/>
        </top>
        <bottom style="thin">
          <color indexed="64"/>
        </bottom>
        <vertical>
          <color auto="1"/>
        </vertical>
        <horizontal>
          <color auto="1"/>
        </horizontal>
      </border>
      <protection locked="1" hidden="0"/>
    </dxf>
    <dxf>
      <font>
        <name val="BIZ UD明朝 Medium"/>
        <b val="0"/>
        <i val="0"/>
        <strike val="0"/>
        <color auto="1"/>
        <sz val="14"/>
        <u val="none"/>
        <vertAlign val="baseline"/>
      </font>
      <fill>
        <patternFill patternType="none">
          <bgColor indexed="65"/>
        </patternFill>
      </fill>
      <border>
        <left style="thin">
          <color indexed="64"/>
        </left>
        <right style="thin">
          <color indexed="64"/>
        </right>
        <top style="thin">
          <color indexed="64"/>
        </top>
        <bottom style="thin">
          <color indexed="64"/>
        </bottom>
        <vertical>
          <color auto="1"/>
        </vertical>
        <horizontal>
          <color auto="1"/>
        </horizontal>
      </border>
      <protection locked="1" hidden="0"/>
    </dxf>
    <dxf>
      <font>
        <name val="BIZ UD明朝 Medium"/>
        <b val="0"/>
        <i val="0"/>
        <strike val="0"/>
        <color auto="1"/>
        <sz val="14"/>
        <u val="none"/>
        <vertAlign val="baseline"/>
      </font>
      <fill>
        <patternFill patternType="none">
          <bgColor indexed="65"/>
        </patternFill>
      </fill>
      <border>
        <left style="thin">
          <color indexed="64"/>
        </left>
        <right style="thin">
          <color indexed="64"/>
        </right>
        <top style="thin">
          <color indexed="64"/>
        </top>
        <bottom style="thin">
          <color indexed="64"/>
        </bottom>
        <vertical>
          <color auto="1"/>
        </vertical>
        <horizontal>
          <color auto="1"/>
        </horizontal>
      </border>
      <protection locked="1" hidden="0"/>
    </dxf>
    <dxf>
      <font>
        <name val="BIZ UD明朝 Medium"/>
        <b val="0"/>
        <i val="0"/>
        <strike val="0"/>
        <color auto="1"/>
        <sz val="14"/>
        <u val="none"/>
        <vertAlign val="baseline"/>
      </font>
      <numFmt numFmtId="177" formatCode="[$-411]ge\.m\.d;@"/>
      <fill>
        <patternFill patternType="none">
          <bgColor indexed="65"/>
        </patternFill>
      </fill>
      <alignment horizontal="center" vertical="center" wrapText="1" shrinkToFit="1" readingOrder="0"/>
      <border>
        <left style="thin">
          <color indexed="64"/>
        </left>
        <right style="thin">
          <color indexed="64"/>
        </right>
        <top style="thin">
          <color indexed="64"/>
        </top>
        <bottom style="thin">
          <color indexed="64"/>
        </bottom>
        <vertical>
          <color auto="1"/>
        </vertical>
        <horizontal>
          <color auto="1"/>
        </horizontal>
      </border>
      <protection locked="1" hidden="0"/>
    </dxf>
    <dxf>
      <font>
        <name val="BIZ UD明朝 Medium"/>
        <b val="0"/>
        <i val="0"/>
        <strike val="0"/>
        <color auto="1"/>
        <sz val="14"/>
        <u val="none"/>
        <vertAlign val="baseline"/>
      </font>
      <numFmt numFmtId="177" formatCode="[$-411]ge\.m\.d;@"/>
      <fill>
        <patternFill patternType="none">
          <bgColor indexed="65"/>
        </patternFill>
      </fill>
      <alignment horizontal="center" vertical="center" wrapText="1" shrinkToFit="1" readingOrder="0"/>
      <border>
        <left style="thin">
          <color indexed="64"/>
        </left>
        <right style="thin">
          <color indexed="64"/>
        </right>
        <top style="thin">
          <color indexed="64"/>
        </top>
        <bottom style="thin">
          <color indexed="64"/>
        </bottom>
        <vertical>
          <color auto="1"/>
        </vertical>
        <horizontal>
          <color auto="1"/>
        </horizontal>
      </border>
      <protection locked="1" hidden="0"/>
    </dxf>
    <dxf>
      <font>
        <name val="BIZ UD明朝 Medium"/>
        <sz val="14"/>
      </font>
      <alignment horizontal="center" readingOrder="0"/>
      <border>
        <left style="thin">
          <color indexed="64"/>
        </left>
        <right style="thin">
          <color indexed="64"/>
        </right>
        <top style="thin">
          <color indexed="64"/>
        </top>
        <bottom/>
        <diagonal/>
        <vertical style="thin">
          <color indexed="64"/>
        </vertical>
      </border>
      <protection locked="1" hidden="0"/>
    </dxf>
    <dxf>
      <font>
        <name val="BIZ UD明朝 Medium"/>
        <sz val="14"/>
      </font>
      <alignment horizontal="center" readingOrder="0"/>
      <border>
        <left style="thin">
          <color indexed="64"/>
        </left>
        <right style="thin">
          <color indexed="64"/>
        </right>
        <top style="thin">
          <color indexed="64"/>
        </top>
        <bottom/>
        <diagonal/>
        <vertical style="thin">
          <color indexed="64"/>
        </vertical>
      </border>
      <protection locked="1" hidden="0"/>
    </dxf>
    <dxf>
      <font>
        <name val="BIZ UD明朝 Medium"/>
        <sz val="14"/>
      </font>
      <numFmt numFmtId="0" formatCode="General"/>
      <alignment wrapText="1" readingOrder="0"/>
      <border>
        <left style="thin">
          <color indexed="64"/>
        </left>
        <right style="thin">
          <color indexed="64"/>
        </right>
        <top style="thin">
          <color indexed="64"/>
        </top>
        <bottom/>
        <vertical style="thin">
          <color indexed="64"/>
        </vertical>
      </border>
      <protection locked="1" hidden="0"/>
    </dxf>
    <dxf>
      <font>
        <name val="BIZ UD明朝 Medium"/>
        <sz val="14"/>
      </font>
      <alignment horizontal="center" readingOrder="0"/>
      <border>
        <left style="thin">
          <color indexed="64"/>
        </left>
        <right style="thin">
          <color indexed="64"/>
        </right>
        <top style="thin">
          <color indexed="64"/>
        </top>
        <bottom/>
        <diagonal/>
        <vertical style="thin">
          <color indexed="64"/>
        </vertical>
      </border>
      <protection locked="1" hidden="0"/>
    </dxf>
    <dxf>
      <font>
        <name val="BIZ UD明朝 Medium"/>
        <sz val="14"/>
      </font>
      <numFmt numFmtId="0" formatCode="General"/>
      <alignment horizontal="center" readingOrder="0"/>
      <border>
        <left style="thin">
          <color indexed="64"/>
        </left>
        <right style="thin">
          <color indexed="64"/>
        </right>
        <top style="thin">
          <color indexed="64"/>
        </top>
        <bottom/>
        <vertical style="thin">
          <color indexed="64"/>
        </vertical>
      </border>
      <protection locked="1" hidden="0"/>
    </dxf>
    <dxf>
      <font>
        <name val="BIZ UD明朝 Medium"/>
        <color auto="1"/>
        <sz val="14"/>
      </font>
      <fill>
        <patternFill patternType="none">
          <fgColor auto="1"/>
          <bgColor indexed="65"/>
        </patternFill>
      </fill>
      <alignment vertical="center" wrapText="1" readingOrder="0"/>
      <protection locked="1" hidden="0"/>
    </dxf>
    <dxf>
      <font>
        <name val="BIZ UD明朝 Medium"/>
        <color theme="1"/>
        <sz val="14"/>
      </font>
      <alignment horizontal="center" wrapText="1" readingOrder="0"/>
      <border>
        <left style="thin">
          <color indexed="64"/>
        </left>
        <right style="thin">
          <color indexed="64"/>
        </right>
        <top style="thin">
          <color indexed="64"/>
        </top>
        <bottom/>
        <diagonal/>
        <vertical style="thin">
          <color indexed="64"/>
        </vertical>
      </border>
    </dxf>
    <dxf>
      <font>
        <name val="BIZ UD明朝 Medium"/>
        <color theme="1"/>
        <sz val="14"/>
      </font>
      <alignment horizontal="center" wrapText="1" readingOrder="0"/>
      <border>
        <left style="thin">
          <color indexed="64"/>
        </left>
        <right style="thin">
          <color indexed="64"/>
        </right>
        <top style="thin">
          <color indexed="64"/>
        </top>
        <bottom style="thin">
          <color indexed="64"/>
        </bottom>
        <diagonal/>
        <vertical style="thin">
          <color indexed="64"/>
        </vertical>
        <horizontal style="thin">
          <color indexed="64"/>
        </horizontal>
      </border>
    </dxf>
    <dxf>
      <font>
        <name val="BIZ UD明朝 Medium"/>
        <color theme="1"/>
        <sz val="14"/>
      </font>
      <alignment horizontal="center" wrapText="1" readingOrder="0"/>
      <border>
        <left style="thin">
          <color indexed="64"/>
        </left>
        <right style="thin">
          <color indexed="64"/>
        </right>
        <top style="thin">
          <color indexed="64"/>
        </top>
        <bottom style="thin">
          <color indexed="64"/>
        </bottom>
        <diagonal/>
        <vertical style="thin">
          <color indexed="64"/>
        </vertical>
        <horizontal style="thin">
          <color indexed="64"/>
        </horizontal>
      </border>
      <protection locked="1" hidden="0"/>
    </dxf>
    <dxf>
      <font>
        <name val="BIZ UD明朝 Medium"/>
        <sz val="14"/>
      </font>
      <alignment horizontal="center" readingOrder="0"/>
      <border>
        <left style="thin">
          <color indexed="64"/>
        </left>
        <right style="thin">
          <color indexed="64"/>
        </right>
        <top style="thin">
          <color indexed="64"/>
        </top>
        <bottom/>
        <diagonal/>
        <vertical style="thin">
          <color indexed="64"/>
        </vertical>
      </border>
      <protection locked="1" hidden="0"/>
    </dxf>
    <dxf>
      <font>
        <name val="BIZ UD明朝 Medium"/>
        <b val="0"/>
        <i val="0"/>
        <strike val="0"/>
        <color auto="1"/>
        <sz val="14"/>
        <u val="none"/>
        <vertAlign val="baseline"/>
      </font>
      <fill>
        <patternFill patternType="none">
          <fgColor auto="1"/>
          <bgColor indexed="65"/>
        </patternFill>
      </fill>
      <alignment horizontal="center" vertical="center" wrapText="1" shrinkToFit="1" readingOrder="0"/>
      <border>
        <left style="thin">
          <color indexed="64"/>
        </left>
        <right style="thin">
          <color indexed="64"/>
        </right>
        <top style="thin">
          <color indexed="64"/>
        </top>
        <bottom style="thin">
          <color indexed="64"/>
        </bottom>
        <diagonal/>
        <vertical>
          <color auto="1"/>
        </vertical>
        <horizontal>
          <color auto="1"/>
        </horizontal>
      </border>
      <protection locked="1" hidden="0"/>
    </dxf>
    <dxf>
      <font>
        <name val="BIZ UD明朝 Medium"/>
        <b val="0"/>
        <i val="0"/>
        <strike val="0"/>
        <color auto="1"/>
        <sz val="14"/>
        <u val="none"/>
        <vertAlign val="baseline"/>
      </font>
      <fill>
        <patternFill patternType="none">
          <fgColor auto="1"/>
          <bgColor indexed="65"/>
        </patternFill>
      </fill>
      <alignment vertical="center" wrapText="1" readingOrder="0"/>
      <border>
        <left/>
        <right style="thin">
          <color indexed="64"/>
        </right>
        <top style="thin">
          <color indexed="64"/>
        </top>
        <bottom style="thin">
          <color indexed="64"/>
        </bottom>
        <diagonal/>
        <vertical>
          <color auto="1"/>
        </vertical>
        <horizontal>
          <color auto="1"/>
        </horizontal>
      </border>
      <protection locked="1" hidden="0"/>
    </dxf>
    <dxf>
      <font>
        <name val="BIZ UD明朝 Medium"/>
        <sz val="14"/>
      </font>
      <numFmt numFmtId="0" formatCode="General"/>
      <border>
        <left style="thin">
          <color indexed="64"/>
        </left>
        <right style="thin">
          <color indexed="64"/>
        </right>
        <top style="thin">
          <color indexed="64"/>
        </top>
        <bottom/>
        <vertical style="thin">
          <color indexed="64"/>
        </vertical>
      </border>
      <protection locked="1" hidden="0"/>
    </dxf>
    <dxf>
      <border>
        <top style="thin">
          <color indexed="64"/>
        </top>
      </border>
    </dxf>
    <dxf>
      <font>
        <name val="BIZ UD明朝 Medium"/>
        <sz val="14"/>
      </font>
      <numFmt numFmtId="0" formatCode="General"/>
      <protection locked="1" hidden="0"/>
    </dxf>
    <dxf>
      <border>
        <top style="thin">
          <color indexed="64"/>
        </top>
      </border>
    </dxf>
    <dxf>
      <border>
        <left style="thin">
          <color indexed="64"/>
        </left>
        <right style="thin">
          <color indexed="64"/>
        </right>
        <top style="thin">
          <color indexed="64"/>
        </top>
        <bottom style="thin">
          <color indexed="64"/>
        </bottom>
      </border>
    </dxf>
    <dxf>
      <border>
        <bottom style="thin">
          <color indexed="64"/>
        </bottom>
      </border>
    </dxf>
    <dxf>
      <font>
        <name val="BIZ UD明朝 Medium"/>
        <color auto="1"/>
        <sz val="14"/>
      </font>
      <fill>
        <patternFill patternType="none">
          <bgColor indexed="65"/>
        </patternFill>
      </fill>
      <protection locked="1" hidden="0"/>
    </dxf>
    <dxf>
      <font>
        <name val="BIZ UD明朝 Medium"/>
        <b val="0"/>
        <i val="0"/>
        <strike val="0"/>
        <color auto="1"/>
        <sz val="14"/>
        <u val="none"/>
        <vertAlign val="baseline"/>
      </font>
      <fill>
        <patternFill patternType="solid">
          <fgColor indexed="64"/>
          <bgColor rgb="FFCCFFCC"/>
        </patternFill>
      </fill>
      <alignment horizontal="center" vertical="center" wrapText="1" readingOrder="0"/>
      <border>
        <left style="thin">
          <color indexed="64"/>
        </left>
        <right/>
        <top/>
        <bottom/>
        <diagonal/>
      </border>
      <protection locked="1" hidden="0"/>
    </dxf>
  </dxfs>
  <tableStyles count="0" defaultTableStyle="TableStyleMedium2" defaultPivotStyle="PivotStyleLight16"/>
  <colors>
    <mruColors>
      <color rgb="FFCCFFCC"/>
      <color rgb="FFFFCCFF"/>
      <color rgb="FFFFFF99"/>
      <color rgb="FFCCCC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 Id="rId9" Type="http://schemas.openxmlformats.org/officeDocument/2006/relationships/sheetMetadata" Target="metadata.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85725</xdr:colOff>
      <xdr:row>11</xdr:row>
      <xdr:rowOff>143510</xdr:rowOff>
    </xdr:from>
    <xdr:to xmlns:xdr="http://schemas.openxmlformats.org/drawingml/2006/spreadsheetDrawing">
      <xdr:col>4</xdr:col>
      <xdr:colOff>1086485</xdr:colOff>
      <xdr:row>23</xdr:row>
      <xdr:rowOff>210820</xdr:rowOff>
    </xdr:to>
    <xdr:sp macro="" textlink="">
      <xdr:nvSpPr>
        <xdr:cNvPr id="2" name="テキスト 203"/>
        <xdr:cNvSpPr txBox="1"/>
      </xdr:nvSpPr>
      <xdr:spPr>
        <a:xfrm>
          <a:off x="85725" y="2762885"/>
          <a:ext cx="9249410" cy="292481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anchor="t"/>
        <a:lstStyle/>
        <a:p>
          <a:pPr algn="ctr"/>
          <a:r>
            <a:rPr kumimoji="1" lang="ja-JP" altLang="en-US" sz="3600">
              <a:solidFill>
                <a:srgbClr val="FF0000"/>
              </a:solidFill>
              <a:latin typeface="メイリオ"/>
              <a:ea typeface="メイリオ"/>
            </a:rPr>
            <a:t>食事提供体制加算対象事業所</a:t>
          </a:r>
          <a:endParaRPr kumimoji="1" lang="ja-JP" altLang="en-US" sz="3600">
            <a:solidFill>
              <a:srgbClr val="FF0000"/>
            </a:solidFill>
            <a:latin typeface="メイリオ"/>
            <a:ea typeface="メイリオ"/>
          </a:endParaRPr>
        </a:p>
        <a:p>
          <a:pPr algn="ctr"/>
          <a:r>
            <a:rPr kumimoji="1" lang="ja-JP" altLang="en-US" sz="3600">
              <a:solidFill>
                <a:srgbClr val="FF0000"/>
              </a:solidFill>
              <a:latin typeface="メイリオ"/>
              <a:ea typeface="メイリオ"/>
            </a:rPr>
            <a:t>（２０２６年６月１日時点。</a:t>
          </a:r>
          <a:r>
            <a:rPr kumimoji="1" lang="ja-JP" altLang="en-US" sz="3600">
              <a:solidFill>
                <a:srgbClr val="FF0000"/>
              </a:solidFill>
              <a:latin typeface="メイリオ"/>
              <a:ea typeface="メイリオ"/>
            </a:rPr>
            <a:t>ただし、</a:t>
          </a:r>
          <a:endParaRPr kumimoji="1" lang="ja-JP" altLang="en-US" sz="3600">
            <a:solidFill>
              <a:srgbClr val="FF0000"/>
            </a:solidFill>
            <a:latin typeface="メイリオ"/>
            <a:ea typeface="メイリオ"/>
          </a:endParaRPr>
        </a:p>
        <a:p>
          <a:pPr algn="ctr"/>
          <a:r>
            <a:rPr kumimoji="1" lang="ja-JP" altLang="en-US" sz="3600">
              <a:solidFill>
                <a:srgbClr val="FF0000"/>
              </a:solidFill>
              <a:latin typeface="メイリオ"/>
              <a:ea typeface="メイリオ"/>
            </a:rPr>
            <a:t>短期入所、基準該当事業所除く）</a:t>
          </a:r>
          <a:endParaRPr kumimoji="1" lang="ja-JP" altLang="en-US" sz="3600">
            <a:solidFill>
              <a:srgbClr val="FF0000"/>
            </a:solidFill>
            <a:latin typeface="メイリオ"/>
            <a:ea typeface="メイリオ"/>
          </a:endParaRPr>
        </a:p>
      </xdr:txBody>
    </xdr:sp>
    <xdr:clientData/>
  </xdr:twoCellAnchor>
</xdr:wsDr>
</file>

<file path=xl/tables/table1.xml><?xml version="1.0" encoding="utf-8"?>
<table xmlns="http://schemas.openxmlformats.org/spreadsheetml/2006/main" id="2" name="事業所一覧3" displayName="事業所一覧3" ref="A1:U468" totalsRowShown="0" headerRowDxfId="26" dataDxfId="25" headerRowBorderDxfId="24" tableBorderDxfId="23" totalsRowBorderDxfId="22">
  <autoFilter ref="A1:U468"/>
  <sortState ref="A4:AS703">
    <sortCondition ref="A4:A703"/>
    <sortCondition ref="N4:N703"/>
    <sortCondition ref="AR4:AR703"/>
    <sortCondition ref="AS4:AS703"/>
  </sortState>
  <tableColumns count="21">
    <tableColumn id="3" name="事業所番号" dataDxfId="21" totalsRowDxfId="20" dataCellStyle="標準_r8.6.1"/>
    <tableColumn id="6" name="事業所名称" dataDxfId="19" dataCellStyle="標準_r8.6.1"/>
    <tableColumn id="1" name="サービス種別" dataDxfId="18"/>
    <tableColumn id="7" name="定員" dataDxfId="17"/>
    <tableColumn id="5" name="共生型、基準該当" dataDxfId="16" dataCellStyle="標準_r8.6.1"/>
    <tableColumn id="60" name="空床型" dataDxfId="15" dataCellStyle="標準_r8.6.1"/>
    <tableColumn id="65" name="通所系のうち食事提供体制加算届出あり" dataDxfId="14" dataCellStyle="標準_r8.6.1">
      <calculatedColumnFormula>IF(COUNTIFS('食事提供加算(2026.06.01)（非表示）'!$C$2:$C$140,$A2,'食事提供加算(2026.06.01)（非表示）'!$E$2:$E$140,$H2)&gt;0,"●","")</calculatedColumnFormula>
    </tableColumn>
    <tableColumn id="70" name="サービス番号" dataDxfId="13" dataCellStyle="標準_r8.6.1">
      <calculatedColumnFormula>LEFT(C2,2)</calculatedColumnFormula>
    </tableColumn>
    <tableColumn id="12" name="運営主体" dataDxfId="12"/>
    <tableColumn id="4" name="多機能_x000a_の有無" dataDxfId="11" dataCellStyle="標準_r8.6.1"/>
    <tableColumn id="8" name="郵便番号" dataDxfId="10" dataCellStyle="標準_r8.6.1"/>
    <tableColumn id="9" name="事業所所在地" dataDxfId="9" dataCellStyle="標準_r8.6.1"/>
    <tableColumn id="10" name="電話番号" dataDxfId="8" dataCellStyle="標準_r8.6.1"/>
    <tableColumn id="11" name="FAX番号" dataDxfId="7" dataCellStyle="標準_r8.6.1"/>
    <tableColumn id="13" name="事業開始_x000a_年月日" dataDxfId="6"/>
    <tableColumn id="14" name="指定有効_x000a_期間満了日" dataDxfId="5"/>
    <tableColumn id="15" name="外部_x000a_サービス_x000a_利用型" dataDxfId="4"/>
    <tableColumn id="16" name="介護_x000a_サービス_x000a_包括型" dataDxfId="3"/>
    <tableColumn id="17" name="日中_x000a_サービス_x000a_支援型" dataDxfId="2"/>
    <tableColumn id="37" name="地域" dataDxfId="1">
      <calculatedColumnFormula>IFERROR(VLOOKUP(事業所一覧3[[#This Row],[地区]],$B$1:$D$1849,2,0),"その他")</calculatedColumnFormula>
    </tableColumn>
    <tableColumn id="36" name="地区" dataDxfId="0">
      <calculatedColumnFormula>IFERROR(IFERROR(VLOOKUP(#REF!,$B$1:$B$1849,2,0),VLOOKUP(#REF!,$A$1:$C$1849,4,0)),"その他")</calculatedColumnFormula>
    </tableColumn>
  </tableColumns>
  <tableStyleInfo name="TableStyleMedium2" showFirstColumn="0" showLastColumn="0" showRowStripes="0"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vmlDrawing" Target="../drawings/vmlDrawing2.vml" /><Relationship Id="rId3" Type="http://schemas.openxmlformats.org/officeDocument/2006/relationships/table" Target="../tables/table1.xml" /><Relationship Id="rId4"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1.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vmlDrawing" Target="../drawings/vmlDrawing3.vml" /><Relationship Id="rId3" Type="http://schemas.openxmlformats.org/officeDocument/2006/relationships/comments" Target="../comments3.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0070C0"/>
    <pageSetUpPr fitToPage="1"/>
  </sheetPr>
  <dimension ref="A1:AE30"/>
  <sheetViews>
    <sheetView tabSelected="1" view="pageBreakPreview" zoomScale="85" zoomScaleSheetLayoutView="85" workbookViewId="0">
      <selection activeCell="B3" sqref="B3"/>
    </sheetView>
  </sheetViews>
  <sheetFormatPr defaultColWidth="9" defaultRowHeight="22.5" customHeight="1"/>
  <cols>
    <col min="1" max="1" width="15.5" style="1" customWidth="1"/>
    <col min="2" max="2" width="48.25" style="1" customWidth="1"/>
    <col min="3" max="3" width="31.75" style="1" bestFit="1" customWidth="1"/>
    <col min="4" max="5" width="9.625" style="2" customWidth="1"/>
    <col min="6" max="6" width="9.625" style="2" hidden="1" customWidth="1"/>
    <col min="7" max="7" width="9.625" style="2" customWidth="1"/>
    <col min="8" max="8" width="9.5" style="1" customWidth="1"/>
    <col min="9" max="9" width="15.25" style="2" bestFit="1" customWidth="1"/>
    <col min="10" max="11" width="15.25" style="1" bestFit="1" customWidth="1"/>
    <col min="12" max="12" width="17.625" style="3" customWidth="1"/>
    <col min="13" max="13" width="55.25" style="1" customWidth="1"/>
    <col min="14" max="14" width="3.5" style="1" bestFit="1" customWidth="1"/>
    <col min="15" max="17" width="3.625" style="1" customWidth="1"/>
    <col min="18" max="18" width="7.25" style="1" bestFit="1" customWidth="1"/>
    <col min="19" max="19" width="23.625" style="1" bestFit="1" customWidth="1"/>
    <col min="20" max="22" width="12.875" style="1" customWidth="1"/>
    <col min="23" max="16384" width="9" style="1"/>
  </cols>
  <sheetData>
    <row r="1" spans="1:31" ht="22.5" customHeight="1">
      <c r="A1" s="4" t="s">
        <v>301</v>
      </c>
      <c r="M1" s="21"/>
      <c r="N1" s="21"/>
      <c r="O1" s="21"/>
      <c r="P1" s="21"/>
      <c r="Q1" s="21"/>
      <c r="T1" s="21"/>
      <c r="U1" s="21"/>
      <c r="V1" s="21"/>
      <c r="W1" s="21"/>
      <c r="X1" s="21"/>
      <c r="Y1" s="21"/>
      <c r="Z1" s="21"/>
      <c r="AA1" s="21"/>
      <c r="AB1" s="21"/>
      <c r="AC1" s="21"/>
      <c r="AD1" s="21"/>
      <c r="AE1" s="21"/>
    </row>
    <row r="2" spans="1:31" ht="13.5" customHeight="1">
      <c r="A2" s="5"/>
      <c r="B2" s="8"/>
      <c r="H2" s="16"/>
      <c r="I2" s="19"/>
      <c r="J2" s="21"/>
      <c r="K2" s="21"/>
      <c r="L2" s="24"/>
      <c r="M2" s="21"/>
      <c r="N2" s="21"/>
      <c r="O2" s="21"/>
      <c r="P2" s="21"/>
      <c r="Q2" s="21"/>
      <c r="T2" s="21"/>
      <c r="U2" s="21"/>
      <c r="V2" s="21"/>
      <c r="W2" s="21"/>
      <c r="X2" s="21"/>
      <c r="Y2" s="21"/>
      <c r="Z2" s="21"/>
      <c r="AA2" s="21"/>
      <c r="AB2" s="21"/>
      <c r="AC2" s="21"/>
      <c r="AD2" s="21"/>
      <c r="AE2" s="21"/>
    </row>
    <row r="3" spans="1:31" ht="41.25" customHeight="1">
      <c r="A3" s="6" t="s">
        <v>143</v>
      </c>
      <c r="B3" s="9"/>
      <c r="C3" s="11"/>
      <c r="D3" s="13"/>
      <c r="E3" s="13"/>
      <c r="F3" s="13"/>
      <c r="G3" s="13"/>
      <c r="H3" s="13"/>
      <c r="J3" s="22" t="s">
        <v>118</v>
      </c>
      <c r="K3" s="22"/>
      <c r="L3" s="25">
        <f>SUM($L6:$L30)</f>
        <v>0</v>
      </c>
      <c r="M3" s="21"/>
      <c r="N3" s="21"/>
      <c r="O3" s="21"/>
      <c r="P3" s="21"/>
      <c r="Q3" s="21"/>
      <c r="T3" s="21"/>
      <c r="U3" s="21"/>
      <c r="V3" s="21"/>
      <c r="W3" s="21"/>
      <c r="X3" s="21"/>
      <c r="Y3" s="21"/>
      <c r="Z3" s="21"/>
      <c r="AA3" s="21"/>
      <c r="AB3" s="21"/>
      <c r="AC3" s="21"/>
      <c r="AD3" s="21"/>
      <c r="AE3" s="21"/>
    </row>
    <row r="4" spans="1:31" ht="18.75" customHeight="1">
      <c r="A4" s="5"/>
      <c r="B4" s="8"/>
      <c r="J4" s="21"/>
      <c r="K4" s="21"/>
      <c r="L4" s="24"/>
      <c r="M4" s="21"/>
      <c r="N4" s="21"/>
      <c r="O4" s="21"/>
      <c r="P4" s="21"/>
      <c r="Q4" s="21"/>
      <c r="T4" s="21"/>
      <c r="U4" s="21"/>
      <c r="V4" s="21"/>
      <c r="W4" s="21"/>
      <c r="X4" s="21"/>
      <c r="Y4" s="21"/>
      <c r="Z4" s="21"/>
      <c r="AA4" s="21"/>
      <c r="AB4" s="21"/>
      <c r="AC4" s="21"/>
      <c r="AD4" s="21"/>
      <c r="AE4" s="21"/>
    </row>
    <row r="5" spans="1:31" s="2" customFormat="1" ht="46.5" customHeight="1">
      <c r="A5" s="7" t="s">
        <v>8</v>
      </c>
      <c r="B5" s="7" t="s">
        <v>805</v>
      </c>
      <c r="C5" s="7" t="s">
        <v>19</v>
      </c>
      <c r="D5" s="7" t="s">
        <v>21</v>
      </c>
      <c r="E5" s="14" t="s">
        <v>631</v>
      </c>
      <c r="F5" s="15" t="s">
        <v>563</v>
      </c>
      <c r="G5" s="15" t="s">
        <v>358</v>
      </c>
      <c r="H5" s="17" t="s">
        <v>2147</v>
      </c>
      <c r="I5" s="7" t="s">
        <v>2140</v>
      </c>
      <c r="J5" s="14" t="s">
        <v>492</v>
      </c>
      <c r="K5" s="14" t="s">
        <v>2175</v>
      </c>
      <c r="L5" s="26" t="s">
        <v>2138</v>
      </c>
      <c r="M5" s="7" t="s">
        <v>2148</v>
      </c>
      <c r="N5" s="28"/>
      <c r="O5" s="28"/>
      <c r="P5" s="28"/>
      <c r="Q5" s="28"/>
      <c r="R5" s="28"/>
      <c r="S5" s="28"/>
      <c r="T5" s="28"/>
      <c r="U5" s="28"/>
      <c r="V5" s="28"/>
      <c r="W5" s="28"/>
      <c r="X5" s="28"/>
      <c r="Y5" s="28"/>
      <c r="Z5" s="28"/>
      <c r="AA5" s="28"/>
      <c r="AB5" s="28"/>
      <c r="AC5" s="28"/>
      <c r="AD5" s="28"/>
      <c r="AE5" s="28"/>
    </row>
    <row r="6" spans="1:31" ht="30.75" customHeight="1">
      <c r="A6" s="7" t="str" cm="1">
        <f t="array" ref="A6">IF(_xlfn._xlws.FILTER(一覧!$A$2:$G$468,一覧!$I$2:$I$468=B3,"法人名をご確認ください")=0,"",_xlfn._xlws.FILTER(一覧!$A$2:$G$468,一覧!$I$2:$I$468=B3,"法人名をご確認ください"))</f>
        <v>法人名をご確認ください</v>
      </c>
      <c r="B6" s="10"/>
      <c r="C6" s="12"/>
      <c r="D6" s="7"/>
      <c r="E6" s="7"/>
      <c r="F6" s="7"/>
      <c r="G6" s="7"/>
      <c r="H6" s="18"/>
      <c r="I6" s="20" t="str">
        <f>IF($E6="●","-",IFERROR(VLOOKUP($C6,'単価表（非表示）'!$A$3:$D$25,2,FALSE),""))</f>
        <v/>
      </c>
      <c r="J6" s="23" t="str">
        <f>IF(OR($E6="●",$F6="●"),"-",IF(AND(OR($I6="訪問系",$I6="訪問系（相談）"),COUNTIFS($A$6:$A6,$A6,$I$6:$I6,$I6)&gt;1),"＊＊＊",IFERROR(VLOOKUP($C6,'単価表（非表示）'!$A$3:$D$25,3,FALSE),"")))</f>
        <v/>
      </c>
      <c r="K6" s="23" t="str">
        <f>IF(OR($E6="●",$F6="●"),"-",IF($I6&lt;&gt;"通所系",IFERROR(VLOOKUP($C6,'単価表（非表示）'!$A$3:$D$25,4,FALSE),""),IF(AND($I6="通所系",OR($G6="●",$H6="●")),IFERROR(VLOOKUP($C6,'単価表（非表示）'!$A$3:$D$25,4,FALSE),""),0)))</f>
        <v/>
      </c>
      <c r="L6" s="23" t="str">
        <f t="shared" ref="L6:L30" si="0">IF(AND($J6="-",$K6="-"),"＊＊＊",IF(OR($I6="訪問系",$I6="訪問系（相談）"),$J6,IFERROR(($J6+$K6)*$D6,"＊＊＊")))</f>
        <v>＊＊＊</v>
      </c>
      <c r="M6" s="27" t="str">
        <f t="shared" ref="M6:M30" si="1">IF(E6="●","※共生型、基準該当事業所の場合は介護保険課にお問い合わせください",IF($F6="●","※短期入所（空床型）は対象外",IF(OR(I6="訪問系",I6="訪問系（相談）"),"※訪問系の場合、同一の事業所番号は一事業所として算定","")))</f>
        <v/>
      </c>
      <c r="N6" s="21" t="s">
        <v>53</v>
      </c>
      <c r="O6" s="21"/>
      <c r="P6" s="21"/>
      <c r="Q6" s="21"/>
      <c r="R6" s="21"/>
      <c r="S6" s="21"/>
      <c r="T6" s="21"/>
      <c r="U6" s="21"/>
      <c r="V6" s="21"/>
      <c r="W6" s="21"/>
      <c r="X6" s="21"/>
      <c r="Y6" s="21"/>
      <c r="Z6" s="21"/>
      <c r="AA6" s="21"/>
      <c r="AB6" s="21"/>
      <c r="AC6" s="21"/>
      <c r="AD6" s="21"/>
      <c r="AE6" s="21"/>
    </row>
    <row r="7" spans="1:31" ht="30.75" customHeight="1">
      <c r="A7" s="7"/>
      <c r="B7" s="10"/>
      <c r="C7" s="12"/>
      <c r="D7" s="7"/>
      <c r="E7" s="7"/>
      <c r="F7" s="7"/>
      <c r="G7" s="7"/>
      <c r="H7" s="18"/>
      <c r="I7" s="20" t="str">
        <f>IF($E7="●","-",IFERROR(VLOOKUP($C7,'単価表（非表示）'!$A$3:$D$25,2,FALSE),""))</f>
        <v/>
      </c>
      <c r="J7" s="23" t="str">
        <f>IF(OR($E7="●",$F7="●"),"-",IF(AND(OR($I7="訪問系",$I7="訪問系（相談）"),COUNTIFS($A$6:$A7,$A7,$I$6:$I7,$I7)&gt;1),"＊＊＊",IFERROR(VLOOKUP($C7,'単価表（非表示）'!$A$3:$D$25,3,FALSE),"")))</f>
        <v/>
      </c>
      <c r="K7" s="23" t="str">
        <f>IF(OR($E7="●",$F7="●"),"-",IF($I7&lt;&gt;"通所系",IFERROR(VLOOKUP($C7,'単価表（非表示）'!$A$3:$D$25,4,FALSE),""),IF(AND($I7="通所系",OR($G7="●",$H7="●")),IFERROR(VLOOKUP($C7,'単価表（非表示）'!$A$3:$D$25,4,FALSE),""),0)))</f>
        <v/>
      </c>
      <c r="L7" s="23" t="str">
        <f t="shared" si="0"/>
        <v>＊＊＊</v>
      </c>
      <c r="M7" s="27" t="str">
        <f t="shared" si="1"/>
        <v/>
      </c>
      <c r="N7" s="21"/>
      <c r="O7" s="21"/>
      <c r="P7" s="21"/>
      <c r="Q7" s="21"/>
      <c r="R7" s="21"/>
      <c r="S7" s="21"/>
      <c r="T7" s="21"/>
      <c r="U7" s="21"/>
      <c r="V7" s="21"/>
      <c r="W7" s="21"/>
      <c r="X7" s="21"/>
      <c r="Y7" s="21"/>
      <c r="Z7" s="21"/>
      <c r="AA7" s="21"/>
      <c r="AB7" s="21"/>
      <c r="AC7" s="21"/>
      <c r="AD7" s="21"/>
      <c r="AE7" s="21"/>
    </row>
    <row r="8" spans="1:31" ht="30.75" customHeight="1">
      <c r="A8" s="7"/>
      <c r="B8" s="10"/>
      <c r="C8" s="12"/>
      <c r="D8" s="7"/>
      <c r="E8" s="7"/>
      <c r="F8" s="7"/>
      <c r="G8" s="7"/>
      <c r="H8" s="18"/>
      <c r="I8" s="20" t="str">
        <f>IF($E8="●","-",IFERROR(VLOOKUP($C8,'単価表（非表示）'!$A$3:$D$25,2,FALSE),""))</f>
        <v/>
      </c>
      <c r="J8" s="23" t="str">
        <f>IF(OR($E8="●",$F8="●"),"-",IF(AND(OR($I8="訪問系",$I8="訪問系（相談）"),COUNTIFS($A$6:$A8,$A8,$I$6:$I8,$I8)&gt;1),"＊＊＊",IFERROR(VLOOKUP($C8,'単価表（非表示）'!$A$3:$D$25,3,FALSE),"")))</f>
        <v/>
      </c>
      <c r="K8" s="23" t="str">
        <f>IF(OR($E8="●",$F8="●"),"-",IF($I8&lt;&gt;"通所系",IFERROR(VLOOKUP($C8,'単価表（非表示）'!$A$3:$D$25,4,FALSE),""),IF(AND($I8="通所系",OR($G8="●",$H8="●")),IFERROR(VLOOKUP($C8,'単価表（非表示）'!$A$3:$D$25,4,FALSE),""),0)))</f>
        <v/>
      </c>
      <c r="L8" s="23" t="str">
        <f t="shared" si="0"/>
        <v>＊＊＊</v>
      </c>
      <c r="M8" s="27" t="str">
        <f t="shared" si="1"/>
        <v/>
      </c>
      <c r="N8" s="21"/>
      <c r="O8" s="21"/>
      <c r="P8" s="21"/>
      <c r="Q8" s="21"/>
      <c r="R8" s="21"/>
      <c r="S8" s="21"/>
      <c r="T8" s="21"/>
      <c r="U8" s="21"/>
      <c r="V8" s="21"/>
      <c r="W8" s="21"/>
      <c r="X8" s="21"/>
      <c r="Y8" s="21"/>
      <c r="Z8" s="21"/>
      <c r="AA8" s="21"/>
      <c r="AB8" s="21"/>
      <c r="AC8" s="21"/>
      <c r="AD8" s="21"/>
      <c r="AE8" s="21"/>
    </row>
    <row r="9" spans="1:31" ht="30.75" customHeight="1">
      <c r="A9" s="7"/>
      <c r="B9" s="10"/>
      <c r="C9" s="12"/>
      <c r="D9" s="7"/>
      <c r="E9" s="7"/>
      <c r="F9" s="7"/>
      <c r="G9" s="7"/>
      <c r="H9" s="18"/>
      <c r="I9" s="20" t="str">
        <f>IF($E9="●","-",IFERROR(VLOOKUP($C9,'単価表（非表示）'!$A$3:$D$25,2,FALSE),""))</f>
        <v/>
      </c>
      <c r="J9" s="23" t="str">
        <f>IF(OR($E9="●",$F9="●"),"-",IF(AND(OR($I9="訪問系",$I9="訪問系（相談）"),COUNTIFS($A$6:$A9,$A9,$I$6:$I9,$I9)&gt;1),"＊＊＊",IFERROR(VLOOKUP($C9,'単価表（非表示）'!$A$3:$D$25,3,FALSE),"")))</f>
        <v/>
      </c>
      <c r="K9" s="23" t="str">
        <f>IF(OR($E9="●",$F9="●"),"-",IF($I9&lt;&gt;"通所系",IFERROR(VLOOKUP($C9,'単価表（非表示）'!$A$3:$D$25,4,FALSE),""),IF(AND($I9="通所系",OR($G9="●",$H9="●")),IFERROR(VLOOKUP($C9,'単価表（非表示）'!$A$3:$D$25,4,FALSE),""),0)))</f>
        <v/>
      </c>
      <c r="L9" s="23" t="str">
        <f t="shared" si="0"/>
        <v>＊＊＊</v>
      </c>
      <c r="M9" s="27" t="str">
        <f t="shared" si="1"/>
        <v/>
      </c>
      <c r="N9" s="21"/>
      <c r="O9" s="21"/>
      <c r="P9" s="21"/>
      <c r="Q9" s="21"/>
      <c r="R9" s="21"/>
      <c r="S9" s="21"/>
      <c r="T9" s="21"/>
      <c r="U9" s="21"/>
      <c r="V9" s="21"/>
      <c r="W9" s="21"/>
      <c r="X9" s="21"/>
      <c r="Y9" s="21"/>
      <c r="Z9" s="21"/>
      <c r="AA9" s="21"/>
      <c r="AB9" s="21"/>
      <c r="AC9" s="21"/>
      <c r="AD9" s="21"/>
      <c r="AE9" s="21"/>
    </row>
    <row r="10" spans="1:31" ht="30.75" customHeight="1">
      <c r="A10" s="7"/>
      <c r="B10" s="10"/>
      <c r="C10" s="12"/>
      <c r="D10" s="7"/>
      <c r="E10" s="7"/>
      <c r="F10" s="7"/>
      <c r="G10" s="7"/>
      <c r="H10" s="18"/>
      <c r="I10" s="20" t="str">
        <f>IF($E10="●","-",IFERROR(VLOOKUP($C10,'単価表（非表示）'!$A$3:$D$25,2,FALSE),""))</f>
        <v/>
      </c>
      <c r="J10" s="23" t="str">
        <f>IF(OR($E10="●",$F10="●"),"-",IF(AND(OR($I10="訪問系",$I10="訪問系（相談）"),COUNTIFS($A$6:$A10,$A10,$I$6:$I10,$I10)&gt;1),"＊＊＊",IFERROR(VLOOKUP($C10,'単価表（非表示）'!$A$3:$D$25,3,FALSE),"")))</f>
        <v/>
      </c>
      <c r="K10" s="23" t="str">
        <f>IF(OR($E10="●",$F10="●"),"-",IF($I10&lt;&gt;"通所系",IFERROR(VLOOKUP($C10,'単価表（非表示）'!$A$3:$D$25,4,FALSE),""),IF(AND($I10="通所系",OR($G10="●",$H10="●")),IFERROR(VLOOKUP($C10,'単価表（非表示）'!$A$3:$D$25,4,FALSE),""),0)))</f>
        <v/>
      </c>
      <c r="L10" s="23" t="str">
        <f t="shared" si="0"/>
        <v>＊＊＊</v>
      </c>
      <c r="M10" s="27" t="str">
        <f t="shared" si="1"/>
        <v/>
      </c>
      <c r="N10" s="21"/>
      <c r="O10" s="21"/>
      <c r="P10" s="21"/>
      <c r="Q10" s="21"/>
      <c r="R10" s="21"/>
      <c r="S10" s="21"/>
      <c r="T10" s="21"/>
      <c r="U10" s="21"/>
      <c r="V10" s="21"/>
      <c r="W10" s="21"/>
      <c r="X10" s="21"/>
      <c r="Y10" s="21"/>
      <c r="Z10" s="21"/>
      <c r="AA10" s="21"/>
      <c r="AB10" s="21"/>
      <c r="AC10" s="21"/>
      <c r="AD10" s="21"/>
      <c r="AE10" s="21"/>
    </row>
    <row r="11" spans="1:31" ht="30.75" customHeight="1">
      <c r="A11" s="7"/>
      <c r="B11" s="10"/>
      <c r="C11" s="12"/>
      <c r="D11" s="7"/>
      <c r="E11" s="7"/>
      <c r="F11" s="7"/>
      <c r="G11" s="7"/>
      <c r="H11" s="18"/>
      <c r="I11" s="20" t="str">
        <f>IF($E11="●","-",IFERROR(VLOOKUP($C11,'単価表（非表示）'!$A$3:$D$25,2,FALSE),""))</f>
        <v/>
      </c>
      <c r="J11" s="23" t="str">
        <f>IF(OR($E11="●",$F11="●"),"-",IF(AND(OR($I11="訪問系",$I11="訪問系（相談）"),COUNTIFS($A$6:$A11,$A11,$I$6:$I11,$I11)&gt;1),"＊＊＊",IFERROR(VLOOKUP($C11,'単価表（非表示）'!$A$3:$D$25,3,FALSE),"")))</f>
        <v/>
      </c>
      <c r="K11" s="23" t="str">
        <f>IF(OR($E11="●",$F11="●"),"-",IF($I11&lt;&gt;"通所系",IFERROR(VLOOKUP($C11,'単価表（非表示）'!$A$3:$D$25,4,FALSE),""),IF(AND($I11="通所系",OR($G11="●",$H11="●")),IFERROR(VLOOKUP($C11,'単価表（非表示）'!$A$3:$D$25,4,FALSE),""),0)))</f>
        <v/>
      </c>
      <c r="L11" s="23" t="str">
        <f t="shared" si="0"/>
        <v>＊＊＊</v>
      </c>
      <c r="M11" s="27" t="str">
        <f t="shared" si="1"/>
        <v/>
      </c>
      <c r="N11" s="21"/>
      <c r="O11" s="21"/>
      <c r="P11" s="21"/>
      <c r="Q11" s="21"/>
      <c r="R11" s="21"/>
      <c r="S11" s="21"/>
      <c r="T11" s="21"/>
      <c r="U11" s="21"/>
      <c r="V11" s="21"/>
      <c r="W11" s="21"/>
      <c r="X11" s="21"/>
      <c r="Y11" s="21"/>
      <c r="Z11" s="21"/>
      <c r="AA11" s="21"/>
      <c r="AB11" s="21"/>
      <c r="AC11" s="21"/>
      <c r="AD11" s="21"/>
      <c r="AE11" s="21"/>
    </row>
    <row r="12" spans="1:31" ht="30.75" customHeight="1">
      <c r="A12" s="7"/>
      <c r="B12" s="10"/>
      <c r="C12" s="12"/>
      <c r="D12" s="7"/>
      <c r="E12" s="7"/>
      <c r="F12" s="7"/>
      <c r="G12" s="7"/>
      <c r="H12" s="18"/>
      <c r="I12" s="20" t="str">
        <f>IF($E12="●","-",IFERROR(VLOOKUP($C12,'単価表（非表示）'!$A$3:$D$25,2,FALSE),""))</f>
        <v/>
      </c>
      <c r="J12" s="23" t="str">
        <f>IF(OR($E12="●",$F12="●"),"-",IF(AND(OR($I12="訪問系",$I12="訪問系（相談）"),COUNTIFS($A$6:$A12,$A12,$I$6:$I12,$I12)&gt;1),"＊＊＊",IFERROR(VLOOKUP($C12,'単価表（非表示）'!$A$3:$D$25,3,FALSE),"")))</f>
        <v/>
      </c>
      <c r="K12" s="23" t="str">
        <f>IF(OR($E12="●",$F12="●"),"-",IF($I12&lt;&gt;"通所系",IFERROR(VLOOKUP($C12,'単価表（非表示）'!$A$3:$D$25,4,FALSE),""),IF(AND($I12="通所系",OR($G12="●",$H12="●")),IFERROR(VLOOKUP($C12,'単価表（非表示）'!$A$3:$D$25,4,FALSE),""),0)))</f>
        <v/>
      </c>
      <c r="L12" s="23" t="str">
        <f t="shared" si="0"/>
        <v>＊＊＊</v>
      </c>
      <c r="M12" s="27" t="str">
        <f t="shared" si="1"/>
        <v/>
      </c>
      <c r="N12" s="21"/>
      <c r="O12" s="21"/>
      <c r="P12" s="21"/>
      <c r="Q12" s="21"/>
      <c r="R12" s="21"/>
      <c r="S12" s="21"/>
      <c r="T12" s="21"/>
      <c r="U12" s="21"/>
      <c r="V12" s="21"/>
      <c r="W12" s="21"/>
      <c r="X12" s="21"/>
      <c r="Y12" s="21"/>
      <c r="Z12" s="21"/>
      <c r="AA12" s="21"/>
      <c r="AB12" s="21"/>
      <c r="AC12" s="21"/>
      <c r="AD12" s="21"/>
      <c r="AE12" s="21"/>
    </row>
    <row r="13" spans="1:31" ht="30.75" customHeight="1">
      <c r="A13" s="7"/>
      <c r="B13" s="10"/>
      <c r="C13" s="12"/>
      <c r="D13" s="7"/>
      <c r="E13" s="7"/>
      <c r="F13" s="7"/>
      <c r="G13" s="7"/>
      <c r="H13" s="18"/>
      <c r="I13" s="20" t="str">
        <f>IF($E13="●","-",IFERROR(VLOOKUP($C13,'単価表（非表示）'!$A$3:$D$25,2,FALSE),""))</f>
        <v/>
      </c>
      <c r="J13" s="23" t="str">
        <f>IF(OR($E13="●",$F13="●"),"-",IF(AND(OR($I13="訪問系",$I13="訪問系（相談）"),COUNTIFS($A$6:$A13,$A13,$I$6:$I13,$I13)&gt;1),"＊＊＊",IFERROR(VLOOKUP($C13,'単価表（非表示）'!$A$3:$D$25,3,FALSE),"")))</f>
        <v/>
      </c>
      <c r="K13" s="23" t="str">
        <f>IF(OR($E13="●",$F13="●"),"-",IF($I13&lt;&gt;"通所系",IFERROR(VLOOKUP($C13,'単価表（非表示）'!$A$3:$D$25,4,FALSE),""),IF(AND($I13="通所系",OR($G13="●",$H13="●")),IFERROR(VLOOKUP($C13,'単価表（非表示）'!$A$3:$D$25,4,FALSE),""),0)))</f>
        <v/>
      </c>
      <c r="L13" s="23" t="str">
        <f t="shared" si="0"/>
        <v>＊＊＊</v>
      </c>
      <c r="M13" s="27" t="str">
        <f t="shared" si="1"/>
        <v/>
      </c>
      <c r="N13" s="21"/>
      <c r="O13" s="21"/>
      <c r="P13" s="21"/>
      <c r="Q13" s="21"/>
      <c r="R13" s="21"/>
      <c r="S13" s="21"/>
      <c r="T13" s="21"/>
      <c r="U13" s="21"/>
      <c r="V13" s="21"/>
      <c r="W13" s="21"/>
      <c r="X13" s="21"/>
      <c r="Y13" s="21"/>
      <c r="Z13" s="21"/>
      <c r="AA13" s="21"/>
      <c r="AB13" s="21"/>
      <c r="AC13" s="21"/>
      <c r="AD13" s="21"/>
      <c r="AE13" s="21"/>
    </row>
    <row r="14" spans="1:31" ht="30.75" customHeight="1">
      <c r="A14" s="7"/>
      <c r="B14" s="10"/>
      <c r="C14" s="12"/>
      <c r="D14" s="7"/>
      <c r="E14" s="7"/>
      <c r="F14" s="7"/>
      <c r="G14" s="7"/>
      <c r="H14" s="18"/>
      <c r="I14" s="20" t="str">
        <f>IF($E14="●","-",IFERROR(VLOOKUP($C14,'単価表（非表示）'!$A$3:$D$25,2,FALSE),""))</f>
        <v/>
      </c>
      <c r="J14" s="23" t="str">
        <f>IF(OR($E14="●",$F14="●"),"-",IF(AND(OR($I14="訪問系",$I14="訪問系（相談）"),COUNTIFS($A$6:$A14,$A14,$I$6:$I14,$I14)&gt;1),"＊＊＊",IFERROR(VLOOKUP($C14,'単価表（非表示）'!$A$3:$D$25,3,FALSE),"")))</f>
        <v/>
      </c>
      <c r="K14" s="23" t="str">
        <f>IF(OR($E14="●",$F14="●"),"-",IF($I14&lt;&gt;"通所系",IFERROR(VLOOKUP($C14,'単価表（非表示）'!$A$3:$D$25,4,FALSE),""),IF(AND($I14="通所系",OR($G14="●",$H14="●")),IFERROR(VLOOKUP($C14,'単価表（非表示）'!$A$3:$D$25,4,FALSE),""),0)))</f>
        <v/>
      </c>
      <c r="L14" s="23" t="str">
        <f t="shared" si="0"/>
        <v>＊＊＊</v>
      </c>
      <c r="M14" s="27" t="str">
        <f t="shared" si="1"/>
        <v/>
      </c>
      <c r="N14" s="21"/>
      <c r="O14" s="21"/>
      <c r="P14" s="21"/>
      <c r="Q14" s="21"/>
      <c r="R14" s="21"/>
      <c r="S14" s="21"/>
      <c r="T14" s="21"/>
      <c r="U14" s="21"/>
      <c r="V14" s="21"/>
      <c r="W14" s="21"/>
      <c r="X14" s="21"/>
      <c r="Y14" s="21"/>
      <c r="Z14" s="21"/>
      <c r="AA14" s="21"/>
      <c r="AB14" s="21"/>
      <c r="AC14" s="21"/>
      <c r="AD14" s="21"/>
      <c r="AE14" s="21"/>
    </row>
    <row r="15" spans="1:31" ht="30.75" customHeight="1">
      <c r="A15" s="7"/>
      <c r="B15" s="10"/>
      <c r="C15" s="12"/>
      <c r="D15" s="7"/>
      <c r="E15" s="7"/>
      <c r="F15" s="7"/>
      <c r="G15" s="7"/>
      <c r="H15" s="18"/>
      <c r="I15" s="20" t="str">
        <f>IF($E15="●","-",IFERROR(VLOOKUP($C15,'単価表（非表示）'!$A$3:$D$25,2,FALSE),""))</f>
        <v/>
      </c>
      <c r="J15" s="23" t="str">
        <f>IF(OR($E15="●",$F15="●"),"-",IF(AND(OR($I15="訪問系",$I15="訪問系（相談）"),COUNTIFS($A$6:$A15,$A15,$I$6:$I15,$I15)&gt;1),"＊＊＊",IFERROR(VLOOKUP($C15,'単価表（非表示）'!$A$3:$D$25,3,FALSE),"")))</f>
        <v/>
      </c>
      <c r="K15" s="23" t="str">
        <f>IF(OR($E15="●",$F15="●"),"-",IF($I15&lt;&gt;"通所系",IFERROR(VLOOKUP($C15,'単価表（非表示）'!$A$3:$D$25,4,FALSE),""),IF(AND($I15="通所系",OR($G15="●",$H15="●")),IFERROR(VLOOKUP($C15,'単価表（非表示）'!$A$3:$D$25,4,FALSE),""),0)))</f>
        <v/>
      </c>
      <c r="L15" s="23" t="str">
        <f t="shared" si="0"/>
        <v>＊＊＊</v>
      </c>
      <c r="M15" s="27" t="str">
        <f t="shared" si="1"/>
        <v/>
      </c>
      <c r="N15" s="21"/>
      <c r="O15" s="21"/>
      <c r="P15" s="21"/>
      <c r="Q15" s="21"/>
      <c r="R15" s="21"/>
      <c r="S15" s="21"/>
      <c r="T15" s="21"/>
      <c r="U15" s="21"/>
      <c r="V15" s="21"/>
      <c r="W15" s="21"/>
      <c r="X15" s="21"/>
      <c r="Y15" s="21"/>
      <c r="Z15" s="21"/>
      <c r="AA15" s="21"/>
      <c r="AB15" s="21"/>
      <c r="AC15" s="21"/>
      <c r="AD15" s="21"/>
      <c r="AE15" s="21"/>
    </row>
    <row r="16" spans="1:31" ht="30.75" customHeight="1">
      <c r="A16" s="7"/>
      <c r="B16" s="10"/>
      <c r="C16" s="12"/>
      <c r="D16" s="7"/>
      <c r="E16" s="7"/>
      <c r="F16" s="7"/>
      <c r="G16" s="7"/>
      <c r="H16" s="18"/>
      <c r="I16" s="20" t="str">
        <f>IF($E16="●","-",IFERROR(VLOOKUP($C16,'単価表（非表示）'!$A$3:$D$25,2,FALSE),""))</f>
        <v/>
      </c>
      <c r="J16" s="23" t="str">
        <f>IF(OR($E16="●",$F16="●"),"-",IF(AND(OR($I16="訪問系",$I16="訪問系（相談）"),COUNTIFS($A$6:$A16,$A16,$I$6:$I16,$I16)&gt;1),"＊＊＊",IFERROR(VLOOKUP($C16,'単価表（非表示）'!$A$3:$D$25,3,FALSE),"")))</f>
        <v/>
      </c>
      <c r="K16" s="23" t="str">
        <f>IF(OR($E16="●",$F16="●"),"-",IF($I16&lt;&gt;"通所系",IFERROR(VLOOKUP($C16,'単価表（非表示）'!$A$3:$D$25,4,FALSE),""),IF(AND($I16="通所系",OR($G16="●",$H16="●")),IFERROR(VLOOKUP($C16,'単価表（非表示）'!$A$3:$D$25,4,FALSE),""),0)))</f>
        <v/>
      </c>
      <c r="L16" s="23" t="str">
        <f t="shared" si="0"/>
        <v>＊＊＊</v>
      </c>
      <c r="M16" s="27" t="str">
        <f t="shared" si="1"/>
        <v/>
      </c>
      <c r="N16" s="21"/>
      <c r="O16" s="21"/>
      <c r="P16" s="21"/>
      <c r="Q16" s="21"/>
      <c r="R16" s="21"/>
      <c r="S16" s="21"/>
      <c r="T16" s="21"/>
      <c r="U16" s="21"/>
      <c r="V16" s="21"/>
      <c r="W16" s="21"/>
      <c r="X16" s="21"/>
      <c r="Y16" s="21"/>
      <c r="Z16" s="21"/>
      <c r="AA16" s="21"/>
      <c r="AB16" s="21"/>
      <c r="AC16" s="21"/>
      <c r="AD16" s="21"/>
      <c r="AE16" s="21"/>
    </row>
    <row r="17" spans="1:31" ht="30.75" customHeight="1">
      <c r="A17" s="7"/>
      <c r="B17" s="10"/>
      <c r="C17" s="12"/>
      <c r="D17" s="7"/>
      <c r="E17" s="7"/>
      <c r="F17" s="7"/>
      <c r="G17" s="7"/>
      <c r="H17" s="18"/>
      <c r="I17" s="20" t="str">
        <f>IF($E17="●","-",IFERROR(VLOOKUP($C17,'単価表（非表示）'!$A$3:$D$25,2,FALSE),""))</f>
        <v/>
      </c>
      <c r="J17" s="23" t="str">
        <f>IF(OR($E17="●",$F17="●"),"-",IF(AND(OR($I17="訪問系",$I17="訪問系（相談）"),COUNTIFS($A$6:$A17,$A17,$I$6:$I17,$I17)&gt;1),"＊＊＊",IFERROR(VLOOKUP($C17,'単価表（非表示）'!$A$3:$D$25,3,FALSE),"")))</f>
        <v/>
      </c>
      <c r="K17" s="23" t="str">
        <f>IF(OR($E17="●",$F17="●"),"-",IF($I17&lt;&gt;"通所系",IFERROR(VLOOKUP($C17,'単価表（非表示）'!$A$3:$D$25,4,FALSE),""),IF(AND($I17="通所系",OR($G17="●",$H17="●")),IFERROR(VLOOKUP($C17,'単価表（非表示）'!$A$3:$D$25,4,FALSE),""),0)))</f>
        <v/>
      </c>
      <c r="L17" s="23" t="str">
        <f t="shared" si="0"/>
        <v>＊＊＊</v>
      </c>
      <c r="M17" s="27" t="str">
        <f t="shared" si="1"/>
        <v/>
      </c>
      <c r="N17" s="21"/>
      <c r="O17" s="21"/>
      <c r="P17" s="21"/>
      <c r="Q17" s="21"/>
      <c r="R17" s="21"/>
      <c r="S17" s="21"/>
      <c r="T17" s="21"/>
      <c r="U17" s="21"/>
      <c r="V17" s="21"/>
      <c r="W17" s="21"/>
      <c r="X17" s="21"/>
      <c r="Y17" s="21"/>
      <c r="Z17" s="21"/>
      <c r="AA17" s="21"/>
      <c r="AB17" s="21"/>
      <c r="AC17" s="21"/>
      <c r="AD17" s="21"/>
      <c r="AE17" s="21"/>
    </row>
    <row r="18" spans="1:31" ht="30.75" customHeight="1">
      <c r="A18" s="7"/>
      <c r="B18" s="10"/>
      <c r="C18" s="12"/>
      <c r="D18" s="7"/>
      <c r="E18" s="7"/>
      <c r="F18" s="7"/>
      <c r="G18" s="7"/>
      <c r="H18" s="18"/>
      <c r="I18" s="20" t="str">
        <f>IF($E18="●","-",IFERROR(VLOOKUP($C18,'単価表（非表示）'!$A$3:$D$25,2,FALSE),""))</f>
        <v/>
      </c>
      <c r="J18" s="23" t="str">
        <f>IF(OR($E18="●",$F18="●"),"-",IF(AND(OR($I18="訪問系",$I18="訪問系（相談）"),COUNTIFS($A$6:$A18,$A18,$I$6:$I18,$I18)&gt;1),"＊＊＊",IFERROR(VLOOKUP($C18,'単価表（非表示）'!$A$3:$D$25,3,FALSE),"")))</f>
        <v/>
      </c>
      <c r="K18" s="23" t="str">
        <f>IF(OR($E18="●",$F18="●"),"-",IF($I18&lt;&gt;"通所系",IFERROR(VLOOKUP($C18,'単価表（非表示）'!$A$3:$D$25,4,FALSE),""),IF(AND($I18="通所系",OR($G18="●",$H18="●")),IFERROR(VLOOKUP($C18,'単価表（非表示）'!$A$3:$D$25,4,FALSE),""),0)))</f>
        <v/>
      </c>
      <c r="L18" s="23" t="str">
        <f t="shared" si="0"/>
        <v>＊＊＊</v>
      </c>
      <c r="M18" s="27" t="str">
        <f t="shared" si="1"/>
        <v/>
      </c>
      <c r="N18" s="21"/>
      <c r="O18" s="21"/>
      <c r="P18" s="21"/>
      <c r="Q18" s="21"/>
      <c r="R18" s="21"/>
      <c r="S18" s="21"/>
      <c r="T18" s="21"/>
      <c r="U18" s="21"/>
      <c r="V18" s="21"/>
      <c r="W18" s="21"/>
      <c r="X18" s="21"/>
      <c r="Y18" s="21"/>
      <c r="Z18" s="21"/>
      <c r="AA18" s="21"/>
      <c r="AB18" s="21"/>
      <c r="AC18" s="21"/>
      <c r="AD18" s="21"/>
      <c r="AE18" s="21"/>
    </row>
    <row r="19" spans="1:31" ht="30.75" customHeight="1">
      <c r="A19" s="7"/>
      <c r="B19" s="10"/>
      <c r="C19" s="12"/>
      <c r="D19" s="7"/>
      <c r="E19" s="7"/>
      <c r="F19" s="7"/>
      <c r="G19" s="7"/>
      <c r="H19" s="18"/>
      <c r="I19" s="20" t="str">
        <f>IF($E19="●","-",IFERROR(VLOOKUP($C19,'単価表（非表示）'!$A$3:$D$25,2,FALSE),""))</f>
        <v/>
      </c>
      <c r="J19" s="23" t="str">
        <f>IF(OR($E19="●",$F19="●"),"-",IF(AND(OR($I19="訪問系",$I19="訪問系（相談）"),COUNTIFS($A$6:$A19,$A19,$I$6:$I19,$I19)&gt;1),"＊＊＊",IFERROR(VLOOKUP($C19,'単価表（非表示）'!$A$3:$D$25,3,FALSE),"")))</f>
        <v/>
      </c>
      <c r="K19" s="23" t="str">
        <f>IF(OR($E19="●",$F19="●"),"-",IF($I19&lt;&gt;"通所系",IFERROR(VLOOKUP($C19,'単価表（非表示）'!$A$3:$D$25,4,FALSE),""),IF(AND($I19="通所系",OR($G19="●",$H19="●")),IFERROR(VLOOKUP($C19,'単価表（非表示）'!$A$3:$D$25,4,FALSE),""),0)))</f>
        <v/>
      </c>
      <c r="L19" s="23" t="str">
        <f t="shared" si="0"/>
        <v>＊＊＊</v>
      </c>
      <c r="M19" s="27" t="str">
        <f t="shared" si="1"/>
        <v/>
      </c>
      <c r="N19" s="21"/>
      <c r="O19" s="21"/>
      <c r="P19" s="21"/>
      <c r="Q19" s="21"/>
      <c r="R19" s="21"/>
      <c r="S19" s="21"/>
      <c r="T19" s="21"/>
      <c r="U19" s="21"/>
      <c r="V19" s="21"/>
      <c r="W19" s="21"/>
      <c r="X19" s="21"/>
      <c r="Y19" s="21"/>
      <c r="Z19" s="21"/>
      <c r="AA19" s="21"/>
      <c r="AB19" s="21"/>
      <c r="AC19" s="21"/>
      <c r="AD19" s="21"/>
      <c r="AE19" s="21"/>
    </row>
    <row r="20" spans="1:31" ht="30.75" customHeight="1">
      <c r="A20" s="7"/>
      <c r="B20" s="10"/>
      <c r="C20" s="12"/>
      <c r="D20" s="7"/>
      <c r="E20" s="7"/>
      <c r="F20" s="7"/>
      <c r="G20" s="7"/>
      <c r="H20" s="18"/>
      <c r="I20" s="20" t="str">
        <f>IF($E20="●","-",IFERROR(VLOOKUP($C20,'単価表（非表示）'!$A$3:$D$25,2,FALSE),""))</f>
        <v/>
      </c>
      <c r="J20" s="23" t="str">
        <f>IF(OR($E20="●",$F20="●"),"-",IF(AND(OR($I20="訪問系",$I20="訪問系（相談）"),COUNTIFS($A$6:$A20,$A20,$I$6:$I20,$I20)&gt;1),"＊＊＊",IFERROR(VLOOKUP($C20,'単価表（非表示）'!$A$3:$D$25,3,FALSE),"")))</f>
        <v/>
      </c>
      <c r="K20" s="23" t="str">
        <f>IF(OR($E20="●",$F20="●"),"-",IF($I20&lt;&gt;"通所系",IFERROR(VLOOKUP($C20,'単価表（非表示）'!$A$3:$D$25,4,FALSE),""),IF(AND($I20="通所系",OR($G20="●",$H20="●")),IFERROR(VLOOKUP($C20,'単価表（非表示）'!$A$3:$D$25,4,FALSE),""),0)))</f>
        <v/>
      </c>
      <c r="L20" s="23" t="str">
        <f t="shared" si="0"/>
        <v>＊＊＊</v>
      </c>
      <c r="M20" s="27" t="str">
        <f t="shared" si="1"/>
        <v/>
      </c>
      <c r="N20" s="21"/>
      <c r="O20" s="21"/>
      <c r="P20" s="21"/>
      <c r="Q20" s="21"/>
      <c r="R20" s="21"/>
      <c r="S20" s="21"/>
      <c r="T20" s="21"/>
      <c r="U20" s="21"/>
      <c r="V20" s="21"/>
      <c r="W20" s="21"/>
      <c r="X20" s="21"/>
      <c r="Y20" s="21"/>
      <c r="Z20" s="21"/>
      <c r="AA20" s="21"/>
      <c r="AB20" s="21"/>
      <c r="AC20" s="21"/>
      <c r="AD20" s="21"/>
      <c r="AE20" s="21"/>
    </row>
    <row r="21" spans="1:31" ht="30.75" customHeight="1">
      <c r="A21" s="7"/>
      <c r="B21" s="10"/>
      <c r="C21" s="12"/>
      <c r="D21" s="7"/>
      <c r="E21" s="7"/>
      <c r="F21" s="7"/>
      <c r="G21" s="7"/>
      <c r="H21" s="18"/>
      <c r="I21" s="20" t="str">
        <f>IF($E21="●","-",IFERROR(VLOOKUP($C21,'単価表（非表示）'!$A$3:$D$25,2,FALSE),""))</f>
        <v/>
      </c>
      <c r="J21" s="23" t="str">
        <f>IF(OR($E21="●",$F21="●"),"-",IF(AND(OR($I21="訪問系",$I21="訪問系（相談）"),COUNTIFS($A$6:$A21,$A21,$I$6:$I21,$I21)&gt;1),"＊＊＊",IFERROR(VLOOKUP($C21,'単価表（非表示）'!$A$3:$D$25,3,FALSE),"")))</f>
        <v/>
      </c>
      <c r="K21" s="23" t="str">
        <f>IF(OR($E21="●",$F21="●"),"-",IF($I21&lt;&gt;"通所系",IFERROR(VLOOKUP($C21,'単価表（非表示）'!$A$3:$D$25,4,FALSE),""),IF(AND($I21="通所系",OR($G21="●",$H21="●")),IFERROR(VLOOKUP($C21,'単価表（非表示）'!$A$3:$D$25,4,FALSE),""),0)))</f>
        <v/>
      </c>
      <c r="L21" s="23" t="str">
        <f t="shared" si="0"/>
        <v>＊＊＊</v>
      </c>
      <c r="M21" s="27" t="str">
        <f t="shared" si="1"/>
        <v/>
      </c>
      <c r="N21" s="21"/>
      <c r="O21" s="21"/>
      <c r="P21" s="21"/>
      <c r="Q21" s="21"/>
      <c r="R21" s="21"/>
      <c r="S21" s="21"/>
      <c r="T21" s="21"/>
      <c r="U21" s="21"/>
      <c r="V21" s="21"/>
      <c r="W21" s="21"/>
      <c r="X21" s="21"/>
      <c r="Y21" s="21"/>
      <c r="Z21" s="21"/>
      <c r="AA21" s="21"/>
      <c r="AB21" s="21"/>
      <c r="AC21" s="21"/>
      <c r="AD21" s="21"/>
      <c r="AE21" s="21"/>
    </row>
    <row r="22" spans="1:31" ht="30.75" customHeight="1">
      <c r="A22" s="7"/>
      <c r="B22" s="10"/>
      <c r="C22" s="12"/>
      <c r="D22" s="7"/>
      <c r="E22" s="7"/>
      <c r="F22" s="7"/>
      <c r="G22" s="7"/>
      <c r="H22" s="18"/>
      <c r="I22" s="20" t="str">
        <f>IF($E22="●","-",IFERROR(VLOOKUP($C22,'単価表（非表示）'!$A$3:$D$25,2,FALSE),""))</f>
        <v/>
      </c>
      <c r="J22" s="23" t="str">
        <f>IF(OR($E22="●",$F22="●"),"-",IF(AND(OR($I22="訪問系",$I22="訪問系（相談）"),COUNTIFS($A$6:$A22,$A22,$I$6:$I22,$I22)&gt;1),"＊＊＊",IFERROR(VLOOKUP($C22,'単価表（非表示）'!$A$3:$D$25,3,FALSE),"")))</f>
        <v/>
      </c>
      <c r="K22" s="23" t="str">
        <f>IF(OR($E22="●",$F22="●"),"-",IF($I22&lt;&gt;"通所系",IFERROR(VLOOKUP($C22,'単価表（非表示）'!$A$3:$D$25,4,FALSE),""),IF(AND($I22="通所系",OR($G22="●",$H22="●")),IFERROR(VLOOKUP($C22,'単価表（非表示）'!$A$3:$D$25,4,FALSE),""),0)))</f>
        <v/>
      </c>
      <c r="L22" s="23" t="str">
        <f t="shared" si="0"/>
        <v>＊＊＊</v>
      </c>
      <c r="M22" s="27" t="str">
        <f t="shared" si="1"/>
        <v/>
      </c>
      <c r="N22" s="21"/>
      <c r="O22" s="21"/>
      <c r="P22" s="21"/>
      <c r="Q22" s="21"/>
      <c r="R22" s="21"/>
      <c r="S22" s="21"/>
      <c r="T22" s="21"/>
      <c r="U22" s="21"/>
      <c r="V22" s="21"/>
      <c r="W22" s="21"/>
      <c r="X22" s="21"/>
      <c r="Y22" s="21"/>
      <c r="Z22" s="21"/>
      <c r="AA22" s="21"/>
      <c r="AB22" s="21"/>
      <c r="AC22" s="21"/>
      <c r="AD22" s="21"/>
      <c r="AE22" s="21"/>
    </row>
    <row r="23" spans="1:31" ht="30.75" customHeight="1">
      <c r="A23" s="7"/>
      <c r="B23" s="10"/>
      <c r="C23" s="12"/>
      <c r="D23" s="7"/>
      <c r="E23" s="7"/>
      <c r="F23" s="7"/>
      <c r="G23" s="7"/>
      <c r="H23" s="18"/>
      <c r="I23" s="20" t="str">
        <f>IF($E23="●","-",IFERROR(VLOOKUP($C23,'単価表（非表示）'!$A$3:$D$25,2,FALSE),""))</f>
        <v/>
      </c>
      <c r="J23" s="23" t="str">
        <f>IF(OR($E23="●",$F23="●"),"-",IF(AND(OR($I23="訪問系",$I23="訪問系（相談）"),COUNTIFS($A$6:$A23,$A23,$I$6:$I23,$I23)&gt;1),"＊＊＊",IFERROR(VLOOKUP($C23,'単価表（非表示）'!$A$3:$D$25,3,FALSE),"")))</f>
        <v/>
      </c>
      <c r="K23" s="23" t="str">
        <f>IF(OR($E23="●",$F23="●"),"-",IF($I23&lt;&gt;"通所系",IFERROR(VLOOKUP($C23,'単価表（非表示）'!$A$3:$D$25,4,FALSE),""),IF(AND($I23="通所系",OR($G23="●",$H23="●")),IFERROR(VLOOKUP($C23,'単価表（非表示）'!$A$3:$D$25,4,FALSE),""),0)))</f>
        <v/>
      </c>
      <c r="L23" s="23" t="str">
        <f t="shared" si="0"/>
        <v>＊＊＊</v>
      </c>
      <c r="M23" s="27" t="str">
        <f t="shared" si="1"/>
        <v/>
      </c>
      <c r="N23" s="21"/>
      <c r="O23" s="21"/>
      <c r="P23" s="21"/>
      <c r="Q23" s="21"/>
      <c r="R23" s="21"/>
      <c r="S23" s="21"/>
      <c r="T23" s="21"/>
      <c r="U23" s="21"/>
      <c r="V23" s="21"/>
      <c r="W23" s="21"/>
      <c r="X23" s="21"/>
      <c r="Y23" s="21"/>
      <c r="Z23" s="21"/>
      <c r="AA23" s="21"/>
      <c r="AB23" s="21"/>
      <c r="AC23" s="21"/>
      <c r="AD23" s="21"/>
      <c r="AE23" s="21"/>
    </row>
    <row r="24" spans="1:31" ht="30.75" customHeight="1">
      <c r="A24" s="7"/>
      <c r="B24" s="10"/>
      <c r="C24" s="12"/>
      <c r="D24" s="7"/>
      <c r="E24" s="7"/>
      <c r="F24" s="7"/>
      <c r="G24" s="7"/>
      <c r="H24" s="18"/>
      <c r="I24" s="20" t="str">
        <f>IF($E24="●","-",IFERROR(VLOOKUP($C24,'単価表（非表示）'!$A$3:$D$25,2,FALSE),""))</f>
        <v/>
      </c>
      <c r="J24" s="23" t="str">
        <f>IF(OR($E24="●",$F24="●"),"-",IF(AND(OR($I24="訪問系",$I24="訪問系（相談）"),COUNTIFS($A$6:$A24,$A24,$I$6:$I24,$I24)&gt;1),"＊＊＊",IFERROR(VLOOKUP($C24,'単価表（非表示）'!$A$3:$D$25,3,FALSE),"")))</f>
        <v/>
      </c>
      <c r="K24" s="23" t="str">
        <f>IF(OR($E24="●",$F24="●"),"-",IF($I24&lt;&gt;"通所系",IFERROR(VLOOKUP($C24,'単価表（非表示）'!$A$3:$D$25,4,FALSE),""),IF(AND($I24="通所系",OR($G24="●",$H24="●")),IFERROR(VLOOKUP($C24,'単価表（非表示）'!$A$3:$D$25,4,FALSE),""),0)))</f>
        <v/>
      </c>
      <c r="L24" s="23" t="str">
        <f t="shared" si="0"/>
        <v>＊＊＊</v>
      </c>
      <c r="M24" s="27" t="str">
        <f t="shared" si="1"/>
        <v/>
      </c>
    </row>
    <row r="25" spans="1:31" ht="30.75" customHeight="1">
      <c r="A25" s="7"/>
      <c r="B25" s="10"/>
      <c r="C25" s="12"/>
      <c r="D25" s="7"/>
      <c r="E25" s="7"/>
      <c r="F25" s="7"/>
      <c r="G25" s="7"/>
      <c r="H25" s="18"/>
      <c r="I25" s="20" t="str">
        <f>IF($E25="●","-",IFERROR(VLOOKUP($C25,'単価表（非表示）'!$A$3:$D$25,2,FALSE),""))</f>
        <v/>
      </c>
      <c r="J25" s="23" t="str">
        <f>IF(OR($E25="●",$F25="●"),"-",IF(AND(OR($I25="訪問系",$I25="訪問系（相談）"),COUNTIFS($A$6:$A25,$A25,$I$6:$I25,$I25)&gt;1),"＊＊＊",IFERROR(VLOOKUP($C25,'単価表（非表示）'!$A$3:$D$25,3,FALSE),"")))</f>
        <v/>
      </c>
      <c r="K25" s="23" t="str">
        <f>IF(OR($E25="●",$F25="●"),"-",IF($I25&lt;&gt;"通所系",IFERROR(VLOOKUP($C25,'単価表（非表示）'!$A$3:$D$25,4,FALSE),""),IF(AND($I25="通所系",OR($G25="●",$H25="●")),IFERROR(VLOOKUP($C25,'単価表（非表示）'!$A$3:$D$25,4,FALSE),""),0)))</f>
        <v/>
      </c>
      <c r="L25" s="23" t="str">
        <f t="shared" si="0"/>
        <v>＊＊＊</v>
      </c>
      <c r="M25" s="27" t="str">
        <f t="shared" si="1"/>
        <v/>
      </c>
    </row>
    <row r="26" spans="1:31" ht="30.75" customHeight="1">
      <c r="A26" s="7"/>
      <c r="B26" s="10"/>
      <c r="C26" s="12"/>
      <c r="D26" s="7"/>
      <c r="E26" s="7"/>
      <c r="F26" s="7"/>
      <c r="G26" s="7"/>
      <c r="H26" s="18"/>
      <c r="I26" s="20" t="str">
        <f>IF($E26="●","-",IFERROR(VLOOKUP($C26,'単価表（非表示）'!$A$3:$D$25,2,FALSE),""))</f>
        <v/>
      </c>
      <c r="J26" s="23" t="str">
        <f>IF(OR($E26="●",$F26="●"),"-",IF(AND(OR($I26="訪問系",$I26="訪問系（相談）"),COUNTIFS($A$6:$A26,$A26,$I$6:$I26,$I26)&gt;1),"＊＊＊",IFERROR(VLOOKUP($C26,'単価表（非表示）'!$A$3:$D$25,3,FALSE),"")))</f>
        <v/>
      </c>
      <c r="K26" s="23" t="str">
        <f>IF(OR($E26="●",$F26="●"),"-",IF($I26&lt;&gt;"通所系",IFERROR(VLOOKUP($C26,'単価表（非表示）'!$A$3:$D$25,4,FALSE),""),IF(AND($I26="通所系",OR($G26="●",$H26="●")),IFERROR(VLOOKUP($C26,'単価表（非表示）'!$A$3:$D$25,4,FALSE),""),0)))</f>
        <v/>
      </c>
      <c r="L26" s="23" t="str">
        <f t="shared" si="0"/>
        <v>＊＊＊</v>
      </c>
      <c r="M26" s="27" t="str">
        <f t="shared" si="1"/>
        <v/>
      </c>
    </row>
    <row r="27" spans="1:31" ht="30.75" customHeight="1">
      <c r="A27" s="7"/>
      <c r="B27" s="10"/>
      <c r="C27" s="12"/>
      <c r="D27" s="7"/>
      <c r="E27" s="7"/>
      <c r="F27" s="7"/>
      <c r="G27" s="7"/>
      <c r="H27" s="18"/>
      <c r="I27" s="20" t="str">
        <f>IF($E27="●","-",IFERROR(VLOOKUP($C27,'単価表（非表示）'!$A$3:$D$25,2,FALSE),""))</f>
        <v/>
      </c>
      <c r="J27" s="23" t="str">
        <f>IF(OR($E27="●",$F27="●"),"-",IF(AND(OR($I27="訪問系",$I27="訪問系（相談）"),COUNTIFS($A$6:$A27,$A27,$I$6:$I27,$I27)&gt;1),"＊＊＊",IFERROR(VLOOKUP($C27,'単価表（非表示）'!$A$3:$D$25,3,FALSE),"")))</f>
        <v/>
      </c>
      <c r="K27" s="23" t="str">
        <f>IF(OR($E27="●",$F27="●"),"-",IF($I27&lt;&gt;"通所系",IFERROR(VLOOKUP($C27,'単価表（非表示）'!$A$3:$D$25,4,FALSE),""),IF(AND($I27="通所系",OR($G27="●",$H27="●")),IFERROR(VLOOKUP($C27,'単価表（非表示）'!$A$3:$D$25,4,FALSE),""),0)))</f>
        <v/>
      </c>
      <c r="L27" s="23" t="str">
        <f t="shared" si="0"/>
        <v>＊＊＊</v>
      </c>
      <c r="M27" s="27" t="str">
        <f t="shared" si="1"/>
        <v/>
      </c>
    </row>
    <row r="28" spans="1:31" ht="30.75" customHeight="1">
      <c r="A28" s="7"/>
      <c r="B28" s="10"/>
      <c r="C28" s="12"/>
      <c r="D28" s="7"/>
      <c r="E28" s="7"/>
      <c r="F28" s="7"/>
      <c r="G28" s="7"/>
      <c r="H28" s="18"/>
      <c r="I28" s="20" t="str">
        <f>IF($E28="●","-",IFERROR(VLOOKUP($C28,'単価表（非表示）'!$A$3:$D$25,2,FALSE),""))</f>
        <v/>
      </c>
      <c r="J28" s="23" t="str">
        <f>IF(OR($E28="●",$F28="●"),"-",IF(AND(OR($I28="訪問系",$I28="訪問系（相談）"),COUNTIFS($A$6:$A28,$A28,$I$6:$I28,$I28)&gt;1),"＊＊＊",IFERROR(VLOOKUP($C28,'単価表（非表示）'!$A$3:$D$25,3,FALSE),"")))</f>
        <v/>
      </c>
      <c r="K28" s="23" t="str">
        <f>IF(OR($E28="●",$F28="●"),"-",IF($I28&lt;&gt;"通所系",IFERROR(VLOOKUP($C28,'単価表（非表示）'!$A$3:$D$25,4,FALSE),""),IF(AND($I28="通所系",OR($G28="●",$H28="●")),IFERROR(VLOOKUP($C28,'単価表（非表示）'!$A$3:$D$25,4,FALSE),""),0)))</f>
        <v/>
      </c>
      <c r="L28" s="23" t="str">
        <f t="shared" si="0"/>
        <v>＊＊＊</v>
      </c>
      <c r="M28" s="27" t="str">
        <f t="shared" si="1"/>
        <v/>
      </c>
    </row>
    <row r="29" spans="1:31" ht="30.75" customHeight="1">
      <c r="A29" s="7"/>
      <c r="B29" s="10"/>
      <c r="C29" s="12"/>
      <c r="D29" s="7"/>
      <c r="E29" s="7"/>
      <c r="F29" s="7"/>
      <c r="G29" s="7"/>
      <c r="H29" s="18"/>
      <c r="I29" s="20" t="str">
        <f>IF($E29="●","-",IFERROR(VLOOKUP($C29,'単価表（非表示）'!$A$3:$D$25,2,FALSE),""))</f>
        <v/>
      </c>
      <c r="J29" s="23" t="str">
        <f>IF(OR($E29="●",$F29="●"),"-",IF(AND(OR($I29="訪問系",$I29="訪問系（相談）"),COUNTIFS($A$6:$A29,$A29,$I$6:$I29,$I29)&gt;1),"＊＊＊",IFERROR(VLOOKUP($C29,'単価表（非表示）'!$A$3:$D$25,3,FALSE),"")))</f>
        <v/>
      </c>
      <c r="K29" s="23" t="str">
        <f>IF(OR($E29="●",$F29="●"),"-",IF($I29&lt;&gt;"通所系",IFERROR(VLOOKUP($C29,'単価表（非表示）'!$A$3:$D$25,4,FALSE),""),IF(AND($I29="通所系",OR($G29="●",$H29="●")),IFERROR(VLOOKUP($C29,'単価表（非表示）'!$A$3:$D$25,4,FALSE),""),0)))</f>
        <v/>
      </c>
      <c r="L29" s="23" t="str">
        <f t="shared" si="0"/>
        <v>＊＊＊</v>
      </c>
      <c r="M29" s="27" t="str">
        <f t="shared" si="1"/>
        <v/>
      </c>
    </row>
    <row r="30" spans="1:31" ht="30.75" customHeight="1">
      <c r="A30" s="7"/>
      <c r="B30" s="10"/>
      <c r="C30" s="12"/>
      <c r="D30" s="7"/>
      <c r="E30" s="7"/>
      <c r="F30" s="7"/>
      <c r="G30" s="7"/>
      <c r="H30" s="18"/>
      <c r="I30" s="20" t="str">
        <f>IF($E30="●","-",IFERROR(VLOOKUP($C30,'単価表（非表示）'!$A$3:$D$25,2,FALSE),""))</f>
        <v/>
      </c>
      <c r="J30" s="23" t="str">
        <f>IF(OR($E30="●",$F30="●"),"-",IF(AND(OR($I30="訪問系",$I30="訪問系（相談）"),COUNTIFS($A$6:$A30,$A30,$I$6:$I30,$I30)&gt;1),"＊＊＊",IFERROR(VLOOKUP($C30,'単価表（非表示）'!$A$3:$D$25,3,FALSE),"")))</f>
        <v/>
      </c>
      <c r="K30" s="23" t="str">
        <f>IF(OR($E30="●",$F30="●"),"-",IF($I30&lt;&gt;"通所系",IFERROR(VLOOKUP($C30,'単価表（非表示）'!$A$3:$D$25,4,FALSE),""),IF(AND($I30="通所系",OR($G30="●",$H30="●")),IFERROR(VLOOKUP($C30,'単価表（非表示）'!$A$3:$D$25,4,FALSE),""),0)))</f>
        <v/>
      </c>
      <c r="L30" s="23" t="str">
        <f t="shared" si="0"/>
        <v>＊＊＊</v>
      </c>
      <c r="M30" s="27" t="str">
        <f t="shared" si="1"/>
        <v/>
      </c>
    </row>
  </sheetData>
  <sheetProtection password="CC03" sheet="1" objects="1" scenarios="1" selectLockedCells="1"/>
  <autoFilter ref="A5:AE30"/>
  <mergeCells count="1">
    <mergeCell ref="J3:K3"/>
  </mergeCells>
  <phoneticPr fontId="3"/>
  <dataValidations count="2">
    <dataValidation type="custom" allowBlank="1" showDropDown="0" showInputMessage="1" showErrorMessage="1" error="入力が必要なのは、以下に該当する事業所のみです。_x000a_　・通所系で食事提供体制加算の届出をしていない事業所_x000a_　・地域活動支援センターⅠ型_x000a_　・地域活動支援センターⅢ型_x000a_　・心身障害者共同作業所_x000a__x000a_※食事を提供をしていることがわかる書類を添付してください。_x000a_　（食事提供をしていない場合は支給対象外です。）" prompt="以下に該当する事業所で食事を提供している場合には「●」を入力してください。_x000a_　・食事提供体制加算の届出をしていない事業所_x000a_　・地域活動支援センターⅠ型_x000a_　・地域活動支援センターⅢ型_x000a_　・心身障害者共同作業所_x000a__x000a_※食事を提供をしていることがわかる書類を添付してください。_x000a_（食事提供をしていない場合は支給対象外です。）" sqref="H6:H30">
      <formula1>AND($I6="通所系",$G6&lt;&gt;"●")</formula1>
    </dataValidation>
    <dataValidation type="custom" allowBlank="1" showDropDown="0" showInputMessage="1" showErrorMessage="1" error="半角での入力又は、_x000a_スペースの入力がされています。" sqref="B3">
      <formula1>AND(B3=DBCS(B3),ISERROR(FIND("　",B3)))</formula1>
    </dataValidation>
  </dataValidations>
  <printOptions horizontalCentered="1"/>
  <pageMargins left="0.39370078740157477" right="0.39370078740157477" top="0.59055118110236215" bottom="0.19685039370078738" header="0.39370078740157477" footer="0.31496062992125984"/>
  <pageSetup paperSize="9" scale="64" fitToWidth="1" fitToHeight="1" orientation="landscape" usePrinterDefaults="1" cellComments="asDisplayed" errors="blank" r:id="rId1"/>
  <headerFooter>
    <oddHeader>&amp;L&amp;"BIZ UD明朝 Medium,regular"&amp;12様式第２号</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Z468"/>
  <sheetViews>
    <sheetView zoomScale="85" zoomScaleNormal="85" workbookViewId="0">
      <pane xSplit="2" ySplit="1" topLeftCell="C2" activePane="bottomRight" state="frozen"/>
      <selection pane="topRight"/>
      <selection pane="bottomLeft"/>
      <selection pane="bottomRight" activeCell="I2" sqref="I2"/>
    </sheetView>
  </sheetViews>
  <sheetFormatPr defaultRowHeight="17.25"/>
  <cols>
    <col min="1" max="1" width="14.875" style="29" bestFit="1" customWidth="1"/>
    <col min="2" max="2" width="46.5" style="29" bestFit="1" customWidth="1"/>
    <col min="3" max="3" width="13.375" style="29" bestFit="1" customWidth="1"/>
    <col min="4" max="8" width="11.375" style="29" customWidth="1"/>
    <col min="9" max="9" width="48.625" style="30" bestFit="1" customWidth="1"/>
    <col min="10" max="10" width="9.375" style="29" bestFit="1" customWidth="1"/>
    <col min="11" max="11" width="12.125" style="29" bestFit="1" customWidth="1"/>
    <col min="12" max="12" width="35.75" style="29" customWidth="1"/>
    <col min="13" max="13" width="19" style="29" bestFit="1" customWidth="1"/>
    <col min="14" max="14" width="17.625" style="29" bestFit="1" customWidth="1"/>
    <col min="15" max="16" width="13.5" style="29" bestFit="1" customWidth="1"/>
    <col min="17" max="19" width="11.375" style="29" bestFit="1" customWidth="1"/>
    <col min="20" max="20" width="8.5" style="29" bestFit="1" customWidth="1"/>
    <col min="21" max="21" width="9.25" style="29" bestFit="1" customWidth="1"/>
    <col min="22" max="23" width="9" style="29" customWidth="1"/>
    <col min="24" max="24" width="53.375" style="29" bestFit="1" customWidth="1"/>
    <col min="25" max="25" width="62.75" style="29" bestFit="1" customWidth="1"/>
    <col min="26" max="16384" width="9" style="29" customWidth="1"/>
  </cols>
  <sheetData>
    <row r="1" spans="1:21" s="31" customFormat="1" ht="82.5">
      <c r="A1" s="32" t="s">
        <v>45</v>
      </c>
      <c r="B1" s="32" t="s">
        <v>267</v>
      </c>
      <c r="C1" s="48" t="s">
        <v>19</v>
      </c>
      <c r="D1" s="32" t="s">
        <v>21</v>
      </c>
      <c r="E1" s="32" t="s">
        <v>469</v>
      </c>
      <c r="F1" s="57" t="s">
        <v>2139</v>
      </c>
      <c r="G1" s="57" t="s">
        <v>2170</v>
      </c>
      <c r="H1" s="57" t="s">
        <v>2171</v>
      </c>
      <c r="I1" s="32" t="s">
        <v>2002</v>
      </c>
      <c r="J1" s="32" t="s">
        <v>2136</v>
      </c>
      <c r="K1" s="32" t="s">
        <v>1862</v>
      </c>
      <c r="L1" s="32" t="s">
        <v>2137</v>
      </c>
      <c r="M1" s="32" t="s">
        <v>1567</v>
      </c>
      <c r="N1" s="32" t="s">
        <v>1105</v>
      </c>
      <c r="O1" s="64" t="s">
        <v>2129</v>
      </c>
      <c r="P1" s="64" t="s">
        <v>2131</v>
      </c>
      <c r="Q1" s="32" t="s">
        <v>103</v>
      </c>
      <c r="R1" s="32" t="s">
        <v>310</v>
      </c>
      <c r="S1" s="32" t="s">
        <v>875</v>
      </c>
      <c r="T1" s="75" t="s">
        <v>2132</v>
      </c>
      <c r="U1" s="77" t="s">
        <v>2133</v>
      </c>
    </row>
    <row r="2" spans="1:21" s="30" customFormat="1" ht="33">
      <c r="A2" s="33">
        <v>1610100206</v>
      </c>
      <c r="B2" s="38" t="s">
        <v>270</v>
      </c>
      <c r="C2" s="49" t="s">
        <v>146</v>
      </c>
      <c r="D2" s="33"/>
      <c r="E2" s="33"/>
      <c r="F2" s="51"/>
      <c r="G2" s="51" t="str">
        <f>IF(COUNTIFS('食事提供加算(2026.06.01)（非表示）'!$C$2:$C$140,$A2,'食事提供加算(2026.06.01)（非表示）'!$E$2:$E$140,$H2)&gt;0,"●","")</f>
        <v/>
      </c>
      <c r="H2" s="51" t="str">
        <f t="shared" ref="H2:H65" si="0">LEFT(C2,2)</f>
        <v>01</v>
      </c>
      <c r="I2" s="38" t="s">
        <v>2003</v>
      </c>
      <c r="J2" s="33"/>
      <c r="K2" s="33" t="s">
        <v>1024</v>
      </c>
      <c r="L2" s="38" t="s">
        <v>215</v>
      </c>
      <c r="M2" s="33" t="s">
        <v>163</v>
      </c>
      <c r="N2" s="33" t="s">
        <v>1842</v>
      </c>
      <c r="O2" s="65">
        <v>38991</v>
      </c>
      <c r="P2" s="65">
        <v>47756</v>
      </c>
      <c r="Q2" s="59"/>
      <c r="R2" s="59"/>
      <c r="S2" s="59"/>
      <c r="T2" s="76" t="str">
        <v>01富山地域</v>
      </c>
      <c r="U2" s="76" t="str">
        <v>47水橋西部</v>
      </c>
    </row>
    <row r="3" spans="1:21" s="30" customFormat="1" ht="33">
      <c r="A3" s="33">
        <v>1610100214</v>
      </c>
      <c r="B3" s="38" t="s">
        <v>275</v>
      </c>
      <c r="C3" s="49" t="s">
        <v>146</v>
      </c>
      <c r="D3" s="33"/>
      <c r="E3" s="33"/>
      <c r="F3" s="51"/>
      <c r="G3" s="51" t="str">
        <f>IF(COUNTIFS('食事提供加算(2026.06.01)（非表示）'!$C$2:$C$140,$A3,'食事提供加算(2026.06.01)（非表示）'!$E$2:$E$140,$H3)&gt;0,"●","")</f>
        <v/>
      </c>
      <c r="H3" s="51" t="str">
        <f t="shared" si="0"/>
        <v>01</v>
      </c>
      <c r="I3" s="38" t="s">
        <v>275</v>
      </c>
      <c r="J3" s="33"/>
      <c r="K3" s="33" t="s">
        <v>1026</v>
      </c>
      <c r="L3" s="38" t="s">
        <v>1273</v>
      </c>
      <c r="M3" s="33" t="s">
        <v>1197</v>
      </c>
      <c r="N3" s="33" t="s">
        <v>1197</v>
      </c>
      <c r="O3" s="65">
        <v>38991</v>
      </c>
      <c r="P3" s="65">
        <v>47756</v>
      </c>
      <c r="Q3" s="59"/>
      <c r="R3" s="59"/>
      <c r="S3" s="59"/>
      <c r="T3" s="76" t="str">
        <v>01富山地域</v>
      </c>
      <c r="U3" s="76" t="str">
        <v>09西田地方</v>
      </c>
    </row>
    <row r="4" spans="1:21" s="30" customFormat="1" ht="33">
      <c r="A4" s="33">
        <v>1610100230</v>
      </c>
      <c r="B4" s="38" t="s">
        <v>164</v>
      </c>
      <c r="C4" s="49" t="s">
        <v>146</v>
      </c>
      <c r="D4" s="33"/>
      <c r="E4" s="33"/>
      <c r="F4" s="51"/>
      <c r="G4" s="51" t="str">
        <f>IF(COUNTIFS('食事提供加算(2026.06.01)（非表示）'!$C$2:$C$140,$A4,'食事提供加算(2026.06.01)（非表示）'!$E$2:$E$140,$H4)&gt;0,"●","")</f>
        <v/>
      </c>
      <c r="H4" s="51" t="str">
        <f t="shared" si="0"/>
        <v>01</v>
      </c>
      <c r="I4" s="38" t="s">
        <v>450</v>
      </c>
      <c r="J4" s="33"/>
      <c r="K4" s="33" t="s">
        <v>1029</v>
      </c>
      <c r="L4" s="38" t="s">
        <v>1276</v>
      </c>
      <c r="M4" s="33" t="s">
        <v>1569</v>
      </c>
      <c r="N4" s="33" t="s">
        <v>1843</v>
      </c>
      <c r="O4" s="65">
        <v>38991</v>
      </c>
      <c r="P4" s="65">
        <v>47756</v>
      </c>
      <c r="Q4" s="59"/>
      <c r="R4" s="59"/>
      <c r="S4" s="59"/>
      <c r="T4" s="76" t="str">
        <v>01富山地域</v>
      </c>
      <c r="U4" s="76" t="str">
        <v>06柳町</v>
      </c>
    </row>
    <row r="5" spans="1:21" s="30" customFormat="1" ht="33">
      <c r="A5" s="33">
        <v>1610100263</v>
      </c>
      <c r="B5" s="38" t="s">
        <v>277</v>
      </c>
      <c r="C5" s="49" t="s">
        <v>146</v>
      </c>
      <c r="D5" s="33"/>
      <c r="E5" s="33"/>
      <c r="F5" s="51"/>
      <c r="G5" s="51" t="str">
        <f>IF(COUNTIFS('食事提供加算(2026.06.01)（非表示）'!$C$2:$C$140,$A5,'食事提供加算(2026.06.01)（非表示）'!$E$2:$E$140,$H5)&gt;0,"●","")</f>
        <v/>
      </c>
      <c r="H5" s="51" t="str">
        <f t="shared" si="0"/>
        <v>01</v>
      </c>
      <c r="I5" s="38" t="s">
        <v>277</v>
      </c>
      <c r="J5" s="33"/>
      <c r="K5" s="34" t="s">
        <v>1030</v>
      </c>
      <c r="L5" s="38" t="s">
        <v>257</v>
      </c>
      <c r="M5" s="33" t="s">
        <v>1570</v>
      </c>
      <c r="N5" s="33" t="s">
        <v>1570</v>
      </c>
      <c r="O5" s="65">
        <v>38991</v>
      </c>
      <c r="P5" s="65">
        <v>47756</v>
      </c>
      <c r="Q5" s="59"/>
      <c r="R5" s="59"/>
      <c r="S5" s="59"/>
      <c r="T5" s="76" t="str">
        <v>01富山地域</v>
      </c>
      <c r="U5" s="76" t="str">
        <v>40呉羽</v>
      </c>
    </row>
    <row r="6" spans="1:21" s="30" customFormat="1" ht="33">
      <c r="A6" s="33">
        <v>1610100289</v>
      </c>
      <c r="B6" s="38" t="s">
        <v>279</v>
      </c>
      <c r="C6" s="49" t="s">
        <v>146</v>
      </c>
      <c r="D6" s="33"/>
      <c r="E6" s="33"/>
      <c r="F6" s="51"/>
      <c r="G6" s="51" t="str">
        <f>IF(COUNTIFS('食事提供加算(2026.06.01)（非表示）'!$C$2:$C$140,$A6,'食事提供加算(2026.06.01)（非表示）'!$E$2:$E$140,$H6)&gt;0,"●","")</f>
        <v/>
      </c>
      <c r="H6" s="51" t="str">
        <f t="shared" si="0"/>
        <v>01</v>
      </c>
      <c r="I6" s="38" t="s">
        <v>2004</v>
      </c>
      <c r="J6" s="33"/>
      <c r="K6" s="33" t="s">
        <v>952</v>
      </c>
      <c r="L6" s="38" t="s">
        <v>1257</v>
      </c>
      <c r="M6" s="33" t="s">
        <v>1572</v>
      </c>
      <c r="N6" s="33" t="s">
        <v>1844</v>
      </c>
      <c r="O6" s="65">
        <v>38991</v>
      </c>
      <c r="P6" s="65">
        <v>47756</v>
      </c>
      <c r="Q6" s="59"/>
      <c r="R6" s="59"/>
      <c r="S6" s="59"/>
      <c r="T6" s="76" t="str">
        <v>01富山地域</v>
      </c>
      <c r="U6" s="76" t="str">
        <v>20萩浦</v>
      </c>
    </row>
    <row r="7" spans="1:21" s="30" customFormat="1" ht="33">
      <c r="A7" s="33">
        <v>1610100313</v>
      </c>
      <c r="B7" s="38" t="s">
        <v>283</v>
      </c>
      <c r="C7" s="49" t="s">
        <v>146</v>
      </c>
      <c r="D7" s="33"/>
      <c r="E7" s="33"/>
      <c r="F7" s="51"/>
      <c r="G7" s="51" t="str">
        <f>IF(COUNTIFS('食事提供加算(2026.06.01)（非表示）'!$C$2:$C$140,$A7,'食事提供加算(2026.06.01)（非表示）'!$E$2:$E$140,$H7)&gt;0,"●","")</f>
        <v/>
      </c>
      <c r="H7" s="51" t="str">
        <f t="shared" si="0"/>
        <v>01</v>
      </c>
      <c r="I7" s="38" t="s">
        <v>561</v>
      </c>
      <c r="J7" s="33"/>
      <c r="K7" s="33" t="s">
        <v>1037</v>
      </c>
      <c r="L7" s="38" t="s">
        <v>705</v>
      </c>
      <c r="M7" s="33" t="s">
        <v>1573</v>
      </c>
      <c r="N7" s="33" t="s">
        <v>1846</v>
      </c>
      <c r="O7" s="65">
        <v>38991</v>
      </c>
      <c r="P7" s="65">
        <v>47756</v>
      </c>
      <c r="Q7" s="59"/>
      <c r="R7" s="59"/>
      <c r="S7" s="59"/>
      <c r="T7" s="76" t="str">
        <v>01富山地域</v>
      </c>
      <c r="U7" s="76" t="str">
        <v>49三郷</v>
      </c>
    </row>
    <row r="8" spans="1:21" s="30" customFormat="1" ht="33">
      <c r="A8" s="33">
        <v>1610100321</v>
      </c>
      <c r="B8" s="38" t="s">
        <v>288</v>
      </c>
      <c r="C8" s="49" t="s">
        <v>146</v>
      </c>
      <c r="D8" s="33"/>
      <c r="E8" s="33"/>
      <c r="F8" s="51"/>
      <c r="G8" s="51" t="str">
        <f>IF(COUNTIFS('食事提供加算(2026.06.01)（非表示）'!$C$2:$C$140,$A8,'食事提供加算(2026.06.01)（非表示）'!$E$2:$E$140,$H8)&gt;0,"●","")</f>
        <v/>
      </c>
      <c r="H8" s="51" t="str">
        <f t="shared" si="0"/>
        <v>01</v>
      </c>
      <c r="I8" s="38" t="s">
        <v>1089</v>
      </c>
      <c r="J8" s="33"/>
      <c r="K8" s="33" t="s">
        <v>1039</v>
      </c>
      <c r="L8" s="38" t="s">
        <v>183</v>
      </c>
      <c r="M8" s="33" t="s">
        <v>323</v>
      </c>
      <c r="N8" s="33" t="s">
        <v>1847</v>
      </c>
      <c r="O8" s="65">
        <v>38991</v>
      </c>
      <c r="P8" s="65">
        <v>47756</v>
      </c>
      <c r="Q8" s="59"/>
      <c r="R8" s="59"/>
      <c r="S8" s="59"/>
      <c r="T8" s="76" t="str">
        <v>01富山地域</v>
      </c>
      <c r="U8" s="76" t="str">
        <v>25広田</v>
      </c>
    </row>
    <row r="9" spans="1:21" s="30" customFormat="1" ht="33">
      <c r="A9" s="33">
        <v>1610100347</v>
      </c>
      <c r="B9" s="38" t="s">
        <v>80</v>
      </c>
      <c r="C9" s="49" t="s">
        <v>146</v>
      </c>
      <c r="D9" s="33"/>
      <c r="E9" s="33"/>
      <c r="F9" s="51"/>
      <c r="G9" s="51" t="str">
        <f>IF(COUNTIFS('食事提供加算(2026.06.01)（非表示）'!$C$2:$C$140,$A9,'食事提供加算(2026.06.01)（非表示）'!$E$2:$E$140,$H9)&gt;0,"●","")</f>
        <v/>
      </c>
      <c r="H9" s="51" t="str">
        <f t="shared" si="0"/>
        <v>01</v>
      </c>
      <c r="I9" s="38" t="s">
        <v>1460</v>
      </c>
      <c r="J9" s="33"/>
      <c r="K9" s="33" t="s">
        <v>1041</v>
      </c>
      <c r="L9" s="38" t="s">
        <v>1278</v>
      </c>
      <c r="M9" s="33" t="s">
        <v>675</v>
      </c>
      <c r="N9" s="33" t="s">
        <v>1186</v>
      </c>
      <c r="O9" s="65">
        <v>38991</v>
      </c>
      <c r="P9" s="65">
        <v>47756</v>
      </c>
      <c r="Q9" s="59"/>
      <c r="R9" s="59"/>
      <c r="S9" s="59"/>
      <c r="T9" s="76" t="str">
        <v>03大山地域</v>
      </c>
      <c r="U9" s="76" t="str">
        <v>58大庄地区</v>
      </c>
    </row>
    <row r="10" spans="1:21" s="30" customFormat="1" ht="33">
      <c r="A10" s="33">
        <v>1610100362</v>
      </c>
      <c r="B10" s="38" t="s">
        <v>292</v>
      </c>
      <c r="C10" s="49" t="s">
        <v>146</v>
      </c>
      <c r="D10" s="33"/>
      <c r="E10" s="33"/>
      <c r="F10" s="51"/>
      <c r="G10" s="51" t="str">
        <f>IF(COUNTIFS('食事提供加算(2026.06.01)（非表示）'!$C$2:$C$140,$A10,'食事提供加算(2026.06.01)（非表示）'!$E$2:$E$140,$H10)&gt;0,"●","")</f>
        <v/>
      </c>
      <c r="H10" s="51" t="str">
        <f t="shared" si="0"/>
        <v>01</v>
      </c>
      <c r="I10" s="38" t="s">
        <v>2006</v>
      </c>
      <c r="J10" s="33"/>
      <c r="K10" s="33" t="s">
        <v>1042</v>
      </c>
      <c r="L10" s="38" t="s">
        <v>1013</v>
      </c>
      <c r="M10" s="33" t="s">
        <v>1574</v>
      </c>
      <c r="N10" s="33" t="s">
        <v>1532</v>
      </c>
      <c r="O10" s="65">
        <v>38991</v>
      </c>
      <c r="P10" s="65">
        <v>47756</v>
      </c>
      <c r="Q10" s="59"/>
      <c r="R10" s="59"/>
      <c r="S10" s="59"/>
      <c r="T10" s="76" t="str">
        <v>05婦中地域</v>
      </c>
      <c r="U10" s="76" t="str">
        <v>70鵜坂地区</v>
      </c>
    </row>
    <row r="11" spans="1:21" s="30" customFormat="1" ht="33">
      <c r="A11" s="33">
        <v>1610100412</v>
      </c>
      <c r="B11" s="38" t="s">
        <v>294</v>
      </c>
      <c r="C11" s="49" t="s">
        <v>146</v>
      </c>
      <c r="D11" s="33"/>
      <c r="E11" s="33"/>
      <c r="F11" s="51"/>
      <c r="G11" s="51" t="str">
        <f>IF(COUNTIFS('食事提供加算(2026.06.01)（非表示）'!$C$2:$C$140,$A11,'食事提供加算(2026.06.01)（非表示）'!$E$2:$E$140,$H11)&gt;0,"●","")</f>
        <v/>
      </c>
      <c r="H11" s="51" t="str">
        <f t="shared" si="0"/>
        <v>01</v>
      </c>
      <c r="I11" s="38" t="s">
        <v>1405</v>
      </c>
      <c r="J11" s="33"/>
      <c r="K11" s="33" t="s">
        <v>1045</v>
      </c>
      <c r="L11" s="38" t="s">
        <v>1245</v>
      </c>
      <c r="M11" s="33" t="s">
        <v>1576</v>
      </c>
      <c r="N11" s="33" t="s">
        <v>1848</v>
      </c>
      <c r="O11" s="65">
        <v>38991</v>
      </c>
      <c r="P11" s="65">
        <v>47756</v>
      </c>
      <c r="Q11" s="59"/>
      <c r="R11" s="59"/>
      <c r="S11" s="59"/>
      <c r="T11" s="76" t="str">
        <v>01富山地域</v>
      </c>
      <c r="U11" s="76" t="str">
        <v>29山室</v>
      </c>
    </row>
    <row r="12" spans="1:21" s="30" customFormat="1" ht="33">
      <c r="A12" s="33">
        <v>1610100453</v>
      </c>
      <c r="B12" s="38" t="s">
        <v>296</v>
      </c>
      <c r="C12" s="49" t="s">
        <v>146</v>
      </c>
      <c r="D12" s="33"/>
      <c r="E12" s="33"/>
      <c r="F12" s="51"/>
      <c r="G12" s="51" t="str">
        <f>IF(COUNTIFS('食事提供加算(2026.06.01)（非表示）'!$C$2:$C$140,$A12,'食事提供加算(2026.06.01)（非表示）'!$E$2:$E$140,$H12)&gt;0,"●","")</f>
        <v/>
      </c>
      <c r="H12" s="51" t="str">
        <f t="shared" si="0"/>
        <v>01</v>
      </c>
      <c r="I12" s="38" t="s">
        <v>296</v>
      </c>
      <c r="J12" s="33"/>
      <c r="K12" s="33" t="s">
        <v>1047</v>
      </c>
      <c r="L12" s="38" t="s">
        <v>701</v>
      </c>
      <c r="M12" s="33" t="s">
        <v>1577</v>
      </c>
      <c r="N12" s="33" t="s">
        <v>1850</v>
      </c>
      <c r="O12" s="65">
        <v>38991</v>
      </c>
      <c r="P12" s="65">
        <v>47756</v>
      </c>
      <c r="Q12" s="59"/>
      <c r="R12" s="59"/>
      <c r="S12" s="59"/>
      <c r="T12" s="76" t="str">
        <v>01富山地域</v>
      </c>
      <c r="U12" s="76" t="str">
        <v>10光陽</v>
      </c>
    </row>
    <row r="13" spans="1:21" s="30" customFormat="1" ht="33">
      <c r="A13" s="33">
        <v>1610100594</v>
      </c>
      <c r="B13" s="38" t="s">
        <v>298</v>
      </c>
      <c r="C13" s="49" t="s">
        <v>146</v>
      </c>
      <c r="D13" s="33"/>
      <c r="E13" s="33"/>
      <c r="F13" s="51"/>
      <c r="G13" s="51" t="str">
        <f>IF(COUNTIFS('食事提供加算(2026.06.01)（非表示）'!$C$2:$C$140,$A13,'食事提供加算(2026.06.01)（非表示）'!$E$2:$E$140,$H13)&gt;0,"●","")</f>
        <v/>
      </c>
      <c r="H13" s="51" t="str">
        <f t="shared" si="0"/>
        <v>01</v>
      </c>
      <c r="I13" s="38" t="s">
        <v>2006</v>
      </c>
      <c r="J13" s="33"/>
      <c r="K13" s="33" t="s">
        <v>1048</v>
      </c>
      <c r="L13" s="38" t="s">
        <v>753</v>
      </c>
      <c r="M13" s="33" t="s">
        <v>1579</v>
      </c>
      <c r="N13" s="33" t="s">
        <v>1608</v>
      </c>
      <c r="O13" s="65">
        <v>39052</v>
      </c>
      <c r="P13" s="65">
        <v>47817</v>
      </c>
      <c r="Q13" s="59"/>
      <c r="R13" s="59"/>
      <c r="S13" s="59"/>
      <c r="T13" s="76" t="str">
        <v>01富山地域</v>
      </c>
      <c r="U13" s="76" t="str">
        <v>11堀川</v>
      </c>
    </row>
    <row r="14" spans="1:21" s="30" customFormat="1" ht="33">
      <c r="A14" s="33">
        <v>1610100636</v>
      </c>
      <c r="B14" s="38" t="s">
        <v>303</v>
      </c>
      <c r="C14" s="49" t="s">
        <v>146</v>
      </c>
      <c r="D14" s="33"/>
      <c r="E14" s="33"/>
      <c r="F14" s="51"/>
      <c r="G14" s="51" t="str">
        <f>IF(COUNTIFS('食事提供加算(2026.06.01)（非表示）'!$C$2:$C$140,$A14,'食事提供加算(2026.06.01)（非表示）'!$E$2:$E$140,$H14)&gt;0,"●","")</f>
        <v/>
      </c>
      <c r="H14" s="51" t="str">
        <f t="shared" si="0"/>
        <v>01</v>
      </c>
      <c r="I14" s="38" t="s">
        <v>2006</v>
      </c>
      <c r="J14" s="33"/>
      <c r="K14" s="33" t="s">
        <v>1049</v>
      </c>
      <c r="L14" s="38" t="s">
        <v>1281</v>
      </c>
      <c r="M14" s="33" t="s">
        <v>1581</v>
      </c>
      <c r="N14" s="33" t="s">
        <v>731</v>
      </c>
      <c r="O14" s="65">
        <v>39052</v>
      </c>
      <c r="P14" s="65">
        <v>47817</v>
      </c>
      <c r="Q14" s="59"/>
      <c r="R14" s="59"/>
      <c r="S14" s="59"/>
      <c r="T14" s="76" t="str">
        <v>01富山地域</v>
      </c>
      <c r="U14" s="76" t="str">
        <v>14奥田</v>
      </c>
    </row>
    <row r="15" spans="1:21" s="30" customFormat="1" ht="49.5">
      <c r="A15" s="33">
        <v>1610100768</v>
      </c>
      <c r="B15" s="38" t="s">
        <v>306</v>
      </c>
      <c r="C15" s="49" t="s">
        <v>146</v>
      </c>
      <c r="D15" s="33"/>
      <c r="E15" s="33"/>
      <c r="F15" s="51"/>
      <c r="G15" s="51" t="str">
        <f>IF(COUNTIFS('食事提供加算(2026.06.01)（非表示）'!$C$2:$C$140,$A15,'食事提供加算(2026.06.01)（非表示）'!$E$2:$E$140,$H15)&gt;0,"●","")</f>
        <v/>
      </c>
      <c r="H15" s="51" t="str">
        <f t="shared" si="0"/>
        <v>01</v>
      </c>
      <c r="I15" s="38" t="s">
        <v>1566</v>
      </c>
      <c r="J15" s="33"/>
      <c r="K15" s="34" t="s">
        <v>485</v>
      </c>
      <c r="L15" s="38" t="s">
        <v>1283</v>
      </c>
      <c r="M15" s="33" t="s">
        <v>1582</v>
      </c>
      <c r="N15" s="33" t="s">
        <v>1851</v>
      </c>
      <c r="O15" s="65">
        <v>39387</v>
      </c>
      <c r="P15" s="65">
        <v>48152</v>
      </c>
      <c r="Q15" s="59"/>
      <c r="R15" s="59"/>
      <c r="S15" s="59"/>
      <c r="T15" s="76" t="str">
        <v>01富山地域</v>
      </c>
      <c r="U15" s="76" t="str">
        <v>13東部</v>
      </c>
    </row>
    <row r="16" spans="1:21" s="30" customFormat="1" ht="33">
      <c r="A16" s="33">
        <v>1610100784</v>
      </c>
      <c r="B16" s="38" t="s">
        <v>307</v>
      </c>
      <c r="C16" s="49" t="s">
        <v>146</v>
      </c>
      <c r="D16" s="33"/>
      <c r="E16" s="33"/>
      <c r="F16" s="51"/>
      <c r="G16" s="51" t="str">
        <f>IF(COUNTIFS('食事提供加算(2026.06.01)（非表示）'!$C$2:$C$140,$A16,'食事提供加算(2026.06.01)（非表示）'!$E$2:$E$140,$H16)&gt;0,"●","")</f>
        <v/>
      </c>
      <c r="H16" s="51" t="str">
        <f t="shared" si="0"/>
        <v>01</v>
      </c>
      <c r="I16" s="38" t="s">
        <v>751</v>
      </c>
      <c r="J16" s="33"/>
      <c r="K16" s="33" t="s">
        <v>1050</v>
      </c>
      <c r="L16" s="38" t="s">
        <v>255</v>
      </c>
      <c r="M16" s="33" t="s">
        <v>660</v>
      </c>
      <c r="N16" s="33" t="s">
        <v>223</v>
      </c>
      <c r="O16" s="65">
        <v>39630</v>
      </c>
      <c r="P16" s="65">
        <v>46203</v>
      </c>
      <c r="Q16" s="59"/>
      <c r="R16" s="59"/>
      <c r="S16" s="59"/>
      <c r="T16" s="76" t="str">
        <v>01富山地域</v>
      </c>
      <c r="U16" s="76" t="str">
        <v>10光陽</v>
      </c>
    </row>
    <row r="17" spans="1:21" s="30" customFormat="1" ht="33">
      <c r="A17" s="33">
        <v>1610100792</v>
      </c>
      <c r="B17" s="38" t="s">
        <v>311</v>
      </c>
      <c r="C17" s="49" t="s">
        <v>146</v>
      </c>
      <c r="D17" s="33"/>
      <c r="E17" s="33"/>
      <c r="F17" s="51"/>
      <c r="G17" s="51" t="str">
        <f>IF(COUNTIFS('食事提供加算(2026.06.01)（非表示）'!$C$2:$C$140,$A17,'食事提供加算(2026.06.01)（非表示）'!$E$2:$E$140,$H17)&gt;0,"●","")</f>
        <v/>
      </c>
      <c r="H17" s="51" t="str">
        <f t="shared" si="0"/>
        <v>01</v>
      </c>
      <c r="I17" s="38" t="s">
        <v>1060</v>
      </c>
      <c r="J17" s="33"/>
      <c r="K17" s="33" t="s">
        <v>550</v>
      </c>
      <c r="L17" s="38" t="s">
        <v>910</v>
      </c>
      <c r="M17" s="33" t="s">
        <v>610</v>
      </c>
      <c r="N17" s="33" t="s">
        <v>1650</v>
      </c>
      <c r="O17" s="65">
        <v>39661</v>
      </c>
      <c r="P17" s="65">
        <v>46234</v>
      </c>
      <c r="Q17" s="59"/>
      <c r="R17" s="59"/>
      <c r="S17" s="59"/>
      <c r="T17" s="76" t="str">
        <v>01富山地域</v>
      </c>
      <c r="U17" s="76" t="str">
        <v>15奥田北</v>
      </c>
    </row>
    <row r="18" spans="1:21" s="30" customFormat="1" ht="33">
      <c r="A18" s="33">
        <v>1610100818</v>
      </c>
      <c r="B18" s="38" t="s">
        <v>312</v>
      </c>
      <c r="C18" s="49" t="s">
        <v>146</v>
      </c>
      <c r="D18" s="33"/>
      <c r="E18" s="33"/>
      <c r="F18" s="51"/>
      <c r="G18" s="51" t="str">
        <f>IF(COUNTIFS('食事提供加算(2026.06.01)（非表示）'!$C$2:$C$140,$A18,'食事提供加算(2026.06.01)（非表示）'!$E$2:$E$140,$H18)&gt;0,"●","")</f>
        <v/>
      </c>
      <c r="H18" s="51" t="str">
        <f t="shared" si="0"/>
        <v>01</v>
      </c>
      <c r="I18" s="38" t="s">
        <v>893</v>
      </c>
      <c r="J18" s="33"/>
      <c r="K18" s="33" t="s">
        <v>404</v>
      </c>
      <c r="L18" s="38" t="s">
        <v>1285</v>
      </c>
      <c r="M18" s="33" t="s">
        <v>1583</v>
      </c>
      <c r="N18" s="33" t="s">
        <v>866</v>
      </c>
      <c r="O18" s="65">
        <v>39845</v>
      </c>
      <c r="P18" s="65">
        <v>46418</v>
      </c>
      <c r="Q18" s="59"/>
      <c r="R18" s="59"/>
      <c r="S18" s="59"/>
      <c r="T18" s="76" t="str">
        <v>04八尾地域</v>
      </c>
      <c r="U18" s="76" t="str">
        <v>61保内地区</v>
      </c>
    </row>
    <row r="19" spans="1:21" s="30" customFormat="1" ht="33">
      <c r="A19" s="33">
        <v>1610100867</v>
      </c>
      <c r="B19" s="38" t="s">
        <v>316</v>
      </c>
      <c r="C19" s="49" t="s">
        <v>146</v>
      </c>
      <c r="D19" s="33"/>
      <c r="E19" s="33"/>
      <c r="F19" s="51"/>
      <c r="G19" s="51" t="str">
        <f>IF(COUNTIFS('食事提供加算(2026.06.01)（非表示）'!$C$2:$C$140,$A19,'食事提供加算(2026.06.01)（非表示）'!$E$2:$E$140,$H19)&gt;0,"●","")</f>
        <v/>
      </c>
      <c r="H19" s="51" t="str">
        <f t="shared" si="0"/>
        <v>01</v>
      </c>
      <c r="I19" s="38" t="s">
        <v>1990</v>
      </c>
      <c r="J19" s="33"/>
      <c r="K19" s="33" t="s">
        <v>793</v>
      </c>
      <c r="L19" s="40" t="s">
        <v>422</v>
      </c>
      <c r="M19" s="33" t="s">
        <v>1537</v>
      </c>
      <c r="N19" s="33" t="s">
        <v>1414</v>
      </c>
      <c r="O19" s="65">
        <v>40118</v>
      </c>
      <c r="P19" s="65">
        <v>46691</v>
      </c>
      <c r="Q19" s="59"/>
      <c r="R19" s="59"/>
      <c r="S19" s="59"/>
      <c r="T19" s="76" t="str">
        <v>01富山地域</v>
      </c>
      <c r="U19" s="76" t="str">
        <v>11堀川</v>
      </c>
    </row>
    <row r="20" spans="1:21" s="30" customFormat="1" ht="33">
      <c r="A20" s="33">
        <v>1610100917</v>
      </c>
      <c r="B20" s="38" t="s">
        <v>324</v>
      </c>
      <c r="C20" s="49" t="s">
        <v>146</v>
      </c>
      <c r="D20" s="33"/>
      <c r="E20" s="33"/>
      <c r="F20" s="51"/>
      <c r="G20" s="51" t="str">
        <f>IF(COUNTIFS('食事提供加算(2026.06.01)（非表示）'!$C$2:$C$140,$A20,'食事提供加算(2026.06.01)（非表示）'!$E$2:$E$140,$H20)&gt;0,"●","")</f>
        <v/>
      </c>
      <c r="H20" s="51" t="str">
        <f t="shared" si="0"/>
        <v>01</v>
      </c>
      <c r="I20" s="38" t="s">
        <v>2006</v>
      </c>
      <c r="J20" s="33"/>
      <c r="K20" s="33" t="s">
        <v>1051</v>
      </c>
      <c r="L20" s="38" t="s">
        <v>1289</v>
      </c>
      <c r="M20" s="33" t="s">
        <v>939</v>
      </c>
      <c r="N20" s="33" t="s">
        <v>789</v>
      </c>
      <c r="O20" s="65">
        <v>40269</v>
      </c>
      <c r="P20" s="65">
        <v>46843</v>
      </c>
      <c r="Q20" s="59"/>
      <c r="R20" s="59"/>
      <c r="S20" s="59"/>
      <c r="T20" s="76" t="str">
        <v>02大沢野地域</v>
      </c>
      <c r="U20" s="76" t="str">
        <v>54大沢野地区</v>
      </c>
    </row>
    <row r="21" spans="1:21" s="30" customFormat="1" ht="33">
      <c r="A21" s="33">
        <v>1610101006</v>
      </c>
      <c r="B21" s="38" t="s">
        <v>330</v>
      </c>
      <c r="C21" s="49" t="s">
        <v>146</v>
      </c>
      <c r="D21" s="33"/>
      <c r="E21" s="33"/>
      <c r="F21" s="51"/>
      <c r="G21" s="51" t="str">
        <f>IF(COUNTIFS('食事提供加算(2026.06.01)（非表示）'!$C$2:$C$140,$A21,'食事提供加算(2026.06.01)（非表示）'!$E$2:$E$140,$H21)&gt;0,"●","")</f>
        <v/>
      </c>
      <c r="H21" s="51" t="str">
        <f t="shared" si="0"/>
        <v>01</v>
      </c>
      <c r="I21" s="38" t="s">
        <v>1134</v>
      </c>
      <c r="J21" s="33"/>
      <c r="K21" s="33" t="s">
        <v>1052</v>
      </c>
      <c r="L21" s="38" t="s">
        <v>195</v>
      </c>
      <c r="M21" s="33" t="s">
        <v>724</v>
      </c>
      <c r="N21" s="33" t="s">
        <v>1689</v>
      </c>
      <c r="O21" s="65">
        <v>40422</v>
      </c>
      <c r="P21" s="65">
        <v>46996</v>
      </c>
      <c r="Q21" s="59"/>
      <c r="R21" s="59"/>
      <c r="S21" s="59"/>
      <c r="T21" s="76" t="str">
        <v>01富山地域</v>
      </c>
      <c r="U21" s="76" t="str">
        <v>11堀川</v>
      </c>
    </row>
    <row r="22" spans="1:21" s="30" customFormat="1" ht="33">
      <c r="A22" s="33">
        <v>1610101022</v>
      </c>
      <c r="B22" s="38" t="s">
        <v>113</v>
      </c>
      <c r="C22" s="49" t="s">
        <v>146</v>
      </c>
      <c r="D22" s="33"/>
      <c r="E22" s="33"/>
      <c r="F22" s="51"/>
      <c r="G22" s="51" t="str">
        <f>IF(COUNTIFS('食事提供加算(2026.06.01)（非表示）'!$C$2:$C$140,$A22,'食事提供加算(2026.06.01)（非表示）'!$E$2:$E$140,$H22)&gt;0,"●","")</f>
        <v/>
      </c>
      <c r="H22" s="51" t="str">
        <f t="shared" si="0"/>
        <v>01</v>
      </c>
      <c r="I22" s="38" t="s">
        <v>1632</v>
      </c>
      <c r="J22" s="33"/>
      <c r="K22" s="33" t="s">
        <v>1049</v>
      </c>
      <c r="L22" s="38" t="s">
        <v>1291</v>
      </c>
      <c r="M22" s="33" t="s">
        <v>1286</v>
      </c>
      <c r="N22" s="33" t="s">
        <v>1006</v>
      </c>
      <c r="O22" s="65">
        <v>40452</v>
      </c>
      <c r="P22" s="65">
        <v>47026</v>
      </c>
      <c r="Q22" s="59"/>
      <c r="R22" s="59"/>
      <c r="S22" s="59"/>
      <c r="T22" s="76" t="str">
        <v>01富山地域</v>
      </c>
      <c r="U22" s="76" t="str">
        <v>14奥田</v>
      </c>
    </row>
    <row r="23" spans="1:21" s="30" customFormat="1" ht="33">
      <c r="A23" s="33">
        <v>1610101048</v>
      </c>
      <c r="B23" s="38" t="s">
        <v>331</v>
      </c>
      <c r="C23" s="49" t="s">
        <v>146</v>
      </c>
      <c r="D23" s="33"/>
      <c r="E23" s="33"/>
      <c r="F23" s="51"/>
      <c r="G23" s="51" t="str">
        <f>IF(COUNTIFS('食事提供加算(2026.06.01)（非表示）'!$C$2:$C$140,$A23,'食事提供加算(2026.06.01)（非表示）'!$E$2:$E$140,$H23)&gt;0,"●","")</f>
        <v/>
      </c>
      <c r="H23" s="51" t="str">
        <f t="shared" si="0"/>
        <v>01</v>
      </c>
      <c r="I23" s="38" t="s">
        <v>1011</v>
      </c>
      <c r="J23" s="33"/>
      <c r="K23" s="51" t="s">
        <v>1053</v>
      </c>
      <c r="L23" s="39" t="s">
        <v>287</v>
      </c>
      <c r="M23" s="33" t="s">
        <v>1584</v>
      </c>
      <c r="N23" s="33" t="s">
        <v>1584</v>
      </c>
      <c r="O23" s="65">
        <v>40513</v>
      </c>
      <c r="P23" s="65">
        <v>47087</v>
      </c>
      <c r="Q23" s="59"/>
      <c r="R23" s="59"/>
      <c r="S23" s="59"/>
      <c r="T23" s="76" t="str">
        <v>01富山地域</v>
      </c>
      <c r="U23" s="76" t="str">
        <v>10光陽</v>
      </c>
    </row>
    <row r="24" spans="1:21" s="30" customFormat="1" ht="33">
      <c r="A24" s="33">
        <v>1610101139</v>
      </c>
      <c r="B24" s="38" t="s">
        <v>335</v>
      </c>
      <c r="C24" s="49" t="s">
        <v>146</v>
      </c>
      <c r="D24" s="33"/>
      <c r="E24" s="33"/>
      <c r="F24" s="51"/>
      <c r="G24" s="51" t="str">
        <f>IF(COUNTIFS('食事提供加算(2026.06.01)（非表示）'!$C$2:$C$140,$A24,'食事提供加算(2026.06.01)（非表示）'!$E$2:$E$140,$H24)&gt;0,"●","")</f>
        <v/>
      </c>
      <c r="H24" s="51" t="str">
        <f t="shared" si="0"/>
        <v>01</v>
      </c>
      <c r="I24" s="38" t="s">
        <v>2006</v>
      </c>
      <c r="J24" s="33"/>
      <c r="K24" s="33" t="s">
        <v>1054</v>
      </c>
      <c r="L24" s="38" t="s">
        <v>1293</v>
      </c>
      <c r="M24" s="33" t="s">
        <v>1586</v>
      </c>
      <c r="N24" s="33" t="s">
        <v>1854</v>
      </c>
      <c r="O24" s="65">
        <v>40848</v>
      </c>
      <c r="P24" s="65">
        <v>47422</v>
      </c>
      <c r="Q24" s="59"/>
      <c r="R24" s="59"/>
      <c r="S24" s="59"/>
      <c r="T24" s="76" t="str">
        <v>01富山地域</v>
      </c>
      <c r="U24" s="76" t="str">
        <v>16桜谷</v>
      </c>
    </row>
    <row r="25" spans="1:21" s="30" customFormat="1" ht="33">
      <c r="A25" s="33">
        <v>1610101246</v>
      </c>
      <c r="B25" s="38" t="s">
        <v>337</v>
      </c>
      <c r="C25" s="49" t="s">
        <v>146</v>
      </c>
      <c r="D25" s="33"/>
      <c r="E25" s="33"/>
      <c r="F25" s="51"/>
      <c r="G25" s="51" t="str">
        <f>IF(COUNTIFS('食事提供加算(2026.06.01)（非表示）'!$C$2:$C$140,$A25,'食事提供加算(2026.06.01)（非表示）'!$E$2:$E$140,$H25)&gt;0,"●","")</f>
        <v/>
      </c>
      <c r="H25" s="51" t="str">
        <f t="shared" si="0"/>
        <v>01</v>
      </c>
      <c r="I25" s="38" t="s">
        <v>337</v>
      </c>
      <c r="J25" s="33"/>
      <c r="K25" s="33" t="s">
        <v>1055</v>
      </c>
      <c r="L25" s="38" t="s">
        <v>1295</v>
      </c>
      <c r="M25" s="33" t="s">
        <v>29</v>
      </c>
      <c r="N25" s="33" t="s">
        <v>1402</v>
      </c>
      <c r="O25" s="65">
        <v>41153</v>
      </c>
      <c r="P25" s="65">
        <v>47726</v>
      </c>
      <c r="Q25" s="59"/>
      <c r="R25" s="59"/>
      <c r="S25" s="59"/>
      <c r="T25" s="76" t="str">
        <v>01富山地域</v>
      </c>
      <c r="U25" s="76" t="str">
        <v>10光陽</v>
      </c>
    </row>
    <row r="26" spans="1:21" s="30" customFormat="1" ht="33">
      <c r="A26" s="33">
        <v>1610101386</v>
      </c>
      <c r="B26" s="38" t="s">
        <v>217</v>
      </c>
      <c r="C26" s="49" t="s">
        <v>146</v>
      </c>
      <c r="D26" s="33"/>
      <c r="E26" s="33"/>
      <c r="F26" s="51"/>
      <c r="G26" s="51" t="str">
        <f>IF(COUNTIFS('食事提供加算(2026.06.01)（非表示）'!$C$2:$C$140,$A26,'食事提供加算(2026.06.01)（非表示）'!$E$2:$E$140,$H26)&gt;0,"●","")</f>
        <v/>
      </c>
      <c r="H26" s="51" t="str">
        <f t="shared" si="0"/>
        <v>01</v>
      </c>
      <c r="I26" s="38" t="s">
        <v>884</v>
      </c>
      <c r="J26" s="33"/>
      <c r="K26" s="33" t="s">
        <v>1058</v>
      </c>
      <c r="L26" s="38" t="s">
        <v>1296</v>
      </c>
      <c r="M26" s="33" t="s">
        <v>669</v>
      </c>
      <c r="N26" s="33" t="s">
        <v>1855</v>
      </c>
      <c r="O26" s="65">
        <v>41670</v>
      </c>
      <c r="P26" s="65">
        <v>48244</v>
      </c>
      <c r="Q26" s="59"/>
      <c r="R26" s="59"/>
      <c r="S26" s="59"/>
      <c r="T26" s="76" t="str">
        <v>01富山地域</v>
      </c>
      <c r="U26" s="76" t="str">
        <v>32蜷川</v>
      </c>
    </row>
    <row r="27" spans="1:21" s="30" customFormat="1" ht="33">
      <c r="A27" s="33">
        <v>1610101519</v>
      </c>
      <c r="B27" s="38" t="s">
        <v>342</v>
      </c>
      <c r="C27" s="49" t="s">
        <v>146</v>
      </c>
      <c r="D27" s="33"/>
      <c r="E27" s="33"/>
      <c r="F27" s="51"/>
      <c r="G27" s="51" t="str">
        <f>IF(COUNTIFS('食事提供加算(2026.06.01)（非表示）'!$C$2:$C$140,$A27,'食事提供加算(2026.06.01)（非表示）'!$E$2:$E$140,$H27)&gt;0,"●","")</f>
        <v/>
      </c>
      <c r="H27" s="51" t="str">
        <f t="shared" si="0"/>
        <v>01</v>
      </c>
      <c r="I27" s="38" t="s">
        <v>496</v>
      </c>
      <c r="J27" s="33"/>
      <c r="K27" s="33" t="s">
        <v>1061</v>
      </c>
      <c r="L27" s="38" t="s">
        <v>608</v>
      </c>
      <c r="M27" s="33" t="s">
        <v>1588</v>
      </c>
      <c r="N27" s="33" t="s">
        <v>1856</v>
      </c>
      <c r="O27" s="65">
        <v>41852</v>
      </c>
      <c r="P27" s="65">
        <v>46234</v>
      </c>
      <c r="Q27" s="59"/>
      <c r="R27" s="59"/>
      <c r="S27" s="59"/>
      <c r="T27" s="76" t="str">
        <v>02大沢野地域</v>
      </c>
      <c r="U27" s="76" t="str">
        <v>54大沢野地区</v>
      </c>
    </row>
    <row r="28" spans="1:21" s="30" customFormat="1" ht="33">
      <c r="A28" s="33">
        <v>1610101667</v>
      </c>
      <c r="B28" s="38" t="s">
        <v>345</v>
      </c>
      <c r="C28" s="49" t="s">
        <v>146</v>
      </c>
      <c r="D28" s="33"/>
      <c r="E28" s="33"/>
      <c r="F28" s="51"/>
      <c r="G28" s="51" t="str">
        <f>IF(COUNTIFS('食事提供加算(2026.06.01)（非表示）'!$C$2:$C$140,$A28,'食事提供加算(2026.06.01)（非表示）'!$E$2:$E$140,$H28)&gt;0,"●","")</f>
        <v/>
      </c>
      <c r="H28" s="51" t="str">
        <f t="shared" si="0"/>
        <v>01</v>
      </c>
      <c r="I28" s="38" t="s">
        <v>1864</v>
      </c>
      <c r="J28" s="33"/>
      <c r="K28" s="33" t="s">
        <v>1062</v>
      </c>
      <c r="L28" s="38" t="s">
        <v>885</v>
      </c>
      <c r="M28" s="33" t="s">
        <v>1589</v>
      </c>
      <c r="N28" s="33" t="s">
        <v>1857</v>
      </c>
      <c r="O28" s="65">
        <v>42095</v>
      </c>
      <c r="P28" s="65">
        <v>46477</v>
      </c>
      <c r="Q28" s="59"/>
      <c r="R28" s="59"/>
      <c r="S28" s="59"/>
      <c r="T28" s="76" t="str">
        <v>01富山地域</v>
      </c>
      <c r="U28" s="76" t="str">
        <v>09西田地方</v>
      </c>
    </row>
    <row r="29" spans="1:21" s="30" customFormat="1" ht="33">
      <c r="A29" s="33">
        <v>1610101675</v>
      </c>
      <c r="B29" s="38" t="s">
        <v>350</v>
      </c>
      <c r="C29" s="49" t="s">
        <v>146</v>
      </c>
      <c r="D29" s="33"/>
      <c r="E29" s="33"/>
      <c r="F29" s="51"/>
      <c r="G29" s="51" t="str">
        <f>IF(COUNTIFS('食事提供加算(2026.06.01)（非表示）'!$C$2:$C$140,$A29,'食事提供加算(2026.06.01)（非表示）'!$E$2:$E$140,$H29)&gt;0,"●","")</f>
        <v/>
      </c>
      <c r="H29" s="51" t="str">
        <f t="shared" si="0"/>
        <v>01</v>
      </c>
      <c r="I29" s="38" t="s">
        <v>1515</v>
      </c>
      <c r="J29" s="33"/>
      <c r="K29" s="33" t="s">
        <v>219</v>
      </c>
      <c r="L29" s="38" t="s">
        <v>420</v>
      </c>
      <c r="M29" s="33" t="s">
        <v>1133</v>
      </c>
      <c r="N29" s="33" t="s">
        <v>1133</v>
      </c>
      <c r="O29" s="65">
        <v>42095</v>
      </c>
      <c r="P29" s="65">
        <v>46477</v>
      </c>
      <c r="Q29" s="59"/>
      <c r="R29" s="59"/>
      <c r="S29" s="59"/>
      <c r="T29" s="76" t="str">
        <v>01富山地域</v>
      </c>
      <c r="U29" s="76" t="str">
        <v>32蜷川</v>
      </c>
    </row>
    <row r="30" spans="1:21" s="30" customFormat="1" ht="33">
      <c r="A30" s="33">
        <v>1610101741</v>
      </c>
      <c r="B30" s="38" t="s">
        <v>351</v>
      </c>
      <c r="C30" s="49" t="s">
        <v>146</v>
      </c>
      <c r="D30" s="33"/>
      <c r="E30" s="33"/>
      <c r="F30" s="51"/>
      <c r="G30" s="51" t="str">
        <f>IF(COUNTIFS('食事提供加算(2026.06.01)（非表示）'!$C$2:$C$140,$A30,'食事提供加算(2026.06.01)（非表示）'!$E$2:$E$140,$H30)&gt;0,"●","")</f>
        <v/>
      </c>
      <c r="H30" s="51" t="str">
        <f t="shared" si="0"/>
        <v>01</v>
      </c>
      <c r="I30" s="38" t="s">
        <v>2007</v>
      </c>
      <c r="J30" s="33"/>
      <c r="K30" s="33" t="s">
        <v>406</v>
      </c>
      <c r="L30" s="38" t="s">
        <v>85</v>
      </c>
      <c r="M30" s="33" t="s">
        <v>1590</v>
      </c>
      <c r="N30" s="33" t="s">
        <v>1858</v>
      </c>
      <c r="O30" s="65">
        <v>42309</v>
      </c>
      <c r="P30" s="65">
        <v>46691</v>
      </c>
      <c r="Q30" s="59"/>
      <c r="R30" s="59"/>
      <c r="S30" s="59"/>
      <c r="T30" s="76" t="str">
        <v>01富山地域</v>
      </c>
      <c r="U30" s="76" t="str">
        <v>29山室</v>
      </c>
    </row>
    <row r="31" spans="1:21" s="30" customFormat="1" ht="33">
      <c r="A31" s="33">
        <v>1610101766</v>
      </c>
      <c r="B31" s="38" t="s">
        <v>354</v>
      </c>
      <c r="C31" s="49" t="s">
        <v>146</v>
      </c>
      <c r="D31" s="33"/>
      <c r="E31" s="33"/>
      <c r="F31" s="51"/>
      <c r="G31" s="51" t="str">
        <f>IF(COUNTIFS('食事提供加算(2026.06.01)（非表示）'!$C$2:$C$140,$A31,'食事提供加算(2026.06.01)（非表示）'!$E$2:$E$140,$H31)&gt;0,"●","")</f>
        <v/>
      </c>
      <c r="H31" s="51" t="str">
        <f t="shared" si="0"/>
        <v>01</v>
      </c>
      <c r="I31" s="59" t="s">
        <v>1430</v>
      </c>
      <c r="J31" s="33"/>
      <c r="K31" s="33" t="s">
        <v>1065</v>
      </c>
      <c r="L31" s="38" t="s">
        <v>1297</v>
      </c>
      <c r="M31" s="33" t="s">
        <v>430</v>
      </c>
      <c r="N31" s="33" t="s">
        <v>1859</v>
      </c>
      <c r="O31" s="65">
        <v>42339</v>
      </c>
      <c r="P31" s="65">
        <v>46721</v>
      </c>
      <c r="Q31" s="59"/>
      <c r="R31" s="59"/>
      <c r="S31" s="59"/>
      <c r="T31" s="76" t="str">
        <v>01富山地域</v>
      </c>
      <c r="U31" s="76" t="str">
        <v>35月岡</v>
      </c>
    </row>
    <row r="32" spans="1:21" s="30" customFormat="1" ht="33">
      <c r="A32" s="33">
        <v>1610101824</v>
      </c>
      <c r="B32" s="38" t="s">
        <v>357</v>
      </c>
      <c r="C32" s="49" t="s">
        <v>146</v>
      </c>
      <c r="D32" s="33"/>
      <c r="E32" s="33"/>
      <c r="F32" s="51"/>
      <c r="G32" s="51" t="str">
        <f>IF(COUNTIFS('食事提供加算(2026.06.01)（非表示）'!$C$2:$C$140,$A32,'食事提供加算(2026.06.01)（非表示）'!$E$2:$E$140,$H32)&gt;0,"●","")</f>
        <v/>
      </c>
      <c r="H32" s="51" t="str">
        <f t="shared" si="0"/>
        <v>01</v>
      </c>
      <c r="I32" s="38" t="s">
        <v>1480</v>
      </c>
      <c r="J32" s="33"/>
      <c r="K32" s="33" t="s">
        <v>983</v>
      </c>
      <c r="L32" s="38" t="s">
        <v>1300</v>
      </c>
      <c r="M32" s="33" t="s">
        <v>1591</v>
      </c>
      <c r="N32" s="33" t="s">
        <v>1657</v>
      </c>
      <c r="O32" s="65">
        <v>42614</v>
      </c>
      <c r="P32" s="65">
        <v>46996</v>
      </c>
      <c r="Q32" s="59"/>
      <c r="R32" s="59"/>
      <c r="S32" s="59"/>
      <c r="T32" s="76" t="str">
        <v>01富山地域</v>
      </c>
      <c r="U32" s="76" t="str">
        <v>38草島</v>
      </c>
    </row>
    <row r="33" spans="1:21" s="30" customFormat="1" ht="33">
      <c r="A33" s="33">
        <v>1610101915</v>
      </c>
      <c r="B33" s="39" t="s">
        <v>230</v>
      </c>
      <c r="C33" s="49" t="s">
        <v>146</v>
      </c>
      <c r="D33" s="33"/>
      <c r="E33" s="33"/>
      <c r="F33" s="51"/>
      <c r="G33" s="51" t="str">
        <f>IF(COUNTIFS('食事提供加算(2026.06.01)（非表示）'!$C$2:$C$140,$A33,'食事提供加算(2026.06.01)（非表示）'!$E$2:$E$140,$H33)&gt;0,"●","")</f>
        <v/>
      </c>
      <c r="H33" s="51" t="str">
        <f t="shared" si="0"/>
        <v>01</v>
      </c>
      <c r="I33" s="38" t="s">
        <v>2009</v>
      </c>
      <c r="J33" s="33"/>
      <c r="K33" s="33" t="s">
        <v>1053</v>
      </c>
      <c r="L33" s="38" t="s">
        <v>1301</v>
      </c>
      <c r="M33" s="33" t="s">
        <v>280</v>
      </c>
      <c r="N33" s="33" t="s">
        <v>1860</v>
      </c>
      <c r="O33" s="65">
        <v>42826</v>
      </c>
      <c r="P33" s="65">
        <v>47208</v>
      </c>
      <c r="Q33" s="59"/>
      <c r="R33" s="59"/>
      <c r="S33" s="59"/>
      <c r="T33" s="76" t="str">
        <v>01富山地域</v>
      </c>
      <c r="U33" s="76" t="str">
        <v>10光陽</v>
      </c>
    </row>
    <row r="34" spans="1:21" s="30" customFormat="1" ht="33">
      <c r="A34" s="33">
        <v>1610102004</v>
      </c>
      <c r="B34" s="38" t="s">
        <v>359</v>
      </c>
      <c r="C34" s="49" t="s">
        <v>146</v>
      </c>
      <c r="D34" s="33"/>
      <c r="E34" s="33" t="s">
        <v>124</v>
      </c>
      <c r="F34" s="51"/>
      <c r="G34" s="51" t="str">
        <f>IF(COUNTIFS('食事提供加算(2026.06.01)（非表示）'!$C$2:$C$140,$A34,'食事提供加算(2026.06.01)（非表示）'!$E$2:$E$140,$H34)&gt;0,"●","")</f>
        <v/>
      </c>
      <c r="H34" s="51" t="str">
        <f t="shared" si="0"/>
        <v>01</v>
      </c>
      <c r="I34" s="38" t="s">
        <v>40</v>
      </c>
      <c r="J34" s="33"/>
      <c r="K34" s="33" t="s">
        <v>209</v>
      </c>
      <c r="L34" s="38" t="s">
        <v>1302</v>
      </c>
      <c r="M34" s="33" t="s">
        <v>205</v>
      </c>
      <c r="N34" s="33" t="s">
        <v>1735</v>
      </c>
      <c r="O34" s="65">
        <v>43191</v>
      </c>
      <c r="P34" s="65">
        <v>47573</v>
      </c>
      <c r="Q34" s="59"/>
      <c r="R34" s="59"/>
      <c r="S34" s="59"/>
      <c r="T34" s="76" t="str">
        <v>01富山地域</v>
      </c>
      <c r="U34" s="76" t="str">
        <v>28藤ノ木</v>
      </c>
    </row>
    <row r="35" spans="1:21" s="30" customFormat="1" ht="33">
      <c r="A35" s="33">
        <v>1610102368</v>
      </c>
      <c r="B35" s="38" t="s">
        <v>360</v>
      </c>
      <c r="C35" s="49" t="s">
        <v>146</v>
      </c>
      <c r="D35" s="33"/>
      <c r="E35" s="33"/>
      <c r="F35" s="51"/>
      <c r="G35" s="51" t="str">
        <f>IF(COUNTIFS('食事提供加算(2026.06.01)（非表示）'!$C$2:$C$140,$A35,'食事提供加算(2026.06.01)（非表示）'!$E$2:$E$140,$H35)&gt;0,"●","")</f>
        <v/>
      </c>
      <c r="H35" s="51" t="str">
        <f t="shared" si="0"/>
        <v>01</v>
      </c>
      <c r="I35" s="38" t="s">
        <v>772</v>
      </c>
      <c r="J35" s="33"/>
      <c r="K35" s="33" t="s">
        <v>1067</v>
      </c>
      <c r="L35" s="38" t="s">
        <v>1304</v>
      </c>
      <c r="M35" s="33" t="s">
        <v>1592</v>
      </c>
      <c r="N35" s="33" t="s">
        <v>962</v>
      </c>
      <c r="O35" s="65">
        <v>43525</v>
      </c>
      <c r="P35" s="65">
        <v>47907</v>
      </c>
      <c r="Q35" s="59"/>
      <c r="R35" s="59"/>
      <c r="S35" s="59"/>
      <c r="T35" s="76" t="str">
        <v>01富山地域</v>
      </c>
      <c r="U35" s="76" t="str">
        <v>29山室</v>
      </c>
    </row>
    <row r="36" spans="1:21" s="30" customFormat="1" ht="33">
      <c r="A36" s="33">
        <v>1610102400</v>
      </c>
      <c r="B36" s="38" t="s">
        <v>361</v>
      </c>
      <c r="C36" s="49" t="s">
        <v>146</v>
      </c>
      <c r="D36" s="33"/>
      <c r="E36" s="33"/>
      <c r="F36" s="51"/>
      <c r="G36" s="51" t="str">
        <f>IF(COUNTIFS('食事提供加算(2026.06.01)（非表示）'!$C$2:$C$140,$A36,'食事提供加算(2026.06.01)（非表示）'!$E$2:$E$140,$H36)&gt;0,"●","")</f>
        <v/>
      </c>
      <c r="H36" s="51" t="str">
        <f t="shared" si="0"/>
        <v>01</v>
      </c>
      <c r="I36" s="38" t="s">
        <v>1351</v>
      </c>
      <c r="J36" s="33"/>
      <c r="K36" s="33" t="s">
        <v>512</v>
      </c>
      <c r="L36" s="38" t="s">
        <v>1305</v>
      </c>
      <c r="M36" s="33" t="s">
        <v>1593</v>
      </c>
      <c r="N36" s="33" t="s">
        <v>1342</v>
      </c>
      <c r="O36" s="65">
        <v>43678</v>
      </c>
      <c r="P36" s="65">
        <v>48060</v>
      </c>
      <c r="Q36" s="59"/>
      <c r="R36" s="59"/>
      <c r="S36" s="59"/>
      <c r="T36" s="76" t="str">
        <v>03大山地域</v>
      </c>
      <c r="U36" s="76" t="str">
        <v>58大庄地区</v>
      </c>
    </row>
    <row r="37" spans="1:21" s="30" customFormat="1" ht="33">
      <c r="A37" s="33">
        <v>1610102590</v>
      </c>
      <c r="B37" s="38" t="s">
        <v>363</v>
      </c>
      <c r="C37" s="49" t="s">
        <v>146</v>
      </c>
      <c r="D37" s="33"/>
      <c r="E37" s="33"/>
      <c r="F37" s="51"/>
      <c r="G37" s="51" t="str">
        <f>IF(COUNTIFS('食事提供加算(2026.06.01)（非表示）'!$C$2:$C$140,$A37,'食事提供加算(2026.06.01)（非表示）'!$E$2:$E$140,$H37)&gt;0,"●","")</f>
        <v/>
      </c>
      <c r="H37" s="51" t="str">
        <f t="shared" si="0"/>
        <v>01</v>
      </c>
      <c r="I37" s="38" t="s">
        <v>1960</v>
      </c>
      <c r="J37" s="33"/>
      <c r="K37" s="33" t="s">
        <v>1071</v>
      </c>
      <c r="L37" s="38" t="s">
        <v>1307</v>
      </c>
      <c r="M37" s="33" t="s">
        <v>1271</v>
      </c>
      <c r="N37" s="33" t="s">
        <v>1705</v>
      </c>
      <c r="O37" s="65">
        <v>44228</v>
      </c>
      <c r="P37" s="65">
        <v>46418</v>
      </c>
      <c r="Q37" s="59"/>
      <c r="R37" s="59"/>
      <c r="S37" s="59"/>
      <c r="T37" s="76" t="str">
        <v>01富山地域</v>
      </c>
      <c r="U37" s="76" t="str">
        <v>26新庄</v>
      </c>
    </row>
    <row r="38" spans="1:21" s="30" customFormat="1" ht="33">
      <c r="A38" s="33">
        <v>1610102707</v>
      </c>
      <c r="B38" s="38" t="s">
        <v>365</v>
      </c>
      <c r="C38" s="49" t="s">
        <v>146</v>
      </c>
      <c r="D38" s="33"/>
      <c r="E38" s="33"/>
      <c r="F38" s="51"/>
      <c r="G38" s="51" t="str">
        <f>IF(COUNTIFS('食事提供加算(2026.06.01)（非表示）'!$C$2:$C$140,$A38,'食事提供加算(2026.06.01)（非表示）'!$E$2:$E$140,$H38)&gt;0,"●","")</f>
        <v/>
      </c>
      <c r="H38" s="51" t="str">
        <f t="shared" si="0"/>
        <v>01</v>
      </c>
      <c r="I38" s="38" t="s">
        <v>17</v>
      </c>
      <c r="J38" s="33"/>
      <c r="K38" s="33" t="s">
        <v>711</v>
      </c>
      <c r="L38" s="38" t="s">
        <v>1309</v>
      </c>
      <c r="M38" s="33" t="s">
        <v>1210</v>
      </c>
      <c r="N38" s="33" t="s">
        <v>1861</v>
      </c>
      <c r="O38" s="65">
        <v>44501</v>
      </c>
      <c r="P38" s="65">
        <v>46691</v>
      </c>
      <c r="Q38" s="59"/>
      <c r="R38" s="59"/>
      <c r="S38" s="59"/>
      <c r="T38" s="76" t="str">
        <v>01富山地域</v>
      </c>
      <c r="U38" s="76" t="str">
        <v>02愛宕</v>
      </c>
    </row>
    <row r="39" spans="1:21" s="30" customFormat="1" ht="33">
      <c r="A39" s="33">
        <v>1610102749</v>
      </c>
      <c r="B39" s="38" t="s">
        <v>368</v>
      </c>
      <c r="C39" s="49" t="s">
        <v>146</v>
      </c>
      <c r="D39" s="33"/>
      <c r="E39" s="33"/>
      <c r="F39" s="51"/>
      <c r="G39" s="51" t="str">
        <f>IF(COUNTIFS('食事提供加算(2026.06.01)（非表示）'!$C$2:$C$140,$A39,'食事提供加算(2026.06.01)（非表示）'!$E$2:$E$140,$H39)&gt;0,"●","")</f>
        <v/>
      </c>
      <c r="H39" s="51" t="str">
        <f t="shared" si="0"/>
        <v>01</v>
      </c>
      <c r="I39" s="38" t="s">
        <v>590</v>
      </c>
      <c r="J39" s="33"/>
      <c r="K39" s="33" t="s">
        <v>329</v>
      </c>
      <c r="L39" s="38" t="s">
        <v>806</v>
      </c>
      <c r="M39" s="33" t="s">
        <v>1595</v>
      </c>
      <c r="N39" s="33" t="s">
        <v>760</v>
      </c>
      <c r="O39" s="65">
        <v>44593</v>
      </c>
      <c r="P39" s="65">
        <v>46783</v>
      </c>
      <c r="Q39" s="59"/>
      <c r="R39" s="59"/>
      <c r="S39" s="59"/>
      <c r="T39" s="76" t="str">
        <v>01富山地域</v>
      </c>
      <c r="U39" s="76" t="str">
        <v>28藤ノ木</v>
      </c>
    </row>
    <row r="40" spans="1:21" s="30" customFormat="1" ht="33">
      <c r="A40" s="33">
        <v>1610102814</v>
      </c>
      <c r="B40" s="38" t="s">
        <v>373</v>
      </c>
      <c r="C40" s="49" t="s">
        <v>146</v>
      </c>
      <c r="D40" s="33"/>
      <c r="E40" s="33"/>
      <c r="F40" s="51"/>
      <c r="G40" s="51" t="str">
        <f>IF(COUNTIFS('食事提供加算(2026.06.01)（非表示）'!$C$2:$C$140,$A40,'食事提供加算(2026.06.01)（非表示）'!$E$2:$E$140,$H40)&gt;0,"●","")</f>
        <v/>
      </c>
      <c r="H40" s="51" t="str">
        <f t="shared" si="0"/>
        <v>01</v>
      </c>
      <c r="I40" s="38" t="s">
        <v>596</v>
      </c>
      <c r="J40" s="33"/>
      <c r="K40" s="33" t="s">
        <v>1073</v>
      </c>
      <c r="L40" s="38" t="s">
        <v>1311</v>
      </c>
      <c r="M40" s="33" t="s">
        <v>707</v>
      </c>
      <c r="N40" s="33" t="s">
        <v>1863</v>
      </c>
      <c r="O40" s="65">
        <v>44713</v>
      </c>
      <c r="P40" s="65">
        <v>46904</v>
      </c>
      <c r="Q40" s="59"/>
      <c r="R40" s="59"/>
      <c r="S40" s="59"/>
      <c r="T40" s="76" t="str">
        <v>01富山地域</v>
      </c>
      <c r="U40" s="76" t="str">
        <v>09西田地方</v>
      </c>
    </row>
    <row r="41" spans="1:21" s="30" customFormat="1" ht="33">
      <c r="A41" s="33">
        <v>1610101881</v>
      </c>
      <c r="B41" s="38" t="s">
        <v>374</v>
      </c>
      <c r="C41" s="49" t="s">
        <v>146</v>
      </c>
      <c r="D41" s="33"/>
      <c r="E41" s="33"/>
      <c r="F41" s="51"/>
      <c r="G41" s="51" t="str">
        <f>IF(COUNTIFS('食事提供加算(2026.06.01)（非表示）'!$C$2:$C$140,$A41,'食事提供加算(2026.06.01)（非表示）'!$E$2:$E$140,$H41)&gt;0,"●","")</f>
        <v/>
      </c>
      <c r="H41" s="51" t="str">
        <f t="shared" si="0"/>
        <v>01</v>
      </c>
      <c r="I41" s="38" t="s">
        <v>2010</v>
      </c>
      <c r="J41" s="33"/>
      <c r="K41" s="33" t="s">
        <v>1001</v>
      </c>
      <c r="L41" s="38" t="s">
        <v>1312</v>
      </c>
      <c r="M41" s="33" t="s">
        <v>774</v>
      </c>
      <c r="N41" s="33" t="s">
        <v>609</v>
      </c>
      <c r="O41" s="65">
        <v>44986</v>
      </c>
      <c r="P41" s="65">
        <v>47177</v>
      </c>
      <c r="Q41" s="59"/>
      <c r="R41" s="59"/>
      <c r="S41" s="59"/>
      <c r="T41" s="76" t="str">
        <v>01富山地域</v>
      </c>
      <c r="U41" s="76" t="str">
        <v>13東部</v>
      </c>
    </row>
    <row r="42" spans="1:21" s="30" customFormat="1" ht="33">
      <c r="A42" s="33">
        <v>1610102996</v>
      </c>
      <c r="B42" s="38" t="s">
        <v>376</v>
      </c>
      <c r="C42" s="49" t="s">
        <v>146</v>
      </c>
      <c r="D42" s="33"/>
      <c r="E42" s="33"/>
      <c r="F42" s="51"/>
      <c r="G42" s="51" t="str">
        <f>IF(COUNTIFS('食事提供加算(2026.06.01)（非表示）'!$C$2:$C$140,$A42,'食事提供加算(2026.06.01)（非表示）'!$E$2:$E$140,$H42)&gt;0,"●","")</f>
        <v/>
      </c>
      <c r="H42" s="51" t="str">
        <f t="shared" si="0"/>
        <v>01</v>
      </c>
      <c r="I42" s="38" t="s">
        <v>46</v>
      </c>
      <c r="J42" s="33"/>
      <c r="K42" s="33" t="s">
        <v>1074</v>
      </c>
      <c r="L42" s="38" t="s">
        <v>1313</v>
      </c>
      <c r="M42" s="33" t="s">
        <v>1597</v>
      </c>
      <c r="N42" s="33" t="s">
        <v>1865</v>
      </c>
      <c r="O42" s="65">
        <v>45352</v>
      </c>
      <c r="P42" s="65">
        <v>47542</v>
      </c>
      <c r="Q42" s="59"/>
      <c r="R42" s="59"/>
      <c r="S42" s="59"/>
      <c r="T42" s="76" t="str">
        <v>01富山地域</v>
      </c>
      <c r="U42" s="76" t="str">
        <v>25広田</v>
      </c>
    </row>
    <row r="43" spans="1:21" s="30" customFormat="1" ht="33">
      <c r="A43" s="33">
        <v>1610103069</v>
      </c>
      <c r="B43" s="38" t="s">
        <v>378</v>
      </c>
      <c r="C43" s="49" t="s">
        <v>146</v>
      </c>
      <c r="D43" s="33"/>
      <c r="E43" s="33"/>
      <c r="F43" s="51"/>
      <c r="G43" s="51" t="str">
        <f>IF(COUNTIFS('食事提供加算(2026.06.01)（非表示）'!$C$2:$C$140,$A43,'食事提供加算(2026.06.01)（非表示）'!$E$2:$E$140,$H43)&gt;0,"●","")</f>
        <v/>
      </c>
      <c r="H43" s="51" t="str">
        <f t="shared" si="0"/>
        <v>01</v>
      </c>
      <c r="I43" s="38" t="s">
        <v>2011</v>
      </c>
      <c r="J43" s="33"/>
      <c r="K43" s="33" t="s">
        <v>1076</v>
      </c>
      <c r="L43" s="38" t="s">
        <v>838</v>
      </c>
      <c r="M43" s="33" t="s">
        <v>1600</v>
      </c>
      <c r="N43" s="33"/>
      <c r="O43" s="65">
        <v>45444</v>
      </c>
      <c r="P43" s="65">
        <v>47634</v>
      </c>
      <c r="Q43" s="59"/>
      <c r="R43" s="59"/>
      <c r="S43" s="59"/>
      <c r="T43" s="76" t="str">
        <v>01富山地域</v>
      </c>
      <c r="U43" s="76" t="str">
        <v>15奥田北</v>
      </c>
    </row>
    <row r="44" spans="1:21" s="30" customFormat="1" ht="33">
      <c r="A44" s="33">
        <v>1610103143</v>
      </c>
      <c r="B44" s="38" t="s">
        <v>380</v>
      </c>
      <c r="C44" s="49" t="s">
        <v>146</v>
      </c>
      <c r="D44" s="33"/>
      <c r="E44" s="33"/>
      <c r="F44" s="51"/>
      <c r="G44" s="51" t="str">
        <f>IF(COUNTIFS('食事提供加算(2026.06.01)（非表示）'!$C$2:$C$140,$A44,'食事提供加算(2026.06.01)（非表示）'!$E$2:$E$140,$H44)&gt;0,"●","")</f>
        <v/>
      </c>
      <c r="H44" s="51" t="str">
        <f t="shared" si="0"/>
        <v>01</v>
      </c>
      <c r="I44" s="38" t="s">
        <v>2012</v>
      </c>
      <c r="J44" s="33"/>
      <c r="K44" s="33" t="s">
        <v>1080</v>
      </c>
      <c r="L44" s="38" t="s">
        <v>534</v>
      </c>
      <c r="M44" s="33" t="s">
        <v>299</v>
      </c>
      <c r="N44" s="33" t="s">
        <v>1867</v>
      </c>
      <c r="O44" s="65">
        <v>45597</v>
      </c>
      <c r="P44" s="65">
        <v>47787</v>
      </c>
      <c r="Q44" s="59"/>
      <c r="R44" s="59"/>
      <c r="S44" s="59"/>
      <c r="T44" s="76" t="str">
        <v>01富山地域</v>
      </c>
      <c r="U44" s="76" t="str">
        <v>26新庄</v>
      </c>
    </row>
    <row r="45" spans="1:21" s="30" customFormat="1" ht="33">
      <c r="A45" s="33">
        <v>1610103150</v>
      </c>
      <c r="B45" s="38" t="s">
        <v>382</v>
      </c>
      <c r="C45" s="49" t="s">
        <v>146</v>
      </c>
      <c r="D45" s="33"/>
      <c r="E45" s="33"/>
      <c r="F45" s="51"/>
      <c r="G45" s="51" t="str">
        <f>IF(COUNTIFS('食事提供加算(2026.06.01)（非表示）'!$C$2:$C$140,$A45,'食事提供加算(2026.06.01)（非表示）'!$E$2:$E$140,$H45)&gt;0,"●","")</f>
        <v/>
      </c>
      <c r="H45" s="51" t="str">
        <f t="shared" si="0"/>
        <v>01</v>
      </c>
      <c r="I45" s="38" t="s">
        <v>1896</v>
      </c>
      <c r="J45" s="33"/>
      <c r="K45" s="33" t="s">
        <v>554</v>
      </c>
      <c r="L45" s="38" t="s">
        <v>1314</v>
      </c>
      <c r="M45" s="33" t="s">
        <v>1601</v>
      </c>
      <c r="N45" s="33" t="s">
        <v>1868</v>
      </c>
      <c r="O45" s="65">
        <v>45597</v>
      </c>
      <c r="P45" s="65">
        <v>47787</v>
      </c>
      <c r="Q45" s="59"/>
      <c r="R45" s="59"/>
      <c r="S45" s="59"/>
      <c r="T45" s="76" t="str">
        <v>01富山地域</v>
      </c>
      <c r="U45" s="76" t="str">
        <v>29山室</v>
      </c>
    </row>
    <row r="46" spans="1:21" s="30" customFormat="1" ht="33">
      <c r="A46" s="33">
        <v>1610103184</v>
      </c>
      <c r="B46" s="38" t="s">
        <v>386</v>
      </c>
      <c r="C46" s="49" t="s">
        <v>146</v>
      </c>
      <c r="D46" s="33"/>
      <c r="E46" s="33"/>
      <c r="F46" s="51"/>
      <c r="G46" s="51" t="str">
        <f>IF(COUNTIFS('食事提供加算(2026.06.01)（非表示）'!$C$2:$C$140,$A46,'食事提供加算(2026.06.01)（非表示）'!$E$2:$E$140,$H46)&gt;0,"●","")</f>
        <v/>
      </c>
      <c r="H46" s="51" t="str">
        <f t="shared" si="0"/>
        <v>01</v>
      </c>
      <c r="I46" s="38" t="s">
        <v>2013</v>
      </c>
      <c r="J46" s="33"/>
      <c r="K46" s="33" t="s">
        <v>960</v>
      </c>
      <c r="L46" s="38" t="s">
        <v>1111</v>
      </c>
      <c r="M46" s="33" t="s">
        <v>131</v>
      </c>
      <c r="N46" s="33" t="s">
        <v>569</v>
      </c>
      <c r="O46" s="65">
        <v>45658</v>
      </c>
      <c r="P46" s="65">
        <v>47848</v>
      </c>
      <c r="Q46" s="59"/>
      <c r="R46" s="59"/>
      <c r="S46" s="59"/>
      <c r="T46" s="76" t="str">
        <v>01富山地域</v>
      </c>
      <c r="U46" s="76" t="str">
        <v>47水橋西部</v>
      </c>
    </row>
    <row r="47" spans="1:21" s="30" customFormat="1" ht="33">
      <c r="A47" s="33">
        <v>1610103192</v>
      </c>
      <c r="B47" s="38" t="s">
        <v>388</v>
      </c>
      <c r="C47" s="49" t="s">
        <v>146</v>
      </c>
      <c r="D47" s="33"/>
      <c r="E47" s="33"/>
      <c r="F47" s="51"/>
      <c r="G47" s="51" t="str">
        <f>IF(COUNTIFS('食事提供加算(2026.06.01)（非表示）'!$C$2:$C$140,$A47,'食事提供加算(2026.06.01)（非表示）'!$E$2:$E$140,$H47)&gt;0,"●","")</f>
        <v/>
      </c>
      <c r="H47" s="51" t="str">
        <f t="shared" si="0"/>
        <v>01</v>
      </c>
      <c r="I47" s="38" t="s">
        <v>127</v>
      </c>
      <c r="J47" s="33"/>
      <c r="K47" s="33" t="s">
        <v>1082</v>
      </c>
      <c r="L47" s="38" t="s">
        <v>69</v>
      </c>
      <c r="M47" s="33" t="s">
        <v>871</v>
      </c>
      <c r="N47" s="33" t="s">
        <v>1869</v>
      </c>
      <c r="O47" s="65">
        <v>45658</v>
      </c>
      <c r="P47" s="65">
        <v>47848</v>
      </c>
      <c r="Q47" s="59"/>
      <c r="R47" s="59"/>
      <c r="S47" s="59"/>
      <c r="T47" s="76" t="str">
        <v>01富山地域</v>
      </c>
      <c r="U47" s="76" t="str">
        <v>11堀川</v>
      </c>
    </row>
    <row r="48" spans="1:21" s="30" customFormat="1" ht="33">
      <c r="A48" s="33">
        <v>1610103267</v>
      </c>
      <c r="B48" s="38" t="s">
        <v>22</v>
      </c>
      <c r="C48" s="49" t="s">
        <v>146</v>
      </c>
      <c r="D48" s="33"/>
      <c r="E48" s="33"/>
      <c r="F48" s="51"/>
      <c r="G48" s="51" t="str">
        <f>IF(COUNTIFS('食事提供加算(2026.06.01)（非表示）'!$C$2:$C$140,$A48,'食事提供加算(2026.06.01)（非表示）'!$E$2:$E$140,$H48)&gt;0,"●","")</f>
        <v/>
      </c>
      <c r="H48" s="51" t="str">
        <f t="shared" si="0"/>
        <v>01</v>
      </c>
      <c r="I48" s="38" t="s">
        <v>318</v>
      </c>
      <c r="J48" s="33"/>
      <c r="K48" s="33" t="s">
        <v>1083</v>
      </c>
      <c r="L48" s="38" t="s">
        <v>1161</v>
      </c>
      <c r="M48" s="33" t="s">
        <v>1602</v>
      </c>
      <c r="N48" s="33" t="s">
        <v>1870</v>
      </c>
      <c r="O48" s="65">
        <v>45778</v>
      </c>
      <c r="P48" s="65">
        <v>47968</v>
      </c>
      <c r="Q48" s="59"/>
      <c r="R48" s="59"/>
      <c r="S48" s="59"/>
      <c r="T48" s="76" t="str">
        <v>01富山地域</v>
      </c>
      <c r="U48" s="76" t="str">
        <v>15奥田北</v>
      </c>
    </row>
    <row r="49" spans="1:21" s="30" customFormat="1" ht="33">
      <c r="A49" s="33">
        <v>1610103259</v>
      </c>
      <c r="B49" s="38" t="s">
        <v>394</v>
      </c>
      <c r="C49" s="49" t="s">
        <v>146</v>
      </c>
      <c r="D49" s="33"/>
      <c r="E49" s="33"/>
      <c r="F49" s="51"/>
      <c r="G49" s="51" t="str">
        <f>IF(COUNTIFS('食事提供加算(2026.06.01)（非表示）'!$C$2:$C$140,$A49,'食事提供加算(2026.06.01)（非表示）'!$E$2:$E$140,$H49)&gt;0,"●","")</f>
        <v/>
      </c>
      <c r="H49" s="51" t="str">
        <f t="shared" si="0"/>
        <v>01</v>
      </c>
      <c r="I49" s="38" t="s">
        <v>2014</v>
      </c>
      <c r="J49" s="33"/>
      <c r="K49" s="33" t="s">
        <v>1084</v>
      </c>
      <c r="L49" s="38" t="s">
        <v>471</v>
      </c>
      <c r="M49" s="33" t="s">
        <v>293</v>
      </c>
      <c r="N49" s="33" t="s">
        <v>1871</v>
      </c>
      <c r="O49" s="65">
        <v>45778</v>
      </c>
      <c r="P49" s="65">
        <v>47968</v>
      </c>
      <c r="Q49" s="59"/>
      <c r="R49" s="59"/>
      <c r="S49" s="59"/>
      <c r="T49" s="76" t="str">
        <v>01富山地域</v>
      </c>
      <c r="U49" s="76" t="str">
        <v>07清水町</v>
      </c>
    </row>
    <row r="50" spans="1:21" s="30" customFormat="1" ht="33">
      <c r="A50" s="33">
        <v>1610103317</v>
      </c>
      <c r="B50" s="39" t="s">
        <v>396</v>
      </c>
      <c r="C50" s="49" t="s">
        <v>146</v>
      </c>
      <c r="D50" s="33"/>
      <c r="E50" s="33"/>
      <c r="F50" s="51"/>
      <c r="G50" s="51" t="str">
        <f>IF(COUNTIFS('食事提供加算(2026.06.01)（非表示）'!$C$2:$C$140,$A50,'食事提供加算(2026.06.01)（非表示）'!$E$2:$E$140,$H50)&gt;0,"●","")</f>
        <v/>
      </c>
      <c r="H50" s="51" t="str">
        <f t="shared" si="0"/>
        <v>01</v>
      </c>
      <c r="I50" s="39" t="s">
        <v>539</v>
      </c>
      <c r="J50" s="33"/>
      <c r="K50" s="51" t="s">
        <v>1058</v>
      </c>
      <c r="L50" s="39" t="s">
        <v>936</v>
      </c>
      <c r="M50" s="51" t="s">
        <v>1603</v>
      </c>
      <c r="N50" s="51" t="s">
        <v>1148</v>
      </c>
      <c r="O50" s="65">
        <v>45870</v>
      </c>
      <c r="P50" s="65">
        <v>48060</v>
      </c>
      <c r="Q50" s="59"/>
      <c r="R50" s="59"/>
      <c r="S50" s="59"/>
      <c r="T50" s="76" t="str">
        <v>01富山地域</v>
      </c>
      <c r="U50" s="76" t="str">
        <v>32蜷川</v>
      </c>
    </row>
    <row r="51" spans="1:21" s="30" customFormat="1" ht="33">
      <c r="A51" s="33">
        <v>1610103325</v>
      </c>
      <c r="B51" s="39" t="s">
        <v>398</v>
      </c>
      <c r="C51" s="49" t="s">
        <v>146</v>
      </c>
      <c r="D51" s="33"/>
      <c r="E51" s="33"/>
      <c r="F51" s="51"/>
      <c r="G51" s="51" t="str">
        <f>IF(COUNTIFS('食事提供加算(2026.06.01)（非表示）'!$C$2:$C$140,$A51,'食事提供加算(2026.06.01)（非表示）'!$E$2:$E$140,$H51)&gt;0,"●","")</f>
        <v/>
      </c>
      <c r="H51" s="51" t="str">
        <f t="shared" si="0"/>
        <v>01</v>
      </c>
      <c r="I51" s="39" t="s">
        <v>340</v>
      </c>
      <c r="J51" s="33"/>
      <c r="K51" s="51" t="s">
        <v>1085</v>
      </c>
      <c r="L51" s="39" t="s">
        <v>97</v>
      </c>
      <c r="M51" s="51" t="s">
        <v>1604</v>
      </c>
      <c r="N51" s="51" t="s">
        <v>1873</v>
      </c>
      <c r="O51" s="65">
        <v>45870</v>
      </c>
      <c r="P51" s="65">
        <v>48060</v>
      </c>
      <c r="Q51" s="59"/>
      <c r="R51" s="59"/>
      <c r="S51" s="59"/>
      <c r="T51" s="76" t="str">
        <v>01富山地域</v>
      </c>
      <c r="U51" s="76" t="str">
        <v>29山室</v>
      </c>
    </row>
    <row r="52" spans="1:21" s="30" customFormat="1" ht="33">
      <c r="A52" s="33">
        <v>1610103341</v>
      </c>
      <c r="B52" s="39" t="s">
        <v>401</v>
      </c>
      <c r="C52" s="49" t="s">
        <v>146</v>
      </c>
      <c r="D52" s="33"/>
      <c r="E52" s="33"/>
      <c r="F52" s="51"/>
      <c r="G52" s="51" t="str">
        <f>IF(COUNTIFS('食事提供加算(2026.06.01)（非表示）'!$C$2:$C$140,$A52,'食事提供加算(2026.06.01)（非表示）'!$E$2:$E$140,$H52)&gt;0,"●","")</f>
        <v/>
      </c>
      <c r="H52" s="51" t="str">
        <f t="shared" si="0"/>
        <v>01</v>
      </c>
      <c r="I52" s="39" t="s">
        <v>602</v>
      </c>
      <c r="J52" s="33"/>
      <c r="K52" s="33" t="s">
        <v>1090</v>
      </c>
      <c r="L52" s="38" t="s">
        <v>464</v>
      </c>
      <c r="M52" s="33" t="s">
        <v>1348</v>
      </c>
      <c r="N52" s="33" t="s">
        <v>1874</v>
      </c>
      <c r="O52" s="65">
        <v>45901</v>
      </c>
      <c r="P52" s="65">
        <v>48091</v>
      </c>
      <c r="Q52" s="59"/>
      <c r="R52" s="59"/>
      <c r="S52" s="59"/>
      <c r="T52" s="76" t="str">
        <v>05婦中地域</v>
      </c>
      <c r="U52" s="76" t="str">
        <v>69速星地区</v>
      </c>
    </row>
    <row r="53" spans="1:21" s="30" customFormat="1" ht="33">
      <c r="A53" s="33">
        <v>1610103358</v>
      </c>
      <c r="B53" s="39" t="s">
        <v>407</v>
      </c>
      <c r="C53" s="49" t="s">
        <v>146</v>
      </c>
      <c r="D53" s="33"/>
      <c r="E53" s="33"/>
      <c r="F53" s="51"/>
      <c r="G53" s="51" t="str">
        <f>IF(COUNTIFS('食事提供加算(2026.06.01)（非表示）'!$C$2:$C$140,$A53,'食事提供加算(2026.06.01)（非表示）'!$E$2:$E$140,$H53)&gt;0,"●","")</f>
        <v/>
      </c>
      <c r="H53" s="51" t="str">
        <f t="shared" si="0"/>
        <v>01</v>
      </c>
      <c r="I53" s="39" t="s">
        <v>602</v>
      </c>
      <c r="J53" s="33"/>
      <c r="K53" s="33" t="s">
        <v>933</v>
      </c>
      <c r="L53" s="38" t="s">
        <v>1316</v>
      </c>
      <c r="M53" s="51" t="s">
        <v>1605</v>
      </c>
      <c r="N53" s="51" t="s">
        <v>1875</v>
      </c>
      <c r="O53" s="65">
        <v>45901</v>
      </c>
      <c r="P53" s="65">
        <v>48091</v>
      </c>
      <c r="Q53" s="59"/>
      <c r="R53" s="59"/>
      <c r="S53" s="59"/>
      <c r="T53" s="76" t="str">
        <v>01富山地域</v>
      </c>
      <c r="U53" s="76" t="str">
        <v>33新保</v>
      </c>
    </row>
    <row r="54" spans="1:21" s="30" customFormat="1" ht="33">
      <c r="A54" s="33">
        <v>1610103366</v>
      </c>
      <c r="B54" s="39" t="s">
        <v>409</v>
      </c>
      <c r="C54" s="49" t="s">
        <v>146</v>
      </c>
      <c r="D54" s="33"/>
      <c r="E54" s="33"/>
      <c r="F54" s="51"/>
      <c r="G54" s="51" t="str">
        <f>IF(COUNTIFS('食事提供加算(2026.06.01)（非表示）'!$C$2:$C$140,$A54,'食事提供加算(2026.06.01)（非表示）'!$E$2:$E$140,$H54)&gt;0,"●","")</f>
        <v/>
      </c>
      <c r="H54" s="51" t="str">
        <f t="shared" si="0"/>
        <v>01</v>
      </c>
      <c r="I54" s="39" t="s">
        <v>602</v>
      </c>
      <c r="J54" s="33"/>
      <c r="K54" s="33" t="s">
        <v>495</v>
      </c>
      <c r="L54" s="38" t="s">
        <v>1317</v>
      </c>
      <c r="M54" s="33" t="s">
        <v>199</v>
      </c>
      <c r="N54" s="51" t="s">
        <v>1876</v>
      </c>
      <c r="O54" s="65">
        <v>45901</v>
      </c>
      <c r="P54" s="65">
        <v>48091</v>
      </c>
      <c r="Q54" s="59"/>
      <c r="R54" s="59"/>
      <c r="S54" s="59"/>
      <c r="T54" s="76" t="str">
        <v>01富山地域</v>
      </c>
      <c r="U54" s="76" t="str">
        <v>30山室中部</v>
      </c>
    </row>
    <row r="55" spans="1:21" s="30" customFormat="1" ht="49.5">
      <c r="A55" s="33">
        <v>1610103374</v>
      </c>
      <c r="B55" s="39" t="s">
        <v>412</v>
      </c>
      <c r="C55" s="49" t="s">
        <v>146</v>
      </c>
      <c r="D55" s="33"/>
      <c r="E55" s="33"/>
      <c r="F55" s="51"/>
      <c r="G55" s="51" t="str">
        <f>IF(COUNTIFS('食事提供加算(2026.06.01)（非表示）'!$C$2:$C$140,$A55,'食事提供加算(2026.06.01)（非表示）'!$E$2:$E$140,$H55)&gt;0,"●","")</f>
        <v/>
      </c>
      <c r="H55" s="51" t="str">
        <f t="shared" si="0"/>
        <v>01</v>
      </c>
      <c r="I55" s="39" t="s">
        <v>2015</v>
      </c>
      <c r="J55" s="33"/>
      <c r="K55" s="51" t="s">
        <v>1092</v>
      </c>
      <c r="L55" s="39" t="s">
        <v>493</v>
      </c>
      <c r="M55" s="51" t="s">
        <v>1606</v>
      </c>
      <c r="N55" s="51" t="s">
        <v>564</v>
      </c>
      <c r="O55" s="65">
        <v>45931</v>
      </c>
      <c r="P55" s="65">
        <v>48121</v>
      </c>
      <c r="Q55" s="59"/>
      <c r="R55" s="59"/>
      <c r="S55" s="59"/>
      <c r="T55" s="76" t="str">
        <v>01富山地域</v>
      </c>
      <c r="U55" s="76" t="str">
        <v>07清水町</v>
      </c>
    </row>
    <row r="56" spans="1:21" s="30" customFormat="1" ht="33">
      <c r="A56" s="33">
        <v>1610103465</v>
      </c>
      <c r="B56" s="39" t="s">
        <v>416</v>
      </c>
      <c r="C56" s="49" t="s">
        <v>146</v>
      </c>
      <c r="D56" s="33"/>
      <c r="E56" s="33"/>
      <c r="F56" s="51"/>
      <c r="G56" s="51" t="str">
        <f>IF(COUNTIFS('食事提供加算(2026.06.01)（非表示）'!$C$2:$C$140,$A56,'食事提供加算(2026.06.01)（非表示）'!$E$2:$E$140,$H56)&gt;0,"●","")</f>
        <v/>
      </c>
      <c r="H56" s="51" t="str">
        <f t="shared" si="0"/>
        <v>01</v>
      </c>
      <c r="I56" s="39" t="s">
        <v>1280</v>
      </c>
      <c r="J56" s="33"/>
      <c r="K56" s="51" t="s">
        <v>711</v>
      </c>
      <c r="L56" s="39" t="s">
        <v>888</v>
      </c>
      <c r="M56" s="51" t="s">
        <v>402</v>
      </c>
      <c r="N56" s="51" t="s">
        <v>1759</v>
      </c>
      <c r="O56" s="65">
        <v>46054</v>
      </c>
      <c r="P56" s="65">
        <v>48244</v>
      </c>
      <c r="Q56" s="59"/>
      <c r="R56" s="59"/>
      <c r="S56" s="59"/>
      <c r="T56" s="76" t="str">
        <v>01富山地域</v>
      </c>
      <c r="U56" s="76" t="str">
        <v>02愛宕</v>
      </c>
    </row>
    <row r="57" spans="1:21" s="30" customFormat="1" ht="33">
      <c r="A57" s="33">
        <v>1610103473</v>
      </c>
      <c r="B57" s="39" t="s">
        <v>250</v>
      </c>
      <c r="C57" s="49" t="s">
        <v>146</v>
      </c>
      <c r="D57" s="33"/>
      <c r="E57" s="33"/>
      <c r="F57" s="51"/>
      <c r="G57" s="51" t="str">
        <f>IF(COUNTIFS('食事提供加算(2026.06.01)（非表示）'!$C$2:$C$140,$A57,'食事提供加算(2026.06.01)（非表示）'!$E$2:$E$140,$H57)&gt;0,"●","")</f>
        <v/>
      </c>
      <c r="H57" s="51" t="str">
        <f t="shared" si="0"/>
        <v>01</v>
      </c>
      <c r="I57" s="39" t="s">
        <v>250</v>
      </c>
      <c r="J57" s="33"/>
      <c r="K57" s="51" t="s">
        <v>1095</v>
      </c>
      <c r="L57" s="39" t="s">
        <v>510</v>
      </c>
      <c r="M57" s="51" t="s">
        <v>1607</v>
      </c>
      <c r="N57" s="51"/>
      <c r="O57" s="65">
        <v>46082</v>
      </c>
      <c r="P57" s="65">
        <v>48273</v>
      </c>
      <c r="Q57" s="59"/>
      <c r="R57" s="59"/>
      <c r="S57" s="59"/>
      <c r="T57" s="76" t="str">
        <v>01富山地域</v>
      </c>
      <c r="U57" s="76" t="str">
        <v>24豊田</v>
      </c>
    </row>
    <row r="58" spans="1:21" s="30" customFormat="1" ht="33">
      <c r="A58" s="33">
        <v>1610103481</v>
      </c>
      <c r="B58" s="39" t="s">
        <v>11</v>
      </c>
      <c r="C58" s="49" t="s">
        <v>146</v>
      </c>
      <c r="D58" s="33"/>
      <c r="E58" s="33"/>
      <c r="F58" s="51"/>
      <c r="G58" s="51" t="str">
        <f>IF(COUNTIFS('食事提供加算(2026.06.01)（非表示）'!$C$2:$C$140,$A58,'食事提供加算(2026.06.01)（非表示）'!$E$2:$E$140,$H58)&gt;0,"●","")</f>
        <v/>
      </c>
      <c r="H58" s="51" t="str">
        <f t="shared" si="0"/>
        <v>01</v>
      </c>
      <c r="I58" s="39" t="s">
        <v>228</v>
      </c>
      <c r="J58" s="33"/>
      <c r="K58" s="51" t="s">
        <v>1098</v>
      </c>
      <c r="L58" s="39" t="s">
        <v>1318</v>
      </c>
      <c r="M58" s="51" t="s">
        <v>6</v>
      </c>
      <c r="N58" s="51" t="s">
        <v>680</v>
      </c>
      <c r="O58" s="65">
        <v>46082</v>
      </c>
      <c r="P58" s="65">
        <v>48273</v>
      </c>
      <c r="Q58" s="59"/>
      <c r="R58" s="59"/>
      <c r="S58" s="59"/>
      <c r="T58" s="76" t="str">
        <v>01富山地域</v>
      </c>
      <c r="U58" s="76" t="str">
        <v>24豊田</v>
      </c>
    </row>
    <row r="59" spans="1:21" s="30" customFormat="1" ht="33">
      <c r="A59" s="33">
        <v>1610102418</v>
      </c>
      <c r="B59" s="38" t="s">
        <v>423</v>
      </c>
      <c r="C59" s="50" t="s">
        <v>148</v>
      </c>
      <c r="D59" s="33"/>
      <c r="E59" s="33"/>
      <c r="F59" s="51"/>
      <c r="G59" s="51" t="str">
        <f>IF(COUNTIFS('食事提供加算(2026.06.01)（非表示）'!$C$2:$C$140,$A59,'食事提供加算(2026.06.01)（非表示）'!$E$2:$E$140,$H59)&gt;0,"●","")</f>
        <v/>
      </c>
      <c r="H59" s="51" t="str">
        <f t="shared" si="0"/>
        <v>02</v>
      </c>
      <c r="I59" s="38" t="s">
        <v>2006</v>
      </c>
      <c r="J59" s="33"/>
      <c r="K59" s="33" t="s">
        <v>1101</v>
      </c>
      <c r="L59" s="38" t="s">
        <v>1319</v>
      </c>
      <c r="M59" s="33" t="s">
        <v>1609</v>
      </c>
      <c r="N59" s="33" t="s">
        <v>1877</v>
      </c>
      <c r="O59" s="65">
        <v>43739</v>
      </c>
      <c r="P59" s="65">
        <v>48121</v>
      </c>
      <c r="Q59" s="59"/>
      <c r="R59" s="59"/>
      <c r="S59" s="59"/>
      <c r="T59" s="76" t="str">
        <v>01富山地域</v>
      </c>
      <c r="U59" s="76" t="str">
        <v>28藤ノ木</v>
      </c>
    </row>
    <row r="60" spans="1:21" s="30" customFormat="1" ht="33">
      <c r="A60" s="33">
        <v>1610102434</v>
      </c>
      <c r="B60" s="38" t="s">
        <v>187</v>
      </c>
      <c r="C60" s="49" t="s">
        <v>148</v>
      </c>
      <c r="D60" s="33"/>
      <c r="E60" s="33"/>
      <c r="F60" s="51"/>
      <c r="G60" s="51" t="str">
        <f>IF(COUNTIFS('食事提供加算(2026.06.01)（非表示）'!$C$2:$C$140,$A60,'食事提供加算(2026.06.01)（非表示）'!$E$2:$E$140,$H60)&gt;0,"●","")</f>
        <v/>
      </c>
      <c r="H60" s="51" t="str">
        <f t="shared" si="0"/>
        <v>02</v>
      </c>
      <c r="I60" s="38" t="s">
        <v>2006</v>
      </c>
      <c r="J60" s="33"/>
      <c r="K60" s="33" t="s">
        <v>1030</v>
      </c>
      <c r="L60" s="38" t="s">
        <v>1321</v>
      </c>
      <c r="M60" s="33" t="s">
        <v>1611</v>
      </c>
      <c r="N60" s="33" t="s">
        <v>289</v>
      </c>
      <c r="O60" s="65">
        <v>43770</v>
      </c>
      <c r="P60" s="65">
        <v>48152</v>
      </c>
      <c r="Q60" s="59"/>
      <c r="R60" s="59"/>
      <c r="S60" s="59"/>
      <c r="T60" s="76" t="str">
        <v>01富山地域</v>
      </c>
      <c r="U60" s="76" t="str">
        <v>40呉羽</v>
      </c>
    </row>
    <row r="61" spans="1:21" s="30" customFormat="1" ht="33">
      <c r="A61" s="33">
        <v>1610102483</v>
      </c>
      <c r="B61" s="38" t="s">
        <v>426</v>
      </c>
      <c r="C61" s="49" t="s">
        <v>148</v>
      </c>
      <c r="D61" s="33"/>
      <c r="E61" s="33"/>
      <c r="F61" s="51"/>
      <c r="G61" s="51" t="str">
        <f>IF(COUNTIFS('食事提供加算(2026.06.01)（非表示）'!$C$2:$C$140,$A61,'食事提供加算(2026.06.01)（非表示）'!$E$2:$E$140,$H61)&gt;0,"●","")</f>
        <v/>
      </c>
      <c r="H61" s="51" t="str">
        <f t="shared" si="0"/>
        <v>02</v>
      </c>
      <c r="I61" s="38" t="s">
        <v>1898</v>
      </c>
      <c r="J61" s="33"/>
      <c r="K61" s="33" t="s">
        <v>1104</v>
      </c>
      <c r="L61" s="38" t="s">
        <v>1021</v>
      </c>
      <c r="M61" s="33" t="s">
        <v>920</v>
      </c>
      <c r="N61" s="33" t="s">
        <v>579</v>
      </c>
      <c r="O61" s="65">
        <v>43862</v>
      </c>
      <c r="P61" s="65">
        <v>48244</v>
      </c>
      <c r="Q61" s="59"/>
      <c r="R61" s="59"/>
      <c r="S61" s="59"/>
      <c r="T61" s="76" t="str">
        <v>01富山地域</v>
      </c>
      <c r="U61" s="76" t="str">
        <v>33新保</v>
      </c>
    </row>
    <row r="62" spans="1:21" s="30" customFormat="1" ht="33">
      <c r="A62" s="33">
        <v>1610102491</v>
      </c>
      <c r="B62" s="38" t="s">
        <v>61</v>
      </c>
      <c r="C62" s="49" t="s">
        <v>148</v>
      </c>
      <c r="D62" s="33"/>
      <c r="E62" s="33"/>
      <c r="F62" s="51"/>
      <c r="G62" s="51" t="str">
        <f>IF(COUNTIFS('食事提供加算(2026.06.01)（非表示）'!$C$2:$C$140,$A62,'食事提供加算(2026.06.01)（非表示）'!$E$2:$E$140,$H62)&gt;0,"●","")</f>
        <v/>
      </c>
      <c r="H62" s="51" t="str">
        <f t="shared" si="0"/>
        <v>02</v>
      </c>
      <c r="I62" s="38" t="s">
        <v>1898</v>
      </c>
      <c r="J62" s="33"/>
      <c r="K62" s="33" t="s">
        <v>1100</v>
      </c>
      <c r="L62" s="38" t="s">
        <v>4</v>
      </c>
      <c r="M62" s="33" t="s">
        <v>1612</v>
      </c>
      <c r="N62" s="33" t="s">
        <v>1878</v>
      </c>
      <c r="O62" s="65">
        <v>43862</v>
      </c>
      <c r="P62" s="65">
        <v>48244</v>
      </c>
      <c r="Q62" s="59"/>
      <c r="R62" s="59"/>
      <c r="S62" s="59"/>
      <c r="T62" s="76" t="str">
        <v>01富山地域</v>
      </c>
      <c r="U62" s="76" t="str">
        <v>33新保</v>
      </c>
    </row>
    <row r="63" spans="1:21" s="30" customFormat="1" ht="33">
      <c r="A63" s="33">
        <v>1610102566</v>
      </c>
      <c r="B63" s="38" t="s">
        <v>429</v>
      </c>
      <c r="C63" s="49" t="s">
        <v>148</v>
      </c>
      <c r="D63" s="33"/>
      <c r="E63" s="33"/>
      <c r="F63" s="51"/>
      <c r="G63" s="51" t="str">
        <f>IF(COUNTIFS('食事提供加算(2026.06.01)（非表示）'!$C$2:$C$140,$A63,'食事提供加算(2026.06.01)（非表示）'!$E$2:$E$140,$H63)&gt;0,"●","")</f>
        <v/>
      </c>
      <c r="H63" s="51" t="str">
        <f t="shared" si="0"/>
        <v>02</v>
      </c>
      <c r="I63" s="38" t="s">
        <v>2006</v>
      </c>
      <c r="J63" s="33"/>
      <c r="K63" s="33" t="s">
        <v>967</v>
      </c>
      <c r="L63" s="38" t="s">
        <v>233</v>
      </c>
      <c r="M63" s="33" t="s">
        <v>1125</v>
      </c>
      <c r="N63" s="33" t="s">
        <v>165</v>
      </c>
      <c r="O63" s="65">
        <v>44075</v>
      </c>
      <c r="P63" s="65">
        <v>46265</v>
      </c>
      <c r="Q63" s="59"/>
      <c r="R63" s="59"/>
      <c r="S63" s="59"/>
      <c r="T63" s="76" t="str">
        <v>01富山地域</v>
      </c>
      <c r="U63" s="76" t="str">
        <v>21大広田</v>
      </c>
    </row>
    <row r="64" spans="1:21" s="30" customFormat="1" ht="33">
      <c r="A64" s="33">
        <v>1610102871</v>
      </c>
      <c r="B64" s="39" t="s">
        <v>437</v>
      </c>
      <c r="C64" s="49" t="s">
        <v>148</v>
      </c>
      <c r="D64" s="33"/>
      <c r="E64" s="33"/>
      <c r="F64" s="51"/>
      <c r="G64" s="51" t="str">
        <f>IF(COUNTIFS('食事提供加算(2026.06.01)（非表示）'!$C$2:$C$140,$A64,'食事提供加算(2026.06.01)（非表示）'!$E$2:$E$140,$H64)&gt;0,"●","")</f>
        <v/>
      </c>
      <c r="H64" s="51" t="str">
        <f t="shared" si="0"/>
        <v>02</v>
      </c>
      <c r="I64" s="38" t="s">
        <v>1898</v>
      </c>
      <c r="J64" s="33"/>
      <c r="K64" s="33" t="s">
        <v>1085</v>
      </c>
      <c r="L64" s="38" t="s">
        <v>931</v>
      </c>
      <c r="M64" s="33" t="s">
        <v>1615</v>
      </c>
      <c r="N64" s="33" t="s">
        <v>1879</v>
      </c>
      <c r="O64" s="65">
        <v>44835</v>
      </c>
      <c r="P64" s="65">
        <v>47026</v>
      </c>
      <c r="Q64" s="59"/>
      <c r="R64" s="59"/>
      <c r="S64" s="59"/>
      <c r="T64" s="76" t="str">
        <v>01富山地域</v>
      </c>
      <c r="U64" s="76" t="str">
        <v>29山室</v>
      </c>
    </row>
    <row r="65" spans="1:25" s="30" customFormat="1" ht="33">
      <c r="A65" s="33">
        <v>1610103382</v>
      </c>
      <c r="B65" s="39" t="s">
        <v>441</v>
      </c>
      <c r="C65" s="49" t="s">
        <v>148</v>
      </c>
      <c r="D65" s="33"/>
      <c r="E65" s="33"/>
      <c r="F65" s="51"/>
      <c r="G65" s="51" t="str">
        <f>IF(COUNTIFS('食事提供加算(2026.06.01)（非表示）'!$C$2:$C$140,$A65,'食事提供加算(2026.06.01)（非表示）'!$E$2:$E$140,$H65)&gt;0,"●","")</f>
        <v/>
      </c>
      <c r="H65" s="51" t="str">
        <f t="shared" si="0"/>
        <v>02</v>
      </c>
      <c r="I65" s="39" t="s">
        <v>504</v>
      </c>
      <c r="J65" s="33"/>
      <c r="K65" s="51" t="s">
        <v>554</v>
      </c>
      <c r="L65" s="39" t="s">
        <v>953</v>
      </c>
      <c r="M65" s="51" t="s">
        <v>188</v>
      </c>
      <c r="N65" s="51" t="s">
        <v>874</v>
      </c>
      <c r="O65" s="65">
        <v>45962</v>
      </c>
      <c r="P65" s="71">
        <v>48152</v>
      </c>
      <c r="Q65" s="59"/>
      <c r="R65" s="59"/>
      <c r="S65" s="59"/>
      <c r="T65" s="76" t="str">
        <v>01富山地域</v>
      </c>
      <c r="U65" s="76" t="str">
        <v>29山室</v>
      </c>
    </row>
    <row r="66" spans="1:25" s="30" customFormat="1" ht="33">
      <c r="A66" s="33">
        <v>1610100263</v>
      </c>
      <c r="B66" s="38" t="s">
        <v>277</v>
      </c>
      <c r="C66" s="49" t="s">
        <v>139</v>
      </c>
      <c r="D66" s="33"/>
      <c r="E66" s="33"/>
      <c r="F66" s="51"/>
      <c r="G66" s="51" t="str">
        <f>IF(COUNTIFS('食事提供加算(2026.06.01)（非表示）'!$C$2:$C$140,$A66,'食事提供加算(2026.06.01)（非表示）'!$E$2:$E$140,$H66)&gt;0,"●","")</f>
        <v/>
      </c>
      <c r="H66" s="51" t="str">
        <f t="shared" ref="H66:H129" si="1">LEFT(C66,2)</f>
        <v>03</v>
      </c>
      <c r="I66" s="38" t="s">
        <v>277</v>
      </c>
      <c r="J66" s="33"/>
      <c r="K66" s="34" t="s">
        <v>1030</v>
      </c>
      <c r="L66" s="38" t="s">
        <v>257</v>
      </c>
      <c r="M66" s="33" t="s">
        <v>1570</v>
      </c>
      <c r="N66" s="33" t="s">
        <v>1570</v>
      </c>
      <c r="O66" s="65">
        <v>40817</v>
      </c>
      <c r="P66" s="65">
        <v>47391</v>
      </c>
      <c r="Q66" s="59"/>
      <c r="R66" s="59"/>
      <c r="S66" s="59"/>
      <c r="T66" s="76" t="str">
        <v>01富山地域</v>
      </c>
      <c r="U66" s="76" t="str">
        <v>40呉羽</v>
      </c>
    </row>
    <row r="67" spans="1:25" s="30" customFormat="1" ht="33">
      <c r="A67" s="33">
        <v>1610100867</v>
      </c>
      <c r="B67" s="38" t="s">
        <v>316</v>
      </c>
      <c r="C67" s="49" t="s">
        <v>139</v>
      </c>
      <c r="D67" s="33"/>
      <c r="E67" s="33"/>
      <c r="F67" s="51"/>
      <c r="G67" s="51" t="str">
        <f>IF(COUNTIFS('食事提供加算(2026.06.01)（非表示）'!$C$2:$C$140,$A67,'食事提供加算(2026.06.01)（非表示）'!$E$2:$E$140,$H67)&gt;0,"●","")</f>
        <v/>
      </c>
      <c r="H67" s="51" t="str">
        <f t="shared" si="1"/>
        <v>03</v>
      </c>
      <c r="I67" s="38" t="s">
        <v>1990</v>
      </c>
      <c r="J67" s="33"/>
      <c r="K67" s="33" t="s">
        <v>793</v>
      </c>
      <c r="L67" s="40" t="s">
        <v>422</v>
      </c>
      <c r="M67" s="33" t="s">
        <v>1537</v>
      </c>
      <c r="N67" s="33" t="s">
        <v>1414</v>
      </c>
      <c r="O67" s="65">
        <v>40848</v>
      </c>
      <c r="P67" s="65">
        <v>47422</v>
      </c>
      <c r="Q67" s="59"/>
      <c r="R67" s="59"/>
      <c r="S67" s="59"/>
      <c r="T67" s="76" t="str">
        <v>01富山地域</v>
      </c>
      <c r="U67" s="76" t="str">
        <v>11堀川</v>
      </c>
    </row>
    <row r="68" spans="1:25" s="30" customFormat="1" ht="33">
      <c r="A68" s="33">
        <v>1610100230</v>
      </c>
      <c r="B68" s="38" t="s">
        <v>164</v>
      </c>
      <c r="C68" s="49" t="s">
        <v>139</v>
      </c>
      <c r="D68" s="33"/>
      <c r="E68" s="33"/>
      <c r="F68" s="51"/>
      <c r="G68" s="51" t="str">
        <f>IF(COUNTIFS('食事提供加算(2026.06.01)（非表示）'!$C$2:$C$140,$A68,'食事提供加算(2026.06.01)（非表示）'!$E$2:$E$140,$H68)&gt;0,"●","")</f>
        <v/>
      </c>
      <c r="H68" s="51" t="str">
        <f t="shared" si="1"/>
        <v>03</v>
      </c>
      <c r="I68" s="38" t="s">
        <v>450</v>
      </c>
      <c r="J68" s="33"/>
      <c r="K68" s="33" t="s">
        <v>1029</v>
      </c>
      <c r="L68" s="38" t="s">
        <v>1276</v>
      </c>
      <c r="M68" s="33" t="s">
        <v>1569</v>
      </c>
      <c r="N68" s="33" t="s">
        <v>1843</v>
      </c>
      <c r="O68" s="65">
        <v>40878</v>
      </c>
      <c r="P68" s="65">
        <v>47452</v>
      </c>
      <c r="Q68" s="59"/>
      <c r="R68" s="59"/>
      <c r="S68" s="59"/>
      <c r="T68" s="76" t="str">
        <v>01富山地域</v>
      </c>
      <c r="U68" s="76" t="str">
        <v>06柳町</v>
      </c>
    </row>
    <row r="69" spans="1:25" s="30" customFormat="1" ht="33">
      <c r="A69" s="33">
        <v>1610100362</v>
      </c>
      <c r="B69" s="38" t="s">
        <v>292</v>
      </c>
      <c r="C69" s="49" t="s">
        <v>139</v>
      </c>
      <c r="D69" s="33"/>
      <c r="E69" s="33"/>
      <c r="F69" s="51"/>
      <c r="G69" s="51" t="str">
        <f>IF(COUNTIFS('食事提供加算(2026.06.01)（非表示）'!$C$2:$C$140,$A69,'食事提供加算(2026.06.01)（非表示）'!$E$2:$E$140,$H69)&gt;0,"●","")</f>
        <v/>
      </c>
      <c r="H69" s="51" t="str">
        <f t="shared" si="1"/>
        <v>03</v>
      </c>
      <c r="I69" s="38" t="s">
        <v>2006</v>
      </c>
      <c r="J69" s="33"/>
      <c r="K69" s="33" t="s">
        <v>1042</v>
      </c>
      <c r="L69" s="38" t="s">
        <v>1013</v>
      </c>
      <c r="M69" s="33" t="s">
        <v>1574</v>
      </c>
      <c r="N69" s="33" t="s">
        <v>1532</v>
      </c>
      <c r="O69" s="65">
        <v>40909</v>
      </c>
      <c r="P69" s="65">
        <v>47483</v>
      </c>
      <c r="Q69" s="59"/>
      <c r="R69" s="59"/>
      <c r="S69" s="59"/>
      <c r="T69" s="76" t="str">
        <v>05婦中地域</v>
      </c>
      <c r="U69" s="76" t="str">
        <v>70鵜坂地区</v>
      </c>
      <c r="X69" s="81"/>
    </row>
    <row r="70" spans="1:25" s="30" customFormat="1" ht="49.5">
      <c r="A70" s="33">
        <v>1610100768</v>
      </c>
      <c r="B70" s="38" t="s">
        <v>306</v>
      </c>
      <c r="C70" s="49" t="s">
        <v>139</v>
      </c>
      <c r="D70" s="33"/>
      <c r="E70" s="33"/>
      <c r="F70" s="51"/>
      <c r="G70" s="51" t="str">
        <f>IF(COUNTIFS('食事提供加算(2026.06.01)（非表示）'!$C$2:$C$140,$A70,'食事提供加算(2026.06.01)（非表示）'!$E$2:$E$140,$H70)&gt;0,"●","")</f>
        <v/>
      </c>
      <c r="H70" s="51" t="str">
        <f t="shared" si="1"/>
        <v>03</v>
      </c>
      <c r="I70" s="38" t="s">
        <v>1566</v>
      </c>
      <c r="J70" s="33"/>
      <c r="K70" s="34" t="s">
        <v>485</v>
      </c>
      <c r="L70" s="38" t="s">
        <v>1217</v>
      </c>
      <c r="M70" s="33" t="s">
        <v>1582</v>
      </c>
      <c r="N70" s="33" t="s">
        <v>1851</v>
      </c>
      <c r="O70" s="65">
        <v>41000</v>
      </c>
      <c r="P70" s="65">
        <v>47573</v>
      </c>
      <c r="Q70" s="59"/>
      <c r="R70" s="59"/>
      <c r="S70" s="59"/>
      <c r="T70" s="76" t="str">
        <v>01富山地域</v>
      </c>
      <c r="U70" s="76" t="str">
        <v>13東部</v>
      </c>
    </row>
    <row r="71" spans="1:25" s="30" customFormat="1" ht="33">
      <c r="A71" s="33">
        <v>1610101667</v>
      </c>
      <c r="B71" s="38" t="s">
        <v>345</v>
      </c>
      <c r="C71" s="49" t="s">
        <v>139</v>
      </c>
      <c r="D71" s="33"/>
      <c r="E71" s="33"/>
      <c r="F71" s="51"/>
      <c r="G71" s="51" t="str">
        <f>IF(COUNTIFS('食事提供加算(2026.06.01)（非表示）'!$C$2:$C$140,$A71,'食事提供加算(2026.06.01)（非表示）'!$E$2:$E$140,$H71)&gt;0,"●","")</f>
        <v/>
      </c>
      <c r="H71" s="51" t="str">
        <f t="shared" si="1"/>
        <v>03</v>
      </c>
      <c r="I71" s="38" t="s">
        <v>1864</v>
      </c>
      <c r="J71" s="33"/>
      <c r="K71" s="33" t="s">
        <v>1062</v>
      </c>
      <c r="L71" s="38" t="s">
        <v>885</v>
      </c>
      <c r="M71" s="33" t="s">
        <v>1589</v>
      </c>
      <c r="N71" s="33" t="s">
        <v>1857</v>
      </c>
      <c r="O71" s="65">
        <v>42095</v>
      </c>
      <c r="P71" s="65">
        <v>46477</v>
      </c>
      <c r="Q71" s="59"/>
      <c r="R71" s="59"/>
      <c r="S71" s="59"/>
      <c r="T71" s="76" t="str">
        <v>01富山地域</v>
      </c>
      <c r="U71" s="76" t="str">
        <v>09西田地方</v>
      </c>
      <c r="X71" s="82"/>
    </row>
    <row r="72" spans="1:25" s="30" customFormat="1" ht="33">
      <c r="A72" s="33">
        <v>1610101675</v>
      </c>
      <c r="B72" s="38" t="s">
        <v>350</v>
      </c>
      <c r="C72" s="49" t="s">
        <v>139</v>
      </c>
      <c r="D72" s="33"/>
      <c r="E72" s="33"/>
      <c r="F72" s="51"/>
      <c r="G72" s="51" t="str">
        <f>IF(COUNTIFS('食事提供加算(2026.06.01)（非表示）'!$C$2:$C$140,$A72,'食事提供加算(2026.06.01)（非表示）'!$E$2:$E$140,$H72)&gt;0,"●","")</f>
        <v/>
      </c>
      <c r="H72" s="51" t="str">
        <f t="shared" si="1"/>
        <v>03</v>
      </c>
      <c r="I72" s="38" t="s">
        <v>1515</v>
      </c>
      <c r="J72" s="33"/>
      <c r="K72" s="33" t="s">
        <v>219</v>
      </c>
      <c r="L72" s="38" t="s">
        <v>420</v>
      </c>
      <c r="M72" s="33" t="s">
        <v>1133</v>
      </c>
      <c r="N72" s="33" t="s">
        <v>1133</v>
      </c>
      <c r="O72" s="65">
        <v>42095</v>
      </c>
      <c r="P72" s="65">
        <v>46477</v>
      </c>
      <c r="Q72" s="59"/>
      <c r="R72" s="59"/>
      <c r="S72" s="59"/>
      <c r="T72" s="76" t="str">
        <v>01富山地域</v>
      </c>
      <c r="U72" s="76" t="str">
        <v>32蜷川</v>
      </c>
    </row>
    <row r="73" spans="1:25" s="30" customFormat="1" ht="33">
      <c r="A73" s="33">
        <v>1610100818</v>
      </c>
      <c r="B73" s="38" t="s">
        <v>312</v>
      </c>
      <c r="C73" s="49" t="s">
        <v>139</v>
      </c>
      <c r="D73" s="33"/>
      <c r="E73" s="33"/>
      <c r="F73" s="51"/>
      <c r="G73" s="51" t="str">
        <f>IF(COUNTIFS('食事提供加算(2026.06.01)（非表示）'!$C$2:$C$140,$A73,'食事提供加算(2026.06.01)（非表示）'!$E$2:$E$140,$H73)&gt;0,"●","")</f>
        <v/>
      </c>
      <c r="H73" s="51" t="str">
        <f t="shared" si="1"/>
        <v>03</v>
      </c>
      <c r="I73" s="38" t="s">
        <v>893</v>
      </c>
      <c r="J73" s="33"/>
      <c r="K73" s="33" t="s">
        <v>404</v>
      </c>
      <c r="L73" s="38" t="s">
        <v>1285</v>
      </c>
      <c r="M73" s="33" t="s">
        <v>1583</v>
      </c>
      <c r="N73" s="33" t="s">
        <v>866</v>
      </c>
      <c r="O73" s="65">
        <v>42522</v>
      </c>
      <c r="P73" s="65">
        <v>46904</v>
      </c>
      <c r="Q73" s="59"/>
      <c r="R73" s="59"/>
      <c r="S73" s="59"/>
      <c r="T73" s="76" t="str">
        <v>04八尾地域</v>
      </c>
      <c r="U73" s="76" t="str">
        <v>61保内地区</v>
      </c>
    </row>
    <row r="74" spans="1:25" s="30" customFormat="1" ht="33">
      <c r="A74" s="33">
        <v>1610101824</v>
      </c>
      <c r="B74" s="38" t="s">
        <v>357</v>
      </c>
      <c r="C74" s="49" t="s">
        <v>139</v>
      </c>
      <c r="D74" s="33"/>
      <c r="E74" s="33"/>
      <c r="F74" s="51"/>
      <c r="G74" s="51" t="str">
        <f>IF(COUNTIFS('食事提供加算(2026.06.01)（非表示）'!$C$2:$C$140,$A74,'食事提供加算(2026.06.01)（非表示）'!$E$2:$E$140,$H74)&gt;0,"●","")</f>
        <v/>
      </c>
      <c r="H74" s="51" t="str">
        <f t="shared" si="1"/>
        <v>03</v>
      </c>
      <c r="I74" s="38" t="s">
        <v>1480</v>
      </c>
      <c r="J74" s="33"/>
      <c r="K74" s="33" t="s">
        <v>983</v>
      </c>
      <c r="L74" s="38" t="s">
        <v>1300</v>
      </c>
      <c r="M74" s="33" t="s">
        <v>1591</v>
      </c>
      <c r="N74" s="33" t="s">
        <v>1657</v>
      </c>
      <c r="O74" s="65">
        <v>43374</v>
      </c>
      <c r="P74" s="65">
        <v>47756</v>
      </c>
      <c r="Q74" s="59"/>
      <c r="R74" s="59"/>
      <c r="S74" s="59"/>
      <c r="T74" s="76" t="str">
        <v>01富山地域</v>
      </c>
      <c r="U74" s="76" t="str">
        <v>38草島</v>
      </c>
    </row>
    <row r="75" spans="1:25" s="30" customFormat="1" ht="33">
      <c r="A75" s="33">
        <v>1610102590</v>
      </c>
      <c r="B75" s="38" t="s">
        <v>363</v>
      </c>
      <c r="C75" s="49" t="s">
        <v>139</v>
      </c>
      <c r="D75" s="33"/>
      <c r="E75" s="33"/>
      <c r="F75" s="51"/>
      <c r="G75" s="51" t="str">
        <f>IF(COUNTIFS('食事提供加算(2026.06.01)（非表示）'!$C$2:$C$140,$A75,'食事提供加算(2026.06.01)（非表示）'!$E$2:$E$140,$H75)&gt;0,"●","")</f>
        <v/>
      </c>
      <c r="H75" s="51" t="str">
        <f t="shared" si="1"/>
        <v>03</v>
      </c>
      <c r="I75" s="38" t="s">
        <v>1960</v>
      </c>
      <c r="J75" s="33"/>
      <c r="K75" s="33" t="s">
        <v>1071</v>
      </c>
      <c r="L75" s="38" t="s">
        <v>1307</v>
      </c>
      <c r="M75" s="33" t="s">
        <v>1271</v>
      </c>
      <c r="N75" s="33" t="s">
        <v>1705</v>
      </c>
      <c r="O75" s="65">
        <v>44228</v>
      </c>
      <c r="P75" s="65">
        <v>46418</v>
      </c>
      <c r="Q75" s="59"/>
      <c r="R75" s="59"/>
      <c r="S75" s="59"/>
      <c r="T75" s="76" t="str">
        <v>01富山地域</v>
      </c>
      <c r="U75" s="76" t="str">
        <v>26新庄</v>
      </c>
    </row>
    <row r="76" spans="1:25" s="30" customFormat="1" ht="33">
      <c r="A76" s="33">
        <v>1610100206</v>
      </c>
      <c r="B76" s="38" t="s">
        <v>270</v>
      </c>
      <c r="C76" s="49" t="s">
        <v>139</v>
      </c>
      <c r="D76" s="33"/>
      <c r="E76" s="33"/>
      <c r="F76" s="51"/>
      <c r="G76" s="51" t="str">
        <f>IF(COUNTIFS('食事提供加算(2026.06.01)（非表示）'!$C$2:$C$140,$A76,'食事提供加算(2026.06.01)（非表示）'!$E$2:$E$140,$H76)&gt;0,"●","")</f>
        <v/>
      </c>
      <c r="H76" s="51" t="str">
        <f t="shared" si="1"/>
        <v>03</v>
      </c>
      <c r="I76" s="38" t="s">
        <v>2003</v>
      </c>
      <c r="J76" s="33"/>
      <c r="K76" s="33" t="s">
        <v>1024</v>
      </c>
      <c r="L76" s="38" t="s">
        <v>215</v>
      </c>
      <c r="M76" s="33" t="s">
        <v>163</v>
      </c>
      <c r="N76" s="33" t="s">
        <v>1842</v>
      </c>
      <c r="O76" s="65">
        <v>45200</v>
      </c>
      <c r="P76" s="65">
        <v>47391</v>
      </c>
      <c r="Q76" s="59"/>
      <c r="R76" s="59"/>
      <c r="S76" s="59"/>
      <c r="T76" s="76" t="str">
        <v>01富山地域</v>
      </c>
      <c r="U76" s="76" t="str">
        <v>47水橋西部</v>
      </c>
    </row>
    <row r="77" spans="1:25" s="30" customFormat="1" ht="33">
      <c r="A77" s="33">
        <v>1610101667</v>
      </c>
      <c r="B77" s="38" t="s">
        <v>345</v>
      </c>
      <c r="C77" s="49" t="s">
        <v>91</v>
      </c>
      <c r="D77" s="33"/>
      <c r="E77" s="33"/>
      <c r="F77" s="51"/>
      <c r="G77" s="51" t="str">
        <f>IF(COUNTIFS('食事提供加算(2026.06.01)（非表示）'!$C$2:$C$140,$A77,'食事提供加算(2026.06.01)（非表示）'!$E$2:$E$140,$H77)&gt;0,"●","")</f>
        <v/>
      </c>
      <c r="H77" s="51" t="str">
        <f t="shared" si="1"/>
        <v>04</v>
      </c>
      <c r="I77" s="38" t="s">
        <v>1864</v>
      </c>
      <c r="J77" s="33"/>
      <c r="K77" s="33" t="s">
        <v>1062</v>
      </c>
      <c r="L77" s="38" t="s">
        <v>885</v>
      </c>
      <c r="M77" s="33" t="s">
        <v>1589</v>
      </c>
      <c r="N77" s="33" t="s">
        <v>1857</v>
      </c>
      <c r="O77" s="65">
        <v>42614</v>
      </c>
      <c r="P77" s="65">
        <v>46996</v>
      </c>
      <c r="Q77" s="59"/>
      <c r="R77" s="59"/>
      <c r="S77" s="59"/>
      <c r="T77" s="76" t="str">
        <v>01富山地域</v>
      </c>
      <c r="U77" s="76" t="str">
        <v>09西田地方</v>
      </c>
    </row>
    <row r="78" spans="1:25" s="29" customFormat="1" ht="33">
      <c r="A78" s="33">
        <v>1610101675</v>
      </c>
      <c r="B78" s="38" t="s">
        <v>350</v>
      </c>
      <c r="C78" s="49" t="s">
        <v>91</v>
      </c>
      <c r="D78" s="33"/>
      <c r="E78" s="33"/>
      <c r="F78" s="51"/>
      <c r="G78" s="51" t="str">
        <f>IF(COUNTIFS('食事提供加算(2026.06.01)（非表示）'!$C$2:$C$140,$A78,'食事提供加算(2026.06.01)（非表示）'!$E$2:$E$140,$H78)&gt;0,"●","")</f>
        <v/>
      </c>
      <c r="H78" s="51" t="str">
        <f t="shared" si="1"/>
        <v>04</v>
      </c>
      <c r="I78" s="38" t="s">
        <v>1515</v>
      </c>
      <c r="J78" s="33"/>
      <c r="K78" s="33" t="s">
        <v>219</v>
      </c>
      <c r="L78" s="38" t="s">
        <v>420</v>
      </c>
      <c r="M78" s="33" t="s">
        <v>1133</v>
      </c>
      <c r="N78" s="33" t="s">
        <v>1133</v>
      </c>
      <c r="O78" s="65">
        <v>45292</v>
      </c>
      <c r="P78" s="65">
        <v>47483</v>
      </c>
      <c r="Q78" s="59"/>
      <c r="R78" s="59"/>
      <c r="S78" s="59"/>
      <c r="T78" s="76" t="str">
        <v>01富山地域</v>
      </c>
      <c r="U78" s="76" t="str">
        <v>32蜷川</v>
      </c>
      <c r="Y78" s="83"/>
    </row>
    <row r="79" spans="1:25" s="29" customFormat="1" ht="33">
      <c r="A79" s="33">
        <v>1610100529</v>
      </c>
      <c r="B79" s="38" t="s">
        <v>449</v>
      </c>
      <c r="C79" s="49" t="s">
        <v>151</v>
      </c>
      <c r="D79" s="33">
        <v>57</v>
      </c>
      <c r="E79" s="33"/>
      <c r="F79" s="51"/>
      <c r="G79" s="51" t="str">
        <f>IF(COUNTIFS('食事提供加算(2026.06.01)（非表示）'!$C$2:$C$140,$A79,'食事提供加算(2026.06.01)（非表示）'!$E$2:$E$140,$H79)&gt;0,"●","")</f>
        <v/>
      </c>
      <c r="H79" s="51" t="str">
        <f t="shared" si="1"/>
        <v>05</v>
      </c>
      <c r="I79" s="38" t="s">
        <v>2016</v>
      </c>
      <c r="J79" s="33"/>
      <c r="K79" s="33" t="s">
        <v>109</v>
      </c>
      <c r="L79" s="38" t="s">
        <v>1232</v>
      </c>
      <c r="M79" s="33" t="s">
        <v>1616</v>
      </c>
      <c r="N79" s="33" t="s">
        <v>459</v>
      </c>
      <c r="O79" s="65">
        <v>41000</v>
      </c>
      <c r="P79" s="65">
        <v>47573</v>
      </c>
      <c r="Q79" s="72"/>
      <c r="R79" s="72"/>
      <c r="S79" s="72"/>
      <c r="T79" s="76" t="str">
        <v>02大沢野地域</v>
      </c>
      <c r="U79" s="76" t="str">
        <v>54大沢野地区</v>
      </c>
    </row>
    <row r="80" spans="1:25" s="29" customFormat="1" ht="33">
      <c r="A80" s="33">
        <v>1618000010</v>
      </c>
      <c r="B80" s="39" t="s">
        <v>454</v>
      </c>
      <c r="C80" s="49" t="s">
        <v>151</v>
      </c>
      <c r="D80" s="33">
        <v>190</v>
      </c>
      <c r="E80" s="33"/>
      <c r="F80" s="51"/>
      <c r="G80" s="51" t="str">
        <f>IF(COUNTIFS('食事提供加算(2026.06.01)（非表示）'!$C$2:$C$140,$A80,'食事提供加算(2026.06.01)（非表示）'!$E$2:$E$140,$H80)&gt;0,"●","")</f>
        <v/>
      </c>
      <c r="H80" s="51" t="str">
        <f t="shared" si="1"/>
        <v>05</v>
      </c>
      <c r="I80" s="38" t="s">
        <v>454</v>
      </c>
      <c r="J80" s="33"/>
      <c r="K80" s="33" t="s">
        <v>366</v>
      </c>
      <c r="L80" s="38" t="s">
        <v>1322</v>
      </c>
      <c r="M80" s="33" t="s">
        <v>243</v>
      </c>
      <c r="N80" s="33" t="s">
        <v>1880</v>
      </c>
      <c r="O80" s="65">
        <v>41000</v>
      </c>
      <c r="P80" s="65">
        <v>47573</v>
      </c>
      <c r="Q80" s="72"/>
      <c r="R80" s="72"/>
      <c r="S80" s="72"/>
      <c r="T80" s="76" t="str">
        <v>05婦中地域</v>
      </c>
      <c r="U80" s="76" t="str">
        <v>74古里地区</v>
      </c>
    </row>
    <row r="81" spans="1:21" s="29" customFormat="1" ht="33">
      <c r="A81" s="33">
        <v>1610102244</v>
      </c>
      <c r="B81" s="40" t="s">
        <v>456</v>
      </c>
      <c r="C81" s="49" t="s">
        <v>151</v>
      </c>
      <c r="D81" s="33">
        <v>30</v>
      </c>
      <c r="E81" s="33"/>
      <c r="F81" s="51"/>
      <c r="G81" s="51" t="str">
        <f>IF(COUNTIFS('食事提供加算(2026.06.01)（非表示）'!$C$2:$C$140,$A81,'食事提供加算(2026.06.01)（非表示）'!$E$2:$E$140,$H81)&gt;0,"●","")</f>
        <v/>
      </c>
      <c r="H81" s="51" t="str">
        <f t="shared" si="1"/>
        <v>05</v>
      </c>
      <c r="I81" s="38" t="s">
        <v>2017</v>
      </c>
      <c r="J81" s="33"/>
      <c r="K81" s="33" t="s">
        <v>1106</v>
      </c>
      <c r="L81" s="38" t="s">
        <v>1324</v>
      </c>
      <c r="M81" s="33" t="s">
        <v>1617</v>
      </c>
      <c r="N81" s="33" t="s">
        <v>546</v>
      </c>
      <c r="O81" s="65">
        <v>43282</v>
      </c>
      <c r="P81" s="65">
        <v>47664</v>
      </c>
      <c r="Q81" s="72"/>
      <c r="R81" s="72"/>
      <c r="S81" s="72"/>
      <c r="T81" s="76" t="str">
        <v>01富山地域</v>
      </c>
      <c r="U81" s="76" t="str">
        <v>23針原</v>
      </c>
    </row>
    <row r="82" spans="1:21" s="29" customFormat="1" ht="49.5">
      <c r="A82" s="33">
        <v>1610102327</v>
      </c>
      <c r="B82" s="40" t="s">
        <v>462</v>
      </c>
      <c r="C82" s="49" t="s">
        <v>151</v>
      </c>
      <c r="D82" s="33">
        <v>50</v>
      </c>
      <c r="E82" s="33"/>
      <c r="F82" s="51"/>
      <c r="G82" s="51" t="str">
        <f>IF(COUNTIFS('食事提供加算(2026.06.01)（非表示）'!$C$2:$C$140,$A82,'食事提供加算(2026.06.01)（非表示）'!$E$2:$E$140,$H82)&gt;0,"●","")</f>
        <v/>
      </c>
      <c r="H82" s="51" t="str">
        <f t="shared" si="1"/>
        <v>05</v>
      </c>
      <c r="I82" s="38" t="s">
        <v>2017</v>
      </c>
      <c r="J82" s="33"/>
      <c r="K82" s="33" t="s">
        <v>1106</v>
      </c>
      <c r="L82" s="38" t="s">
        <v>1324</v>
      </c>
      <c r="M82" s="33" t="s">
        <v>1617</v>
      </c>
      <c r="N82" s="33" t="s">
        <v>1882</v>
      </c>
      <c r="O82" s="65">
        <v>43374</v>
      </c>
      <c r="P82" s="65">
        <v>47756</v>
      </c>
      <c r="Q82" s="72"/>
      <c r="R82" s="72"/>
      <c r="S82" s="72"/>
      <c r="T82" s="76" t="str">
        <v>01富山地域</v>
      </c>
      <c r="U82" s="76" t="str">
        <v>23針原</v>
      </c>
    </row>
    <row r="83" spans="1:21" s="29" customFormat="1" ht="33">
      <c r="A83" s="33">
        <v>1610100024</v>
      </c>
      <c r="B83" s="38" t="s">
        <v>185</v>
      </c>
      <c r="C83" s="49" t="s">
        <v>99</v>
      </c>
      <c r="D83" s="33">
        <v>4</v>
      </c>
      <c r="E83" s="33"/>
      <c r="F83" s="51"/>
      <c r="G83" s="51" t="str">
        <f>IF(COUNTIFS('食事提供加算(2026.06.01)（非表示）'!$C$2:$C$140,$A83,'食事提供加算(2026.06.01)（非表示）'!$E$2:$E$140,$H83)&gt;0,"●","")</f>
        <v/>
      </c>
      <c r="H83" s="51" t="str">
        <f t="shared" si="1"/>
        <v>06</v>
      </c>
      <c r="I83" s="38" t="s">
        <v>2017</v>
      </c>
      <c r="J83" s="33"/>
      <c r="K83" s="33" t="s">
        <v>1106</v>
      </c>
      <c r="L83" s="38" t="s">
        <v>1324</v>
      </c>
      <c r="M83" s="33" t="s">
        <v>1619</v>
      </c>
      <c r="N83" s="33" t="s">
        <v>1883</v>
      </c>
      <c r="O83" s="65">
        <v>38991</v>
      </c>
      <c r="P83" s="65">
        <v>47756</v>
      </c>
      <c r="Q83" s="72"/>
      <c r="R83" s="72"/>
      <c r="S83" s="72"/>
      <c r="T83" s="76" t="str">
        <v>01富山地域</v>
      </c>
      <c r="U83" s="76" t="str">
        <v>23針原</v>
      </c>
    </row>
    <row r="84" spans="1:21" s="29" customFormat="1" ht="33">
      <c r="A84" s="33">
        <v>1610100032</v>
      </c>
      <c r="B84" s="38" t="s">
        <v>465</v>
      </c>
      <c r="C84" s="49" t="s">
        <v>99</v>
      </c>
      <c r="D84" s="33">
        <v>2</v>
      </c>
      <c r="E84" s="33"/>
      <c r="F84" s="51"/>
      <c r="G84" s="51" t="str">
        <f>IF(COUNTIFS('食事提供加算(2026.06.01)（非表示）'!$C$2:$C$140,$A84,'食事提供加算(2026.06.01)（非表示）'!$E$2:$E$140,$H84)&gt;0,"●","")</f>
        <v/>
      </c>
      <c r="H84" s="51" t="str">
        <f t="shared" si="1"/>
        <v>06</v>
      </c>
      <c r="I84" s="38" t="s">
        <v>2018</v>
      </c>
      <c r="J84" s="33"/>
      <c r="K84" s="33" t="s">
        <v>1028</v>
      </c>
      <c r="L84" s="38" t="s">
        <v>1326</v>
      </c>
      <c r="M84" s="33" t="s">
        <v>1056</v>
      </c>
      <c r="N84" s="33" t="s">
        <v>798</v>
      </c>
      <c r="O84" s="65">
        <v>38991</v>
      </c>
      <c r="P84" s="65">
        <v>47756</v>
      </c>
      <c r="Q84" s="72"/>
      <c r="R84" s="72"/>
      <c r="S84" s="72"/>
      <c r="T84" s="76" t="str">
        <v>02大沢野地域</v>
      </c>
      <c r="U84" s="76" t="str">
        <v>53船峅地区</v>
      </c>
    </row>
    <row r="85" spans="1:21" s="29" customFormat="1" ht="33">
      <c r="A85" s="33">
        <v>1610100073</v>
      </c>
      <c r="B85" s="38" t="s">
        <v>468</v>
      </c>
      <c r="C85" s="49" t="s">
        <v>99</v>
      </c>
      <c r="D85" s="33">
        <v>2</v>
      </c>
      <c r="E85" s="33"/>
      <c r="F85" s="51"/>
      <c r="G85" s="51" t="str">
        <f>IF(COUNTIFS('食事提供加算(2026.06.01)（非表示）'!$C$2:$C$140,$A85,'食事提供加算(2026.06.01)（非表示）'!$E$2:$E$140,$H85)&gt;0,"●","")</f>
        <v/>
      </c>
      <c r="H85" s="51" t="str">
        <f t="shared" si="1"/>
        <v>06</v>
      </c>
      <c r="I85" s="38" t="s">
        <v>2019</v>
      </c>
      <c r="J85" s="33"/>
      <c r="K85" s="33" t="s">
        <v>1108</v>
      </c>
      <c r="L85" s="38" t="s">
        <v>1327</v>
      </c>
      <c r="M85" s="33" t="s">
        <v>1621</v>
      </c>
      <c r="N85" s="33" t="s">
        <v>861</v>
      </c>
      <c r="O85" s="65">
        <v>38991</v>
      </c>
      <c r="P85" s="65">
        <v>47756</v>
      </c>
      <c r="Q85" s="72"/>
      <c r="R85" s="72"/>
      <c r="S85" s="72"/>
      <c r="T85" s="76" t="str">
        <v>01富山地域</v>
      </c>
      <c r="U85" s="76" t="str">
        <v>40呉羽</v>
      </c>
    </row>
    <row r="86" spans="1:21" s="29" customFormat="1" ht="33">
      <c r="A86" s="33">
        <v>1610100081</v>
      </c>
      <c r="B86" s="38" t="s">
        <v>472</v>
      </c>
      <c r="C86" s="49" t="s">
        <v>99</v>
      </c>
      <c r="D86" s="33">
        <v>2</v>
      </c>
      <c r="E86" s="33"/>
      <c r="F86" s="51"/>
      <c r="G86" s="51" t="str">
        <f>IF(COUNTIFS('食事提供加算(2026.06.01)（非表示）'!$C$2:$C$140,$A86,'食事提供加算(2026.06.01)（非表示）'!$E$2:$E$140,$H86)&gt;0,"●","")</f>
        <v/>
      </c>
      <c r="H86" s="51" t="str">
        <f t="shared" si="1"/>
        <v>06</v>
      </c>
      <c r="I86" s="38" t="s">
        <v>2018</v>
      </c>
      <c r="J86" s="33"/>
      <c r="K86" s="33" t="s">
        <v>1028</v>
      </c>
      <c r="L86" s="38" t="s">
        <v>1326</v>
      </c>
      <c r="M86" s="33" t="s">
        <v>1056</v>
      </c>
      <c r="N86" s="33" t="s">
        <v>798</v>
      </c>
      <c r="O86" s="65">
        <v>38991</v>
      </c>
      <c r="P86" s="65">
        <v>47756</v>
      </c>
      <c r="Q86" s="72"/>
      <c r="R86" s="72"/>
      <c r="S86" s="72"/>
      <c r="T86" s="76" t="str">
        <v>02大沢野地域</v>
      </c>
      <c r="U86" s="76" t="str">
        <v>53船峅地区</v>
      </c>
    </row>
    <row r="87" spans="1:21" s="29" customFormat="1" ht="33">
      <c r="A87" s="33">
        <v>1610100099</v>
      </c>
      <c r="B87" s="38" t="s">
        <v>222</v>
      </c>
      <c r="C87" s="49" t="s">
        <v>99</v>
      </c>
      <c r="D87" s="33">
        <v>2</v>
      </c>
      <c r="E87" s="33"/>
      <c r="F87" s="51"/>
      <c r="G87" s="51" t="str">
        <f>IF(COUNTIFS('食事提供加算(2026.06.01)（非表示）'!$C$2:$C$140,$A87,'食事提供加算(2026.06.01)（非表示）'!$E$2:$E$140,$H87)&gt;0,"●","")</f>
        <v/>
      </c>
      <c r="H87" s="51" t="str">
        <f t="shared" si="1"/>
        <v>06</v>
      </c>
      <c r="I87" s="38" t="s">
        <v>2018</v>
      </c>
      <c r="J87" s="33"/>
      <c r="K87" s="33" t="s">
        <v>1028</v>
      </c>
      <c r="L87" s="38" t="s">
        <v>1326</v>
      </c>
      <c r="M87" s="33" t="s">
        <v>1056</v>
      </c>
      <c r="N87" s="33" t="s">
        <v>798</v>
      </c>
      <c r="O87" s="65">
        <v>38991</v>
      </c>
      <c r="P87" s="65">
        <v>47756</v>
      </c>
      <c r="Q87" s="72"/>
      <c r="R87" s="72"/>
      <c r="S87" s="72"/>
      <c r="T87" s="76" t="str">
        <v>02大沢野地域</v>
      </c>
      <c r="U87" s="76" t="str">
        <v>53船峅地区</v>
      </c>
    </row>
    <row r="88" spans="1:21" s="29" customFormat="1" ht="33">
      <c r="A88" s="33">
        <v>1610100107</v>
      </c>
      <c r="B88" s="38" t="s">
        <v>473</v>
      </c>
      <c r="C88" s="49" t="s">
        <v>99</v>
      </c>
      <c r="D88" s="33">
        <v>2</v>
      </c>
      <c r="E88" s="33"/>
      <c r="F88" s="51"/>
      <c r="G88" s="51" t="str">
        <f>IF(COUNTIFS('食事提供加算(2026.06.01)（非表示）'!$C$2:$C$140,$A88,'食事提供加算(2026.06.01)（非表示）'!$E$2:$E$140,$H88)&gt;0,"●","")</f>
        <v/>
      </c>
      <c r="H88" s="51" t="str">
        <f t="shared" si="1"/>
        <v>06</v>
      </c>
      <c r="I88" s="38" t="s">
        <v>2018</v>
      </c>
      <c r="J88" s="33"/>
      <c r="K88" s="33" t="s">
        <v>1028</v>
      </c>
      <c r="L88" s="38" t="s">
        <v>1326</v>
      </c>
      <c r="M88" s="33" t="s">
        <v>1056</v>
      </c>
      <c r="N88" s="33" t="s">
        <v>798</v>
      </c>
      <c r="O88" s="65">
        <v>38991</v>
      </c>
      <c r="P88" s="65">
        <v>47756</v>
      </c>
      <c r="Q88" s="72"/>
      <c r="R88" s="72"/>
      <c r="S88" s="72"/>
      <c r="T88" s="76" t="str">
        <v>02大沢野地域</v>
      </c>
      <c r="U88" s="76" t="str">
        <v>53船峅地区</v>
      </c>
    </row>
    <row r="89" spans="1:21" s="29" customFormat="1" ht="33">
      <c r="A89" s="33">
        <v>1610100115</v>
      </c>
      <c r="B89" s="38" t="s">
        <v>319</v>
      </c>
      <c r="C89" s="49" t="s">
        <v>99</v>
      </c>
      <c r="D89" s="33">
        <v>2</v>
      </c>
      <c r="E89" s="33"/>
      <c r="F89" s="51"/>
      <c r="G89" s="51" t="str">
        <f>IF(COUNTIFS('食事提供加算(2026.06.01)（非表示）'!$C$2:$C$140,$A89,'食事提供加算(2026.06.01)（非表示）'!$E$2:$E$140,$H89)&gt;0,"●","")</f>
        <v/>
      </c>
      <c r="H89" s="51" t="str">
        <f t="shared" si="1"/>
        <v>06</v>
      </c>
      <c r="I89" s="38" t="s">
        <v>2021</v>
      </c>
      <c r="J89" s="33"/>
      <c r="K89" s="33" t="s">
        <v>1109</v>
      </c>
      <c r="L89" s="39" t="s">
        <v>1234</v>
      </c>
      <c r="M89" s="33" t="s">
        <v>1622</v>
      </c>
      <c r="N89" s="33" t="s">
        <v>1691</v>
      </c>
      <c r="O89" s="65">
        <v>38991</v>
      </c>
      <c r="P89" s="65">
        <v>47756</v>
      </c>
      <c r="Q89" s="72"/>
      <c r="R89" s="72"/>
      <c r="S89" s="72"/>
      <c r="T89" s="76" t="str">
        <v>04八尾地域</v>
      </c>
      <c r="U89" s="76" t="str">
        <v>66野積地区</v>
      </c>
    </row>
    <row r="90" spans="1:21" s="29" customFormat="1" ht="49.5">
      <c r="A90" s="33">
        <v>1610100123</v>
      </c>
      <c r="B90" s="38" t="s">
        <v>476</v>
      </c>
      <c r="C90" s="49" t="s">
        <v>99</v>
      </c>
      <c r="D90" s="33">
        <v>2</v>
      </c>
      <c r="E90" s="33"/>
      <c r="F90" s="51"/>
      <c r="G90" s="51" t="str">
        <f>IF(COUNTIFS('食事提供加算(2026.06.01)（非表示）'!$C$2:$C$140,$A90,'食事提供加算(2026.06.01)（非表示）'!$E$2:$E$140,$H90)&gt;0,"●","")</f>
        <v/>
      </c>
      <c r="H90" s="51" t="str">
        <f t="shared" si="1"/>
        <v>06</v>
      </c>
      <c r="I90" s="38" t="s">
        <v>2023</v>
      </c>
      <c r="J90" s="33"/>
      <c r="K90" s="33" t="s">
        <v>1110</v>
      </c>
      <c r="L90" s="38" t="s">
        <v>499</v>
      </c>
      <c r="M90" s="33" t="s">
        <v>1623</v>
      </c>
      <c r="N90" s="33" t="s">
        <v>1538</v>
      </c>
      <c r="O90" s="65">
        <v>38991</v>
      </c>
      <c r="P90" s="65">
        <v>47756</v>
      </c>
      <c r="Q90" s="72"/>
      <c r="R90" s="72"/>
      <c r="S90" s="72"/>
      <c r="T90" s="76" t="str">
        <v>06山田地域</v>
      </c>
      <c r="U90" s="76" t="str">
        <v>80山田東部地区</v>
      </c>
    </row>
    <row r="91" spans="1:21" s="29" customFormat="1" ht="33">
      <c r="A91" s="33">
        <v>1610100172</v>
      </c>
      <c r="B91" s="38" t="s">
        <v>477</v>
      </c>
      <c r="C91" s="49" t="s">
        <v>99</v>
      </c>
      <c r="D91" s="33">
        <v>2</v>
      </c>
      <c r="E91" s="33"/>
      <c r="F91" s="51"/>
      <c r="G91" s="51" t="str">
        <f>IF(COUNTIFS('食事提供加算(2026.06.01)（非表示）'!$C$2:$C$140,$A91,'食事提供加算(2026.06.01)（非表示）'!$E$2:$E$140,$H91)&gt;0,"●","")</f>
        <v/>
      </c>
      <c r="H91" s="51" t="str">
        <f t="shared" si="1"/>
        <v>06</v>
      </c>
      <c r="I91" s="38" t="s">
        <v>2018</v>
      </c>
      <c r="J91" s="33"/>
      <c r="K91" s="33" t="s">
        <v>1028</v>
      </c>
      <c r="L91" s="38" t="s">
        <v>1326</v>
      </c>
      <c r="M91" s="33" t="s">
        <v>1056</v>
      </c>
      <c r="N91" s="33" t="s">
        <v>798</v>
      </c>
      <c r="O91" s="65">
        <v>38991</v>
      </c>
      <c r="P91" s="65">
        <v>47756</v>
      </c>
      <c r="Q91" s="72"/>
      <c r="R91" s="72"/>
      <c r="S91" s="72"/>
      <c r="T91" s="76" t="str">
        <v>02大沢野地域</v>
      </c>
      <c r="U91" s="76" t="str">
        <v>53船峅地区</v>
      </c>
    </row>
    <row r="92" spans="1:21" s="29" customFormat="1" ht="33">
      <c r="A92" s="33">
        <v>1610100206</v>
      </c>
      <c r="B92" s="38" t="s">
        <v>411</v>
      </c>
      <c r="C92" s="49" t="s">
        <v>99</v>
      </c>
      <c r="D92" s="33"/>
      <c r="E92" s="33"/>
      <c r="F92" s="51" t="s">
        <v>124</v>
      </c>
      <c r="G92" s="51" t="str">
        <f>IF(COUNTIFS('食事提供加算(2026.06.01)（非表示）'!$C$2:$C$140,$A92,'食事提供加算(2026.06.01)（非表示）'!$E$2:$E$140,$H92)&gt;0,"●","")</f>
        <v/>
      </c>
      <c r="H92" s="51" t="str">
        <f t="shared" si="1"/>
        <v>06</v>
      </c>
      <c r="I92" s="38" t="s">
        <v>2003</v>
      </c>
      <c r="J92" s="33"/>
      <c r="K92" s="33" t="s">
        <v>1024</v>
      </c>
      <c r="L92" s="38" t="s">
        <v>1330</v>
      </c>
      <c r="M92" s="33" t="s">
        <v>1624</v>
      </c>
      <c r="N92" s="33" t="s">
        <v>1884</v>
      </c>
      <c r="O92" s="65">
        <v>38991</v>
      </c>
      <c r="P92" s="65">
        <v>47756</v>
      </c>
      <c r="Q92" s="72"/>
      <c r="R92" s="72"/>
      <c r="S92" s="72"/>
      <c r="T92" s="76" t="str">
        <v>01富山地域</v>
      </c>
      <c r="U92" s="76" t="str">
        <v>47水橋西部</v>
      </c>
    </row>
    <row r="93" spans="1:21" s="29" customFormat="1" ht="33">
      <c r="A93" s="33">
        <v>1610100479</v>
      </c>
      <c r="B93" s="40" t="s">
        <v>383</v>
      </c>
      <c r="C93" s="49" t="s">
        <v>99</v>
      </c>
      <c r="D93" s="33">
        <v>2</v>
      </c>
      <c r="E93" s="33"/>
      <c r="F93" s="51"/>
      <c r="G93" s="51" t="str">
        <f>IF(COUNTIFS('食事提供加算(2026.06.01)（非表示）'!$C$2:$C$140,$A93,'食事提供加算(2026.06.01)（非表示）'!$E$2:$E$140,$H93)&gt;0,"●","")</f>
        <v/>
      </c>
      <c r="H93" s="51" t="str">
        <f t="shared" si="1"/>
        <v>06</v>
      </c>
      <c r="I93" s="38" t="s">
        <v>2017</v>
      </c>
      <c r="J93" s="33"/>
      <c r="K93" s="33" t="s">
        <v>1106</v>
      </c>
      <c r="L93" s="38" t="s">
        <v>1324</v>
      </c>
      <c r="M93" s="51" t="s">
        <v>1625</v>
      </c>
      <c r="N93" s="33" t="s">
        <v>1882</v>
      </c>
      <c r="O93" s="65">
        <v>38991</v>
      </c>
      <c r="P93" s="65">
        <v>47756</v>
      </c>
      <c r="Q93" s="72"/>
      <c r="R93" s="72"/>
      <c r="S93" s="72"/>
      <c r="T93" s="76" t="str">
        <v>01富山地域</v>
      </c>
      <c r="U93" s="76" t="str">
        <v>23針原</v>
      </c>
    </row>
    <row r="94" spans="1:21" s="29" customFormat="1" ht="33">
      <c r="A94" s="33">
        <v>1610100495</v>
      </c>
      <c r="B94" s="38" t="s">
        <v>480</v>
      </c>
      <c r="C94" s="49" t="s">
        <v>99</v>
      </c>
      <c r="D94" s="33"/>
      <c r="E94" s="33"/>
      <c r="F94" s="51" t="s">
        <v>124</v>
      </c>
      <c r="G94" s="51" t="str">
        <f>IF(COUNTIFS('食事提供加算(2026.06.01)（非表示）'!$C$2:$C$140,$A94,'食事提供加算(2026.06.01)（非表示）'!$E$2:$E$140,$H94)&gt;0,"●","")</f>
        <v/>
      </c>
      <c r="H94" s="51" t="str">
        <f t="shared" si="1"/>
        <v>06</v>
      </c>
      <c r="I94" s="39" t="s">
        <v>2024</v>
      </c>
      <c r="J94" s="33"/>
      <c r="K94" s="33" t="s">
        <v>551</v>
      </c>
      <c r="L94" s="38" t="s">
        <v>1331</v>
      </c>
      <c r="M94" s="33" t="s">
        <v>1626</v>
      </c>
      <c r="N94" s="33" t="s">
        <v>1887</v>
      </c>
      <c r="O94" s="65">
        <v>38991</v>
      </c>
      <c r="P94" s="65">
        <v>47756</v>
      </c>
      <c r="Q94" s="72"/>
      <c r="R94" s="72"/>
      <c r="S94" s="72"/>
      <c r="T94" s="76" t="str">
        <v>01富山地域</v>
      </c>
      <c r="U94" s="76" t="str">
        <v>40呉羽</v>
      </c>
    </row>
    <row r="95" spans="1:21" s="29" customFormat="1" ht="33">
      <c r="A95" s="33">
        <v>1610100529</v>
      </c>
      <c r="B95" s="38" t="s">
        <v>449</v>
      </c>
      <c r="C95" s="49" t="s">
        <v>99</v>
      </c>
      <c r="D95" s="33">
        <v>2</v>
      </c>
      <c r="E95" s="33"/>
      <c r="F95" s="51"/>
      <c r="G95" s="51" t="str">
        <f>IF(COUNTIFS('食事提供加算(2026.06.01)（非表示）'!$C$2:$C$140,$A95,'食事提供加算(2026.06.01)（非表示）'!$E$2:$E$140,$H95)&gt;0,"●","")</f>
        <v/>
      </c>
      <c r="H95" s="51" t="str">
        <f t="shared" si="1"/>
        <v>06</v>
      </c>
      <c r="I95" s="38" t="s">
        <v>2016</v>
      </c>
      <c r="J95" s="33"/>
      <c r="K95" s="33" t="s">
        <v>109</v>
      </c>
      <c r="L95" s="38" t="s">
        <v>1232</v>
      </c>
      <c r="M95" s="33" t="s">
        <v>1616</v>
      </c>
      <c r="N95" s="33" t="s">
        <v>459</v>
      </c>
      <c r="O95" s="65">
        <v>38991</v>
      </c>
      <c r="P95" s="65">
        <v>47756</v>
      </c>
      <c r="Q95" s="72"/>
      <c r="R95" s="72"/>
      <c r="S95" s="72"/>
      <c r="T95" s="76" t="str">
        <v>02大沢野地域</v>
      </c>
      <c r="U95" s="76" t="str">
        <v>54大沢野地区</v>
      </c>
    </row>
    <row r="96" spans="1:21" s="29" customFormat="1" ht="33">
      <c r="A96" s="33">
        <v>1610100552</v>
      </c>
      <c r="B96" s="38" t="s">
        <v>482</v>
      </c>
      <c r="C96" s="49" t="s">
        <v>99</v>
      </c>
      <c r="D96" s="33"/>
      <c r="E96" s="33"/>
      <c r="F96" s="51" t="s">
        <v>124</v>
      </c>
      <c r="G96" s="51" t="str">
        <f>IF(COUNTIFS('食事提供加算(2026.06.01)（非表示）'!$C$2:$C$140,$A96,'食事提供加算(2026.06.01)（非表示）'!$E$2:$E$140,$H96)&gt;0,"●","")</f>
        <v/>
      </c>
      <c r="H96" s="51" t="str">
        <f t="shared" si="1"/>
        <v>06</v>
      </c>
      <c r="I96" s="38" t="s">
        <v>2025</v>
      </c>
      <c r="J96" s="33"/>
      <c r="K96" s="33" t="s">
        <v>166</v>
      </c>
      <c r="L96" s="38" t="s">
        <v>70</v>
      </c>
      <c r="M96" s="33" t="s">
        <v>375</v>
      </c>
      <c r="N96" s="33" t="s">
        <v>1888</v>
      </c>
      <c r="O96" s="65">
        <v>38991</v>
      </c>
      <c r="P96" s="65">
        <v>47756</v>
      </c>
      <c r="Q96" s="72"/>
      <c r="R96" s="72"/>
      <c r="S96" s="72"/>
      <c r="T96" s="76" t="str">
        <v>01富山地域</v>
      </c>
      <c r="U96" s="76" t="str">
        <v>16桜谷</v>
      </c>
    </row>
    <row r="97" spans="1:21" s="29" customFormat="1" ht="33">
      <c r="A97" s="33">
        <v>1618000010</v>
      </c>
      <c r="B97" s="38" t="s">
        <v>454</v>
      </c>
      <c r="C97" s="49" t="s">
        <v>99</v>
      </c>
      <c r="D97" s="33"/>
      <c r="E97" s="33"/>
      <c r="F97" s="51" t="s">
        <v>124</v>
      </c>
      <c r="G97" s="51" t="str">
        <f>IF(COUNTIFS('食事提供加算(2026.06.01)（非表示）'!$C$2:$C$140,$A97,'食事提供加算(2026.06.01)（非表示）'!$E$2:$E$140,$H97)&gt;0,"●","")</f>
        <v/>
      </c>
      <c r="H97" s="51" t="str">
        <f t="shared" si="1"/>
        <v>06</v>
      </c>
      <c r="I97" s="38" t="s">
        <v>454</v>
      </c>
      <c r="J97" s="33"/>
      <c r="K97" s="33" t="s">
        <v>366</v>
      </c>
      <c r="L97" s="38" t="s">
        <v>1322</v>
      </c>
      <c r="M97" s="33" t="s">
        <v>243</v>
      </c>
      <c r="N97" s="33" t="s">
        <v>1880</v>
      </c>
      <c r="O97" s="65">
        <v>38991</v>
      </c>
      <c r="P97" s="65">
        <v>47756</v>
      </c>
      <c r="Q97" s="72"/>
      <c r="R97" s="72"/>
      <c r="S97" s="72"/>
      <c r="T97" s="76" t="str">
        <v>05婦中地域</v>
      </c>
      <c r="U97" s="76" t="str">
        <v>74古里地区</v>
      </c>
    </row>
    <row r="98" spans="1:21" s="29" customFormat="1" ht="33">
      <c r="A98" s="33">
        <v>1610100933</v>
      </c>
      <c r="B98" s="38" t="s">
        <v>484</v>
      </c>
      <c r="C98" s="49" t="s">
        <v>99</v>
      </c>
      <c r="D98" s="33">
        <v>2</v>
      </c>
      <c r="E98" s="33"/>
      <c r="F98" s="51"/>
      <c r="G98" s="51" t="str">
        <f>IF(COUNTIFS('食事提供加算(2026.06.01)（非表示）'!$C$2:$C$140,$A98,'食事提供加算(2026.06.01)（非表示）'!$E$2:$E$140,$H98)&gt;0,"●","")</f>
        <v/>
      </c>
      <c r="H98" s="51" t="str">
        <f t="shared" si="1"/>
        <v>06</v>
      </c>
      <c r="I98" s="38" t="s">
        <v>2018</v>
      </c>
      <c r="J98" s="33"/>
      <c r="K98" s="33" t="s">
        <v>1028</v>
      </c>
      <c r="L98" s="38" t="s">
        <v>1326</v>
      </c>
      <c r="M98" s="33" t="s">
        <v>1056</v>
      </c>
      <c r="N98" s="33" t="s">
        <v>798</v>
      </c>
      <c r="O98" s="65">
        <v>40269</v>
      </c>
      <c r="P98" s="65">
        <v>46843</v>
      </c>
      <c r="Q98" s="72"/>
      <c r="R98" s="72"/>
      <c r="S98" s="72"/>
      <c r="T98" s="76" t="str">
        <v>02大沢野地域</v>
      </c>
      <c r="U98" s="76" t="str">
        <v>53船峅地区</v>
      </c>
    </row>
    <row r="99" spans="1:21" s="29" customFormat="1" ht="33">
      <c r="A99" s="33">
        <v>1610100966</v>
      </c>
      <c r="B99" s="38" t="s">
        <v>36</v>
      </c>
      <c r="C99" s="49" t="s">
        <v>99</v>
      </c>
      <c r="D99" s="33">
        <v>2</v>
      </c>
      <c r="E99" s="33"/>
      <c r="F99" s="51"/>
      <c r="G99" s="51" t="str">
        <f>IF(COUNTIFS('食事提供加算(2026.06.01)（非表示）'!$C$2:$C$140,$A99,'食事提供加算(2026.06.01)（非表示）'!$E$2:$E$140,$H99)&gt;0,"●","")</f>
        <v/>
      </c>
      <c r="H99" s="51" t="str">
        <f t="shared" si="1"/>
        <v>06</v>
      </c>
      <c r="I99" s="38" t="s">
        <v>2026</v>
      </c>
      <c r="J99" s="33"/>
      <c r="K99" s="33" t="s">
        <v>184</v>
      </c>
      <c r="L99" s="38" t="s">
        <v>1333</v>
      </c>
      <c r="M99" s="33" t="s">
        <v>1630</v>
      </c>
      <c r="N99" s="33" t="s">
        <v>981</v>
      </c>
      <c r="O99" s="65">
        <v>40299</v>
      </c>
      <c r="P99" s="65">
        <v>46873</v>
      </c>
      <c r="Q99" s="41"/>
      <c r="R99" s="72"/>
      <c r="S99" s="72"/>
      <c r="T99" s="76" t="str">
        <v>01富山地域</v>
      </c>
      <c r="U99" s="76" t="str">
        <v>24豊田</v>
      </c>
    </row>
    <row r="100" spans="1:21" s="29" customFormat="1" ht="33">
      <c r="A100" s="33">
        <v>1610101113</v>
      </c>
      <c r="B100" s="38" t="s">
        <v>2</v>
      </c>
      <c r="C100" s="49" t="s">
        <v>99</v>
      </c>
      <c r="D100" s="33"/>
      <c r="E100" s="33"/>
      <c r="F100" s="51" t="s">
        <v>124</v>
      </c>
      <c r="G100" s="51" t="str">
        <f>IF(COUNTIFS('食事提供加算(2026.06.01)（非表示）'!$C$2:$C$140,$A100,'食事提供加算(2026.06.01)（非表示）'!$E$2:$E$140,$H100)&gt;0,"●","")</f>
        <v/>
      </c>
      <c r="H100" s="51" t="str">
        <f t="shared" si="1"/>
        <v>06</v>
      </c>
      <c r="I100" s="38" t="s">
        <v>40</v>
      </c>
      <c r="J100" s="33"/>
      <c r="K100" s="33" t="s">
        <v>209</v>
      </c>
      <c r="L100" s="38" t="s">
        <v>1334</v>
      </c>
      <c r="M100" s="33" t="s">
        <v>1631</v>
      </c>
      <c r="N100" s="33" t="s">
        <v>1889</v>
      </c>
      <c r="O100" s="65">
        <v>40756</v>
      </c>
      <c r="P100" s="65">
        <v>47330</v>
      </c>
      <c r="Q100" s="72"/>
      <c r="R100" s="72"/>
      <c r="S100" s="72"/>
      <c r="T100" s="76" t="str">
        <v>01富山地域</v>
      </c>
      <c r="U100" s="76" t="str">
        <v>28藤ノ木</v>
      </c>
    </row>
    <row r="101" spans="1:21" s="29" customFormat="1" ht="33">
      <c r="A101" s="33">
        <v>1610101584</v>
      </c>
      <c r="B101" s="39" t="s">
        <v>487</v>
      </c>
      <c r="C101" s="49" t="s">
        <v>99</v>
      </c>
      <c r="D101" s="33"/>
      <c r="E101" s="33"/>
      <c r="F101" s="51" t="s">
        <v>124</v>
      </c>
      <c r="G101" s="51" t="str">
        <f>IF(COUNTIFS('食事提供加算(2026.06.01)（非表示）'!$C$2:$C$140,$A101,'食事提供加算(2026.06.01)（非表示）'!$E$2:$E$140,$H101)&gt;0,"●","")</f>
        <v/>
      </c>
      <c r="H101" s="51" t="str">
        <f t="shared" si="1"/>
        <v>06</v>
      </c>
      <c r="I101" s="38" t="s">
        <v>2024</v>
      </c>
      <c r="J101" s="33"/>
      <c r="K101" s="33" t="s">
        <v>302</v>
      </c>
      <c r="L101" s="38" t="s">
        <v>1261</v>
      </c>
      <c r="M101" s="33" t="s">
        <v>1633</v>
      </c>
      <c r="N101" s="33" t="s">
        <v>1661</v>
      </c>
      <c r="O101" s="65">
        <v>41974</v>
      </c>
      <c r="P101" s="65">
        <v>46356</v>
      </c>
      <c r="Q101" s="72"/>
      <c r="R101" s="72"/>
      <c r="S101" s="72"/>
      <c r="T101" s="76" t="str">
        <v>01富山地域</v>
      </c>
      <c r="U101" s="76" t="str">
        <v>26新庄</v>
      </c>
    </row>
    <row r="102" spans="1:21" s="29" customFormat="1" ht="33">
      <c r="A102" s="33">
        <v>1610101782</v>
      </c>
      <c r="B102" s="38" t="s">
        <v>490</v>
      </c>
      <c r="C102" s="49" t="s">
        <v>99</v>
      </c>
      <c r="D102" s="33">
        <v>2</v>
      </c>
      <c r="E102" s="33"/>
      <c r="F102" s="51"/>
      <c r="G102" s="51" t="str">
        <f>IF(COUNTIFS('食事提供加算(2026.06.01)（非表示）'!$C$2:$C$140,$A102,'食事提供加算(2026.06.01)（非表示）'!$E$2:$E$140,$H102)&gt;0,"●","")</f>
        <v/>
      </c>
      <c r="H102" s="51" t="str">
        <f t="shared" si="1"/>
        <v>06</v>
      </c>
      <c r="I102" s="38" t="s">
        <v>2027</v>
      </c>
      <c r="J102" s="33"/>
      <c r="K102" s="33" t="s">
        <v>1079</v>
      </c>
      <c r="L102" s="38" t="s">
        <v>152</v>
      </c>
      <c r="M102" s="33" t="s">
        <v>1634</v>
      </c>
      <c r="N102" s="33" t="s">
        <v>1249</v>
      </c>
      <c r="O102" s="65">
        <v>42430</v>
      </c>
      <c r="P102" s="65">
        <v>46812</v>
      </c>
      <c r="Q102" s="72"/>
      <c r="R102" s="72"/>
      <c r="S102" s="72"/>
      <c r="T102" s="76" t="str">
        <v>01富山地域</v>
      </c>
      <c r="U102" s="76" t="str">
        <v>37八幡</v>
      </c>
    </row>
    <row r="103" spans="1:21" s="29" customFormat="1" ht="33">
      <c r="A103" s="33">
        <v>1610101923</v>
      </c>
      <c r="B103" s="38" t="s">
        <v>494</v>
      </c>
      <c r="C103" s="49" t="s">
        <v>99</v>
      </c>
      <c r="D103" s="33">
        <v>2</v>
      </c>
      <c r="E103" s="33"/>
      <c r="F103" s="51"/>
      <c r="G103" s="51" t="str">
        <f>IF(COUNTIFS('食事提供加算(2026.06.01)（非表示）'!$C$2:$C$140,$A103,'食事提供加算(2026.06.01)（非表示）'!$E$2:$E$140,$H103)&gt;0,"●","")</f>
        <v/>
      </c>
      <c r="H103" s="51" t="str">
        <f t="shared" si="1"/>
        <v>06</v>
      </c>
      <c r="I103" s="38" t="s">
        <v>617</v>
      </c>
      <c r="J103" s="33"/>
      <c r="K103" s="33" t="s">
        <v>1039</v>
      </c>
      <c r="L103" s="38" t="s">
        <v>1336</v>
      </c>
      <c r="M103" s="33" t="s">
        <v>1636</v>
      </c>
      <c r="N103" s="33" t="s">
        <v>1636</v>
      </c>
      <c r="O103" s="65">
        <v>42826</v>
      </c>
      <c r="P103" s="65">
        <v>47208</v>
      </c>
      <c r="Q103" s="72"/>
      <c r="R103" s="72"/>
      <c r="S103" s="72"/>
      <c r="T103" s="76" t="str">
        <v>01富山地域</v>
      </c>
      <c r="U103" s="76" t="str">
        <v>25広田</v>
      </c>
    </row>
    <row r="104" spans="1:21" s="29" customFormat="1" ht="33">
      <c r="A104" s="33">
        <v>1610100040</v>
      </c>
      <c r="B104" s="38" t="s">
        <v>417</v>
      </c>
      <c r="C104" s="49" t="s">
        <v>99</v>
      </c>
      <c r="D104" s="33"/>
      <c r="E104" s="33"/>
      <c r="F104" s="51" t="s">
        <v>124</v>
      </c>
      <c r="G104" s="51" t="str">
        <f>IF(COUNTIFS('食事提供加算(2026.06.01)（非表示）'!$C$2:$C$140,$A104,'食事提供加算(2026.06.01)（非表示）'!$E$2:$E$140,$H104)&gt;0,"●","")</f>
        <v/>
      </c>
      <c r="H104" s="51" t="str">
        <f t="shared" si="1"/>
        <v>06</v>
      </c>
      <c r="I104" s="38" t="s">
        <v>2017</v>
      </c>
      <c r="J104" s="33"/>
      <c r="K104" s="33" t="s">
        <v>1106</v>
      </c>
      <c r="L104" s="38" t="s">
        <v>1324</v>
      </c>
      <c r="M104" s="33" t="s">
        <v>1638</v>
      </c>
      <c r="N104" s="33" t="s">
        <v>1063</v>
      </c>
      <c r="O104" s="65">
        <v>42979</v>
      </c>
      <c r="P104" s="65">
        <v>47361</v>
      </c>
      <c r="Q104" s="72"/>
      <c r="R104" s="72"/>
      <c r="S104" s="72"/>
      <c r="T104" s="76" t="str">
        <v>01富山地域</v>
      </c>
      <c r="U104" s="76" t="str">
        <v>23針原</v>
      </c>
    </row>
    <row r="105" spans="1:21" s="29" customFormat="1" ht="33">
      <c r="A105" s="33">
        <v>1610102111</v>
      </c>
      <c r="B105" s="40" t="s">
        <v>500</v>
      </c>
      <c r="C105" s="49" t="s">
        <v>99</v>
      </c>
      <c r="D105" s="33">
        <v>9</v>
      </c>
      <c r="E105" s="33" t="s">
        <v>124</v>
      </c>
      <c r="F105" s="51"/>
      <c r="G105" s="51" t="str">
        <f>IF(COUNTIFS('食事提供加算(2026.06.01)（非表示）'!$C$2:$C$140,$A105,'食事提供加算(2026.06.01)（非表示）'!$E$2:$E$140,$H105)&gt;0,"●","")</f>
        <v/>
      </c>
      <c r="H105" s="51" t="str">
        <f t="shared" si="1"/>
        <v>06</v>
      </c>
      <c r="I105" s="38" t="s">
        <v>496</v>
      </c>
      <c r="J105" s="33"/>
      <c r="K105" s="33" t="s">
        <v>1061</v>
      </c>
      <c r="L105" s="39" t="s">
        <v>1337</v>
      </c>
      <c r="M105" s="33" t="s">
        <v>1640</v>
      </c>
      <c r="N105" s="33" t="s">
        <v>1891</v>
      </c>
      <c r="O105" s="65">
        <v>43191</v>
      </c>
      <c r="P105" s="65">
        <v>47573</v>
      </c>
      <c r="Q105" s="72"/>
      <c r="R105" s="72"/>
      <c r="S105" s="72"/>
      <c r="T105" s="76" t="str">
        <v>02大沢野地域</v>
      </c>
      <c r="U105" s="76" t="str">
        <v>54大沢野地区</v>
      </c>
    </row>
    <row r="106" spans="1:21" s="29" customFormat="1" ht="33">
      <c r="A106" s="33">
        <v>1610102244</v>
      </c>
      <c r="B106" s="40" t="s">
        <v>456</v>
      </c>
      <c r="C106" s="49" t="s">
        <v>99</v>
      </c>
      <c r="D106" s="33"/>
      <c r="E106" s="33"/>
      <c r="F106" s="51" t="s">
        <v>124</v>
      </c>
      <c r="G106" s="51" t="str">
        <f>IF(COUNTIFS('食事提供加算(2026.06.01)（非表示）'!$C$2:$C$140,$A106,'食事提供加算(2026.06.01)（非表示）'!$E$2:$E$140,$H106)&gt;0,"●","")</f>
        <v/>
      </c>
      <c r="H106" s="51" t="str">
        <f t="shared" si="1"/>
        <v>06</v>
      </c>
      <c r="I106" s="38" t="s">
        <v>2017</v>
      </c>
      <c r="J106" s="33"/>
      <c r="K106" s="33" t="s">
        <v>1106</v>
      </c>
      <c r="L106" s="38" t="s">
        <v>1324</v>
      </c>
      <c r="M106" s="33" t="s">
        <v>1617</v>
      </c>
      <c r="N106" s="33" t="s">
        <v>546</v>
      </c>
      <c r="O106" s="65">
        <v>43282</v>
      </c>
      <c r="P106" s="65">
        <v>47664</v>
      </c>
      <c r="Q106" s="72"/>
      <c r="R106" s="72"/>
      <c r="S106" s="72"/>
      <c r="T106" s="76" t="str">
        <v>01富山地域</v>
      </c>
      <c r="U106" s="76" t="str">
        <v>23針原</v>
      </c>
    </row>
    <row r="107" spans="1:21" s="29" customFormat="1" ht="33">
      <c r="A107" s="33">
        <v>1610102475</v>
      </c>
      <c r="B107" s="38" t="s">
        <v>505</v>
      </c>
      <c r="C107" s="49" t="s">
        <v>99</v>
      </c>
      <c r="D107" s="33">
        <v>2</v>
      </c>
      <c r="E107" s="33"/>
      <c r="F107" s="51"/>
      <c r="G107" s="51" t="str">
        <f>IF(COUNTIFS('食事提供加算(2026.06.01)（非表示）'!$C$2:$C$140,$A107,'食事提供加算(2026.06.01)（非表示）'!$E$2:$E$140,$H107)&gt;0,"●","")</f>
        <v/>
      </c>
      <c r="H107" s="51" t="str">
        <f t="shared" si="1"/>
        <v>06</v>
      </c>
      <c r="I107" s="38" t="s">
        <v>436</v>
      </c>
      <c r="J107" s="33"/>
      <c r="K107" s="33" t="s">
        <v>1002</v>
      </c>
      <c r="L107" s="38" t="s">
        <v>155</v>
      </c>
      <c r="M107" s="33" t="s">
        <v>1641</v>
      </c>
      <c r="N107" s="33" t="s">
        <v>201</v>
      </c>
      <c r="O107" s="65">
        <v>43862</v>
      </c>
      <c r="P107" s="65">
        <v>48244</v>
      </c>
      <c r="Q107" s="72"/>
      <c r="R107" s="72"/>
      <c r="S107" s="72"/>
      <c r="T107" s="76" t="str">
        <v>01富山地域</v>
      </c>
      <c r="U107" s="76" t="str">
        <v>48水橋東部</v>
      </c>
    </row>
    <row r="108" spans="1:21" s="29" customFormat="1" ht="33">
      <c r="A108" s="33">
        <v>1610102624</v>
      </c>
      <c r="B108" s="38" t="s">
        <v>509</v>
      </c>
      <c r="C108" s="49" t="s">
        <v>99</v>
      </c>
      <c r="D108" s="33">
        <v>2</v>
      </c>
      <c r="E108" s="33"/>
      <c r="F108" s="51"/>
      <c r="G108" s="51" t="str">
        <f>IF(COUNTIFS('食事提供加算(2026.06.01)（非表示）'!$C$2:$C$140,$A108,'食事提供加算(2026.06.01)（非表示）'!$E$2:$E$140,$H108)&gt;0,"●","")</f>
        <v/>
      </c>
      <c r="H108" s="51" t="str">
        <f t="shared" si="1"/>
        <v>06</v>
      </c>
      <c r="I108" s="38" t="s">
        <v>973</v>
      </c>
      <c r="J108" s="33"/>
      <c r="K108" s="33" t="s">
        <v>1113</v>
      </c>
      <c r="L108" s="38" t="s">
        <v>721</v>
      </c>
      <c r="M108" s="33" t="s">
        <v>56</v>
      </c>
      <c r="N108" s="33" t="s">
        <v>816</v>
      </c>
      <c r="O108" s="65">
        <v>44287</v>
      </c>
      <c r="P108" s="65">
        <v>46477</v>
      </c>
      <c r="Q108" s="72"/>
      <c r="R108" s="72"/>
      <c r="S108" s="72"/>
      <c r="T108" s="76" t="str">
        <v>01富山地域</v>
      </c>
      <c r="U108" s="76" t="str">
        <v>13東部</v>
      </c>
    </row>
    <row r="109" spans="1:21" s="29" customFormat="1" ht="33">
      <c r="A109" s="33">
        <v>1610103036</v>
      </c>
      <c r="B109" s="38" t="s">
        <v>452</v>
      </c>
      <c r="C109" s="49" t="s">
        <v>99</v>
      </c>
      <c r="D109" s="33">
        <v>4</v>
      </c>
      <c r="E109" s="33"/>
      <c r="F109" s="51"/>
      <c r="G109" s="51" t="str">
        <f>IF(COUNTIFS('食事提供加算(2026.06.01)（非表示）'!$C$2:$C$140,$A109,'食事提供加算(2026.06.01)（非表示）'!$E$2:$E$140,$H109)&gt;0,"●","")</f>
        <v/>
      </c>
      <c r="H109" s="51" t="str">
        <f t="shared" si="1"/>
        <v>06</v>
      </c>
      <c r="I109" s="38" t="s">
        <v>1489</v>
      </c>
      <c r="J109" s="33"/>
      <c r="K109" s="33" t="s">
        <v>1115</v>
      </c>
      <c r="L109" s="38" t="s">
        <v>1338</v>
      </c>
      <c r="M109" s="51" t="s">
        <v>558</v>
      </c>
      <c r="N109" s="51" t="s">
        <v>1287</v>
      </c>
      <c r="O109" s="65">
        <v>45383</v>
      </c>
      <c r="P109" s="65">
        <v>47573</v>
      </c>
      <c r="Q109" s="72"/>
      <c r="R109" s="72"/>
      <c r="S109" s="72"/>
      <c r="T109" s="76" t="str">
        <v>01富山地域</v>
      </c>
      <c r="U109" s="76" t="str">
        <v>17五福</v>
      </c>
    </row>
    <row r="110" spans="1:21" s="29" customFormat="1" ht="33">
      <c r="A110" s="34">
        <v>1610103168</v>
      </c>
      <c r="B110" s="41" t="s">
        <v>511</v>
      </c>
      <c r="C110" s="49" t="s">
        <v>99</v>
      </c>
      <c r="D110" s="35">
        <v>2</v>
      </c>
      <c r="E110" s="35"/>
      <c r="F110" s="51"/>
      <c r="G110" s="51" t="str">
        <f>IF(COUNTIFS('食事提供加算(2026.06.01)（非表示）'!$C$2:$C$140,$A110,'食事提供加算(2026.06.01)（非表示）'!$E$2:$E$140,$H110)&gt;0,"●","")</f>
        <v/>
      </c>
      <c r="H110" s="51" t="str">
        <f t="shared" si="1"/>
        <v>06</v>
      </c>
      <c r="I110" s="39" t="s">
        <v>755</v>
      </c>
      <c r="J110" s="35"/>
      <c r="K110" s="34" t="s">
        <v>1117</v>
      </c>
      <c r="L110" s="41" t="s">
        <v>625</v>
      </c>
      <c r="M110" s="34" t="s">
        <v>761</v>
      </c>
      <c r="N110" s="33" t="s">
        <v>1462</v>
      </c>
      <c r="O110" s="66">
        <v>45627</v>
      </c>
      <c r="P110" s="66">
        <v>47817</v>
      </c>
      <c r="Q110" s="72"/>
      <c r="R110" s="33"/>
      <c r="S110" s="33"/>
      <c r="T110" s="76" t="str">
        <v>01富山地域</v>
      </c>
      <c r="U110" s="76" t="str">
        <v>13東部</v>
      </c>
    </row>
    <row r="111" spans="1:21" s="29" customFormat="1" ht="33">
      <c r="A111" s="34">
        <v>1610103390</v>
      </c>
      <c r="B111" s="42" t="s">
        <v>516</v>
      </c>
      <c r="C111" s="49" t="s">
        <v>99</v>
      </c>
      <c r="D111" s="35">
        <v>2</v>
      </c>
      <c r="E111" s="35"/>
      <c r="F111" s="51"/>
      <c r="G111" s="51" t="str">
        <f>IF(COUNTIFS('食事提供加算(2026.06.01)（非表示）'!$C$2:$C$140,$A111,'食事提供加算(2026.06.01)（非表示）'!$E$2:$E$140,$H111)&gt;0,"●","")</f>
        <v/>
      </c>
      <c r="H111" s="51" t="str">
        <f t="shared" si="1"/>
        <v>06</v>
      </c>
      <c r="I111" s="39" t="s">
        <v>961</v>
      </c>
      <c r="J111" s="35"/>
      <c r="K111" s="37" t="s">
        <v>1097</v>
      </c>
      <c r="L111" s="42" t="s">
        <v>1339</v>
      </c>
      <c r="M111" s="37" t="s">
        <v>1565</v>
      </c>
      <c r="N111" s="33"/>
      <c r="O111" s="66">
        <v>45931</v>
      </c>
      <c r="P111" s="65">
        <v>48121</v>
      </c>
      <c r="Q111" s="72"/>
      <c r="R111" s="33"/>
      <c r="S111" s="33"/>
      <c r="T111" s="76" t="str">
        <v>01富山地域</v>
      </c>
      <c r="U111" s="76" t="str">
        <v>44老田</v>
      </c>
    </row>
    <row r="112" spans="1:21" s="29" customFormat="1" ht="49.5">
      <c r="A112" s="33">
        <v>1610100628</v>
      </c>
      <c r="B112" s="38" t="s">
        <v>321</v>
      </c>
      <c r="C112" s="49" t="s">
        <v>153</v>
      </c>
      <c r="D112" s="33">
        <v>14</v>
      </c>
      <c r="E112" s="33"/>
      <c r="F112" s="51"/>
      <c r="G112" s="51" t="str">
        <f>IF(COUNTIFS('食事提供加算(2026.06.01)（非表示）'!$C$2:$C$140,$A112,'食事提供加算(2026.06.01)（非表示）'!$E$2:$E$140,$H112)&gt;0,"●","")</f>
        <v>●</v>
      </c>
      <c r="H112" s="51" t="str">
        <f t="shared" si="1"/>
        <v>07</v>
      </c>
      <c r="I112" s="38" t="s">
        <v>2028</v>
      </c>
      <c r="J112" s="33" t="s">
        <v>124</v>
      </c>
      <c r="K112" s="33" t="s">
        <v>50</v>
      </c>
      <c r="L112" s="38" t="s">
        <v>489</v>
      </c>
      <c r="M112" s="33" t="s">
        <v>1642</v>
      </c>
      <c r="N112" s="33" t="s">
        <v>946</v>
      </c>
      <c r="O112" s="65">
        <v>38991</v>
      </c>
      <c r="P112" s="65">
        <v>47756</v>
      </c>
      <c r="Q112" s="72"/>
      <c r="R112" s="72"/>
      <c r="S112" s="72"/>
      <c r="T112" s="76" t="str">
        <v>01富山地域</v>
      </c>
      <c r="U112" s="76" t="str">
        <v>37八幡</v>
      </c>
    </row>
    <row r="113" spans="1:26" s="29" customFormat="1" ht="33">
      <c r="A113" s="33">
        <v>1610100073</v>
      </c>
      <c r="B113" s="38" t="s">
        <v>468</v>
      </c>
      <c r="C113" s="49" t="s">
        <v>153</v>
      </c>
      <c r="D113" s="33">
        <v>40</v>
      </c>
      <c r="E113" s="33"/>
      <c r="F113" s="51"/>
      <c r="G113" s="51" t="str">
        <f>IF(COUNTIFS('食事提供加算(2026.06.01)（非表示）'!$C$2:$C$140,$A113,'食事提供加算(2026.06.01)（非表示）'!$E$2:$E$140,$H113)&gt;0,"●","")</f>
        <v>●</v>
      </c>
      <c r="H113" s="51" t="str">
        <f t="shared" si="1"/>
        <v>07</v>
      </c>
      <c r="I113" s="38" t="s">
        <v>2019</v>
      </c>
      <c r="J113" s="33"/>
      <c r="K113" s="33" t="s">
        <v>1108</v>
      </c>
      <c r="L113" s="38" t="s">
        <v>1327</v>
      </c>
      <c r="M113" s="33" t="s">
        <v>1621</v>
      </c>
      <c r="N113" s="33" t="s">
        <v>861</v>
      </c>
      <c r="O113" s="65">
        <v>39173</v>
      </c>
      <c r="P113" s="65">
        <v>47938</v>
      </c>
      <c r="Q113" s="72"/>
      <c r="R113" s="72"/>
      <c r="S113" s="72"/>
      <c r="T113" s="76" t="str">
        <v>01富山地域</v>
      </c>
      <c r="U113" s="76" t="str">
        <v>40呉羽</v>
      </c>
      <c r="W113" s="79"/>
    </row>
    <row r="114" spans="1:26" s="29" customFormat="1" ht="49.5">
      <c r="A114" s="33">
        <v>1610100180</v>
      </c>
      <c r="B114" s="38" t="s">
        <v>519</v>
      </c>
      <c r="C114" s="49" t="s">
        <v>153</v>
      </c>
      <c r="D114" s="33">
        <v>40</v>
      </c>
      <c r="E114" s="33"/>
      <c r="F114" s="51"/>
      <c r="G114" s="51" t="str">
        <f>IF(COUNTIFS('食事提供加算(2026.06.01)（非表示）'!$C$2:$C$140,$A114,'食事提供加算(2026.06.01)（非表示）'!$E$2:$E$140,$H114)&gt;0,"●","")</f>
        <v/>
      </c>
      <c r="H114" s="51" t="str">
        <f t="shared" si="1"/>
        <v>07</v>
      </c>
      <c r="I114" s="38" t="s">
        <v>2019</v>
      </c>
      <c r="J114" s="33" t="s">
        <v>124</v>
      </c>
      <c r="K114" s="33" t="s">
        <v>1108</v>
      </c>
      <c r="L114" s="38" t="s">
        <v>15</v>
      </c>
      <c r="M114" s="33" t="s">
        <v>1239</v>
      </c>
      <c r="N114" s="33" t="s">
        <v>769</v>
      </c>
      <c r="O114" s="65">
        <v>39173</v>
      </c>
      <c r="P114" s="65">
        <v>47938</v>
      </c>
      <c r="Q114" s="72"/>
      <c r="R114" s="72"/>
      <c r="S114" s="72"/>
      <c r="T114" s="76" t="str">
        <v>01富山地域</v>
      </c>
      <c r="U114" s="76" t="str">
        <v>40呉羽</v>
      </c>
    </row>
    <row r="115" spans="1:26" s="29" customFormat="1" ht="33">
      <c r="A115" s="33">
        <v>1610100032</v>
      </c>
      <c r="B115" s="38" t="s">
        <v>234</v>
      </c>
      <c r="C115" s="49" t="s">
        <v>153</v>
      </c>
      <c r="D115" s="33">
        <v>60</v>
      </c>
      <c r="E115" s="33"/>
      <c r="F115" s="51"/>
      <c r="G115" s="51" t="str">
        <f>IF(COUNTIFS('食事提供加算(2026.06.01)（非表示）'!$C$2:$C$140,$A115,'食事提供加算(2026.06.01)（非表示）'!$E$2:$E$140,$H115)&gt;0,"●","")</f>
        <v>●</v>
      </c>
      <c r="H115" s="51" t="str">
        <f t="shared" si="1"/>
        <v>07</v>
      </c>
      <c r="I115" s="38" t="s">
        <v>2018</v>
      </c>
      <c r="J115" s="33"/>
      <c r="K115" s="33" t="s">
        <v>1028</v>
      </c>
      <c r="L115" s="38" t="s">
        <v>1326</v>
      </c>
      <c r="M115" s="33" t="s">
        <v>1056</v>
      </c>
      <c r="N115" s="33" t="s">
        <v>798</v>
      </c>
      <c r="O115" s="65">
        <v>40269</v>
      </c>
      <c r="P115" s="65">
        <v>46843</v>
      </c>
      <c r="Q115" s="72"/>
      <c r="R115" s="72"/>
      <c r="S115" s="72"/>
      <c r="T115" s="76" t="str">
        <v>02大沢野地域</v>
      </c>
      <c r="U115" s="76" t="str">
        <v>53船峅地区</v>
      </c>
    </row>
    <row r="116" spans="1:26" s="29" customFormat="1" ht="33">
      <c r="A116" s="33">
        <v>1610100081</v>
      </c>
      <c r="B116" s="38" t="s">
        <v>520</v>
      </c>
      <c r="C116" s="49" t="s">
        <v>153</v>
      </c>
      <c r="D116" s="33">
        <v>60</v>
      </c>
      <c r="E116" s="33"/>
      <c r="F116" s="51"/>
      <c r="G116" s="51" t="str">
        <f>IF(COUNTIFS('食事提供加算(2026.06.01)（非表示）'!$C$2:$C$140,$A116,'食事提供加算(2026.06.01)（非表示）'!$E$2:$E$140,$H116)&gt;0,"●","")</f>
        <v>●</v>
      </c>
      <c r="H116" s="51" t="str">
        <f t="shared" si="1"/>
        <v>07</v>
      </c>
      <c r="I116" s="38" t="s">
        <v>2018</v>
      </c>
      <c r="J116" s="33"/>
      <c r="K116" s="33" t="s">
        <v>1028</v>
      </c>
      <c r="L116" s="38" t="s">
        <v>1326</v>
      </c>
      <c r="M116" s="33" t="s">
        <v>1056</v>
      </c>
      <c r="N116" s="33" t="s">
        <v>798</v>
      </c>
      <c r="O116" s="65">
        <v>40269</v>
      </c>
      <c r="P116" s="65">
        <v>46843</v>
      </c>
      <c r="Q116" s="72"/>
      <c r="R116" s="72"/>
      <c r="S116" s="72"/>
      <c r="T116" s="76" t="str">
        <v>02大沢野地域</v>
      </c>
      <c r="U116" s="76" t="str">
        <v>53船峅地区</v>
      </c>
    </row>
    <row r="117" spans="1:26" s="29" customFormat="1" ht="33">
      <c r="A117" s="33">
        <v>1610100099</v>
      </c>
      <c r="B117" s="38" t="s">
        <v>90</v>
      </c>
      <c r="C117" s="49" t="s">
        <v>153</v>
      </c>
      <c r="D117" s="33">
        <v>80</v>
      </c>
      <c r="E117" s="33"/>
      <c r="F117" s="51"/>
      <c r="G117" s="51" t="str">
        <f>IF(COUNTIFS('食事提供加算(2026.06.01)（非表示）'!$C$2:$C$140,$A117,'食事提供加算(2026.06.01)（非表示）'!$E$2:$E$140,$H117)&gt;0,"●","")</f>
        <v>●</v>
      </c>
      <c r="H117" s="51" t="str">
        <f t="shared" si="1"/>
        <v>07</v>
      </c>
      <c r="I117" s="38" t="s">
        <v>2018</v>
      </c>
      <c r="J117" s="33"/>
      <c r="K117" s="33" t="s">
        <v>1028</v>
      </c>
      <c r="L117" s="38" t="s">
        <v>1326</v>
      </c>
      <c r="M117" s="33" t="s">
        <v>1056</v>
      </c>
      <c r="N117" s="33" t="s">
        <v>798</v>
      </c>
      <c r="O117" s="65">
        <v>40269</v>
      </c>
      <c r="P117" s="65">
        <v>46843</v>
      </c>
      <c r="Q117" s="72"/>
      <c r="R117" s="72"/>
      <c r="S117" s="72"/>
      <c r="T117" s="76" t="str">
        <v>02大沢野地域</v>
      </c>
      <c r="U117" s="76" t="str">
        <v>53船峅地区</v>
      </c>
    </row>
    <row r="118" spans="1:26" s="29" customFormat="1" ht="33">
      <c r="A118" s="33">
        <v>1610100107</v>
      </c>
      <c r="B118" s="38" t="s">
        <v>522</v>
      </c>
      <c r="C118" s="49" t="s">
        <v>153</v>
      </c>
      <c r="D118" s="33">
        <v>50</v>
      </c>
      <c r="E118" s="33"/>
      <c r="F118" s="51"/>
      <c r="G118" s="51" t="str">
        <f>IF(COUNTIFS('食事提供加算(2026.06.01)（非表示）'!$C$2:$C$140,$A118,'食事提供加算(2026.06.01)（非表示）'!$E$2:$E$140,$H118)&gt;0,"●","")</f>
        <v>●</v>
      </c>
      <c r="H118" s="51" t="str">
        <f t="shared" si="1"/>
        <v>07</v>
      </c>
      <c r="I118" s="38" t="s">
        <v>2018</v>
      </c>
      <c r="J118" s="33"/>
      <c r="K118" s="33" t="s">
        <v>1028</v>
      </c>
      <c r="L118" s="38" t="s">
        <v>1326</v>
      </c>
      <c r="M118" s="33" t="s">
        <v>1056</v>
      </c>
      <c r="N118" s="33" t="s">
        <v>798</v>
      </c>
      <c r="O118" s="65">
        <v>40269</v>
      </c>
      <c r="P118" s="65">
        <v>46843</v>
      </c>
      <c r="Q118" s="72"/>
      <c r="R118" s="72"/>
      <c r="S118" s="72"/>
      <c r="T118" s="76" t="str">
        <v>02大沢野地域</v>
      </c>
      <c r="U118" s="76" t="str">
        <v>53船峅地区</v>
      </c>
    </row>
    <row r="119" spans="1:26" s="29" customFormat="1" ht="33">
      <c r="A119" s="33">
        <v>1610100149</v>
      </c>
      <c r="B119" s="39" t="s">
        <v>57</v>
      </c>
      <c r="C119" s="49" t="s">
        <v>153</v>
      </c>
      <c r="D119" s="51" t="s">
        <v>236</v>
      </c>
      <c r="E119" s="51"/>
      <c r="F119" s="51"/>
      <c r="G119" s="51" t="str">
        <f>IF(COUNTIFS('食事提供加算(2026.06.01)（非表示）'!$C$2:$C$140,$A119,'食事提供加算(2026.06.01)（非表示）'!$E$2:$E$140,$H119)&gt;0,"●","")</f>
        <v/>
      </c>
      <c r="H119" s="51" t="str">
        <f t="shared" si="1"/>
        <v>07</v>
      </c>
      <c r="I119" s="38" t="s">
        <v>2018</v>
      </c>
      <c r="J119" s="33" t="s">
        <v>124</v>
      </c>
      <c r="K119" s="33" t="s">
        <v>1028</v>
      </c>
      <c r="L119" s="38" t="s">
        <v>1326</v>
      </c>
      <c r="M119" s="33" t="s">
        <v>1056</v>
      </c>
      <c r="N119" s="33" t="s">
        <v>798</v>
      </c>
      <c r="O119" s="65">
        <v>40269</v>
      </c>
      <c r="P119" s="65">
        <v>46843</v>
      </c>
      <c r="Q119" s="72"/>
      <c r="R119" s="72"/>
      <c r="S119" s="72"/>
      <c r="T119" s="76" t="str">
        <v>02大沢野地域</v>
      </c>
      <c r="U119" s="76" t="str">
        <v>53船峅地区</v>
      </c>
    </row>
    <row r="120" spans="1:26" s="29" customFormat="1" ht="33">
      <c r="A120" s="33">
        <v>1610100172</v>
      </c>
      <c r="B120" s="38" t="s">
        <v>523</v>
      </c>
      <c r="C120" s="49" t="s">
        <v>153</v>
      </c>
      <c r="D120" s="33">
        <v>70</v>
      </c>
      <c r="E120" s="33"/>
      <c r="F120" s="51"/>
      <c r="G120" s="51" t="str">
        <f>IF(COUNTIFS('食事提供加算(2026.06.01)（非表示）'!$C$2:$C$140,$A120,'食事提供加算(2026.06.01)（非表示）'!$E$2:$E$140,$H120)&gt;0,"●","")</f>
        <v/>
      </c>
      <c r="H120" s="51" t="str">
        <f t="shared" si="1"/>
        <v>07</v>
      </c>
      <c r="I120" s="38" t="s">
        <v>2018</v>
      </c>
      <c r="J120" s="33"/>
      <c r="K120" s="33" t="s">
        <v>1028</v>
      </c>
      <c r="L120" s="38" t="s">
        <v>1326</v>
      </c>
      <c r="M120" s="33" t="s">
        <v>1056</v>
      </c>
      <c r="N120" s="33" t="s">
        <v>798</v>
      </c>
      <c r="O120" s="65">
        <v>40269</v>
      </c>
      <c r="P120" s="65">
        <v>46843</v>
      </c>
      <c r="Q120" s="72"/>
      <c r="R120" s="72"/>
      <c r="S120" s="72"/>
      <c r="T120" s="76" t="str">
        <v>02大沢野地域</v>
      </c>
      <c r="U120" s="76" t="str">
        <v>53船峅地区</v>
      </c>
    </row>
    <row r="121" spans="1:26" s="29" customFormat="1" ht="33">
      <c r="A121" s="33">
        <v>1610100909</v>
      </c>
      <c r="B121" s="38" t="s">
        <v>526</v>
      </c>
      <c r="C121" s="49" t="s">
        <v>153</v>
      </c>
      <c r="D121" s="33">
        <v>20</v>
      </c>
      <c r="E121" s="33"/>
      <c r="F121" s="51"/>
      <c r="G121" s="51" t="str">
        <f>IF(COUNTIFS('食事提供加算(2026.06.01)（非表示）'!$C$2:$C$140,$A121,'食事提供加算(2026.06.01)（非表示）'!$E$2:$E$140,$H121)&gt;0,"●","")</f>
        <v>●</v>
      </c>
      <c r="H121" s="51" t="str">
        <f t="shared" si="1"/>
        <v>07</v>
      </c>
      <c r="I121" s="38" t="s">
        <v>2026</v>
      </c>
      <c r="J121" s="33"/>
      <c r="K121" s="33" t="s">
        <v>184</v>
      </c>
      <c r="L121" s="38" t="s">
        <v>1333</v>
      </c>
      <c r="M121" s="33" t="s">
        <v>1630</v>
      </c>
      <c r="N121" s="33" t="s">
        <v>981</v>
      </c>
      <c r="O121" s="65">
        <v>40269</v>
      </c>
      <c r="P121" s="65">
        <v>46843</v>
      </c>
      <c r="Q121" s="72"/>
      <c r="R121" s="72"/>
      <c r="S121" s="72"/>
      <c r="T121" s="76" t="str">
        <v>01富山地域</v>
      </c>
      <c r="U121" s="76" t="str">
        <v>24豊田</v>
      </c>
    </row>
    <row r="122" spans="1:26" s="29" customFormat="1" ht="33">
      <c r="A122" s="33">
        <v>1610100933</v>
      </c>
      <c r="B122" s="38" t="s">
        <v>530</v>
      </c>
      <c r="C122" s="49" t="s">
        <v>153</v>
      </c>
      <c r="D122" s="33">
        <v>50</v>
      </c>
      <c r="E122" s="33"/>
      <c r="F122" s="51"/>
      <c r="G122" s="51" t="str">
        <f>IF(COUNTIFS('食事提供加算(2026.06.01)（非表示）'!$C$2:$C$140,$A122,'食事提供加算(2026.06.01)（非表示）'!$E$2:$E$140,$H122)&gt;0,"●","")</f>
        <v>●</v>
      </c>
      <c r="H122" s="51" t="str">
        <f t="shared" si="1"/>
        <v>07</v>
      </c>
      <c r="I122" s="38" t="s">
        <v>2018</v>
      </c>
      <c r="J122" s="33"/>
      <c r="K122" s="33" t="s">
        <v>1028</v>
      </c>
      <c r="L122" s="38" t="s">
        <v>1326</v>
      </c>
      <c r="M122" s="33" t="s">
        <v>1056</v>
      </c>
      <c r="N122" s="33" t="s">
        <v>798</v>
      </c>
      <c r="O122" s="65">
        <v>40269</v>
      </c>
      <c r="P122" s="65">
        <v>46843</v>
      </c>
      <c r="Q122" s="72"/>
      <c r="R122" s="72"/>
      <c r="S122" s="72"/>
      <c r="T122" s="76" t="str">
        <v>02大沢野地域</v>
      </c>
      <c r="U122" s="76" t="str">
        <v>53船峅地区</v>
      </c>
    </row>
    <row r="123" spans="1:26" s="29" customFormat="1" ht="33">
      <c r="A123" s="33">
        <v>1610100974</v>
      </c>
      <c r="B123" s="38" t="s">
        <v>531</v>
      </c>
      <c r="C123" s="49" t="s">
        <v>153</v>
      </c>
      <c r="D123" s="33">
        <v>20</v>
      </c>
      <c r="E123" s="33"/>
      <c r="F123" s="51"/>
      <c r="G123" s="51" t="str">
        <f>IF(COUNTIFS('食事提供加算(2026.06.01)（非表示）'!$C$2:$C$140,$A123,'食事提供加算(2026.06.01)（非表示）'!$E$2:$E$140,$H123)&gt;0,"●","")</f>
        <v>●</v>
      </c>
      <c r="H123" s="51" t="str">
        <f t="shared" si="1"/>
        <v>07</v>
      </c>
      <c r="I123" s="38" t="s">
        <v>2016</v>
      </c>
      <c r="J123" s="33"/>
      <c r="K123" s="33" t="s">
        <v>109</v>
      </c>
      <c r="L123" s="38" t="s">
        <v>451</v>
      </c>
      <c r="M123" s="33" t="s">
        <v>1643</v>
      </c>
      <c r="N123" s="33" t="s">
        <v>833</v>
      </c>
      <c r="O123" s="65">
        <v>40299</v>
      </c>
      <c r="P123" s="65">
        <v>46873</v>
      </c>
      <c r="Q123" s="72"/>
      <c r="R123" s="72"/>
      <c r="S123" s="72"/>
      <c r="T123" s="76" t="str">
        <v>02大沢野地域</v>
      </c>
      <c r="U123" s="76" t="str">
        <v>54大沢野地区</v>
      </c>
      <c r="Z123" s="80"/>
    </row>
    <row r="124" spans="1:26" s="29" customFormat="1" ht="33">
      <c r="A124" s="33">
        <v>1610100115</v>
      </c>
      <c r="B124" s="38" t="s">
        <v>319</v>
      </c>
      <c r="C124" s="49" t="s">
        <v>153</v>
      </c>
      <c r="D124" s="33">
        <v>58</v>
      </c>
      <c r="E124" s="33"/>
      <c r="F124" s="51"/>
      <c r="G124" s="51" t="str">
        <f>IF(COUNTIFS('食事提供加算(2026.06.01)（非表示）'!$C$2:$C$140,$A124,'食事提供加算(2026.06.01)（非表示）'!$E$2:$E$140,$H124)&gt;0,"●","")</f>
        <v>●</v>
      </c>
      <c r="H124" s="51" t="str">
        <f t="shared" si="1"/>
        <v>07</v>
      </c>
      <c r="I124" s="38" t="s">
        <v>2021</v>
      </c>
      <c r="J124" s="33"/>
      <c r="K124" s="33" t="s">
        <v>1109</v>
      </c>
      <c r="L124" s="39" t="s">
        <v>1234</v>
      </c>
      <c r="M124" s="33" t="s">
        <v>1622</v>
      </c>
      <c r="N124" s="33" t="s">
        <v>1691</v>
      </c>
      <c r="O124" s="65">
        <v>40634</v>
      </c>
      <c r="P124" s="65">
        <v>47208</v>
      </c>
      <c r="Q124" s="72"/>
      <c r="R124" s="72"/>
      <c r="S124" s="72"/>
      <c r="T124" s="76" t="str">
        <v>04八尾地域</v>
      </c>
      <c r="U124" s="76" t="str">
        <v>66野積地区</v>
      </c>
    </row>
    <row r="125" spans="1:26" s="29" customFormat="1" ht="33">
      <c r="A125" s="33">
        <v>1610100156</v>
      </c>
      <c r="B125" s="38" t="s">
        <v>532</v>
      </c>
      <c r="C125" s="49" t="s">
        <v>153</v>
      </c>
      <c r="D125" s="33">
        <v>20</v>
      </c>
      <c r="E125" s="33"/>
      <c r="F125" s="51"/>
      <c r="G125" s="51" t="str">
        <f>IF(COUNTIFS('食事提供加算(2026.06.01)（非表示）'!$C$2:$C$140,$A125,'食事提供加算(2026.06.01)（非表示）'!$E$2:$E$140,$H125)&gt;0,"●","")</f>
        <v>●</v>
      </c>
      <c r="H125" s="51" t="str">
        <f t="shared" si="1"/>
        <v>07</v>
      </c>
      <c r="I125" s="38" t="s">
        <v>2021</v>
      </c>
      <c r="J125" s="33" t="s">
        <v>124</v>
      </c>
      <c r="K125" s="33" t="s">
        <v>1122</v>
      </c>
      <c r="L125" s="38" t="s">
        <v>1341</v>
      </c>
      <c r="M125" s="33" t="s">
        <v>1645</v>
      </c>
      <c r="N125" s="33" t="s">
        <v>1892</v>
      </c>
      <c r="O125" s="65">
        <v>40634</v>
      </c>
      <c r="P125" s="65">
        <v>47208</v>
      </c>
      <c r="Q125" s="72"/>
      <c r="R125" s="72"/>
      <c r="S125" s="72"/>
      <c r="T125" s="76" t="str">
        <v>04八尾地域</v>
      </c>
      <c r="U125" s="76" t="str">
        <v>62杉原地区</v>
      </c>
    </row>
    <row r="126" spans="1:26" s="29" customFormat="1" ht="33">
      <c r="A126" s="33">
        <v>1610101071</v>
      </c>
      <c r="B126" s="38" t="s">
        <v>538</v>
      </c>
      <c r="C126" s="49" t="s">
        <v>153</v>
      </c>
      <c r="D126" s="33">
        <v>6</v>
      </c>
      <c r="E126" s="33"/>
      <c r="F126" s="51"/>
      <c r="G126" s="51" t="str">
        <f>IF(COUNTIFS('食事提供加算(2026.06.01)（非表示）'!$C$2:$C$140,$A126,'食事提供加算(2026.06.01)（非表示）'!$E$2:$E$140,$H126)&gt;0,"●","")</f>
        <v>●</v>
      </c>
      <c r="H126" s="51" t="str">
        <f t="shared" si="1"/>
        <v>07</v>
      </c>
      <c r="I126" s="38" t="s">
        <v>1954</v>
      </c>
      <c r="J126" s="33" t="s">
        <v>124</v>
      </c>
      <c r="K126" s="33" t="s">
        <v>1054</v>
      </c>
      <c r="L126" s="38" t="s">
        <v>729</v>
      </c>
      <c r="M126" s="33" t="s">
        <v>1648</v>
      </c>
      <c r="N126" s="33" t="s">
        <v>1648</v>
      </c>
      <c r="O126" s="65">
        <v>40634</v>
      </c>
      <c r="P126" s="65">
        <v>47208</v>
      </c>
      <c r="Q126" s="72"/>
      <c r="R126" s="72"/>
      <c r="S126" s="72"/>
      <c r="T126" s="76" t="str">
        <v>01富山地域</v>
      </c>
      <c r="U126" s="76" t="str">
        <v>16桜谷</v>
      </c>
    </row>
    <row r="127" spans="1:26" s="29" customFormat="1" ht="33">
      <c r="A127" s="33">
        <v>1610101089</v>
      </c>
      <c r="B127" s="38" t="s">
        <v>300</v>
      </c>
      <c r="C127" s="49" t="s">
        <v>153</v>
      </c>
      <c r="D127" s="33">
        <v>20</v>
      </c>
      <c r="E127" s="33"/>
      <c r="F127" s="51"/>
      <c r="G127" s="51" t="str">
        <f>IF(COUNTIFS('食事提供加算(2026.06.01)（非表示）'!$C$2:$C$140,$A127,'食事提供加算(2026.06.01)（非表示）'!$E$2:$E$140,$H127)&gt;0,"●","")</f>
        <v>●</v>
      </c>
      <c r="H127" s="51" t="str">
        <f t="shared" si="1"/>
        <v>07</v>
      </c>
      <c r="I127" s="38" t="s">
        <v>2021</v>
      </c>
      <c r="J127" s="33"/>
      <c r="K127" s="33" t="s">
        <v>1109</v>
      </c>
      <c r="L127" s="38" t="s">
        <v>160</v>
      </c>
      <c r="M127" s="33" t="s">
        <v>1231</v>
      </c>
      <c r="N127" s="33" t="s">
        <v>1231</v>
      </c>
      <c r="O127" s="65">
        <v>40634</v>
      </c>
      <c r="P127" s="65">
        <v>47208</v>
      </c>
      <c r="Q127" s="72"/>
      <c r="R127" s="72"/>
      <c r="S127" s="72"/>
      <c r="T127" s="76" t="str">
        <v>04八尾地域</v>
      </c>
      <c r="U127" s="76" t="str">
        <v>66野積地区</v>
      </c>
    </row>
    <row r="128" spans="1:26" s="29" customFormat="1" ht="33">
      <c r="A128" s="33">
        <v>1610100131</v>
      </c>
      <c r="B128" s="38" t="s">
        <v>540</v>
      </c>
      <c r="C128" s="49" t="s">
        <v>153</v>
      </c>
      <c r="D128" s="33">
        <v>40</v>
      </c>
      <c r="E128" s="33"/>
      <c r="F128" s="51"/>
      <c r="G128" s="51" t="str">
        <f>IF(COUNTIFS('食事提供加算(2026.06.01)（非表示）'!$C$2:$C$140,$A128,'食事提供加算(2026.06.01)（非表示）'!$E$2:$E$140,$H128)&gt;0,"●","")</f>
        <v>●</v>
      </c>
      <c r="H128" s="51" t="str">
        <f t="shared" si="1"/>
        <v>07</v>
      </c>
      <c r="I128" s="39" t="s">
        <v>2023</v>
      </c>
      <c r="J128" s="33"/>
      <c r="K128" s="33" t="s">
        <v>219</v>
      </c>
      <c r="L128" s="38" t="s">
        <v>1343</v>
      </c>
      <c r="M128" s="33" t="s">
        <v>1448</v>
      </c>
      <c r="N128" s="33" t="s">
        <v>1893</v>
      </c>
      <c r="O128" s="65">
        <v>40878</v>
      </c>
      <c r="P128" s="65">
        <v>47452</v>
      </c>
      <c r="Q128" s="72"/>
      <c r="R128" s="72"/>
      <c r="S128" s="72"/>
      <c r="T128" s="76" t="str">
        <v>01富山地域</v>
      </c>
      <c r="U128" s="76" t="str">
        <v>32蜷川</v>
      </c>
    </row>
    <row r="129" spans="1:21" s="29" customFormat="1" ht="33">
      <c r="A129" s="33">
        <v>1610100164</v>
      </c>
      <c r="B129" s="38" t="s">
        <v>544</v>
      </c>
      <c r="C129" s="49" t="s">
        <v>153</v>
      </c>
      <c r="D129" s="33">
        <v>20</v>
      </c>
      <c r="E129" s="33"/>
      <c r="F129" s="51"/>
      <c r="G129" s="51" t="str">
        <f>IF(COUNTIFS('食事提供加算(2026.06.01)（非表示）'!$C$2:$C$140,$A129,'食事提供加算(2026.06.01)（非表示）'!$E$2:$E$140,$H129)&gt;0,"●","")</f>
        <v/>
      </c>
      <c r="H129" s="51" t="str">
        <f t="shared" si="1"/>
        <v>07</v>
      </c>
      <c r="I129" s="38" t="s">
        <v>2023</v>
      </c>
      <c r="J129" s="33"/>
      <c r="K129" s="33" t="s">
        <v>1123</v>
      </c>
      <c r="L129" s="38" t="s">
        <v>868</v>
      </c>
      <c r="M129" s="33" t="s">
        <v>278</v>
      </c>
      <c r="N129" s="33" t="s">
        <v>1546</v>
      </c>
      <c r="O129" s="65">
        <v>40878</v>
      </c>
      <c r="P129" s="65">
        <v>47452</v>
      </c>
      <c r="Q129" s="72"/>
      <c r="R129" s="72"/>
      <c r="S129" s="72"/>
      <c r="T129" s="76" t="str">
        <v>05婦中地域</v>
      </c>
      <c r="U129" s="76" t="str">
        <v>74古里地区</v>
      </c>
    </row>
    <row r="130" spans="1:21" s="29" customFormat="1" ht="33">
      <c r="A130" s="33">
        <v>1610100602</v>
      </c>
      <c r="B130" s="38" t="s">
        <v>545</v>
      </c>
      <c r="C130" s="49" t="s">
        <v>153</v>
      </c>
      <c r="D130" s="33">
        <v>20</v>
      </c>
      <c r="E130" s="33"/>
      <c r="F130" s="51"/>
      <c r="G130" s="51" t="str">
        <f>IF(COUNTIFS('食事提供加算(2026.06.01)（非表示）'!$C$2:$C$140,$A130,'食事提供加算(2026.06.01)（非表示）'!$E$2:$E$140,$H130)&gt;0,"●","")</f>
        <v>●</v>
      </c>
      <c r="H130" s="51" t="str">
        <f t="shared" ref="H130:H193" si="2">LEFT(C130,2)</f>
        <v>07</v>
      </c>
      <c r="I130" s="38" t="s">
        <v>2023</v>
      </c>
      <c r="J130" s="33"/>
      <c r="K130" s="33" t="s">
        <v>219</v>
      </c>
      <c r="L130" s="38" t="s">
        <v>1343</v>
      </c>
      <c r="M130" s="33" t="s">
        <v>1448</v>
      </c>
      <c r="N130" s="33" t="s">
        <v>1893</v>
      </c>
      <c r="O130" s="65">
        <v>40878</v>
      </c>
      <c r="P130" s="65">
        <v>47452</v>
      </c>
      <c r="Q130" s="72"/>
      <c r="R130" s="72"/>
      <c r="S130" s="72"/>
      <c r="T130" s="76" t="str">
        <v>01富山地域</v>
      </c>
      <c r="U130" s="76" t="str">
        <v>32蜷川</v>
      </c>
    </row>
    <row r="131" spans="1:21" s="29" customFormat="1" ht="33">
      <c r="A131" s="33">
        <v>1610101147</v>
      </c>
      <c r="B131" s="38" t="s">
        <v>552</v>
      </c>
      <c r="C131" s="49" t="s">
        <v>153</v>
      </c>
      <c r="D131" s="33">
        <v>20</v>
      </c>
      <c r="E131" s="33"/>
      <c r="F131" s="51"/>
      <c r="G131" s="51" t="str">
        <f>IF(COUNTIFS('食事提供加算(2026.06.01)（非表示）'!$C$2:$C$140,$A131,'食事提供加算(2026.06.01)（非表示）'!$E$2:$E$140,$H131)&gt;0,"●","")</f>
        <v>●</v>
      </c>
      <c r="H131" s="51" t="str">
        <f t="shared" si="2"/>
        <v>07</v>
      </c>
      <c r="I131" s="59" t="s">
        <v>1430</v>
      </c>
      <c r="J131" s="33"/>
      <c r="K131" s="33" t="s">
        <v>1126</v>
      </c>
      <c r="L131" s="38" t="s">
        <v>921</v>
      </c>
      <c r="M131" s="33" t="s">
        <v>1651</v>
      </c>
      <c r="N131" s="33" t="s">
        <v>1894</v>
      </c>
      <c r="O131" s="65">
        <v>40909</v>
      </c>
      <c r="P131" s="65">
        <v>47483</v>
      </c>
      <c r="Q131" s="72"/>
      <c r="R131" s="72"/>
      <c r="S131" s="72"/>
      <c r="T131" s="76" t="str">
        <v>01富山地域</v>
      </c>
      <c r="U131" s="76" t="str">
        <v>35月岡</v>
      </c>
    </row>
    <row r="132" spans="1:21" s="29" customFormat="1" ht="33">
      <c r="A132" s="33">
        <v>1610100024</v>
      </c>
      <c r="B132" s="38" t="s">
        <v>185</v>
      </c>
      <c r="C132" s="49" t="s">
        <v>153</v>
      </c>
      <c r="D132" s="33">
        <v>69</v>
      </c>
      <c r="E132" s="33"/>
      <c r="F132" s="51"/>
      <c r="G132" s="51" t="str">
        <f>IF(COUNTIFS('食事提供加算(2026.06.01)（非表示）'!$C$2:$C$140,$A132,'食事提供加算(2026.06.01)（非表示）'!$E$2:$E$140,$H132)&gt;0,"●","")</f>
        <v>●</v>
      </c>
      <c r="H132" s="51" t="str">
        <f t="shared" si="2"/>
        <v>07</v>
      </c>
      <c r="I132" s="38" t="s">
        <v>2017</v>
      </c>
      <c r="J132" s="33"/>
      <c r="K132" s="33" t="s">
        <v>1106</v>
      </c>
      <c r="L132" s="38" t="s">
        <v>1324</v>
      </c>
      <c r="M132" s="33" t="s">
        <v>1619</v>
      </c>
      <c r="N132" s="33" t="s">
        <v>1883</v>
      </c>
      <c r="O132" s="65">
        <v>41000</v>
      </c>
      <c r="P132" s="65">
        <v>47573</v>
      </c>
      <c r="Q132" s="72"/>
      <c r="R132" s="72"/>
      <c r="S132" s="72"/>
      <c r="T132" s="76" t="str">
        <v>01富山地域</v>
      </c>
      <c r="U132" s="76" t="str">
        <v>23針原</v>
      </c>
    </row>
    <row r="133" spans="1:21" s="29" customFormat="1" ht="33">
      <c r="A133" s="33">
        <v>1610100040</v>
      </c>
      <c r="B133" s="38" t="s">
        <v>417</v>
      </c>
      <c r="C133" s="49" t="s">
        <v>153</v>
      </c>
      <c r="D133" s="33">
        <v>30</v>
      </c>
      <c r="E133" s="33"/>
      <c r="F133" s="51"/>
      <c r="G133" s="51" t="str">
        <f>IF(COUNTIFS('食事提供加算(2026.06.01)（非表示）'!$C$2:$C$140,$A133,'食事提供加算(2026.06.01)（非表示）'!$E$2:$E$140,$H133)&gt;0,"●","")</f>
        <v>●</v>
      </c>
      <c r="H133" s="51" t="str">
        <f t="shared" si="2"/>
        <v>07</v>
      </c>
      <c r="I133" s="38" t="s">
        <v>2017</v>
      </c>
      <c r="J133" s="33"/>
      <c r="K133" s="33" t="s">
        <v>1106</v>
      </c>
      <c r="L133" s="38" t="s">
        <v>1324</v>
      </c>
      <c r="M133" s="33" t="s">
        <v>1638</v>
      </c>
      <c r="N133" s="33" t="s">
        <v>1063</v>
      </c>
      <c r="O133" s="65">
        <v>41000</v>
      </c>
      <c r="P133" s="65">
        <v>47573</v>
      </c>
      <c r="Q133" s="72"/>
      <c r="R133" s="72"/>
      <c r="S133" s="72"/>
      <c r="T133" s="76" t="str">
        <v>01富山地域</v>
      </c>
      <c r="U133" s="76" t="str">
        <v>23針原</v>
      </c>
    </row>
    <row r="134" spans="1:21" s="29" customFormat="1" ht="33">
      <c r="A134" s="33">
        <v>1610100065</v>
      </c>
      <c r="B134" s="38" t="s">
        <v>553</v>
      </c>
      <c r="C134" s="49" t="s">
        <v>153</v>
      </c>
      <c r="D134" s="33">
        <v>20</v>
      </c>
      <c r="E134" s="33"/>
      <c r="F134" s="51"/>
      <c r="G134" s="51" t="str">
        <f>IF(COUNTIFS('食事提供加算(2026.06.01)（非表示）'!$C$2:$C$140,$A134,'食事提供加算(2026.06.01)（非表示）'!$E$2:$E$140,$H134)&gt;0,"●","")</f>
        <v>●</v>
      </c>
      <c r="H134" s="51" t="str">
        <f t="shared" si="2"/>
        <v>07</v>
      </c>
      <c r="I134" s="38" t="s">
        <v>1932</v>
      </c>
      <c r="J134" s="33"/>
      <c r="K134" s="33" t="s">
        <v>928</v>
      </c>
      <c r="L134" s="38" t="s">
        <v>1347</v>
      </c>
      <c r="M134" s="33" t="s">
        <v>1086</v>
      </c>
      <c r="N134" s="33" t="s">
        <v>1897</v>
      </c>
      <c r="O134" s="65">
        <v>41000</v>
      </c>
      <c r="P134" s="65">
        <v>47573</v>
      </c>
      <c r="Q134" s="72"/>
      <c r="R134" s="72"/>
      <c r="S134" s="72"/>
      <c r="T134" s="76" t="str">
        <v>01富山地域</v>
      </c>
      <c r="U134" s="76" t="str">
        <v>07清水町</v>
      </c>
    </row>
    <row r="135" spans="1:21" s="29" customFormat="1" ht="49.5">
      <c r="A135" s="33">
        <v>1610100123</v>
      </c>
      <c r="B135" s="38" t="s">
        <v>476</v>
      </c>
      <c r="C135" s="49" t="s">
        <v>153</v>
      </c>
      <c r="D135" s="33">
        <v>60</v>
      </c>
      <c r="E135" s="33"/>
      <c r="F135" s="51"/>
      <c r="G135" s="51" t="str">
        <f>IF(COUNTIFS('食事提供加算(2026.06.01)（非表示）'!$C$2:$C$140,$A135,'食事提供加算(2026.06.01)（非表示）'!$E$2:$E$140,$H135)&gt;0,"●","")</f>
        <v/>
      </c>
      <c r="H135" s="51" t="str">
        <f t="shared" si="2"/>
        <v>07</v>
      </c>
      <c r="I135" s="38" t="s">
        <v>2023</v>
      </c>
      <c r="J135" s="33"/>
      <c r="K135" s="33" t="s">
        <v>1110</v>
      </c>
      <c r="L135" s="38" t="s">
        <v>499</v>
      </c>
      <c r="M135" s="33" t="s">
        <v>1623</v>
      </c>
      <c r="N135" s="33" t="s">
        <v>1538</v>
      </c>
      <c r="O135" s="65">
        <v>41000</v>
      </c>
      <c r="P135" s="65">
        <v>47573</v>
      </c>
      <c r="Q135" s="72"/>
      <c r="R135" s="72"/>
      <c r="S135" s="72"/>
      <c r="T135" s="76" t="str">
        <v>06山田地域</v>
      </c>
      <c r="U135" s="76" t="str">
        <v>80山田東部地区</v>
      </c>
    </row>
    <row r="136" spans="1:21" s="29" customFormat="1" ht="33">
      <c r="A136" s="33">
        <v>1610101212</v>
      </c>
      <c r="B136" s="38" t="s">
        <v>454</v>
      </c>
      <c r="C136" s="49" t="s">
        <v>153</v>
      </c>
      <c r="D136" s="33">
        <v>5</v>
      </c>
      <c r="E136" s="33"/>
      <c r="F136" s="51"/>
      <c r="G136" s="51" t="str">
        <f>IF(COUNTIFS('食事提供加算(2026.06.01)（非表示）'!$C$2:$C$140,$A136,'食事提供加算(2026.06.01)（非表示）'!$E$2:$E$140,$H136)&gt;0,"●","")</f>
        <v>●</v>
      </c>
      <c r="H136" s="51" t="str">
        <f t="shared" si="2"/>
        <v>07</v>
      </c>
      <c r="I136" s="38" t="s">
        <v>454</v>
      </c>
      <c r="J136" s="33"/>
      <c r="K136" s="33" t="s">
        <v>366</v>
      </c>
      <c r="L136" s="38" t="s">
        <v>1322</v>
      </c>
      <c r="M136" s="33" t="s">
        <v>243</v>
      </c>
      <c r="N136" s="33" t="s">
        <v>1880</v>
      </c>
      <c r="O136" s="65">
        <v>41000</v>
      </c>
      <c r="P136" s="65">
        <v>47573</v>
      </c>
      <c r="Q136" s="72"/>
      <c r="R136" s="72"/>
      <c r="S136" s="72"/>
      <c r="T136" s="76" t="str">
        <v>05婦中地域</v>
      </c>
      <c r="U136" s="76" t="str">
        <v>74古里地区</v>
      </c>
    </row>
    <row r="137" spans="1:21" s="29" customFormat="1" ht="33">
      <c r="A137" s="33">
        <v>1610101352</v>
      </c>
      <c r="B137" s="38" t="s">
        <v>557</v>
      </c>
      <c r="C137" s="49" t="s">
        <v>153</v>
      </c>
      <c r="D137" s="33">
        <v>24</v>
      </c>
      <c r="E137" s="33"/>
      <c r="F137" s="51"/>
      <c r="G137" s="51" t="str">
        <f>IF(COUNTIFS('食事提供加算(2026.06.01)（非表示）'!$C$2:$C$140,$A137,'食事提供加算(2026.06.01)（非表示）'!$E$2:$E$140,$H137)&gt;0,"●","")</f>
        <v/>
      </c>
      <c r="H137" s="51" t="str">
        <f t="shared" si="2"/>
        <v>07</v>
      </c>
      <c r="I137" s="38" t="s">
        <v>2023</v>
      </c>
      <c r="J137" s="33" t="s">
        <v>124</v>
      </c>
      <c r="K137" s="33" t="s">
        <v>1123</v>
      </c>
      <c r="L137" s="38" t="s">
        <v>868</v>
      </c>
      <c r="M137" s="33" t="s">
        <v>683</v>
      </c>
      <c r="N137" s="33" t="s">
        <v>1760</v>
      </c>
      <c r="O137" s="65">
        <v>41425</v>
      </c>
      <c r="P137" s="65">
        <v>47999</v>
      </c>
      <c r="Q137" s="72"/>
      <c r="R137" s="72"/>
      <c r="S137" s="72"/>
      <c r="T137" s="76" t="str">
        <v>05婦中地域</v>
      </c>
      <c r="U137" s="76" t="str">
        <v>74古里地区</v>
      </c>
    </row>
    <row r="138" spans="1:21" s="29" customFormat="1" ht="33">
      <c r="A138" s="33">
        <v>1610101410</v>
      </c>
      <c r="B138" s="38" t="s">
        <v>562</v>
      </c>
      <c r="C138" s="49" t="s">
        <v>153</v>
      </c>
      <c r="D138" s="33">
        <v>20</v>
      </c>
      <c r="E138" s="33"/>
      <c r="F138" s="51"/>
      <c r="G138" s="51" t="str">
        <f>IF(COUNTIFS('食事提供加算(2026.06.01)（非表示）'!$C$2:$C$140,$A138,'食事提供加算(2026.06.01)（非表示）'!$E$2:$E$140,$H138)&gt;0,"●","")</f>
        <v>●</v>
      </c>
      <c r="H138" s="51" t="str">
        <f t="shared" si="2"/>
        <v>07</v>
      </c>
      <c r="I138" s="38" t="s">
        <v>2021</v>
      </c>
      <c r="J138" s="33"/>
      <c r="K138" s="33" t="s">
        <v>1104</v>
      </c>
      <c r="L138" s="38" t="s">
        <v>1350</v>
      </c>
      <c r="M138" s="33" t="s">
        <v>1652</v>
      </c>
      <c r="N138" s="33" t="s">
        <v>392</v>
      </c>
      <c r="O138" s="65">
        <v>41730</v>
      </c>
      <c r="P138" s="65">
        <v>48304</v>
      </c>
      <c r="Q138" s="72"/>
      <c r="R138" s="72"/>
      <c r="S138" s="72"/>
      <c r="T138" s="76" t="str">
        <v>01富山地域</v>
      </c>
      <c r="U138" s="76" t="str">
        <v>33新保</v>
      </c>
    </row>
    <row r="139" spans="1:21" s="29" customFormat="1" ht="33">
      <c r="A139" s="33">
        <v>1610101451</v>
      </c>
      <c r="B139" s="38" t="s">
        <v>114</v>
      </c>
      <c r="C139" s="49" t="s">
        <v>153</v>
      </c>
      <c r="D139" s="33">
        <v>10</v>
      </c>
      <c r="E139" s="33"/>
      <c r="F139" s="51"/>
      <c r="G139" s="51" t="str">
        <f>IF(COUNTIFS('食事提供加算(2026.06.01)（非表示）'!$C$2:$C$140,$A139,'食事提供加算(2026.06.01)（非表示）'!$E$2:$E$140,$H139)&gt;0,"●","")</f>
        <v>●</v>
      </c>
      <c r="H139" s="51" t="str">
        <f t="shared" si="2"/>
        <v>07</v>
      </c>
      <c r="I139" s="38" t="s">
        <v>2028</v>
      </c>
      <c r="J139" s="33" t="s">
        <v>124</v>
      </c>
      <c r="K139" s="33" t="s">
        <v>32</v>
      </c>
      <c r="L139" s="38" t="s">
        <v>39</v>
      </c>
      <c r="M139" s="33" t="s">
        <v>1653</v>
      </c>
      <c r="N139" s="33" t="s">
        <v>206</v>
      </c>
      <c r="O139" s="65">
        <v>41791</v>
      </c>
      <c r="P139" s="65">
        <v>48365</v>
      </c>
      <c r="Q139" s="72"/>
      <c r="R139" s="72"/>
      <c r="S139" s="72"/>
      <c r="T139" s="76" t="str">
        <v>05婦中地域</v>
      </c>
      <c r="U139" s="76" t="str">
        <v>72宮川地区</v>
      </c>
    </row>
    <row r="140" spans="1:21" s="29" customFormat="1" ht="33">
      <c r="A140" s="33">
        <v>1610101485</v>
      </c>
      <c r="B140" s="38" t="s">
        <v>570</v>
      </c>
      <c r="C140" s="49" t="s">
        <v>153</v>
      </c>
      <c r="D140" s="33">
        <v>10</v>
      </c>
      <c r="E140" s="33"/>
      <c r="F140" s="51"/>
      <c r="G140" s="51" t="str">
        <f>IF(COUNTIFS('食事提供加算(2026.06.01)（非表示）'!$C$2:$C$140,$A140,'食事提供加算(2026.06.01)（非表示）'!$E$2:$E$140,$H140)&gt;0,"●","")</f>
        <v>●</v>
      </c>
      <c r="H140" s="51" t="str">
        <f t="shared" si="2"/>
        <v>07</v>
      </c>
      <c r="I140" s="38" t="s">
        <v>973</v>
      </c>
      <c r="J140" s="33" t="s">
        <v>124</v>
      </c>
      <c r="K140" s="33" t="s">
        <v>1049</v>
      </c>
      <c r="L140" s="38" t="s">
        <v>1352</v>
      </c>
      <c r="M140" s="33" t="s">
        <v>1656</v>
      </c>
      <c r="N140" s="33" t="s">
        <v>1644</v>
      </c>
      <c r="O140" s="65">
        <v>41821</v>
      </c>
      <c r="P140" s="65">
        <v>46203</v>
      </c>
      <c r="Q140" s="72"/>
      <c r="R140" s="72"/>
      <c r="S140" s="72"/>
      <c r="T140" s="76" t="str">
        <v>01富山地域</v>
      </c>
      <c r="U140" s="76" t="str">
        <v>14奥田</v>
      </c>
    </row>
    <row r="141" spans="1:21" s="29" customFormat="1" ht="33">
      <c r="A141" s="33">
        <v>1610101675</v>
      </c>
      <c r="B141" s="38" t="s">
        <v>350</v>
      </c>
      <c r="C141" s="49" t="s">
        <v>153</v>
      </c>
      <c r="D141" s="33">
        <v>20</v>
      </c>
      <c r="E141" s="33"/>
      <c r="F141" s="51"/>
      <c r="G141" s="51" t="str">
        <f>IF(COUNTIFS('食事提供加算(2026.06.01)（非表示）'!$C$2:$C$140,$A141,'食事提供加算(2026.06.01)（非表示）'!$E$2:$E$140,$H141)&gt;0,"●","")</f>
        <v>●</v>
      </c>
      <c r="H141" s="51" t="str">
        <f t="shared" si="2"/>
        <v>07</v>
      </c>
      <c r="I141" s="38" t="s">
        <v>1515</v>
      </c>
      <c r="J141" s="33"/>
      <c r="K141" s="33" t="s">
        <v>219</v>
      </c>
      <c r="L141" s="38" t="s">
        <v>420</v>
      </c>
      <c r="M141" s="33" t="s">
        <v>1133</v>
      </c>
      <c r="N141" s="33" t="s">
        <v>1133</v>
      </c>
      <c r="O141" s="65">
        <v>42095</v>
      </c>
      <c r="P141" s="65">
        <v>46477</v>
      </c>
      <c r="Q141" s="72"/>
      <c r="R141" s="72"/>
      <c r="S141" s="72"/>
      <c r="T141" s="76" t="str">
        <v>01富山地域</v>
      </c>
      <c r="U141" s="76" t="str">
        <v>32蜷川</v>
      </c>
    </row>
    <row r="142" spans="1:21" s="29" customFormat="1" ht="33">
      <c r="A142" s="33">
        <v>1610101758</v>
      </c>
      <c r="B142" s="39" t="s">
        <v>5</v>
      </c>
      <c r="C142" s="49" t="s">
        <v>153</v>
      </c>
      <c r="D142" s="33">
        <v>14</v>
      </c>
      <c r="E142" s="33"/>
      <c r="F142" s="51"/>
      <c r="G142" s="51" t="str">
        <f>IF(COUNTIFS('食事提供加算(2026.06.01)（非表示）'!$C$2:$C$140,$A142,'食事提供加算(2026.06.01)（非表示）'!$E$2:$E$140,$H142)&gt;0,"●","")</f>
        <v>●</v>
      </c>
      <c r="H142" s="51" t="str">
        <f t="shared" si="2"/>
        <v>07</v>
      </c>
      <c r="I142" s="38" t="s">
        <v>1890</v>
      </c>
      <c r="J142" s="33" t="s">
        <v>124</v>
      </c>
      <c r="K142" s="51" t="s">
        <v>1128</v>
      </c>
      <c r="L142" s="39" t="s">
        <v>1353</v>
      </c>
      <c r="M142" s="51" t="s">
        <v>1658</v>
      </c>
      <c r="N142" s="51" t="s">
        <v>1794</v>
      </c>
      <c r="O142" s="65">
        <v>42309</v>
      </c>
      <c r="P142" s="65">
        <v>46691</v>
      </c>
      <c r="Q142" s="72"/>
      <c r="R142" s="72"/>
      <c r="S142" s="72"/>
      <c r="T142" s="76" t="str">
        <v>01富山地域</v>
      </c>
      <c r="U142" s="76" t="str">
        <v>25広田</v>
      </c>
    </row>
    <row r="143" spans="1:21" s="29" customFormat="1" ht="33">
      <c r="A143" s="33">
        <v>1610101774</v>
      </c>
      <c r="B143" s="40" t="s">
        <v>572</v>
      </c>
      <c r="C143" s="49" t="s">
        <v>153</v>
      </c>
      <c r="D143" s="51" t="s">
        <v>1455</v>
      </c>
      <c r="E143" s="33"/>
      <c r="F143" s="51"/>
      <c r="G143" s="51" t="str">
        <f>IF(COUNTIFS('食事提供加算(2026.06.01)（非表示）'!$C$2:$C$140,$A143,'食事提供加算(2026.06.01)（非表示）'!$E$2:$E$140,$H143)&gt;0,"●","")</f>
        <v/>
      </c>
      <c r="H143" s="51" t="str">
        <f t="shared" si="2"/>
        <v>07</v>
      </c>
      <c r="I143" s="38" t="s">
        <v>2017</v>
      </c>
      <c r="J143" s="33" t="s">
        <v>124</v>
      </c>
      <c r="K143" s="33" t="s">
        <v>714</v>
      </c>
      <c r="L143" s="38" t="s">
        <v>1324</v>
      </c>
      <c r="M143" s="33" t="s">
        <v>1617</v>
      </c>
      <c r="N143" s="33" t="s">
        <v>1882</v>
      </c>
      <c r="O143" s="65">
        <v>42370</v>
      </c>
      <c r="P143" s="65">
        <v>46752</v>
      </c>
      <c r="Q143" s="72"/>
      <c r="R143" s="72"/>
      <c r="S143" s="72"/>
      <c r="T143" s="76" t="str">
        <v>01富山地域</v>
      </c>
      <c r="U143" s="76" t="str">
        <v>23針原</v>
      </c>
    </row>
    <row r="144" spans="1:21" s="29" customFormat="1" ht="33">
      <c r="A144" s="33">
        <v>1610101782</v>
      </c>
      <c r="B144" s="40" t="s">
        <v>490</v>
      </c>
      <c r="C144" s="49" t="s">
        <v>153</v>
      </c>
      <c r="D144" s="33">
        <v>10</v>
      </c>
      <c r="E144" s="33"/>
      <c r="F144" s="51"/>
      <c r="G144" s="51" t="str">
        <f>IF(COUNTIFS('食事提供加算(2026.06.01)（非表示）'!$C$2:$C$140,$A144,'食事提供加算(2026.06.01)（非表示）'!$E$2:$E$140,$H144)&gt;0,"●","")</f>
        <v>●</v>
      </c>
      <c r="H144" s="51" t="str">
        <f t="shared" si="2"/>
        <v>07</v>
      </c>
      <c r="I144" s="39" t="s">
        <v>2027</v>
      </c>
      <c r="J144" s="33" t="s">
        <v>124</v>
      </c>
      <c r="K144" s="33" t="s">
        <v>1079</v>
      </c>
      <c r="L144" s="39" t="s">
        <v>152</v>
      </c>
      <c r="M144" s="33" t="s">
        <v>1634</v>
      </c>
      <c r="N144" s="33" t="s">
        <v>1249</v>
      </c>
      <c r="O144" s="65">
        <v>42430</v>
      </c>
      <c r="P144" s="65">
        <v>46812</v>
      </c>
      <c r="Q144" s="72"/>
      <c r="R144" s="72"/>
      <c r="S144" s="72"/>
      <c r="T144" s="76" t="str">
        <v>01富山地域</v>
      </c>
      <c r="U144" s="76" t="str">
        <v>37八幡</v>
      </c>
    </row>
    <row r="145" spans="1:21" s="29" customFormat="1" ht="33">
      <c r="A145" s="33">
        <v>1610101980</v>
      </c>
      <c r="B145" s="40" t="s">
        <v>2</v>
      </c>
      <c r="C145" s="49" t="s">
        <v>153</v>
      </c>
      <c r="D145" s="33">
        <v>19</v>
      </c>
      <c r="E145" s="33" t="s">
        <v>124</v>
      </c>
      <c r="F145" s="51"/>
      <c r="G145" s="51" t="str">
        <f>IF(COUNTIFS('食事提供加算(2026.06.01)（非表示）'!$C$2:$C$140,$A145,'食事提供加算(2026.06.01)（非表示）'!$E$2:$E$140,$H145)&gt;0,"●","")</f>
        <v/>
      </c>
      <c r="H145" s="51" t="str">
        <f t="shared" si="2"/>
        <v>07</v>
      </c>
      <c r="I145" s="38" t="s">
        <v>40</v>
      </c>
      <c r="J145" s="33"/>
      <c r="K145" s="33" t="s">
        <v>209</v>
      </c>
      <c r="L145" s="38" t="s">
        <v>1334</v>
      </c>
      <c r="M145" s="33" t="s">
        <v>1631</v>
      </c>
      <c r="N145" s="33" t="s">
        <v>1889</v>
      </c>
      <c r="O145" s="65">
        <v>43191</v>
      </c>
      <c r="P145" s="65">
        <v>47573</v>
      </c>
      <c r="Q145" s="72"/>
      <c r="R145" s="72"/>
      <c r="S145" s="72"/>
      <c r="T145" s="76" t="str">
        <v>01富山地域</v>
      </c>
      <c r="U145" s="76" t="str">
        <v>28藤ノ木</v>
      </c>
    </row>
    <row r="146" spans="1:21" s="29" customFormat="1" ht="33">
      <c r="A146" s="33">
        <v>1610102012</v>
      </c>
      <c r="B146" s="40" t="s">
        <v>575</v>
      </c>
      <c r="C146" s="49" t="s">
        <v>153</v>
      </c>
      <c r="D146" s="33">
        <v>11</v>
      </c>
      <c r="E146" s="33" t="s">
        <v>124</v>
      </c>
      <c r="F146" s="51"/>
      <c r="G146" s="51" t="str">
        <f>IF(COUNTIFS('食事提供加算(2026.06.01)（非表示）'!$C$2:$C$140,$A146,'食事提供加算(2026.06.01)（非表示）'!$E$2:$E$140,$H146)&gt;0,"●","")</f>
        <v>●</v>
      </c>
      <c r="H146" s="51" t="str">
        <f t="shared" si="2"/>
        <v>07</v>
      </c>
      <c r="I146" s="38" t="s">
        <v>801</v>
      </c>
      <c r="J146" s="33"/>
      <c r="K146" s="33" t="s">
        <v>1129</v>
      </c>
      <c r="L146" s="38" t="s">
        <v>1354</v>
      </c>
      <c r="M146" s="33" t="s">
        <v>1660</v>
      </c>
      <c r="N146" s="33" t="s">
        <v>1660</v>
      </c>
      <c r="O146" s="65">
        <v>43191</v>
      </c>
      <c r="P146" s="65">
        <v>47573</v>
      </c>
      <c r="Q146" s="72"/>
      <c r="R146" s="72"/>
      <c r="S146" s="72"/>
      <c r="T146" s="76" t="str">
        <v>01富山地域</v>
      </c>
      <c r="U146" s="76" t="str">
        <v>20萩浦</v>
      </c>
    </row>
    <row r="147" spans="1:21" s="29" customFormat="1" ht="33">
      <c r="A147" s="33">
        <v>1610102020</v>
      </c>
      <c r="B147" s="40" t="s">
        <v>18</v>
      </c>
      <c r="C147" s="49" t="s">
        <v>153</v>
      </c>
      <c r="D147" s="33">
        <v>15</v>
      </c>
      <c r="E147" s="33" t="s">
        <v>124</v>
      </c>
      <c r="F147" s="51"/>
      <c r="G147" s="51" t="str">
        <f>IF(COUNTIFS('食事提供加算(2026.06.01)（非表示）'!$C$2:$C$140,$A147,'食事提供加算(2026.06.01)（非表示）'!$E$2:$E$140,$H147)&gt;0,"●","")</f>
        <v>●</v>
      </c>
      <c r="H147" s="51" t="str">
        <f t="shared" si="2"/>
        <v>07</v>
      </c>
      <c r="I147" s="38" t="s">
        <v>2024</v>
      </c>
      <c r="J147" s="33"/>
      <c r="K147" s="33" t="s">
        <v>551</v>
      </c>
      <c r="L147" s="38" t="s">
        <v>1331</v>
      </c>
      <c r="M147" s="33" t="s">
        <v>1626</v>
      </c>
      <c r="N147" s="33" t="s">
        <v>1887</v>
      </c>
      <c r="O147" s="65">
        <v>43191</v>
      </c>
      <c r="P147" s="65">
        <v>47573</v>
      </c>
      <c r="Q147" s="72"/>
      <c r="R147" s="72"/>
      <c r="S147" s="72"/>
      <c r="T147" s="76" t="str">
        <v>01富山地域</v>
      </c>
      <c r="U147" s="76" t="str">
        <v>40呉羽</v>
      </c>
    </row>
    <row r="148" spans="1:21" s="29" customFormat="1" ht="33">
      <c r="A148" s="33">
        <v>1610102038</v>
      </c>
      <c r="B148" s="40" t="s">
        <v>576</v>
      </c>
      <c r="C148" s="49" t="s">
        <v>153</v>
      </c>
      <c r="D148" s="33">
        <v>20</v>
      </c>
      <c r="E148" s="33" t="s">
        <v>124</v>
      </c>
      <c r="F148" s="51"/>
      <c r="G148" s="51" t="str">
        <f>IF(COUNTIFS('食事提供加算(2026.06.01)（非表示）'!$C$2:$C$140,$A148,'食事提供加算(2026.06.01)（非表示）'!$E$2:$E$140,$H148)&gt;0,"●","")</f>
        <v>●</v>
      </c>
      <c r="H148" s="51" t="str">
        <f t="shared" si="2"/>
        <v>07</v>
      </c>
      <c r="I148" s="38" t="s">
        <v>2024</v>
      </c>
      <c r="J148" s="33"/>
      <c r="K148" s="33" t="s">
        <v>302</v>
      </c>
      <c r="L148" s="38" t="s">
        <v>1261</v>
      </c>
      <c r="M148" s="33" t="s">
        <v>1633</v>
      </c>
      <c r="N148" s="33" t="s">
        <v>1661</v>
      </c>
      <c r="O148" s="65">
        <v>43191</v>
      </c>
      <c r="P148" s="65">
        <v>47573</v>
      </c>
      <c r="Q148" s="72"/>
      <c r="R148" s="72"/>
      <c r="S148" s="72"/>
      <c r="T148" s="76" t="str">
        <v>01富山地域</v>
      </c>
      <c r="U148" s="76" t="str">
        <v>26新庄</v>
      </c>
    </row>
    <row r="149" spans="1:21" s="29" customFormat="1" ht="33">
      <c r="A149" s="33">
        <v>1610102046</v>
      </c>
      <c r="B149" s="40" t="s">
        <v>585</v>
      </c>
      <c r="C149" s="49" t="s">
        <v>153</v>
      </c>
      <c r="D149" s="33">
        <v>15</v>
      </c>
      <c r="E149" s="33" t="s">
        <v>124</v>
      </c>
      <c r="F149" s="51"/>
      <c r="G149" s="51" t="str">
        <f>IF(COUNTIFS('食事提供加算(2026.06.01)（非表示）'!$C$2:$C$140,$A149,'食事提供加算(2026.06.01)（非表示）'!$E$2:$E$140,$H149)&gt;0,"●","")</f>
        <v>●</v>
      </c>
      <c r="H149" s="51" t="str">
        <f t="shared" si="2"/>
        <v>07</v>
      </c>
      <c r="I149" s="38" t="s">
        <v>2024</v>
      </c>
      <c r="J149" s="33"/>
      <c r="K149" s="33" t="s">
        <v>302</v>
      </c>
      <c r="L149" s="38" t="s">
        <v>1323</v>
      </c>
      <c r="M149" s="33" t="s">
        <v>1661</v>
      </c>
      <c r="N149" s="33" t="s">
        <v>1661</v>
      </c>
      <c r="O149" s="65">
        <v>43191</v>
      </c>
      <c r="P149" s="65">
        <v>47573</v>
      </c>
      <c r="Q149" s="72"/>
      <c r="R149" s="72"/>
      <c r="S149" s="72"/>
      <c r="T149" s="76" t="str">
        <v>01富山地域</v>
      </c>
      <c r="U149" s="76" t="str">
        <v>26新庄</v>
      </c>
    </row>
    <row r="150" spans="1:21" s="29" customFormat="1" ht="33">
      <c r="A150" s="33">
        <v>1610102053</v>
      </c>
      <c r="B150" s="40" t="s">
        <v>463</v>
      </c>
      <c r="C150" s="49" t="s">
        <v>153</v>
      </c>
      <c r="D150" s="33">
        <v>18</v>
      </c>
      <c r="E150" s="33" t="s">
        <v>124</v>
      </c>
      <c r="F150" s="51"/>
      <c r="G150" s="51" t="str">
        <f>IF(COUNTIFS('食事提供加算(2026.06.01)（非表示）'!$C$2:$C$140,$A150,'食事提供加算(2026.06.01)（非表示）'!$E$2:$E$140,$H150)&gt;0,"●","")</f>
        <v/>
      </c>
      <c r="H150" s="51" t="str">
        <f t="shared" si="2"/>
        <v>07</v>
      </c>
      <c r="I150" s="38" t="s">
        <v>508</v>
      </c>
      <c r="J150" s="33"/>
      <c r="K150" s="33" t="s">
        <v>341</v>
      </c>
      <c r="L150" s="38" t="s">
        <v>1036</v>
      </c>
      <c r="M150" s="33" t="s">
        <v>1662</v>
      </c>
      <c r="N150" s="33" t="s">
        <v>1811</v>
      </c>
      <c r="O150" s="65">
        <v>43191</v>
      </c>
      <c r="P150" s="65">
        <v>47573</v>
      </c>
      <c r="Q150" s="72"/>
      <c r="R150" s="72"/>
      <c r="S150" s="72"/>
      <c r="T150" s="76" t="str">
        <v>01富山地域</v>
      </c>
      <c r="U150" s="76" t="str">
        <v>14奥田</v>
      </c>
    </row>
    <row r="151" spans="1:21" s="29" customFormat="1" ht="33">
      <c r="A151" s="33">
        <v>1610102061</v>
      </c>
      <c r="B151" s="40" t="s">
        <v>470</v>
      </c>
      <c r="C151" s="49" t="s">
        <v>153</v>
      </c>
      <c r="D151" s="33">
        <v>10</v>
      </c>
      <c r="E151" s="33" t="s">
        <v>124</v>
      </c>
      <c r="F151" s="51"/>
      <c r="G151" s="51" t="str">
        <f>IF(COUNTIFS('食事提供加算(2026.06.01)（非表示）'!$C$2:$C$140,$A151,'食事提供加算(2026.06.01)（非表示）'!$E$2:$E$140,$H151)&gt;0,"●","")</f>
        <v>●</v>
      </c>
      <c r="H151" s="51" t="str">
        <f t="shared" si="2"/>
        <v>07</v>
      </c>
      <c r="I151" s="38" t="s">
        <v>2003</v>
      </c>
      <c r="J151" s="33" t="s">
        <v>124</v>
      </c>
      <c r="K151" s="33" t="s">
        <v>1024</v>
      </c>
      <c r="L151" s="38" t="s">
        <v>1330</v>
      </c>
      <c r="M151" s="33" t="s">
        <v>1663</v>
      </c>
      <c r="N151" s="33" t="s">
        <v>1884</v>
      </c>
      <c r="O151" s="65">
        <v>43191</v>
      </c>
      <c r="P151" s="65">
        <v>47573</v>
      </c>
      <c r="Q151" s="72"/>
      <c r="R151" s="72"/>
      <c r="S151" s="72"/>
      <c r="T151" s="76" t="str">
        <v>01富山地域</v>
      </c>
      <c r="U151" s="76" t="str">
        <v>47水橋西部</v>
      </c>
    </row>
    <row r="152" spans="1:21" s="29" customFormat="1" ht="33">
      <c r="A152" s="33">
        <v>1610102079</v>
      </c>
      <c r="B152" s="40" t="s">
        <v>445</v>
      </c>
      <c r="C152" s="49" t="s">
        <v>153</v>
      </c>
      <c r="D152" s="33">
        <v>18</v>
      </c>
      <c r="E152" s="33" t="s">
        <v>124</v>
      </c>
      <c r="F152" s="51"/>
      <c r="G152" s="51" t="str">
        <f>IF(COUNTIFS('食事提供加算(2026.06.01)（非表示）'!$C$2:$C$140,$A152,'食事提供加算(2026.06.01)（非表示）'!$E$2:$E$140,$H152)&gt;0,"●","")</f>
        <v/>
      </c>
      <c r="H152" s="51" t="str">
        <f t="shared" si="2"/>
        <v>07</v>
      </c>
      <c r="I152" s="38" t="s">
        <v>704</v>
      </c>
      <c r="J152" s="33"/>
      <c r="K152" s="33" t="s">
        <v>1130</v>
      </c>
      <c r="L152" s="41" t="s">
        <v>1175</v>
      </c>
      <c r="M152" s="33" t="s">
        <v>1664</v>
      </c>
      <c r="N152" s="33" t="s">
        <v>1274</v>
      </c>
      <c r="O152" s="65">
        <v>43191</v>
      </c>
      <c r="P152" s="65">
        <v>47573</v>
      </c>
      <c r="Q152" s="72"/>
      <c r="R152" s="72"/>
      <c r="S152" s="72"/>
      <c r="T152" s="76" t="str">
        <v>05婦中地域</v>
      </c>
      <c r="U152" s="76" t="str">
        <v>70鵜坂地区</v>
      </c>
    </row>
    <row r="153" spans="1:21" s="29" customFormat="1" ht="33">
      <c r="A153" s="33">
        <v>1610102087</v>
      </c>
      <c r="B153" s="40" t="s">
        <v>355</v>
      </c>
      <c r="C153" s="49" t="s">
        <v>153</v>
      </c>
      <c r="D153" s="33">
        <v>10</v>
      </c>
      <c r="E153" s="33" t="s">
        <v>124</v>
      </c>
      <c r="F153" s="51"/>
      <c r="G153" s="51" t="str">
        <f>IF(COUNTIFS('食事提供加算(2026.06.01)（非表示）'!$C$2:$C$140,$A153,'食事提供加算(2026.06.01)（非表示）'!$E$2:$E$140,$H153)&gt;0,"●","")</f>
        <v/>
      </c>
      <c r="H153" s="51" t="str">
        <f t="shared" si="2"/>
        <v>07</v>
      </c>
      <c r="I153" s="38" t="s">
        <v>1040</v>
      </c>
      <c r="J153" s="33"/>
      <c r="K153" s="33" t="s">
        <v>140</v>
      </c>
      <c r="L153" s="38" t="s">
        <v>34</v>
      </c>
      <c r="M153" s="33" t="s">
        <v>180</v>
      </c>
      <c r="N153" s="33" t="s">
        <v>180</v>
      </c>
      <c r="O153" s="65">
        <v>43191</v>
      </c>
      <c r="P153" s="65">
        <v>47573</v>
      </c>
      <c r="Q153" s="72"/>
      <c r="R153" s="72"/>
      <c r="S153" s="72"/>
      <c r="T153" s="76" t="str">
        <v>01富山地域</v>
      </c>
      <c r="U153" s="76" t="str">
        <v>11堀川</v>
      </c>
    </row>
    <row r="154" spans="1:21" s="29" customFormat="1" ht="33">
      <c r="A154" s="33">
        <v>1610102095</v>
      </c>
      <c r="B154" s="40" t="s">
        <v>587</v>
      </c>
      <c r="C154" s="49" t="s">
        <v>153</v>
      </c>
      <c r="D154" s="33">
        <v>18</v>
      </c>
      <c r="E154" s="33" t="s">
        <v>124</v>
      </c>
      <c r="F154" s="51"/>
      <c r="G154" s="51" t="str">
        <f>IF(COUNTIFS('食事提供加算(2026.06.01)（非表示）'!$C$2:$C$140,$A154,'食事提供加算(2026.06.01)（非表示）'!$E$2:$E$140,$H154)&gt;0,"●","")</f>
        <v/>
      </c>
      <c r="H154" s="51" t="str">
        <f t="shared" si="2"/>
        <v>07</v>
      </c>
      <c r="I154" s="38" t="s">
        <v>1437</v>
      </c>
      <c r="J154" s="33"/>
      <c r="K154" s="33" t="s">
        <v>1131</v>
      </c>
      <c r="L154" s="38" t="s">
        <v>1356</v>
      </c>
      <c r="M154" s="33" t="s">
        <v>578</v>
      </c>
      <c r="N154" s="33" t="s">
        <v>315</v>
      </c>
      <c r="O154" s="65">
        <v>43191</v>
      </c>
      <c r="P154" s="65">
        <v>47573</v>
      </c>
      <c r="Q154" s="72"/>
      <c r="R154" s="72"/>
      <c r="S154" s="72"/>
      <c r="T154" s="76" t="str">
        <v>01富山地域</v>
      </c>
      <c r="U154" s="76" t="str">
        <v>35月岡</v>
      </c>
    </row>
    <row r="155" spans="1:21" s="29" customFormat="1" ht="33">
      <c r="A155" s="33">
        <v>1610102111</v>
      </c>
      <c r="B155" s="40" t="s">
        <v>500</v>
      </c>
      <c r="C155" s="49" t="s">
        <v>153</v>
      </c>
      <c r="D155" s="33">
        <v>18</v>
      </c>
      <c r="E155" s="33" t="s">
        <v>124</v>
      </c>
      <c r="F155" s="51"/>
      <c r="G155" s="51" t="str">
        <f>IF(COUNTIFS('食事提供加算(2026.06.01)（非表示）'!$C$2:$C$140,$A155,'食事提供加算(2026.06.01)（非表示）'!$E$2:$E$140,$H155)&gt;0,"●","")</f>
        <v/>
      </c>
      <c r="H155" s="51" t="str">
        <f t="shared" si="2"/>
        <v>07</v>
      </c>
      <c r="I155" s="38" t="s">
        <v>496</v>
      </c>
      <c r="J155" s="33"/>
      <c r="K155" s="33" t="s">
        <v>1061</v>
      </c>
      <c r="L155" s="38" t="s">
        <v>1337</v>
      </c>
      <c r="M155" s="33" t="s">
        <v>1665</v>
      </c>
      <c r="N155" s="33" t="s">
        <v>1891</v>
      </c>
      <c r="O155" s="65">
        <v>43191</v>
      </c>
      <c r="P155" s="65">
        <v>47573</v>
      </c>
      <c r="Q155" s="72"/>
      <c r="R155" s="72"/>
      <c r="S155" s="72"/>
      <c r="T155" s="76" t="str">
        <v>02大沢野地域</v>
      </c>
      <c r="U155" s="76" t="str">
        <v>54大沢野地区</v>
      </c>
    </row>
    <row r="156" spans="1:21" s="29" customFormat="1" ht="33">
      <c r="A156" s="33">
        <v>1610102137</v>
      </c>
      <c r="B156" s="40" t="s">
        <v>591</v>
      </c>
      <c r="C156" s="49" t="s">
        <v>153</v>
      </c>
      <c r="D156" s="33">
        <v>25</v>
      </c>
      <c r="E156" s="33" t="s">
        <v>124</v>
      </c>
      <c r="F156" s="51"/>
      <c r="G156" s="51" t="str">
        <f>IF(COUNTIFS('食事提供加算(2026.06.01)（非表示）'!$C$2:$C$140,$A156,'食事提供加算(2026.06.01)（非表示）'!$E$2:$E$140,$H156)&gt;0,"●","")</f>
        <v>●</v>
      </c>
      <c r="H156" s="51" t="str">
        <f t="shared" si="2"/>
        <v>07</v>
      </c>
      <c r="I156" s="38" t="s">
        <v>47</v>
      </c>
      <c r="J156" s="33"/>
      <c r="K156" s="33" t="s">
        <v>50</v>
      </c>
      <c r="L156" s="38" t="s">
        <v>820</v>
      </c>
      <c r="M156" s="33" t="s">
        <v>1667</v>
      </c>
      <c r="N156" s="33" t="s">
        <v>1895</v>
      </c>
      <c r="O156" s="65">
        <v>43191</v>
      </c>
      <c r="P156" s="65">
        <v>47573</v>
      </c>
      <c r="Q156" s="72"/>
      <c r="R156" s="72"/>
      <c r="S156" s="72"/>
      <c r="T156" s="76" t="str">
        <v>01富山地域</v>
      </c>
      <c r="U156" s="76" t="str">
        <v>37八幡</v>
      </c>
    </row>
    <row r="157" spans="1:21" s="29" customFormat="1" ht="33">
      <c r="A157" s="33">
        <v>1610102145</v>
      </c>
      <c r="B157" s="40" t="s">
        <v>597</v>
      </c>
      <c r="C157" s="49" t="s">
        <v>153</v>
      </c>
      <c r="D157" s="33">
        <v>18</v>
      </c>
      <c r="E157" s="33" t="s">
        <v>124</v>
      </c>
      <c r="F157" s="51"/>
      <c r="G157" s="51" t="str">
        <f>IF(COUNTIFS('食事提供加算(2026.06.01)（非表示）'!$C$2:$C$140,$A157,'食事提供加算(2026.06.01)（非表示）'!$E$2:$E$140,$H157)&gt;0,"●","")</f>
        <v>●</v>
      </c>
      <c r="H157" s="51" t="str">
        <f t="shared" si="2"/>
        <v>07</v>
      </c>
      <c r="I157" s="38" t="s">
        <v>2029</v>
      </c>
      <c r="J157" s="33"/>
      <c r="K157" s="33" t="s">
        <v>715</v>
      </c>
      <c r="L157" s="38" t="s">
        <v>502</v>
      </c>
      <c r="M157" s="33" t="s">
        <v>947</v>
      </c>
      <c r="N157" s="33" t="s">
        <v>1088</v>
      </c>
      <c r="O157" s="65">
        <v>43191</v>
      </c>
      <c r="P157" s="65">
        <v>47573</v>
      </c>
      <c r="Q157" s="72"/>
      <c r="R157" s="72"/>
      <c r="S157" s="72"/>
      <c r="T157" s="76" t="str">
        <v>01富山地域</v>
      </c>
      <c r="U157" s="76" t="str">
        <v>23針原</v>
      </c>
    </row>
    <row r="158" spans="1:21" s="29" customFormat="1" ht="33">
      <c r="A158" s="33">
        <v>1610102152</v>
      </c>
      <c r="B158" s="40" t="s">
        <v>547</v>
      </c>
      <c r="C158" s="49" t="s">
        <v>153</v>
      </c>
      <c r="D158" s="33">
        <v>15</v>
      </c>
      <c r="E158" s="33" t="s">
        <v>124</v>
      </c>
      <c r="F158" s="51"/>
      <c r="G158" s="51" t="str">
        <f>IF(COUNTIFS('食事提供加算(2026.06.01)（非表示）'!$C$2:$C$140,$A158,'食事提供加算(2026.06.01)（非表示）'!$E$2:$E$140,$H158)&gt;0,"●","")</f>
        <v>●</v>
      </c>
      <c r="H158" s="51" t="str">
        <f t="shared" si="2"/>
        <v>07</v>
      </c>
      <c r="I158" s="38" t="s">
        <v>1610</v>
      </c>
      <c r="J158" s="33"/>
      <c r="K158" s="33" t="s">
        <v>1067</v>
      </c>
      <c r="L158" s="38" t="s">
        <v>304</v>
      </c>
      <c r="M158" s="33" t="s">
        <v>1668</v>
      </c>
      <c r="N158" s="33" t="s">
        <v>1668</v>
      </c>
      <c r="O158" s="65">
        <v>43191</v>
      </c>
      <c r="P158" s="65">
        <v>47573</v>
      </c>
      <c r="Q158" s="72"/>
      <c r="R158" s="72"/>
      <c r="S158" s="72"/>
      <c r="T158" s="76" t="str">
        <v>01富山地域</v>
      </c>
      <c r="U158" s="76" t="str">
        <v>29山室</v>
      </c>
    </row>
    <row r="159" spans="1:21" s="29" customFormat="1" ht="33">
      <c r="A159" s="33">
        <v>1610102160</v>
      </c>
      <c r="B159" s="40" t="s">
        <v>598</v>
      </c>
      <c r="C159" s="49" t="s">
        <v>153</v>
      </c>
      <c r="D159" s="33">
        <v>25</v>
      </c>
      <c r="E159" s="33" t="s">
        <v>124</v>
      </c>
      <c r="F159" s="51"/>
      <c r="G159" s="51" t="str">
        <f>IF(COUNTIFS('食事提供加算(2026.06.01)（非表示）'!$C$2:$C$140,$A159,'食事提供加算(2026.06.01)（非表示）'!$E$2:$E$140,$H159)&gt;0,"●","")</f>
        <v>●</v>
      </c>
      <c r="H159" s="51" t="str">
        <f t="shared" si="2"/>
        <v>07</v>
      </c>
      <c r="I159" s="38" t="s">
        <v>47</v>
      </c>
      <c r="J159" s="33"/>
      <c r="K159" s="33" t="s">
        <v>92</v>
      </c>
      <c r="L159" s="38" t="s">
        <v>1328</v>
      </c>
      <c r="M159" s="33" t="s">
        <v>903</v>
      </c>
      <c r="N159" s="33" t="s">
        <v>1899</v>
      </c>
      <c r="O159" s="65">
        <v>43191</v>
      </c>
      <c r="P159" s="65">
        <v>47573</v>
      </c>
      <c r="Q159" s="72"/>
      <c r="R159" s="72"/>
      <c r="S159" s="72"/>
      <c r="T159" s="76" t="str">
        <v>01富山地域</v>
      </c>
      <c r="U159" s="76" t="str">
        <v>36四方</v>
      </c>
    </row>
    <row r="160" spans="1:21" s="29" customFormat="1" ht="33">
      <c r="A160" s="33">
        <v>1610102186</v>
      </c>
      <c r="B160" s="40" t="s">
        <v>599</v>
      </c>
      <c r="C160" s="49" t="s">
        <v>153</v>
      </c>
      <c r="D160" s="33">
        <v>18</v>
      </c>
      <c r="E160" s="33" t="s">
        <v>124</v>
      </c>
      <c r="F160" s="51"/>
      <c r="G160" s="51" t="str">
        <f>IF(COUNTIFS('食事提供加算(2026.06.01)（非表示）'!$C$2:$C$140,$A160,'食事提供加算(2026.06.01)（非表示）'!$E$2:$E$140,$H160)&gt;0,"●","")</f>
        <v>●</v>
      </c>
      <c r="H160" s="51" t="str">
        <f t="shared" si="2"/>
        <v>07</v>
      </c>
      <c r="I160" s="38" t="s">
        <v>891</v>
      </c>
      <c r="J160" s="33"/>
      <c r="K160" s="33" t="s">
        <v>1132</v>
      </c>
      <c r="L160" s="38" t="s">
        <v>1357</v>
      </c>
      <c r="M160" s="33" t="s">
        <v>1670</v>
      </c>
      <c r="N160" s="33" t="s">
        <v>1900</v>
      </c>
      <c r="O160" s="65">
        <v>43191</v>
      </c>
      <c r="P160" s="65">
        <v>47573</v>
      </c>
      <c r="Q160" s="72"/>
      <c r="R160" s="72"/>
      <c r="S160" s="72"/>
      <c r="T160" s="76" t="str">
        <v>01富山地域</v>
      </c>
      <c r="U160" s="76" t="str">
        <v>29山室</v>
      </c>
    </row>
    <row r="161" spans="1:21" s="29" customFormat="1" ht="33">
      <c r="A161" s="33">
        <v>1610102251</v>
      </c>
      <c r="B161" s="40" t="s">
        <v>170</v>
      </c>
      <c r="C161" s="49" t="s">
        <v>153</v>
      </c>
      <c r="D161" s="33">
        <v>35</v>
      </c>
      <c r="E161" s="33" t="s">
        <v>124</v>
      </c>
      <c r="F161" s="51"/>
      <c r="G161" s="51" t="str">
        <f>IF(COUNTIFS('食事提供加算(2026.06.01)（非表示）'!$C$2:$C$140,$A161,'食事提供加算(2026.06.01)（非表示）'!$E$2:$E$140,$H161)&gt;0,"●","")</f>
        <v>●</v>
      </c>
      <c r="H161" s="51" t="str">
        <f t="shared" si="2"/>
        <v>07</v>
      </c>
      <c r="I161" s="38" t="s">
        <v>884</v>
      </c>
      <c r="J161" s="33"/>
      <c r="K161" s="33" t="s">
        <v>1058</v>
      </c>
      <c r="L161" s="38" t="s">
        <v>1296</v>
      </c>
      <c r="M161" s="33" t="s">
        <v>588</v>
      </c>
      <c r="N161" s="33" t="s">
        <v>1855</v>
      </c>
      <c r="O161" s="65">
        <v>43282</v>
      </c>
      <c r="P161" s="65">
        <v>47664</v>
      </c>
      <c r="Q161" s="72"/>
      <c r="R161" s="72"/>
      <c r="S161" s="72"/>
      <c r="T161" s="76" t="str">
        <v>01富山地域</v>
      </c>
      <c r="U161" s="76" t="str">
        <v>32蜷川</v>
      </c>
    </row>
    <row r="162" spans="1:21" s="29" customFormat="1" ht="33">
      <c r="A162" s="33">
        <v>1610102285</v>
      </c>
      <c r="B162" s="40" t="s">
        <v>325</v>
      </c>
      <c r="C162" s="49" t="s">
        <v>153</v>
      </c>
      <c r="D162" s="33">
        <v>60</v>
      </c>
      <c r="E162" s="33" t="s">
        <v>124</v>
      </c>
      <c r="F162" s="51"/>
      <c r="G162" s="51" t="str">
        <f>IF(COUNTIFS('食事提供加算(2026.06.01)（非表示）'!$C$2:$C$140,$A162,'食事提供加算(2026.06.01)（非表示）'!$E$2:$E$140,$H162)&gt;0,"●","")</f>
        <v/>
      </c>
      <c r="H162" s="51" t="str">
        <f t="shared" si="2"/>
        <v>07</v>
      </c>
      <c r="I162" s="38" t="s">
        <v>2030</v>
      </c>
      <c r="J162" s="33"/>
      <c r="K162" s="33" t="s">
        <v>1137</v>
      </c>
      <c r="L162" s="38" t="s">
        <v>1124</v>
      </c>
      <c r="M162" s="33" t="s">
        <v>1479</v>
      </c>
      <c r="N162" s="33" t="s">
        <v>846</v>
      </c>
      <c r="O162" s="65">
        <v>43313</v>
      </c>
      <c r="P162" s="65">
        <v>47695</v>
      </c>
      <c r="Q162" s="72"/>
      <c r="R162" s="72"/>
      <c r="S162" s="72"/>
      <c r="T162" s="76" t="str">
        <v>01富山地域</v>
      </c>
      <c r="U162" s="76" t="str">
        <v>21大広田</v>
      </c>
    </row>
    <row r="163" spans="1:21" s="29" customFormat="1" ht="33">
      <c r="A163" s="33">
        <v>1610102293</v>
      </c>
      <c r="B163" s="40" t="s">
        <v>567</v>
      </c>
      <c r="C163" s="49" t="s">
        <v>153</v>
      </c>
      <c r="D163" s="33">
        <v>60</v>
      </c>
      <c r="E163" s="33" t="s">
        <v>124</v>
      </c>
      <c r="F163" s="51"/>
      <c r="G163" s="51" t="str">
        <f>IF(COUNTIFS('食事提供加算(2026.06.01)（非表示）'!$C$2:$C$140,$A163,'食事提供加算(2026.06.01)（非表示）'!$E$2:$E$140,$H163)&gt;0,"●","")</f>
        <v/>
      </c>
      <c r="H163" s="51" t="str">
        <f t="shared" si="2"/>
        <v>07</v>
      </c>
      <c r="I163" s="38" t="s">
        <v>2030</v>
      </c>
      <c r="J163" s="33"/>
      <c r="K163" s="33" t="s">
        <v>1138</v>
      </c>
      <c r="L163" s="38" t="s">
        <v>1358</v>
      </c>
      <c r="M163" s="33" t="s">
        <v>84</v>
      </c>
      <c r="N163" s="33" t="s">
        <v>1901</v>
      </c>
      <c r="O163" s="65">
        <v>43313</v>
      </c>
      <c r="P163" s="65">
        <v>47695</v>
      </c>
      <c r="Q163" s="72"/>
      <c r="R163" s="72"/>
      <c r="S163" s="72"/>
      <c r="T163" s="76" t="str">
        <v>01富山地域</v>
      </c>
      <c r="U163" s="76" t="str">
        <v>11堀川</v>
      </c>
    </row>
    <row r="164" spans="1:21" s="29" customFormat="1" ht="33">
      <c r="A164" s="33">
        <v>1610102442</v>
      </c>
      <c r="B164" s="40" t="s">
        <v>601</v>
      </c>
      <c r="C164" s="49" t="s">
        <v>153</v>
      </c>
      <c r="D164" s="33">
        <v>28</v>
      </c>
      <c r="E164" s="33" t="s">
        <v>124</v>
      </c>
      <c r="F164" s="51"/>
      <c r="G164" s="51" t="str">
        <f>IF(COUNTIFS('食事提供加算(2026.06.01)（非表示）'!$C$2:$C$140,$A164,'食事提供加算(2026.06.01)（非表示）'!$E$2:$E$140,$H164)&gt;0,"●","")</f>
        <v/>
      </c>
      <c r="H164" s="51" t="str">
        <f t="shared" si="2"/>
        <v>07</v>
      </c>
      <c r="I164" s="38" t="s">
        <v>425</v>
      </c>
      <c r="J164" s="33"/>
      <c r="K164" s="33" t="s">
        <v>975</v>
      </c>
      <c r="L164" s="38" t="s">
        <v>1306</v>
      </c>
      <c r="M164" s="33" t="s">
        <v>1671</v>
      </c>
      <c r="N164" s="33" t="s">
        <v>1671</v>
      </c>
      <c r="O164" s="65">
        <v>43800</v>
      </c>
      <c r="P164" s="65">
        <v>48182</v>
      </c>
      <c r="Q164" s="72"/>
      <c r="R164" s="72"/>
      <c r="S164" s="72"/>
      <c r="T164" s="76" t="str">
        <v>01富山地域</v>
      </c>
      <c r="U164" s="76" t="str">
        <v>40呉羽</v>
      </c>
    </row>
    <row r="165" spans="1:21" s="29" customFormat="1" ht="33">
      <c r="A165" s="33">
        <v>1610102467</v>
      </c>
      <c r="B165" s="40" t="s">
        <v>603</v>
      </c>
      <c r="C165" s="49" t="s">
        <v>153</v>
      </c>
      <c r="D165" s="33">
        <v>18</v>
      </c>
      <c r="E165" s="33" t="s">
        <v>124</v>
      </c>
      <c r="F165" s="51"/>
      <c r="G165" s="51" t="str">
        <f>IF(COUNTIFS('食事提供加算(2026.06.01)（非表示）'!$C$2:$C$140,$A165,'食事提供加算(2026.06.01)（非表示）'!$E$2:$E$140,$H165)&gt;0,"●","")</f>
        <v>●</v>
      </c>
      <c r="H165" s="51" t="str">
        <f t="shared" si="2"/>
        <v>07</v>
      </c>
      <c r="I165" s="59" t="s">
        <v>1430</v>
      </c>
      <c r="J165" s="33"/>
      <c r="K165" s="33" t="s">
        <v>1140</v>
      </c>
      <c r="L165" s="38" t="s">
        <v>130</v>
      </c>
      <c r="M165" s="33" t="s">
        <v>605</v>
      </c>
      <c r="N165" s="33" t="s">
        <v>634</v>
      </c>
      <c r="O165" s="65">
        <v>43831</v>
      </c>
      <c r="P165" s="65">
        <v>48213</v>
      </c>
      <c r="Q165" s="72"/>
      <c r="R165" s="72"/>
      <c r="S165" s="72"/>
      <c r="T165" s="76" t="str">
        <v>01富山地域</v>
      </c>
      <c r="U165" s="76" t="str">
        <v>28藤ノ木</v>
      </c>
    </row>
    <row r="166" spans="1:21" s="29" customFormat="1" ht="33">
      <c r="A166" s="33">
        <v>1610102541</v>
      </c>
      <c r="B166" s="40" t="s">
        <v>604</v>
      </c>
      <c r="C166" s="49" t="s">
        <v>153</v>
      </c>
      <c r="D166" s="33">
        <v>10</v>
      </c>
      <c r="E166" s="33" t="s">
        <v>124</v>
      </c>
      <c r="F166" s="51"/>
      <c r="G166" s="51" t="str">
        <f>IF(COUNTIFS('食事提供加算(2026.06.01)（非表示）'!$C$2:$C$140,$A166,'食事提供加算(2026.06.01)（非表示）'!$E$2:$E$140,$H166)&gt;0,"●","")</f>
        <v/>
      </c>
      <c r="H166" s="51" t="str">
        <f t="shared" si="2"/>
        <v>07</v>
      </c>
      <c r="I166" s="38" t="s">
        <v>1240</v>
      </c>
      <c r="J166" s="33"/>
      <c r="K166" s="33" t="s">
        <v>1078</v>
      </c>
      <c r="L166" s="38" t="s">
        <v>1359</v>
      </c>
      <c r="M166" s="33" t="s">
        <v>1335</v>
      </c>
      <c r="N166" s="33" t="s">
        <v>1335</v>
      </c>
      <c r="O166" s="65">
        <v>43922</v>
      </c>
      <c r="P166" s="65">
        <v>48304</v>
      </c>
      <c r="Q166" s="72"/>
      <c r="R166" s="72"/>
      <c r="S166" s="72"/>
      <c r="T166" s="76" t="str">
        <v>01富山地域</v>
      </c>
      <c r="U166" s="76" t="str">
        <v>17五福</v>
      </c>
    </row>
    <row r="167" spans="1:21" s="29" customFormat="1" ht="33">
      <c r="A167" s="33">
        <v>1610102517</v>
      </c>
      <c r="B167" s="40" t="s">
        <v>607</v>
      </c>
      <c r="C167" s="49" t="s">
        <v>153</v>
      </c>
      <c r="D167" s="33">
        <v>10</v>
      </c>
      <c r="E167" s="33"/>
      <c r="F167" s="51"/>
      <c r="G167" s="51" t="str">
        <f>IF(COUNTIFS('食事提供加算(2026.06.01)（非表示）'!$C$2:$C$140,$A167,'食事提供加算(2026.06.01)（非表示）'!$E$2:$E$140,$H167)&gt;0,"●","")</f>
        <v>●</v>
      </c>
      <c r="H167" s="51" t="str">
        <f t="shared" si="2"/>
        <v>07</v>
      </c>
      <c r="I167" s="38" t="s">
        <v>973</v>
      </c>
      <c r="J167" s="33" t="s">
        <v>124</v>
      </c>
      <c r="K167" s="33" t="s">
        <v>1113</v>
      </c>
      <c r="L167" s="38" t="s">
        <v>1361</v>
      </c>
      <c r="M167" s="33" t="s">
        <v>565</v>
      </c>
      <c r="N167" s="33" t="s">
        <v>1852</v>
      </c>
      <c r="O167" s="65">
        <v>43948</v>
      </c>
      <c r="P167" s="65">
        <v>48330</v>
      </c>
      <c r="Q167" s="72"/>
      <c r="R167" s="72"/>
      <c r="S167" s="72"/>
      <c r="T167" s="76" t="str">
        <v>01富山地域</v>
      </c>
      <c r="U167" s="76" t="str">
        <v>13東部</v>
      </c>
    </row>
    <row r="168" spans="1:21" s="29" customFormat="1" ht="33">
      <c r="A168" s="33">
        <v>1610102574</v>
      </c>
      <c r="B168" s="38" t="s">
        <v>552</v>
      </c>
      <c r="C168" s="49" t="s">
        <v>153</v>
      </c>
      <c r="D168" s="33">
        <v>18</v>
      </c>
      <c r="E168" s="33" t="s">
        <v>124</v>
      </c>
      <c r="F168" s="51"/>
      <c r="G168" s="51" t="str">
        <f>IF(COUNTIFS('食事提供加算(2026.06.01)（非表示）'!$C$2:$C$140,$A168,'食事提供加算(2026.06.01)（非表示）'!$E$2:$E$140,$H168)&gt;0,"●","")</f>
        <v>●</v>
      </c>
      <c r="H168" s="51" t="str">
        <f t="shared" si="2"/>
        <v>07</v>
      </c>
      <c r="I168" s="59" t="s">
        <v>1430</v>
      </c>
      <c r="J168" s="33"/>
      <c r="K168" s="33" t="s">
        <v>1126</v>
      </c>
      <c r="L168" s="38" t="s">
        <v>921</v>
      </c>
      <c r="M168" s="33" t="s">
        <v>1651</v>
      </c>
      <c r="N168" s="33" t="s">
        <v>1894</v>
      </c>
      <c r="O168" s="65">
        <v>44105</v>
      </c>
      <c r="P168" s="65">
        <v>46295</v>
      </c>
      <c r="Q168" s="72"/>
      <c r="R168" s="72"/>
      <c r="S168" s="72"/>
      <c r="T168" s="76" t="str">
        <v>01富山地域</v>
      </c>
      <c r="U168" s="76" t="str">
        <v>35月岡</v>
      </c>
    </row>
    <row r="169" spans="1:21" s="29" customFormat="1" ht="33">
      <c r="A169" s="33">
        <v>1610102582</v>
      </c>
      <c r="B169" s="38" t="s">
        <v>63</v>
      </c>
      <c r="C169" s="49" t="s">
        <v>153</v>
      </c>
      <c r="D169" s="33">
        <v>60</v>
      </c>
      <c r="E169" s="33" t="s">
        <v>124</v>
      </c>
      <c r="F169" s="51"/>
      <c r="G169" s="51" t="str">
        <f>IF(COUNTIFS('食事提供加算(2026.06.01)（非表示）'!$C$2:$C$140,$A169,'食事提供加算(2026.06.01)（非表示）'!$E$2:$E$140,$H169)&gt;0,"●","")</f>
        <v/>
      </c>
      <c r="H169" s="51" t="str">
        <f t="shared" si="2"/>
        <v>07</v>
      </c>
      <c r="I169" s="38" t="s">
        <v>496</v>
      </c>
      <c r="J169" s="33"/>
      <c r="K169" s="51" t="s">
        <v>1061</v>
      </c>
      <c r="L169" s="38" t="s">
        <v>1277</v>
      </c>
      <c r="M169" s="33" t="s">
        <v>1674</v>
      </c>
      <c r="N169" s="33" t="s">
        <v>1903</v>
      </c>
      <c r="O169" s="65">
        <v>44136</v>
      </c>
      <c r="P169" s="65">
        <v>46326</v>
      </c>
      <c r="Q169" s="72"/>
      <c r="R169" s="72"/>
      <c r="S169" s="72"/>
      <c r="T169" s="76" t="str">
        <v>02大沢野地域</v>
      </c>
      <c r="U169" s="76" t="str">
        <v>54大沢野地区</v>
      </c>
    </row>
    <row r="170" spans="1:21" s="29" customFormat="1" ht="33">
      <c r="A170" s="33">
        <v>1610102715</v>
      </c>
      <c r="B170" s="38" t="s">
        <v>584</v>
      </c>
      <c r="C170" s="49" t="s">
        <v>153</v>
      </c>
      <c r="D170" s="33">
        <v>6</v>
      </c>
      <c r="E170" s="33"/>
      <c r="F170" s="51"/>
      <c r="G170" s="51" t="str">
        <f>IF(COUNTIFS('食事提供加算(2026.06.01)（非表示）'!$C$2:$C$140,$A170,'食事提供加算(2026.06.01)（非表示）'!$E$2:$E$140,$H170)&gt;0,"●","")</f>
        <v>●</v>
      </c>
      <c r="H170" s="51" t="str">
        <f t="shared" si="2"/>
        <v>07</v>
      </c>
      <c r="I170" s="38" t="s">
        <v>1585</v>
      </c>
      <c r="J170" s="33" t="s">
        <v>124</v>
      </c>
      <c r="K170" s="33" t="s">
        <v>1126</v>
      </c>
      <c r="L170" s="38" t="s">
        <v>214</v>
      </c>
      <c r="M170" s="33" t="s">
        <v>808</v>
      </c>
      <c r="N170" s="33" t="s">
        <v>1904</v>
      </c>
      <c r="O170" s="65">
        <v>44501</v>
      </c>
      <c r="P170" s="65">
        <v>46691</v>
      </c>
      <c r="Q170" s="72"/>
      <c r="R170" s="72"/>
      <c r="S170" s="72"/>
      <c r="T170" s="76" t="str">
        <v>01富山地域</v>
      </c>
      <c r="U170" s="76" t="str">
        <v>35月岡</v>
      </c>
    </row>
    <row r="171" spans="1:21" s="29" customFormat="1" ht="33">
      <c r="A171" s="33">
        <v>1610102723</v>
      </c>
      <c r="B171" s="38" t="s">
        <v>612</v>
      </c>
      <c r="C171" s="49" t="s">
        <v>153</v>
      </c>
      <c r="D171" s="33">
        <v>14</v>
      </c>
      <c r="E171" s="33"/>
      <c r="F171" s="51"/>
      <c r="G171" s="51" t="str">
        <f>IF(COUNTIFS('食事提供加算(2026.06.01)（非表示）'!$C$2:$C$140,$A171,'食事提供加算(2026.06.01)（非表示）'!$E$2:$E$140,$H171)&gt;0,"●","")</f>
        <v>●</v>
      </c>
      <c r="H171" s="51" t="str">
        <f t="shared" si="2"/>
        <v>07</v>
      </c>
      <c r="I171" s="38" t="s">
        <v>2031</v>
      </c>
      <c r="J171" s="33" t="s">
        <v>124</v>
      </c>
      <c r="K171" s="33" t="s">
        <v>1</v>
      </c>
      <c r="L171" s="38" t="s">
        <v>990</v>
      </c>
      <c r="M171" s="33" t="s">
        <v>1676</v>
      </c>
      <c r="N171" s="33" t="s">
        <v>582</v>
      </c>
      <c r="O171" s="65">
        <v>44531</v>
      </c>
      <c r="P171" s="65">
        <v>46721</v>
      </c>
      <c r="Q171" s="72"/>
      <c r="R171" s="72"/>
      <c r="S171" s="72"/>
      <c r="T171" s="76" t="str">
        <v>01富山地域</v>
      </c>
      <c r="U171" s="76" t="str">
        <v>12堀川南</v>
      </c>
    </row>
    <row r="172" spans="1:21" s="29" customFormat="1" ht="33">
      <c r="A172" s="33">
        <v>1610102772</v>
      </c>
      <c r="B172" s="38" t="s">
        <v>391</v>
      </c>
      <c r="C172" s="49" t="s">
        <v>153</v>
      </c>
      <c r="D172" s="33">
        <v>2</v>
      </c>
      <c r="E172" s="33"/>
      <c r="F172" s="51"/>
      <c r="G172" s="51" t="str">
        <f>IF(COUNTIFS('食事提供加算(2026.06.01)（非表示）'!$C$2:$C$140,$A172,'食事提供加算(2026.06.01)（非表示）'!$E$2:$E$140,$H172)&gt;0,"●","")</f>
        <v/>
      </c>
      <c r="H172" s="51" t="str">
        <f t="shared" si="2"/>
        <v>07</v>
      </c>
      <c r="I172" s="38" t="s">
        <v>590</v>
      </c>
      <c r="J172" s="33" t="s">
        <v>124</v>
      </c>
      <c r="K172" s="33" t="s">
        <v>329</v>
      </c>
      <c r="L172" s="38" t="s">
        <v>16</v>
      </c>
      <c r="M172" s="33" t="s">
        <v>1595</v>
      </c>
      <c r="N172" s="33" t="s">
        <v>760</v>
      </c>
      <c r="O172" s="65">
        <v>44652</v>
      </c>
      <c r="P172" s="65">
        <v>46843</v>
      </c>
      <c r="Q172" s="72"/>
      <c r="R172" s="72"/>
      <c r="S172" s="72"/>
      <c r="T172" s="76" t="str">
        <v>01富山地域</v>
      </c>
      <c r="U172" s="76" t="str">
        <v>28藤ノ木</v>
      </c>
    </row>
    <row r="173" spans="1:21" s="29" customFormat="1" ht="33">
      <c r="A173" s="33">
        <v>1610102913</v>
      </c>
      <c r="B173" s="38" t="s">
        <v>615</v>
      </c>
      <c r="C173" s="49" t="s">
        <v>153</v>
      </c>
      <c r="D173" s="33">
        <v>20</v>
      </c>
      <c r="E173" s="33"/>
      <c r="F173" s="51"/>
      <c r="G173" s="51" t="str">
        <f>IF(COUNTIFS('食事提供加算(2026.06.01)（非表示）'!$C$2:$C$140,$A173,'食事提供加算(2026.06.01)（非表示）'!$E$2:$E$140,$H173)&gt;0,"●","")</f>
        <v>●</v>
      </c>
      <c r="H173" s="51" t="str">
        <f t="shared" si="2"/>
        <v>07</v>
      </c>
      <c r="I173" s="38" t="s">
        <v>2032</v>
      </c>
      <c r="J173" s="33"/>
      <c r="K173" s="33" t="s">
        <v>1142</v>
      </c>
      <c r="L173" s="38" t="s">
        <v>1364</v>
      </c>
      <c r="M173" s="33" t="s">
        <v>1678</v>
      </c>
      <c r="N173" s="33" t="s">
        <v>985</v>
      </c>
      <c r="O173" s="65">
        <v>44958</v>
      </c>
      <c r="P173" s="65">
        <v>47149</v>
      </c>
      <c r="Q173" s="72"/>
      <c r="R173" s="72"/>
      <c r="S173" s="72"/>
      <c r="T173" s="76" t="str">
        <v>01富山地域</v>
      </c>
      <c r="U173" s="76" t="str">
        <v>23針原</v>
      </c>
    </row>
    <row r="174" spans="1:21" s="29" customFormat="1" ht="33">
      <c r="A174" s="33">
        <v>1610102970</v>
      </c>
      <c r="B174" s="38" t="s">
        <v>618</v>
      </c>
      <c r="C174" s="49" t="s">
        <v>153</v>
      </c>
      <c r="D174" s="33">
        <v>25</v>
      </c>
      <c r="E174" s="33" t="s">
        <v>124</v>
      </c>
      <c r="F174" s="51"/>
      <c r="G174" s="51" t="str">
        <f>IF(COUNTIFS('食事提供加算(2026.06.01)（非表示）'!$C$2:$C$140,$A174,'食事提供加算(2026.06.01)（非表示）'!$E$2:$E$140,$H174)&gt;0,"●","")</f>
        <v/>
      </c>
      <c r="H174" s="51" t="str">
        <f t="shared" si="2"/>
        <v>07</v>
      </c>
      <c r="I174" s="38" t="s">
        <v>2034</v>
      </c>
      <c r="J174" s="33"/>
      <c r="K174" s="33" t="s">
        <v>1061</v>
      </c>
      <c r="L174" s="38" t="s">
        <v>1365</v>
      </c>
      <c r="M174" s="33" t="s">
        <v>37</v>
      </c>
      <c r="N174" s="33" t="s">
        <v>1905</v>
      </c>
      <c r="O174" s="65">
        <v>45200</v>
      </c>
      <c r="P174" s="65">
        <v>47391</v>
      </c>
      <c r="Q174" s="72"/>
      <c r="R174" s="72"/>
      <c r="S174" s="72"/>
      <c r="T174" s="76" t="str">
        <v>02大沢野地域</v>
      </c>
      <c r="U174" s="76" t="str">
        <v>54大沢野地区</v>
      </c>
    </row>
    <row r="175" spans="1:21" s="29" customFormat="1" ht="33">
      <c r="A175" s="33">
        <v>1610103036</v>
      </c>
      <c r="B175" s="38" t="s">
        <v>452</v>
      </c>
      <c r="C175" s="49" t="s">
        <v>153</v>
      </c>
      <c r="D175" s="33">
        <v>20</v>
      </c>
      <c r="E175" s="33"/>
      <c r="F175" s="51"/>
      <c r="G175" s="51" t="str">
        <f>IF(COUNTIFS('食事提供加算(2026.06.01)（非表示）'!$C$2:$C$140,$A175,'食事提供加算(2026.06.01)（非表示）'!$E$2:$E$140,$H175)&gt;0,"●","")</f>
        <v>●</v>
      </c>
      <c r="H175" s="51" t="str">
        <f t="shared" si="2"/>
        <v>07</v>
      </c>
      <c r="I175" s="38" t="s">
        <v>1489</v>
      </c>
      <c r="J175" s="33"/>
      <c r="K175" s="33" t="s">
        <v>1115</v>
      </c>
      <c r="L175" s="38" t="s">
        <v>1338</v>
      </c>
      <c r="M175" s="51" t="s">
        <v>558</v>
      </c>
      <c r="N175" s="51" t="s">
        <v>1287</v>
      </c>
      <c r="O175" s="65">
        <v>45383</v>
      </c>
      <c r="P175" s="65">
        <v>47573</v>
      </c>
      <c r="Q175" s="72"/>
      <c r="R175" s="72"/>
      <c r="S175" s="72"/>
      <c r="T175" s="76" t="str">
        <v>01富山地域</v>
      </c>
      <c r="U175" s="76" t="str">
        <v>17五福</v>
      </c>
    </row>
    <row r="176" spans="1:21" s="29" customFormat="1" ht="49.5">
      <c r="A176" s="33">
        <v>1610103176</v>
      </c>
      <c r="B176" s="38" t="s">
        <v>458</v>
      </c>
      <c r="C176" s="49" t="s">
        <v>153</v>
      </c>
      <c r="D176" s="33">
        <v>15</v>
      </c>
      <c r="E176" s="33" t="s">
        <v>124</v>
      </c>
      <c r="F176" s="51"/>
      <c r="G176" s="51" t="str">
        <f>IF(COUNTIFS('食事提供加算(2026.06.01)（非表示）'!$C$2:$C$140,$A176,'食事提供加算(2026.06.01)（非表示）'!$E$2:$E$140,$H176)&gt;0,"●","")</f>
        <v>●</v>
      </c>
      <c r="H176" s="51" t="str">
        <f t="shared" si="2"/>
        <v>07</v>
      </c>
      <c r="I176" s="39" t="s">
        <v>1853</v>
      </c>
      <c r="J176" s="33"/>
      <c r="K176" s="33" t="s">
        <v>1119</v>
      </c>
      <c r="L176" s="38" t="s">
        <v>889</v>
      </c>
      <c r="M176" s="33" t="s">
        <v>1679</v>
      </c>
      <c r="N176" s="33" t="s">
        <v>1906</v>
      </c>
      <c r="O176" s="65">
        <v>45658</v>
      </c>
      <c r="P176" s="65">
        <v>47848</v>
      </c>
      <c r="Q176" s="72"/>
      <c r="R176" s="72"/>
      <c r="S176" s="72"/>
      <c r="T176" s="76" t="str">
        <v>05婦中地域</v>
      </c>
      <c r="U176" s="76" t="str">
        <v>73婦中熊野地区</v>
      </c>
    </row>
    <row r="177" spans="1:25" s="29" customFormat="1" ht="33">
      <c r="A177" s="33">
        <v>1610100727</v>
      </c>
      <c r="B177" s="38" t="s">
        <v>623</v>
      </c>
      <c r="C177" s="49" t="s">
        <v>153</v>
      </c>
      <c r="D177" s="33">
        <v>10</v>
      </c>
      <c r="E177" s="33"/>
      <c r="F177" s="51"/>
      <c r="G177" s="51" t="str">
        <f>IF(COUNTIFS('食事提供加算(2026.06.01)（非表示）'!$C$2:$C$140,$A177,'食事提供加算(2026.06.01)（非表示）'!$E$2:$E$140,$H177)&gt;0,"●","")</f>
        <v/>
      </c>
      <c r="H177" s="51" t="str">
        <f t="shared" si="2"/>
        <v>07</v>
      </c>
      <c r="I177" s="38" t="s">
        <v>617</v>
      </c>
      <c r="J177" s="33" t="s">
        <v>124</v>
      </c>
      <c r="K177" s="33" t="s">
        <v>1034</v>
      </c>
      <c r="L177" s="38" t="s">
        <v>1367</v>
      </c>
      <c r="M177" s="33" t="s">
        <v>1144</v>
      </c>
      <c r="N177" s="33" t="s">
        <v>1144</v>
      </c>
      <c r="O177" s="65">
        <v>45748</v>
      </c>
      <c r="P177" s="65">
        <v>47938</v>
      </c>
      <c r="Q177" s="72"/>
      <c r="R177" s="72"/>
      <c r="S177" s="72"/>
      <c r="T177" s="76" t="str">
        <v>01富山地域</v>
      </c>
      <c r="U177" s="76" t="str">
        <v>09西田地方</v>
      </c>
    </row>
    <row r="178" spans="1:25" s="29" customFormat="1" ht="33">
      <c r="A178" s="33">
        <v>1610103424</v>
      </c>
      <c r="B178" s="39" t="s">
        <v>629</v>
      </c>
      <c r="C178" s="49" t="s">
        <v>153</v>
      </c>
      <c r="D178" s="33">
        <v>10</v>
      </c>
      <c r="E178" s="33" t="s">
        <v>124</v>
      </c>
      <c r="F178" s="51"/>
      <c r="G178" s="51" t="str">
        <f>IF(COUNTIFS('食事提供加算(2026.06.01)（非表示）'!$C$2:$C$140,$A178,'食事提供加算(2026.06.01)（非表示）'!$E$2:$E$140,$H178)&gt;0,"●","")</f>
        <v/>
      </c>
      <c r="H178" s="51" t="str">
        <f t="shared" si="2"/>
        <v>07</v>
      </c>
      <c r="I178" s="39" t="s">
        <v>2035</v>
      </c>
      <c r="J178" s="33"/>
      <c r="K178" s="51" t="s">
        <v>554</v>
      </c>
      <c r="L178" s="39" t="s">
        <v>626</v>
      </c>
      <c r="M178" s="51" t="s">
        <v>74</v>
      </c>
      <c r="N178" s="51" t="s">
        <v>1907</v>
      </c>
      <c r="O178" s="65">
        <v>46023</v>
      </c>
      <c r="P178" s="65">
        <v>48213</v>
      </c>
      <c r="Q178" s="72"/>
      <c r="R178" s="72"/>
      <c r="S178" s="72"/>
      <c r="T178" s="76" t="str">
        <v>01富山地域</v>
      </c>
      <c r="U178" s="76" t="str">
        <v>29山室</v>
      </c>
    </row>
    <row r="179" spans="1:25" s="29" customFormat="1" ht="33">
      <c r="A179" s="33">
        <v>1610103457</v>
      </c>
      <c r="B179" s="39" t="s">
        <v>125</v>
      </c>
      <c r="C179" s="49" t="s">
        <v>153</v>
      </c>
      <c r="D179" s="33">
        <v>30</v>
      </c>
      <c r="E179" s="33" t="s">
        <v>124</v>
      </c>
      <c r="F179" s="51"/>
      <c r="G179" s="51" t="str">
        <f>IF(COUNTIFS('食事提供加算(2026.06.01)（非表示）'!$C$2:$C$140,$A179,'食事提供加算(2026.06.01)（非表示）'!$E$2:$E$140,$H179)&gt;0,"●","")</f>
        <v/>
      </c>
      <c r="H179" s="51" t="str">
        <f t="shared" si="2"/>
        <v>07</v>
      </c>
      <c r="I179" s="39" t="s">
        <v>1398</v>
      </c>
      <c r="J179" s="33"/>
      <c r="K179" s="51" t="s">
        <v>1143</v>
      </c>
      <c r="L179" s="39" t="s">
        <v>1033</v>
      </c>
      <c r="M179" s="51" t="s">
        <v>1344</v>
      </c>
      <c r="N179" s="51" t="s">
        <v>630</v>
      </c>
      <c r="O179" s="65">
        <v>46054</v>
      </c>
      <c r="P179" s="71">
        <v>48244</v>
      </c>
      <c r="Q179" s="72"/>
      <c r="R179" s="72"/>
      <c r="S179" s="72"/>
      <c r="T179" s="76" t="str">
        <v>01富山地域</v>
      </c>
      <c r="U179" s="76" t="str">
        <v>25広田</v>
      </c>
    </row>
    <row r="180" spans="1:25" s="29" customFormat="1" ht="33">
      <c r="A180" s="33">
        <v>1610101980</v>
      </c>
      <c r="B180" s="40" t="s">
        <v>2</v>
      </c>
      <c r="C180" s="49" t="s">
        <v>156</v>
      </c>
      <c r="D180" s="33">
        <v>19</v>
      </c>
      <c r="E180" s="33" t="s">
        <v>124</v>
      </c>
      <c r="F180" s="51"/>
      <c r="G180" s="51" t="str">
        <f>IF(COUNTIFS('食事提供加算(2026.06.01)（非表示）'!$C$2:$C$140,$A180,'食事提供加算(2026.06.01)（非表示）'!$E$2:$E$140,$H180)&gt;0,"●","")</f>
        <v/>
      </c>
      <c r="H180" s="51" t="str">
        <f t="shared" si="2"/>
        <v>08</v>
      </c>
      <c r="I180" s="38" t="s">
        <v>40</v>
      </c>
      <c r="J180" s="33"/>
      <c r="K180" s="33" t="s">
        <v>209</v>
      </c>
      <c r="L180" s="38" t="s">
        <v>1334</v>
      </c>
      <c r="M180" s="33" t="s">
        <v>1631</v>
      </c>
      <c r="N180" s="33" t="s">
        <v>1889</v>
      </c>
      <c r="O180" s="65">
        <v>43191</v>
      </c>
      <c r="P180" s="65">
        <v>47573</v>
      </c>
      <c r="Q180" s="72"/>
      <c r="R180" s="72"/>
      <c r="S180" s="72"/>
      <c r="T180" s="76" t="str">
        <v>01富山地域</v>
      </c>
      <c r="U180" s="76" t="str">
        <v>28藤ノ木</v>
      </c>
    </row>
    <row r="181" spans="1:25" s="29" customFormat="1" ht="33">
      <c r="A181" s="33">
        <v>1610102012</v>
      </c>
      <c r="B181" s="40" t="s">
        <v>575</v>
      </c>
      <c r="C181" s="49" t="s">
        <v>156</v>
      </c>
      <c r="D181" s="33">
        <v>11</v>
      </c>
      <c r="E181" s="33" t="s">
        <v>124</v>
      </c>
      <c r="F181" s="51"/>
      <c r="G181" s="51" t="str">
        <f>IF(COUNTIFS('食事提供加算(2026.06.01)（非表示）'!$C$2:$C$140,$A181,'食事提供加算(2026.06.01)（非表示）'!$E$2:$E$140,$H181)&gt;0,"●","")</f>
        <v>●</v>
      </c>
      <c r="H181" s="51" t="str">
        <f t="shared" si="2"/>
        <v>08</v>
      </c>
      <c r="I181" s="38" t="s">
        <v>801</v>
      </c>
      <c r="J181" s="33"/>
      <c r="K181" s="33" t="s">
        <v>1129</v>
      </c>
      <c r="L181" s="38" t="s">
        <v>1354</v>
      </c>
      <c r="M181" s="33" t="s">
        <v>1660</v>
      </c>
      <c r="N181" s="33" t="s">
        <v>1660</v>
      </c>
      <c r="O181" s="65">
        <v>43191</v>
      </c>
      <c r="P181" s="65">
        <v>47573</v>
      </c>
      <c r="Q181" s="72"/>
      <c r="R181" s="72"/>
      <c r="S181" s="72"/>
      <c r="T181" s="76" t="str">
        <v>01富山地域</v>
      </c>
      <c r="U181" s="76" t="str">
        <v>20萩浦</v>
      </c>
    </row>
    <row r="182" spans="1:25" s="29" customFormat="1" ht="33">
      <c r="A182" s="33">
        <v>1610102061</v>
      </c>
      <c r="B182" s="40" t="s">
        <v>470</v>
      </c>
      <c r="C182" s="49" t="s">
        <v>156</v>
      </c>
      <c r="D182" s="33">
        <v>10</v>
      </c>
      <c r="E182" s="33" t="s">
        <v>124</v>
      </c>
      <c r="F182" s="51"/>
      <c r="G182" s="51" t="str">
        <f>IF(COUNTIFS('食事提供加算(2026.06.01)（非表示）'!$C$2:$C$140,$A182,'食事提供加算(2026.06.01)（非表示）'!$E$2:$E$140,$H182)&gt;0,"●","")</f>
        <v>●</v>
      </c>
      <c r="H182" s="51" t="str">
        <f t="shared" si="2"/>
        <v>08</v>
      </c>
      <c r="I182" s="38" t="s">
        <v>2003</v>
      </c>
      <c r="J182" s="33" t="s">
        <v>124</v>
      </c>
      <c r="K182" s="33" t="s">
        <v>1024</v>
      </c>
      <c r="L182" s="38" t="s">
        <v>1330</v>
      </c>
      <c r="M182" s="33" t="s">
        <v>1624</v>
      </c>
      <c r="N182" s="33" t="s">
        <v>1884</v>
      </c>
      <c r="O182" s="65">
        <v>43191</v>
      </c>
      <c r="P182" s="65">
        <v>47573</v>
      </c>
      <c r="Q182" s="72"/>
      <c r="R182" s="72"/>
      <c r="S182" s="72"/>
      <c r="T182" s="76" t="str">
        <v>01富山地域</v>
      </c>
      <c r="U182" s="76" t="str">
        <v>47水橋西部</v>
      </c>
    </row>
    <row r="183" spans="1:25" s="29" customFormat="1" ht="33">
      <c r="A183" s="33">
        <v>1610102079</v>
      </c>
      <c r="B183" s="40" t="s">
        <v>445</v>
      </c>
      <c r="C183" s="49" t="s">
        <v>156</v>
      </c>
      <c r="D183" s="33">
        <v>18</v>
      </c>
      <c r="E183" s="33" t="s">
        <v>124</v>
      </c>
      <c r="F183" s="51"/>
      <c r="G183" s="51" t="str">
        <f>IF(COUNTIFS('食事提供加算(2026.06.01)（非表示）'!$C$2:$C$140,$A183,'食事提供加算(2026.06.01)（非表示）'!$E$2:$E$140,$H183)&gt;0,"●","")</f>
        <v/>
      </c>
      <c r="H183" s="51" t="str">
        <f t="shared" si="2"/>
        <v>08</v>
      </c>
      <c r="I183" s="38" t="s">
        <v>704</v>
      </c>
      <c r="J183" s="33"/>
      <c r="K183" s="33" t="s">
        <v>1130</v>
      </c>
      <c r="L183" s="41" t="s">
        <v>1175</v>
      </c>
      <c r="M183" s="33" t="s">
        <v>1664</v>
      </c>
      <c r="N183" s="33" t="s">
        <v>1274</v>
      </c>
      <c r="O183" s="65">
        <v>43191</v>
      </c>
      <c r="P183" s="65">
        <v>47573</v>
      </c>
      <c r="Q183" s="72"/>
      <c r="R183" s="72"/>
      <c r="S183" s="72"/>
      <c r="T183" s="76" t="str">
        <v>05婦中地域</v>
      </c>
      <c r="U183" s="76" t="str">
        <v>70鵜坂地区</v>
      </c>
    </row>
    <row r="184" spans="1:25" s="29" customFormat="1" ht="33">
      <c r="A184" s="33">
        <v>1610102095</v>
      </c>
      <c r="B184" s="40" t="s">
        <v>587</v>
      </c>
      <c r="C184" s="49" t="s">
        <v>156</v>
      </c>
      <c r="D184" s="33">
        <v>18</v>
      </c>
      <c r="E184" s="33" t="s">
        <v>124</v>
      </c>
      <c r="F184" s="51"/>
      <c r="G184" s="51" t="str">
        <f>IF(COUNTIFS('食事提供加算(2026.06.01)（非表示）'!$C$2:$C$140,$A184,'食事提供加算(2026.06.01)（非表示）'!$E$2:$E$140,$H184)&gt;0,"●","")</f>
        <v/>
      </c>
      <c r="H184" s="51" t="str">
        <f t="shared" si="2"/>
        <v>08</v>
      </c>
      <c r="I184" s="38" t="s">
        <v>1437</v>
      </c>
      <c r="J184" s="33"/>
      <c r="K184" s="33" t="s">
        <v>1131</v>
      </c>
      <c r="L184" s="38" t="s">
        <v>1356</v>
      </c>
      <c r="M184" s="33" t="s">
        <v>578</v>
      </c>
      <c r="N184" s="33" t="s">
        <v>315</v>
      </c>
      <c r="O184" s="65">
        <v>43191</v>
      </c>
      <c r="P184" s="65">
        <v>47573</v>
      </c>
      <c r="Q184" s="72"/>
      <c r="R184" s="72"/>
      <c r="S184" s="72"/>
      <c r="T184" s="76" t="str">
        <v>01富山地域</v>
      </c>
      <c r="U184" s="76" t="str">
        <v>35月岡</v>
      </c>
    </row>
    <row r="185" spans="1:25" s="29" customFormat="1" ht="33">
      <c r="A185" s="33">
        <v>1610102137</v>
      </c>
      <c r="B185" s="40" t="s">
        <v>591</v>
      </c>
      <c r="C185" s="49" t="s">
        <v>156</v>
      </c>
      <c r="D185" s="33">
        <v>25</v>
      </c>
      <c r="E185" s="33" t="s">
        <v>124</v>
      </c>
      <c r="F185" s="51"/>
      <c r="G185" s="51" t="str">
        <f>IF(COUNTIFS('食事提供加算(2026.06.01)（非表示）'!$C$2:$C$140,$A185,'食事提供加算(2026.06.01)（非表示）'!$E$2:$E$140,$H185)&gt;0,"●","")</f>
        <v>●</v>
      </c>
      <c r="H185" s="51" t="str">
        <f t="shared" si="2"/>
        <v>08</v>
      </c>
      <c r="I185" s="38" t="s">
        <v>47</v>
      </c>
      <c r="J185" s="33"/>
      <c r="K185" s="33" t="s">
        <v>50</v>
      </c>
      <c r="L185" s="38" t="s">
        <v>820</v>
      </c>
      <c r="M185" s="33" t="s">
        <v>1667</v>
      </c>
      <c r="N185" s="33" t="s">
        <v>1667</v>
      </c>
      <c r="O185" s="65">
        <v>43191</v>
      </c>
      <c r="P185" s="65">
        <v>47573</v>
      </c>
      <c r="Q185" s="72"/>
      <c r="R185" s="72"/>
      <c r="S185" s="72"/>
      <c r="T185" s="76" t="str">
        <v>01富山地域</v>
      </c>
      <c r="U185" s="76" t="str">
        <v>37八幡</v>
      </c>
    </row>
    <row r="186" spans="1:25" s="29" customFormat="1" ht="33">
      <c r="A186" s="33">
        <v>1610102152</v>
      </c>
      <c r="B186" s="40" t="s">
        <v>547</v>
      </c>
      <c r="C186" s="49" t="s">
        <v>156</v>
      </c>
      <c r="D186" s="33">
        <v>15</v>
      </c>
      <c r="E186" s="33" t="s">
        <v>124</v>
      </c>
      <c r="F186" s="51"/>
      <c r="G186" s="51" t="str">
        <f>IF(COUNTIFS('食事提供加算(2026.06.01)（非表示）'!$C$2:$C$140,$A186,'食事提供加算(2026.06.01)（非表示）'!$E$2:$E$140,$H186)&gt;0,"●","")</f>
        <v>●</v>
      </c>
      <c r="H186" s="51" t="str">
        <f t="shared" si="2"/>
        <v>08</v>
      </c>
      <c r="I186" s="38" t="s">
        <v>1610</v>
      </c>
      <c r="J186" s="33"/>
      <c r="K186" s="33" t="s">
        <v>1067</v>
      </c>
      <c r="L186" s="38" t="s">
        <v>304</v>
      </c>
      <c r="M186" s="33" t="s">
        <v>1668</v>
      </c>
      <c r="N186" s="33" t="s">
        <v>1668</v>
      </c>
      <c r="O186" s="65">
        <v>43191</v>
      </c>
      <c r="P186" s="65">
        <v>47573</v>
      </c>
      <c r="Q186" s="72"/>
      <c r="R186" s="72"/>
      <c r="S186" s="72"/>
      <c r="T186" s="76" t="str">
        <v>01富山地域</v>
      </c>
      <c r="U186" s="76" t="str">
        <v>29山室</v>
      </c>
    </row>
    <row r="187" spans="1:25" s="29" customFormat="1" ht="33">
      <c r="A187" s="33">
        <v>1610102160</v>
      </c>
      <c r="B187" s="40" t="s">
        <v>598</v>
      </c>
      <c r="C187" s="49" t="s">
        <v>156</v>
      </c>
      <c r="D187" s="33">
        <v>25</v>
      </c>
      <c r="E187" s="33" t="s">
        <v>124</v>
      </c>
      <c r="F187" s="51"/>
      <c r="G187" s="51" t="str">
        <f>IF(COUNTIFS('食事提供加算(2026.06.01)（非表示）'!$C$2:$C$140,$A187,'食事提供加算(2026.06.01)（非表示）'!$E$2:$E$140,$H187)&gt;0,"●","")</f>
        <v>●</v>
      </c>
      <c r="H187" s="51" t="str">
        <f t="shared" si="2"/>
        <v>08</v>
      </c>
      <c r="I187" s="38" t="s">
        <v>47</v>
      </c>
      <c r="J187" s="33"/>
      <c r="K187" s="33" t="s">
        <v>92</v>
      </c>
      <c r="L187" s="38" t="s">
        <v>1328</v>
      </c>
      <c r="M187" s="33" t="s">
        <v>903</v>
      </c>
      <c r="N187" s="33" t="s">
        <v>1899</v>
      </c>
      <c r="O187" s="65">
        <v>43191</v>
      </c>
      <c r="P187" s="65">
        <v>47573</v>
      </c>
      <c r="Q187" s="72"/>
      <c r="R187" s="72"/>
      <c r="S187" s="72"/>
      <c r="T187" s="76" t="str">
        <v>01富山地域</v>
      </c>
      <c r="U187" s="76" t="str">
        <v>36四方</v>
      </c>
      <c r="Y187" s="80"/>
    </row>
    <row r="188" spans="1:25" s="29" customFormat="1" ht="33">
      <c r="A188" s="33">
        <v>1610102376</v>
      </c>
      <c r="B188" s="38" t="s">
        <v>632</v>
      </c>
      <c r="C188" s="49" t="s">
        <v>156</v>
      </c>
      <c r="D188" s="33">
        <v>10</v>
      </c>
      <c r="E188" s="33"/>
      <c r="F188" s="51"/>
      <c r="G188" s="51" t="str">
        <f>IF(COUNTIFS('食事提供加算(2026.06.01)（非表示）'!$C$2:$C$140,$A188,'食事提供加算(2026.06.01)（非表示）'!$E$2:$E$140,$H188)&gt;0,"●","")</f>
        <v>●</v>
      </c>
      <c r="H188" s="51" t="str">
        <f t="shared" si="2"/>
        <v>08</v>
      </c>
      <c r="I188" s="38" t="s">
        <v>2017</v>
      </c>
      <c r="J188" s="33" t="s">
        <v>124</v>
      </c>
      <c r="K188" s="33" t="s">
        <v>1106</v>
      </c>
      <c r="L188" s="38" t="s">
        <v>1324</v>
      </c>
      <c r="M188" s="33" t="s">
        <v>1638</v>
      </c>
      <c r="N188" s="33" t="s">
        <v>1063</v>
      </c>
      <c r="O188" s="65">
        <v>43556</v>
      </c>
      <c r="P188" s="65">
        <v>47938</v>
      </c>
      <c r="Q188" s="72"/>
      <c r="R188" s="72"/>
      <c r="S188" s="72"/>
      <c r="T188" s="76" t="str">
        <v>01富山地域</v>
      </c>
      <c r="U188" s="76" t="str">
        <v>23針原</v>
      </c>
      <c r="Y188" s="80"/>
    </row>
    <row r="189" spans="1:25" s="29" customFormat="1" ht="33">
      <c r="A189" s="33">
        <v>1610102541</v>
      </c>
      <c r="B189" s="40" t="s">
        <v>604</v>
      </c>
      <c r="C189" s="49" t="s">
        <v>156</v>
      </c>
      <c r="D189" s="33">
        <v>10</v>
      </c>
      <c r="E189" s="33" t="s">
        <v>124</v>
      </c>
      <c r="F189" s="51"/>
      <c r="G189" s="51" t="str">
        <f>IF(COUNTIFS('食事提供加算(2026.06.01)（非表示）'!$C$2:$C$140,$A189,'食事提供加算(2026.06.01)（非表示）'!$E$2:$E$140,$H189)&gt;0,"●","")</f>
        <v/>
      </c>
      <c r="H189" s="51" t="str">
        <f t="shared" si="2"/>
        <v>08</v>
      </c>
      <c r="I189" s="38" t="s">
        <v>1240</v>
      </c>
      <c r="J189" s="33"/>
      <c r="K189" s="33" t="s">
        <v>1078</v>
      </c>
      <c r="L189" s="38" t="s">
        <v>1359</v>
      </c>
      <c r="M189" s="33" t="s">
        <v>1335</v>
      </c>
      <c r="N189" s="33" t="s">
        <v>1335</v>
      </c>
      <c r="O189" s="65">
        <v>43922</v>
      </c>
      <c r="P189" s="65">
        <v>48304</v>
      </c>
      <c r="Q189" s="72"/>
      <c r="R189" s="72"/>
      <c r="S189" s="72"/>
      <c r="T189" s="76" t="str">
        <v>01富山地域</v>
      </c>
      <c r="U189" s="76" t="str">
        <v>17五福</v>
      </c>
      <c r="Y189" s="80"/>
    </row>
    <row r="190" spans="1:25" s="29" customFormat="1" ht="49.5">
      <c r="A190" s="33">
        <v>1610103176</v>
      </c>
      <c r="B190" s="38" t="s">
        <v>458</v>
      </c>
      <c r="C190" s="49" t="s">
        <v>156</v>
      </c>
      <c r="D190" s="33">
        <v>15</v>
      </c>
      <c r="E190" s="33" t="s">
        <v>124</v>
      </c>
      <c r="F190" s="51"/>
      <c r="G190" s="51" t="str">
        <f>IF(COUNTIFS('食事提供加算(2026.06.01)（非表示）'!$C$2:$C$140,$A190,'食事提供加算(2026.06.01)（非表示）'!$E$2:$E$140,$H190)&gt;0,"●","")</f>
        <v>●</v>
      </c>
      <c r="H190" s="51" t="str">
        <f t="shared" si="2"/>
        <v>08</v>
      </c>
      <c r="I190" s="38" t="s">
        <v>1853</v>
      </c>
      <c r="J190" s="33"/>
      <c r="K190" s="33" t="s">
        <v>1119</v>
      </c>
      <c r="L190" s="38" t="s">
        <v>889</v>
      </c>
      <c r="M190" s="33" t="s">
        <v>1679</v>
      </c>
      <c r="N190" s="33" t="s">
        <v>1906</v>
      </c>
      <c r="O190" s="65">
        <v>45658</v>
      </c>
      <c r="P190" s="65">
        <v>47848</v>
      </c>
      <c r="Q190" s="72"/>
      <c r="R190" s="72"/>
      <c r="S190" s="72"/>
      <c r="T190" s="76" t="str">
        <v>05婦中地域</v>
      </c>
      <c r="U190" s="76" t="str">
        <v>73婦中熊野地区</v>
      </c>
    </row>
    <row r="191" spans="1:25" s="29" customFormat="1" ht="33">
      <c r="A191" s="33">
        <v>1610100149</v>
      </c>
      <c r="B191" s="38" t="s">
        <v>57</v>
      </c>
      <c r="C191" s="49" t="s">
        <v>55</v>
      </c>
      <c r="D191" s="51" t="s">
        <v>2146</v>
      </c>
      <c r="E191" s="51"/>
      <c r="F191" s="51"/>
      <c r="G191" s="51" t="str">
        <f>IF(COUNTIFS('食事提供加算(2026.06.01)（非表示）'!$C$2:$C$140,$A191,'食事提供加算(2026.06.01)（非表示）'!$E$2:$E$140,$H191)&gt;0,"●","")</f>
        <v/>
      </c>
      <c r="H191" s="51" t="str">
        <f t="shared" si="2"/>
        <v>09</v>
      </c>
      <c r="I191" s="38" t="s">
        <v>2018</v>
      </c>
      <c r="J191" s="33" t="s">
        <v>124</v>
      </c>
      <c r="K191" s="33" t="s">
        <v>1028</v>
      </c>
      <c r="L191" s="38" t="s">
        <v>1326</v>
      </c>
      <c r="M191" s="33" t="s">
        <v>1056</v>
      </c>
      <c r="N191" s="33" t="s">
        <v>798</v>
      </c>
      <c r="O191" s="65">
        <v>40269</v>
      </c>
      <c r="P191" s="65">
        <v>46843</v>
      </c>
      <c r="Q191" s="72"/>
      <c r="R191" s="72"/>
      <c r="S191" s="72"/>
      <c r="T191" s="76" t="str">
        <v>02大沢野地域</v>
      </c>
      <c r="U191" s="76" t="str">
        <v>53船峅地区</v>
      </c>
    </row>
    <row r="192" spans="1:25" s="29" customFormat="1" ht="33">
      <c r="A192" s="33">
        <v>1610101949</v>
      </c>
      <c r="B192" s="38" t="s">
        <v>635</v>
      </c>
      <c r="C192" s="49" t="s">
        <v>55</v>
      </c>
      <c r="D192" s="33">
        <v>9</v>
      </c>
      <c r="E192" s="33"/>
      <c r="F192" s="51"/>
      <c r="G192" s="51" t="str">
        <f>IF(COUNTIFS('食事提供加算(2026.06.01)（非表示）'!$C$2:$C$140,$A192,'食事提供加算(2026.06.01)（非表示）'!$E$2:$E$140,$H192)&gt;0,"●","")</f>
        <v>●</v>
      </c>
      <c r="H192" s="51" t="str">
        <f t="shared" si="2"/>
        <v>09</v>
      </c>
      <c r="I192" s="38" t="s">
        <v>999</v>
      </c>
      <c r="J192" s="33" t="s">
        <v>124</v>
      </c>
      <c r="K192" s="33" t="s">
        <v>517</v>
      </c>
      <c r="L192" s="38" t="s">
        <v>1369</v>
      </c>
      <c r="M192" s="33" t="s">
        <v>1681</v>
      </c>
      <c r="N192" s="33" t="s">
        <v>1908</v>
      </c>
      <c r="O192" s="65">
        <v>42887</v>
      </c>
      <c r="P192" s="65">
        <v>47269</v>
      </c>
      <c r="Q192" s="72"/>
      <c r="R192" s="72"/>
      <c r="S192" s="72"/>
      <c r="T192" s="76" t="str">
        <v>01富山地域</v>
      </c>
      <c r="U192" s="76" t="str">
        <v>19岩瀬</v>
      </c>
    </row>
    <row r="193" spans="1:25" s="29" customFormat="1" ht="33">
      <c r="A193" s="33">
        <v>1610101980</v>
      </c>
      <c r="B193" s="40" t="s">
        <v>2</v>
      </c>
      <c r="C193" s="49" t="s">
        <v>55</v>
      </c>
      <c r="D193" s="33">
        <v>19</v>
      </c>
      <c r="E193" s="33" t="s">
        <v>124</v>
      </c>
      <c r="F193" s="51"/>
      <c r="G193" s="51" t="str">
        <f>IF(COUNTIFS('食事提供加算(2026.06.01)（非表示）'!$C$2:$C$140,$A193,'食事提供加算(2026.06.01)（非表示）'!$E$2:$E$140,$H193)&gt;0,"●","")</f>
        <v/>
      </c>
      <c r="H193" s="51" t="str">
        <f t="shared" si="2"/>
        <v>09</v>
      </c>
      <c r="I193" s="38" t="s">
        <v>40</v>
      </c>
      <c r="J193" s="33"/>
      <c r="K193" s="33" t="s">
        <v>209</v>
      </c>
      <c r="L193" s="38" t="s">
        <v>1334</v>
      </c>
      <c r="M193" s="33" t="s">
        <v>1631</v>
      </c>
      <c r="N193" s="33" t="s">
        <v>1889</v>
      </c>
      <c r="O193" s="65">
        <v>43191</v>
      </c>
      <c r="P193" s="65">
        <v>47573</v>
      </c>
      <c r="Q193" s="72"/>
      <c r="R193" s="72"/>
      <c r="S193" s="72"/>
      <c r="T193" s="76" t="str">
        <v>01富山地域</v>
      </c>
      <c r="U193" s="76" t="str">
        <v>28藤ノ木</v>
      </c>
      <c r="Y193" s="80" t="s">
        <v>2135</v>
      </c>
    </row>
    <row r="194" spans="1:25" s="29" customFormat="1" ht="33">
      <c r="A194" s="33">
        <v>1610102061</v>
      </c>
      <c r="B194" s="40" t="s">
        <v>470</v>
      </c>
      <c r="C194" s="49" t="s">
        <v>55</v>
      </c>
      <c r="D194" s="33">
        <v>10</v>
      </c>
      <c r="E194" s="33" t="s">
        <v>124</v>
      </c>
      <c r="F194" s="51"/>
      <c r="G194" s="51" t="str">
        <f>IF(COUNTIFS('食事提供加算(2026.06.01)（非表示）'!$C$2:$C$140,$A194,'食事提供加算(2026.06.01)（非表示）'!$E$2:$E$140,$H194)&gt;0,"●","")</f>
        <v>●</v>
      </c>
      <c r="H194" s="51" t="str">
        <f t="shared" ref="H194:H257" si="3">LEFT(C194,2)</f>
        <v>09</v>
      </c>
      <c r="I194" s="38" t="s">
        <v>2003</v>
      </c>
      <c r="J194" s="33" t="s">
        <v>124</v>
      </c>
      <c r="K194" s="33" t="s">
        <v>1024</v>
      </c>
      <c r="L194" s="38" t="s">
        <v>1330</v>
      </c>
      <c r="M194" s="33" t="s">
        <v>1663</v>
      </c>
      <c r="N194" s="33" t="s">
        <v>1884</v>
      </c>
      <c r="O194" s="65">
        <v>43191</v>
      </c>
      <c r="P194" s="65">
        <v>47573</v>
      </c>
      <c r="Q194" s="72"/>
      <c r="R194" s="72"/>
      <c r="S194" s="72"/>
      <c r="T194" s="76" t="str">
        <v>01富山地域</v>
      </c>
      <c r="U194" s="76" t="str">
        <v>47水橋西部</v>
      </c>
    </row>
    <row r="195" spans="1:25" s="29" customFormat="1" ht="33">
      <c r="A195" s="33">
        <v>1610102087</v>
      </c>
      <c r="B195" s="40" t="s">
        <v>355</v>
      </c>
      <c r="C195" s="49" t="s">
        <v>55</v>
      </c>
      <c r="D195" s="33">
        <v>10</v>
      </c>
      <c r="E195" s="33" t="s">
        <v>124</v>
      </c>
      <c r="F195" s="51"/>
      <c r="G195" s="51" t="str">
        <f>IF(COUNTIFS('食事提供加算(2026.06.01)（非表示）'!$C$2:$C$140,$A195,'食事提供加算(2026.06.01)（非表示）'!$E$2:$E$140,$H195)&gt;0,"●","")</f>
        <v/>
      </c>
      <c r="H195" s="51" t="str">
        <f t="shared" si="3"/>
        <v>09</v>
      </c>
      <c r="I195" s="38" t="s">
        <v>1040</v>
      </c>
      <c r="J195" s="33"/>
      <c r="K195" s="33" t="s">
        <v>140</v>
      </c>
      <c r="L195" s="38" t="s">
        <v>34</v>
      </c>
      <c r="M195" s="33" t="s">
        <v>180</v>
      </c>
      <c r="N195" s="33" t="s">
        <v>180</v>
      </c>
      <c r="O195" s="65">
        <v>43191</v>
      </c>
      <c r="P195" s="65">
        <v>47573</v>
      </c>
      <c r="Q195" s="72"/>
      <c r="R195" s="72"/>
      <c r="S195" s="72"/>
      <c r="T195" s="76" t="str">
        <v>01富山地域</v>
      </c>
      <c r="U195" s="76" t="str">
        <v>11堀川</v>
      </c>
    </row>
    <row r="196" spans="1:25" s="29" customFormat="1" ht="33">
      <c r="A196" s="33">
        <v>1610102137</v>
      </c>
      <c r="B196" s="40" t="s">
        <v>591</v>
      </c>
      <c r="C196" s="49" t="s">
        <v>55</v>
      </c>
      <c r="D196" s="33">
        <v>25</v>
      </c>
      <c r="E196" s="33" t="s">
        <v>124</v>
      </c>
      <c r="F196" s="51"/>
      <c r="G196" s="51" t="str">
        <f>IF(COUNTIFS('食事提供加算(2026.06.01)（非表示）'!$C$2:$C$140,$A196,'食事提供加算(2026.06.01)（非表示）'!$E$2:$E$140,$H196)&gt;0,"●","")</f>
        <v>●</v>
      </c>
      <c r="H196" s="51" t="str">
        <f t="shared" si="3"/>
        <v>09</v>
      </c>
      <c r="I196" s="38" t="s">
        <v>47</v>
      </c>
      <c r="J196" s="33"/>
      <c r="K196" s="33" t="s">
        <v>50</v>
      </c>
      <c r="L196" s="38" t="s">
        <v>820</v>
      </c>
      <c r="M196" s="33" t="s">
        <v>1667</v>
      </c>
      <c r="N196" s="33" t="s">
        <v>1895</v>
      </c>
      <c r="O196" s="65">
        <v>43191</v>
      </c>
      <c r="P196" s="65">
        <v>47573</v>
      </c>
      <c r="Q196" s="72"/>
      <c r="R196" s="72"/>
      <c r="S196" s="72"/>
      <c r="T196" s="76" t="str">
        <v>01富山地域</v>
      </c>
      <c r="U196" s="76" t="str">
        <v>37八幡</v>
      </c>
    </row>
    <row r="197" spans="1:25" s="29" customFormat="1" ht="33">
      <c r="A197" s="33">
        <v>1610102145</v>
      </c>
      <c r="B197" s="40" t="s">
        <v>597</v>
      </c>
      <c r="C197" s="49" t="s">
        <v>55</v>
      </c>
      <c r="D197" s="33">
        <v>18</v>
      </c>
      <c r="E197" s="33" t="s">
        <v>124</v>
      </c>
      <c r="F197" s="51"/>
      <c r="G197" s="51" t="str">
        <f>IF(COUNTIFS('食事提供加算(2026.06.01)（非表示）'!$C$2:$C$140,$A197,'食事提供加算(2026.06.01)（非表示）'!$E$2:$E$140,$H197)&gt;0,"●","")</f>
        <v>●</v>
      </c>
      <c r="H197" s="51" t="str">
        <f t="shared" si="3"/>
        <v>09</v>
      </c>
      <c r="I197" s="38" t="s">
        <v>2029</v>
      </c>
      <c r="J197" s="33"/>
      <c r="K197" s="33" t="s">
        <v>715</v>
      </c>
      <c r="L197" s="38" t="s">
        <v>502</v>
      </c>
      <c r="M197" s="33" t="s">
        <v>947</v>
      </c>
      <c r="N197" s="33" t="s">
        <v>1088</v>
      </c>
      <c r="O197" s="65">
        <v>43191</v>
      </c>
      <c r="P197" s="65">
        <v>47573</v>
      </c>
      <c r="Q197" s="72"/>
      <c r="R197" s="72"/>
      <c r="S197" s="72"/>
      <c r="T197" s="76" t="str">
        <v>01富山地域</v>
      </c>
      <c r="U197" s="76" t="str">
        <v>23針原</v>
      </c>
    </row>
    <row r="198" spans="1:25" s="29" customFormat="1" ht="33">
      <c r="A198" s="33">
        <v>1610102152</v>
      </c>
      <c r="B198" s="40" t="s">
        <v>547</v>
      </c>
      <c r="C198" s="49" t="s">
        <v>55</v>
      </c>
      <c r="D198" s="33">
        <v>15</v>
      </c>
      <c r="E198" s="33" t="s">
        <v>124</v>
      </c>
      <c r="F198" s="51"/>
      <c r="G198" s="51" t="str">
        <f>IF(COUNTIFS('食事提供加算(2026.06.01)（非表示）'!$C$2:$C$140,$A198,'食事提供加算(2026.06.01)（非表示）'!$E$2:$E$140,$H198)&gt;0,"●","")</f>
        <v>●</v>
      </c>
      <c r="H198" s="51" t="str">
        <f t="shared" si="3"/>
        <v>09</v>
      </c>
      <c r="I198" s="38" t="s">
        <v>1610</v>
      </c>
      <c r="J198" s="33"/>
      <c r="K198" s="33" t="s">
        <v>1067</v>
      </c>
      <c r="L198" s="38" t="s">
        <v>304</v>
      </c>
      <c r="M198" s="33" t="s">
        <v>1668</v>
      </c>
      <c r="N198" s="33" t="s">
        <v>1668</v>
      </c>
      <c r="O198" s="65">
        <v>43191</v>
      </c>
      <c r="P198" s="65">
        <v>47573</v>
      </c>
      <c r="Q198" s="72"/>
      <c r="R198" s="72"/>
      <c r="S198" s="72"/>
      <c r="T198" s="76" t="str">
        <v>01富山地域</v>
      </c>
      <c r="U198" s="76" t="str">
        <v>29山室</v>
      </c>
    </row>
    <row r="199" spans="1:25" s="29" customFormat="1" ht="33">
      <c r="A199" s="33">
        <v>1610102160</v>
      </c>
      <c r="B199" s="40" t="s">
        <v>598</v>
      </c>
      <c r="C199" s="49" t="s">
        <v>55</v>
      </c>
      <c r="D199" s="33">
        <v>25</v>
      </c>
      <c r="E199" s="33" t="s">
        <v>124</v>
      </c>
      <c r="F199" s="51"/>
      <c r="G199" s="51" t="str">
        <f>IF(COUNTIFS('食事提供加算(2026.06.01)（非表示）'!$C$2:$C$140,$A199,'食事提供加算(2026.06.01)（非表示）'!$E$2:$E$140,$H199)&gt;0,"●","")</f>
        <v>●</v>
      </c>
      <c r="H199" s="51" t="str">
        <f t="shared" si="3"/>
        <v>09</v>
      </c>
      <c r="I199" s="38" t="s">
        <v>47</v>
      </c>
      <c r="J199" s="33"/>
      <c r="K199" s="33" t="s">
        <v>92</v>
      </c>
      <c r="L199" s="38" t="s">
        <v>1328</v>
      </c>
      <c r="M199" s="33" t="s">
        <v>903</v>
      </c>
      <c r="N199" s="33" t="s">
        <v>1899</v>
      </c>
      <c r="O199" s="65">
        <v>43191</v>
      </c>
      <c r="P199" s="65">
        <v>47573</v>
      </c>
      <c r="Q199" s="72"/>
      <c r="R199" s="72"/>
      <c r="S199" s="72"/>
      <c r="T199" s="76" t="str">
        <v>01富山地域</v>
      </c>
      <c r="U199" s="76" t="str">
        <v>36四方</v>
      </c>
    </row>
    <row r="200" spans="1:25" s="29" customFormat="1" ht="33">
      <c r="A200" s="33">
        <v>1610102186</v>
      </c>
      <c r="B200" s="40" t="s">
        <v>599</v>
      </c>
      <c r="C200" s="49" t="s">
        <v>55</v>
      </c>
      <c r="D200" s="33">
        <v>18</v>
      </c>
      <c r="E200" s="33" t="s">
        <v>124</v>
      </c>
      <c r="F200" s="51"/>
      <c r="G200" s="51" t="str">
        <f>IF(COUNTIFS('食事提供加算(2026.06.01)（非表示）'!$C$2:$C$140,$A200,'食事提供加算(2026.06.01)（非表示）'!$E$2:$E$140,$H200)&gt;0,"●","")</f>
        <v>●</v>
      </c>
      <c r="H200" s="51" t="str">
        <f t="shared" si="3"/>
        <v>09</v>
      </c>
      <c r="I200" s="38" t="s">
        <v>891</v>
      </c>
      <c r="J200" s="33"/>
      <c r="K200" s="33" t="s">
        <v>1132</v>
      </c>
      <c r="L200" s="38" t="s">
        <v>1357</v>
      </c>
      <c r="M200" s="33" t="s">
        <v>1670</v>
      </c>
      <c r="N200" s="33" t="s">
        <v>1900</v>
      </c>
      <c r="O200" s="65">
        <v>43191</v>
      </c>
      <c r="P200" s="65">
        <v>47573</v>
      </c>
      <c r="Q200" s="72"/>
      <c r="R200" s="72"/>
      <c r="S200" s="72"/>
      <c r="T200" s="76" t="str">
        <v>01富山地域</v>
      </c>
      <c r="U200" s="76" t="str">
        <v>29山室</v>
      </c>
    </row>
    <row r="201" spans="1:25" s="29" customFormat="1" ht="33">
      <c r="A201" s="33">
        <v>1610102376</v>
      </c>
      <c r="B201" s="38" t="s">
        <v>632</v>
      </c>
      <c r="C201" s="49" t="s">
        <v>55</v>
      </c>
      <c r="D201" s="33">
        <v>10</v>
      </c>
      <c r="E201" s="33"/>
      <c r="F201" s="51"/>
      <c r="G201" s="51" t="str">
        <f>IF(COUNTIFS('食事提供加算(2026.06.01)（非表示）'!$C$2:$C$140,$A201,'食事提供加算(2026.06.01)（非表示）'!$E$2:$E$140,$H201)&gt;0,"●","")</f>
        <v>●</v>
      </c>
      <c r="H201" s="51" t="str">
        <f t="shared" si="3"/>
        <v>09</v>
      </c>
      <c r="I201" s="38" t="s">
        <v>2017</v>
      </c>
      <c r="J201" s="33" t="s">
        <v>124</v>
      </c>
      <c r="K201" s="33" t="s">
        <v>1106</v>
      </c>
      <c r="L201" s="38" t="s">
        <v>1324</v>
      </c>
      <c r="M201" s="33" t="s">
        <v>1638</v>
      </c>
      <c r="N201" s="33" t="s">
        <v>1063</v>
      </c>
      <c r="O201" s="65">
        <v>43556</v>
      </c>
      <c r="P201" s="65">
        <v>47938</v>
      </c>
      <c r="Q201" s="72"/>
      <c r="R201" s="72"/>
      <c r="S201" s="72"/>
      <c r="T201" s="76" t="str">
        <v>01富山地域</v>
      </c>
      <c r="U201" s="76" t="str">
        <v>23針原</v>
      </c>
    </row>
    <row r="202" spans="1:25" s="29" customFormat="1" ht="33">
      <c r="A202" s="33">
        <v>1610102442</v>
      </c>
      <c r="B202" s="40" t="s">
        <v>601</v>
      </c>
      <c r="C202" s="49" t="s">
        <v>55</v>
      </c>
      <c r="D202" s="33">
        <v>28</v>
      </c>
      <c r="E202" s="33" t="s">
        <v>124</v>
      </c>
      <c r="F202" s="51"/>
      <c r="G202" s="51" t="str">
        <f>IF(COUNTIFS('食事提供加算(2026.06.01)（非表示）'!$C$2:$C$140,$A202,'食事提供加算(2026.06.01)（非表示）'!$E$2:$E$140,$H202)&gt;0,"●","")</f>
        <v/>
      </c>
      <c r="H202" s="51" t="str">
        <f t="shared" si="3"/>
        <v>09</v>
      </c>
      <c r="I202" s="38" t="s">
        <v>425</v>
      </c>
      <c r="J202" s="33"/>
      <c r="K202" s="33" t="s">
        <v>975</v>
      </c>
      <c r="L202" s="38" t="s">
        <v>1306</v>
      </c>
      <c r="M202" s="33" t="s">
        <v>1671</v>
      </c>
      <c r="N202" s="33" t="s">
        <v>1671</v>
      </c>
      <c r="O202" s="65">
        <v>43862</v>
      </c>
      <c r="P202" s="65">
        <v>48244</v>
      </c>
      <c r="Q202" s="72"/>
      <c r="R202" s="72"/>
      <c r="S202" s="72"/>
      <c r="T202" s="76" t="str">
        <v>01富山地域</v>
      </c>
      <c r="U202" s="76" t="str">
        <v>40呉羽</v>
      </c>
    </row>
    <row r="203" spans="1:25" s="29" customFormat="1" ht="33">
      <c r="A203" s="33">
        <v>1610102541</v>
      </c>
      <c r="B203" s="40" t="s">
        <v>604</v>
      </c>
      <c r="C203" s="49" t="s">
        <v>55</v>
      </c>
      <c r="D203" s="33">
        <v>10</v>
      </c>
      <c r="E203" s="33" t="s">
        <v>124</v>
      </c>
      <c r="F203" s="51"/>
      <c r="G203" s="51" t="str">
        <f>IF(COUNTIFS('食事提供加算(2026.06.01)（非表示）'!$C$2:$C$140,$A203,'食事提供加算(2026.06.01)（非表示）'!$E$2:$E$140,$H203)&gt;0,"●","")</f>
        <v/>
      </c>
      <c r="H203" s="51" t="str">
        <f t="shared" si="3"/>
        <v>09</v>
      </c>
      <c r="I203" s="38" t="s">
        <v>1240</v>
      </c>
      <c r="J203" s="33"/>
      <c r="K203" s="33" t="s">
        <v>1078</v>
      </c>
      <c r="L203" s="38" t="s">
        <v>1359</v>
      </c>
      <c r="M203" s="33" t="s">
        <v>1335</v>
      </c>
      <c r="N203" s="33" t="s">
        <v>1335</v>
      </c>
      <c r="O203" s="65">
        <v>43922</v>
      </c>
      <c r="P203" s="65">
        <v>48304</v>
      </c>
      <c r="Q203" s="72"/>
      <c r="R203" s="72"/>
      <c r="S203" s="72"/>
      <c r="T203" s="76" t="str">
        <v>01富山地域</v>
      </c>
      <c r="U203" s="76" t="str">
        <v>17五福</v>
      </c>
    </row>
    <row r="204" spans="1:25" s="29" customFormat="1" ht="33">
      <c r="A204" s="33">
        <v>1610102616</v>
      </c>
      <c r="B204" s="38" t="s">
        <v>138</v>
      </c>
      <c r="C204" s="49" t="s">
        <v>55</v>
      </c>
      <c r="D204" s="33">
        <v>6</v>
      </c>
      <c r="E204" s="33"/>
      <c r="F204" s="51"/>
      <c r="G204" s="51" t="str">
        <f>IF(COUNTIFS('食事提供加算(2026.06.01)（非表示）'!$C$2:$C$140,$A204,'食事提供加算(2026.06.01)（非表示）'!$E$2:$E$140,$H204)&gt;0,"●","")</f>
        <v>●</v>
      </c>
      <c r="H204" s="51" t="str">
        <f t="shared" si="3"/>
        <v>09</v>
      </c>
      <c r="I204" s="38" t="s">
        <v>1968</v>
      </c>
      <c r="J204" s="33" t="s">
        <v>124</v>
      </c>
      <c r="K204" s="33" t="s">
        <v>1147</v>
      </c>
      <c r="L204" s="38" t="s">
        <v>387</v>
      </c>
      <c r="M204" s="33" t="s">
        <v>785</v>
      </c>
      <c r="N204" s="33" t="s">
        <v>295</v>
      </c>
      <c r="O204" s="65">
        <v>44287</v>
      </c>
      <c r="P204" s="65">
        <v>46477</v>
      </c>
      <c r="Q204" s="72"/>
      <c r="R204" s="72"/>
      <c r="S204" s="72"/>
      <c r="T204" s="76" t="str">
        <v>03大山地域</v>
      </c>
      <c r="U204" s="76" t="str">
        <v>58大庄地区</v>
      </c>
    </row>
    <row r="205" spans="1:25" s="29" customFormat="1" ht="33">
      <c r="A205" s="33">
        <v>1610102731</v>
      </c>
      <c r="B205" s="38" t="s">
        <v>638</v>
      </c>
      <c r="C205" s="49" t="s">
        <v>55</v>
      </c>
      <c r="D205" s="33">
        <v>20</v>
      </c>
      <c r="E205" s="33"/>
      <c r="F205" s="51"/>
      <c r="G205" s="51" t="str">
        <f>IF(COUNTIFS('食事提供加算(2026.06.01)（非表示）'!$C$2:$C$140,$A205,'食事提供加算(2026.06.01)（非表示）'!$E$2:$E$140,$H205)&gt;0,"●","")</f>
        <v>●</v>
      </c>
      <c r="H205" s="51" t="str">
        <f t="shared" si="3"/>
        <v>09</v>
      </c>
      <c r="I205" s="38" t="s">
        <v>1259</v>
      </c>
      <c r="J205" s="33"/>
      <c r="K205" s="33" t="s">
        <v>616</v>
      </c>
      <c r="L205" s="38" t="s">
        <v>1370</v>
      </c>
      <c r="M205" s="33" t="s">
        <v>1682</v>
      </c>
      <c r="N205" s="33" t="s">
        <v>958</v>
      </c>
      <c r="O205" s="65">
        <v>44562</v>
      </c>
      <c r="P205" s="65">
        <v>46752</v>
      </c>
      <c r="Q205" s="72"/>
      <c r="R205" s="72"/>
      <c r="S205" s="72"/>
      <c r="T205" s="76" t="str">
        <v>01富山地域</v>
      </c>
      <c r="U205" s="76" t="str">
        <v>10光陽</v>
      </c>
    </row>
    <row r="206" spans="1:25" s="29" customFormat="1" ht="33">
      <c r="A206" s="33">
        <v>1610102723</v>
      </c>
      <c r="B206" s="38" t="s">
        <v>612</v>
      </c>
      <c r="C206" s="49" t="s">
        <v>55</v>
      </c>
      <c r="D206" s="33">
        <v>6</v>
      </c>
      <c r="E206" s="33"/>
      <c r="F206" s="51"/>
      <c r="G206" s="51" t="str">
        <f>IF(COUNTIFS('食事提供加算(2026.06.01)（非表示）'!$C$2:$C$140,$A206,'食事提供加算(2026.06.01)（非表示）'!$E$2:$E$140,$H206)&gt;0,"●","")</f>
        <v>●</v>
      </c>
      <c r="H206" s="51" t="str">
        <f t="shared" si="3"/>
        <v>09</v>
      </c>
      <c r="I206" s="38" t="s">
        <v>2031</v>
      </c>
      <c r="J206" s="33" t="s">
        <v>124</v>
      </c>
      <c r="K206" s="33" t="s">
        <v>1</v>
      </c>
      <c r="L206" s="38" t="s">
        <v>990</v>
      </c>
      <c r="M206" s="33" t="s">
        <v>1676</v>
      </c>
      <c r="N206" s="33" t="s">
        <v>582</v>
      </c>
      <c r="O206" s="65">
        <v>44805</v>
      </c>
      <c r="P206" s="65">
        <v>46996</v>
      </c>
      <c r="Q206" s="72"/>
      <c r="R206" s="72"/>
      <c r="S206" s="72"/>
      <c r="T206" s="76" t="str">
        <v>01富山地域</v>
      </c>
      <c r="U206" s="76" t="str">
        <v>12堀川南</v>
      </c>
    </row>
    <row r="207" spans="1:25" s="29" customFormat="1" ht="33">
      <c r="A207" s="34">
        <v>1610102012</v>
      </c>
      <c r="B207" s="40" t="s">
        <v>575</v>
      </c>
      <c r="C207" s="49" t="s">
        <v>55</v>
      </c>
      <c r="D207" s="33">
        <v>11</v>
      </c>
      <c r="E207" s="33" t="s">
        <v>124</v>
      </c>
      <c r="F207" s="51"/>
      <c r="G207" s="51" t="str">
        <f>IF(COUNTIFS('食事提供加算(2026.06.01)（非表示）'!$C$2:$C$140,$A207,'食事提供加算(2026.06.01)（非表示）'!$E$2:$E$140,$H207)&gt;0,"●","")</f>
        <v>●</v>
      </c>
      <c r="H207" s="51" t="str">
        <f t="shared" si="3"/>
        <v>09</v>
      </c>
      <c r="I207" s="38" t="s">
        <v>801</v>
      </c>
      <c r="J207" s="35"/>
      <c r="K207" s="33" t="s">
        <v>1129</v>
      </c>
      <c r="L207" s="38" t="s">
        <v>1354</v>
      </c>
      <c r="M207" s="33" t="s">
        <v>1660</v>
      </c>
      <c r="N207" s="33" t="s">
        <v>1660</v>
      </c>
      <c r="O207" s="66">
        <v>45078</v>
      </c>
      <c r="P207" s="66">
        <v>47269</v>
      </c>
      <c r="Q207" s="72"/>
      <c r="R207" s="72"/>
      <c r="S207" s="72"/>
      <c r="T207" s="76" t="str">
        <v>01富山地域</v>
      </c>
      <c r="U207" s="76" t="str">
        <v>20萩浦</v>
      </c>
    </row>
    <row r="208" spans="1:25" s="29" customFormat="1" ht="49.5">
      <c r="A208" s="33">
        <v>1610103176</v>
      </c>
      <c r="B208" s="38" t="s">
        <v>458</v>
      </c>
      <c r="C208" s="49" t="s">
        <v>55</v>
      </c>
      <c r="D208" s="33">
        <v>15</v>
      </c>
      <c r="E208" s="33" t="s">
        <v>124</v>
      </c>
      <c r="F208" s="51"/>
      <c r="G208" s="51" t="str">
        <f>IF(COUNTIFS('食事提供加算(2026.06.01)（非表示）'!$C$2:$C$140,$A208,'食事提供加算(2026.06.01)（非表示）'!$E$2:$E$140,$H208)&gt;0,"●","")</f>
        <v>●</v>
      </c>
      <c r="H208" s="51" t="str">
        <f t="shared" si="3"/>
        <v>09</v>
      </c>
      <c r="I208" s="38" t="s">
        <v>1853</v>
      </c>
      <c r="J208" s="33"/>
      <c r="K208" s="33" t="s">
        <v>1119</v>
      </c>
      <c r="L208" s="38" t="s">
        <v>889</v>
      </c>
      <c r="M208" s="33" t="s">
        <v>1679</v>
      </c>
      <c r="N208" s="33" t="s">
        <v>1906</v>
      </c>
      <c r="O208" s="65">
        <v>45658</v>
      </c>
      <c r="P208" s="65">
        <v>47848</v>
      </c>
      <c r="Q208" s="72"/>
      <c r="R208" s="72"/>
      <c r="S208" s="72"/>
      <c r="T208" s="76" t="str">
        <v>05婦中地域</v>
      </c>
      <c r="U208" s="76" t="str">
        <v>73婦中熊野地区</v>
      </c>
    </row>
    <row r="209" spans="1:23" s="29" customFormat="1" ht="33">
      <c r="A209" s="34">
        <v>1610102657</v>
      </c>
      <c r="B209" s="41" t="s">
        <v>639</v>
      </c>
      <c r="C209" s="49" t="s">
        <v>14</v>
      </c>
      <c r="D209" s="34">
        <v>12</v>
      </c>
      <c r="E209" s="35"/>
      <c r="F209" s="51"/>
      <c r="G209" s="51" t="str">
        <f>IF(COUNTIFS('食事提供加算(2026.06.01)（非表示）'!$C$2:$C$140,$A209,'食事提供加算(2026.06.01)（非表示）'!$E$2:$E$140,$H209)&gt;0,"●","")</f>
        <v/>
      </c>
      <c r="H209" s="51" t="str">
        <f t="shared" si="3"/>
        <v>09</v>
      </c>
      <c r="I209" s="39" t="s">
        <v>1834</v>
      </c>
      <c r="J209" s="34" t="s">
        <v>124</v>
      </c>
      <c r="K209" s="33" t="s">
        <v>1149</v>
      </c>
      <c r="L209" s="41" t="s">
        <v>1022</v>
      </c>
      <c r="M209" s="34" t="s">
        <v>41</v>
      </c>
      <c r="N209" s="33" t="s">
        <v>1909</v>
      </c>
      <c r="O209" s="65">
        <v>45261</v>
      </c>
      <c r="P209" s="65">
        <v>47452</v>
      </c>
      <c r="Q209" s="72"/>
      <c r="R209" s="72"/>
      <c r="S209" s="72"/>
      <c r="T209" s="76" t="str">
        <v>01富山地域</v>
      </c>
      <c r="U209" s="59" t="str">
        <v>14奥田</v>
      </c>
    </row>
    <row r="210" spans="1:23" s="29" customFormat="1" ht="33">
      <c r="A210" s="34">
        <v>1610103044</v>
      </c>
      <c r="B210" s="41" t="s">
        <v>643</v>
      </c>
      <c r="C210" s="49" t="s">
        <v>14</v>
      </c>
      <c r="D210" s="34">
        <v>20</v>
      </c>
      <c r="E210" s="35"/>
      <c r="F210" s="51"/>
      <c r="G210" s="51" t="str">
        <f>IF(COUNTIFS('食事提供加算(2026.06.01)（非表示）'!$C$2:$C$140,$A210,'食事提供加算(2026.06.01)（非表示）'!$E$2:$E$140,$H210)&gt;0,"●","")</f>
        <v/>
      </c>
      <c r="H210" s="51" t="str">
        <f t="shared" si="3"/>
        <v>09</v>
      </c>
      <c r="I210" s="38" t="s">
        <v>2036</v>
      </c>
      <c r="J210" s="34"/>
      <c r="K210" s="33" t="s">
        <v>873</v>
      </c>
      <c r="L210" s="41" t="s">
        <v>1371</v>
      </c>
      <c r="M210" s="34" t="s">
        <v>682</v>
      </c>
      <c r="N210" s="33" t="s">
        <v>1910</v>
      </c>
      <c r="O210" s="65">
        <v>45413</v>
      </c>
      <c r="P210" s="65">
        <v>47603</v>
      </c>
      <c r="Q210" s="72"/>
      <c r="R210" s="72"/>
      <c r="S210" s="72"/>
      <c r="T210" s="76" t="str">
        <v>01富山地域</v>
      </c>
      <c r="U210" s="59" t="str">
        <v>01総曲輪</v>
      </c>
    </row>
    <row r="211" spans="1:23" s="29" customFormat="1" ht="49.5">
      <c r="A211" s="33">
        <v>1610100198</v>
      </c>
      <c r="B211" s="38" t="s">
        <v>644</v>
      </c>
      <c r="C211" s="49" t="s">
        <v>83</v>
      </c>
      <c r="D211" s="33">
        <v>6</v>
      </c>
      <c r="E211" s="34"/>
      <c r="F211" s="51"/>
      <c r="G211" s="51" t="str">
        <f>IF(COUNTIFS('食事提供加算(2026.06.01)（非表示）'!$C$2:$C$140,$A211,'食事提供加算(2026.06.01)（非表示）'!$E$2:$E$140,$H211)&gt;0,"●","")</f>
        <v/>
      </c>
      <c r="H211" s="51" t="str">
        <f t="shared" si="3"/>
        <v>10</v>
      </c>
      <c r="I211" s="38" t="s">
        <v>2019</v>
      </c>
      <c r="J211" s="34" t="s">
        <v>124</v>
      </c>
      <c r="K211" s="33" t="s">
        <v>1108</v>
      </c>
      <c r="L211" s="38" t="s">
        <v>282</v>
      </c>
      <c r="M211" s="33" t="s">
        <v>150</v>
      </c>
      <c r="N211" s="33" t="s">
        <v>1911</v>
      </c>
      <c r="O211" s="65">
        <v>39173</v>
      </c>
      <c r="P211" s="65">
        <v>47938</v>
      </c>
      <c r="Q211" s="72"/>
      <c r="R211" s="72"/>
      <c r="S211" s="72"/>
      <c r="T211" s="76" t="str">
        <v>01富山地域</v>
      </c>
      <c r="U211" s="76" t="str">
        <v>40呉羽</v>
      </c>
      <c r="W211" s="80"/>
    </row>
    <row r="212" spans="1:23" s="29" customFormat="1" ht="33">
      <c r="A212" s="33">
        <v>1610100560</v>
      </c>
      <c r="B212" s="38" t="s">
        <v>31</v>
      </c>
      <c r="C212" s="49" t="s">
        <v>83</v>
      </c>
      <c r="D212" s="33">
        <v>6</v>
      </c>
      <c r="E212" s="34"/>
      <c r="F212" s="51"/>
      <c r="G212" s="51" t="str">
        <f>IF(COUNTIFS('食事提供加算(2026.06.01)（非表示）'!$C$2:$C$140,$A212,'食事提供加算(2026.06.01)（非表示）'!$E$2:$E$140,$H212)&gt;0,"●","")</f>
        <v/>
      </c>
      <c r="H212" s="51" t="str">
        <f t="shared" si="3"/>
        <v>10</v>
      </c>
      <c r="I212" s="38" t="s">
        <v>2019</v>
      </c>
      <c r="J212" s="34" t="s">
        <v>124</v>
      </c>
      <c r="K212" s="33" t="s">
        <v>1030</v>
      </c>
      <c r="L212" s="38" t="s">
        <v>836</v>
      </c>
      <c r="M212" s="33" t="s">
        <v>1683</v>
      </c>
      <c r="N212" s="33" t="s">
        <v>1913</v>
      </c>
      <c r="O212" s="65">
        <v>40634</v>
      </c>
      <c r="P212" s="65">
        <v>47208</v>
      </c>
      <c r="Q212" s="72"/>
      <c r="R212" s="72"/>
      <c r="S212" s="72"/>
      <c r="T212" s="76" t="str">
        <v>01富山地域</v>
      </c>
      <c r="U212" s="76" t="str">
        <v>40呉羽</v>
      </c>
    </row>
    <row r="213" spans="1:23" s="29" customFormat="1" ht="33">
      <c r="A213" s="33">
        <v>1610101204</v>
      </c>
      <c r="B213" s="38" t="s">
        <v>52</v>
      </c>
      <c r="C213" s="49" t="s">
        <v>83</v>
      </c>
      <c r="D213" s="33">
        <v>6</v>
      </c>
      <c r="E213" s="34"/>
      <c r="F213" s="51"/>
      <c r="G213" s="51" t="str">
        <f>IF(COUNTIFS('食事提供加算(2026.06.01)（非表示）'!$C$2:$C$140,$A213,'食事提供加算(2026.06.01)（非表示）'!$E$2:$E$140,$H213)&gt;0,"●","")</f>
        <v/>
      </c>
      <c r="H213" s="51" t="str">
        <f t="shared" si="3"/>
        <v>10</v>
      </c>
      <c r="I213" s="38" t="s">
        <v>2037</v>
      </c>
      <c r="J213" s="34" t="s">
        <v>124</v>
      </c>
      <c r="K213" s="33" t="s">
        <v>1054</v>
      </c>
      <c r="L213" s="38" t="s">
        <v>1255</v>
      </c>
      <c r="M213" s="33" t="s">
        <v>419</v>
      </c>
      <c r="N213" s="33" t="s">
        <v>949</v>
      </c>
      <c r="O213" s="65">
        <v>41000</v>
      </c>
      <c r="P213" s="65">
        <v>47573</v>
      </c>
      <c r="Q213" s="72"/>
      <c r="R213" s="72"/>
      <c r="S213" s="72"/>
      <c r="T213" s="76" t="str">
        <v>01富山地域</v>
      </c>
      <c r="U213" s="76" t="str">
        <v>16桜谷</v>
      </c>
    </row>
    <row r="214" spans="1:23" s="29" customFormat="1" ht="33">
      <c r="A214" s="33">
        <v>1610101717</v>
      </c>
      <c r="B214" s="40" t="s">
        <v>229</v>
      </c>
      <c r="C214" s="49" t="s">
        <v>83</v>
      </c>
      <c r="D214" s="33">
        <v>20</v>
      </c>
      <c r="E214" s="33"/>
      <c r="F214" s="51"/>
      <c r="G214" s="51" t="str">
        <f>IF(COUNTIFS('食事提供加算(2026.06.01)（非表示）'!$C$2:$C$140,$A214,'食事提供加算(2026.06.01)（非表示）'!$E$2:$E$140,$H214)&gt;0,"●","")</f>
        <v/>
      </c>
      <c r="H214" s="51" t="str">
        <f t="shared" si="3"/>
        <v>10</v>
      </c>
      <c r="I214" s="38" t="s">
        <v>2038</v>
      </c>
      <c r="J214" s="33"/>
      <c r="K214" s="33" t="s">
        <v>1150</v>
      </c>
      <c r="L214" s="38" t="s">
        <v>1372</v>
      </c>
      <c r="M214" s="33" t="s">
        <v>1684</v>
      </c>
      <c r="N214" s="33" t="s">
        <v>1587</v>
      </c>
      <c r="O214" s="65">
        <v>42125</v>
      </c>
      <c r="P214" s="65">
        <v>46507</v>
      </c>
      <c r="Q214" s="72"/>
      <c r="R214" s="72"/>
      <c r="S214" s="72"/>
      <c r="T214" s="76" t="str">
        <v>01富山地域</v>
      </c>
      <c r="U214" s="76" t="str">
        <v>04八人町</v>
      </c>
    </row>
    <row r="215" spans="1:23" s="29" customFormat="1" ht="33">
      <c r="A215" s="33">
        <v>1610101998</v>
      </c>
      <c r="B215" s="43" t="s">
        <v>646</v>
      </c>
      <c r="C215" s="49" t="s">
        <v>83</v>
      </c>
      <c r="D215" s="51" t="s">
        <v>1378</v>
      </c>
      <c r="E215" s="33"/>
      <c r="F215" s="51"/>
      <c r="G215" s="51" t="str">
        <f>IF(COUNTIFS('食事提供加算(2026.06.01)（非表示）'!$C$2:$C$140,$A215,'食事提供加算(2026.06.01)（非表示）'!$E$2:$E$140,$H215)&gt;0,"●","")</f>
        <v/>
      </c>
      <c r="H215" s="51" t="str">
        <f t="shared" si="3"/>
        <v>10</v>
      </c>
      <c r="I215" s="38" t="s">
        <v>2039</v>
      </c>
      <c r="J215" s="33" t="s">
        <v>124</v>
      </c>
      <c r="K215" s="33" t="s">
        <v>1152</v>
      </c>
      <c r="L215" s="38" t="s">
        <v>1373</v>
      </c>
      <c r="M215" s="33" t="s">
        <v>1188</v>
      </c>
      <c r="N215" s="33" t="s">
        <v>1485</v>
      </c>
      <c r="O215" s="65">
        <v>43209</v>
      </c>
      <c r="P215" s="65">
        <v>47591</v>
      </c>
      <c r="Q215" s="72"/>
      <c r="R215" s="72"/>
      <c r="S215" s="72"/>
      <c r="T215" s="76" t="str">
        <v>01富山地域</v>
      </c>
      <c r="U215" s="76" t="str">
        <v>19岩瀬</v>
      </c>
    </row>
    <row r="216" spans="1:23" s="29" customFormat="1" ht="33">
      <c r="A216" s="33">
        <v>1610102319</v>
      </c>
      <c r="B216" s="40" t="s">
        <v>595</v>
      </c>
      <c r="C216" s="49" t="s">
        <v>83</v>
      </c>
      <c r="D216" s="33">
        <v>6</v>
      </c>
      <c r="E216" s="33"/>
      <c r="F216" s="51"/>
      <c r="G216" s="51" t="str">
        <f>IF(COUNTIFS('食事提供加算(2026.06.01)（非表示）'!$C$2:$C$140,$A216,'食事提供加算(2026.06.01)（非表示）'!$E$2:$E$140,$H216)&gt;0,"●","")</f>
        <v>●</v>
      </c>
      <c r="H216" s="51" t="str">
        <f t="shared" si="3"/>
        <v>10</v>
      </c>
      <c r="I216" s="38" t="s">
        <v>2040</v>
      </c>
      <c r="J216" s="33" t="s">
        <v>124</v>
      </c>
      <c r="K216" s="33" t="s">
        <v>1153</v>
      </c>
      <c r="L216" s="38" t="s">
        <v>1374</v>
      </c>
      <c r="M216" s="33" t="s">
        <v>1685</v>
      </c>
      <c r="N216" s="33" t="s">
        <v>1915</v>
      </c>
      <c r="O216" s="65">
        <v>43344</v>
      </c>
      <c r="P216" s="65">
        <v>47726</v>
      </c>
      <c r="Q216" s="72"/>
      <c r="R216" s="72"/>
      <c r="S216" s="72"/>
      <c r="T216" s="76" t="str">
        <v>01富山地域</v>
      </c>
      <c r="U216" s="76" t="str">
        <v>32蜷川</v>
      </c>
    </row>
    <row r="217" spans="1:23" s="29" customFormat="1" ht="33">
      <c r="A217" s="35">
        <v>1610102657</v>
      </c>
      <c r="B217" s="40" t="s">
        <v>639</v>
      </c>
      <c r="C217" s="49" t="s">
        <v>83</v>
      </c>
      <c r="D217" s="33">
        <v>8</v>
      </c>
      <c r="E217" s="33"/>
      <c r="F217" s="51"/>
      <c r="G217" s="51" t="str">
        <f>IF(COUNTIFS('食事提供加算(2026.06.01)（非表示）'!$C$2:$C$140,$A217,'食事提供加算(2026.06.01)（非表示）'!$E$2:$E$140,$H217)&gt;0,"●","")</f>
        <v/>
      </c>
      <c r="H217" s="51" t="str">
        <f t="shared" si="3"/>
        <v>10</v>
      </c>
      <c r="I217" s="38" t="s">
        <v>1834</v>
      </c>
      <c r="J217" s="34" t="s">
        <v>124</v>
      </c>
      <c r="K217" s="33" t="s">
        <v>1149</v>
      </c>
      <c r="L217" s="38" t="s">
        <v>1022</v>
      </c>
      <c r="M217" s="33" t="s">
        <v>41</v>
      </c>
      <c r="N217" s="33" t="s">
        <v>1909</v>
      </c>
      <c r="O217" s="65">
        <v>44378</v>
      </c>
      <c r="P217" s="65">
        <v>46568</v>
      </c>
      <c r="Q217" s="72"/>
      <c r="R217" s="72"/>
      <c r="S217" s="72"/>
      <c r="T217" s="76" t="str">
        <v>01富山地域</v>
      </c>
      <c r="U217" s="76" t="str">
        <v>14奥田</v>
      </c>
    </row>
    <row r="218" spans="1:23" s="29" customFormat="1" ht="33">
      <c r="A218" s="34">
        <v>1610102756</v>
      </c>
      <c r="B218" s="41" t="s">
        <v>573</v>
      </c>
      <c r="C218" s="49" t="s">
        <v>83</v>
      </c>
      <c r="D218" s="34">
        <v>16</v>
      </c>
      <c r="E218" s="35"/>
      <c r="F218" s="51"/>
      <c r="G218" s="51" t="str">
        <f>IF(COUNTIFS('食事提供加算(2026.06.01)（非表示）'!$C$2:$C$140,$A218,'食事提供加算(2026.06.01)（非表示）'!$E$2:$E$140,$H218)&gt;0,"●","")</f>
        <v>●</v>
      </c>
      <c r="H218" s="51" t="str">
        <f t="shared" si="3"/>
        <v>10</v>
      </c>
      <c r="I218" s="39" t="s">
        <v>2041</v>
      </c>
      <c r="J218" s="35"/>
      <c r="K218" s="34" t="s">
        <v>314</v>
      </c>
      <c r="L218" s="41" t="s">
        <v>1107</v>
      </c>
      <c r="M218" s="34" t="s">
        <v>1686</v>
      </c>
      <c r="N218" s="33" t="s">
        <v>1916</v>
      </c>
      <c r="O218" s="66">
        <v>44652</v>
      </c>
      <c r="P218" s="66">
        <v>46843</v>
      </c>
      <c r="Q218" s="72"/>
      <c r="R218" s="72"/>
      <c r="S218" s="72"/>
      <c r="T218" s="76" t="str">
        <v>01富山地域</v>
      </c>
      <c r="U218" s="76" t="str">
        <v>01総曲輪</v>
      </c>
    </row>
    <row r="219" spans="1:23" s="29" customFormat="1" ht="33">
      <c r="A219" s="34">
        <v>1610103051</v>
      </c>
      <c r="B219" s="41" t="s">
        <v>649</v>
      </c>
      <c r="C219" s="49" t="s">
        <v>83</v>
      </c>
      <c r="D219" s="33">
        <v>20</v>
      </c>
      <c r="E219" s="35"/>
      <c r="F219" s="51"/>
      <c r="G219" s="51" t="str">
        <f>IF(COUNTIFS('食事提供加算(2026.06.01)（非表示）'!$C$2:$C$140,$A219,'食事提供加算(2026.06.01)（非表示）'!$E$2:$E$140,$H219)&gt;0,"●","")</f>
        <v>●</v>
      </c>
      <c r="H219" s="51" t="str">
        <f t="shared" si="3"/>
        <v>10</v>
      </c>
      <c r="I219" s="38" t="s">
        <v>2042</v>
      </c>
      <c r="J219" s="35"/>
      <c r="K219" s="34" t="s">
        <v>959</v>
      </c>
      <c r="L219" s="41" t="s">
        <v>1375</v>
      </c>
      <c r="M219" s="34" t="s">
        <v>1687</v>
      </c>
      <c r="N219" s="33" t="s">
        <v>88</v>
      </c>
      <c r="O219" s="66">
        <v>45413</v>
      </c>
      <c r="P219" s="66">
        <v>47603</v>
      </c>
      <c r="Q219" s="72"/>
      <c r="R219" s="72"/>
      <c r="S219" s="72"/>
      <c r="T219" s="76" t="str">
        <v>01富山地域</v>
      </c>
      <c r="U219" s="76" t="str">
        <v>01総曲輪</v>
      </c>
    </row>
    <row r="220" spans="1:23" s="29" customFormat="1" ht="33">
      <c r="A220" s="33">
        <v>1610103283</v>
      </c>
      <c r="B220" s="39" t="s">
        <v>105</v>
      </c>
      <c r="C220" s="49" t="s">
        <v>83</v>
      </c>
      <c r="D220" s="33">
        <v>20</v>
      </c>
      <c r="E220" s="33"/>
      <c r="F220" s="51"/>
      <c r="G220" s="51" t="str">
        <f>IF(COUNTIFS('食事提供加算(2026.06.01)（非表示）'!$C$2:$C$140,$A220,'食事提供加算(2026.06.01)（非表示）'!$E$2:$E$140,$H220)&gt;0,"●","")</f>
        <v/>
      </c>
      <c r="H220" s="51" t="str">
        <f t="shared" si="3"/>
        <v>10</v>
      </c>
      <c r="I220" s="39" t="s">
        <v>2043</v>
      </c>
      <c r="J220" s="33"/>
      <c r="K220" s="33" t="s">
        <v>1154</v>
      </c>
      <c r="L220" s="38" t="s">
        <v>3</v>
      </c>
      <c r="M220" s="33" t="s">
        <v>1688</v>
      </c>
      <c r="N220" s="33" t="s">
        <v>1464</v>
      </c>
      <c r="O220" s="65">
        <v>45809</v>
      </c>
      <c r="P220" s="65">
        <v>47999</v>
      </c>
      <c r="Q220" s="72"/>
      <c r="R220" s="72"/>
      <c r="S220" s="72"/>
      <c r="T220" s="76" t="str">
        <v>01富山地域</v>
      </c>
      <c r="U220" s="76" t="str">
        <v>02愛宕</v>
      </c>
    </row>
    <row r="221" spans="1:23" s="29" customFormat="1" ht="49.5">
      <c r="A221" s="33">
        <v>1610103309</v>
      </c>
      <c r="B221" s="39" t="s">
        <v>653</v>
      </c>
      <c r="C221" s="49" t="s">
        <v>83</v>
      </c>
      <c r="D221" s="33">
        <v>20</v>
      </c>
      <c r="E221" s="33"/>
      <c r="F221" s="51"/>
      <c r="G221" s="51" t="str">
        <f>IF(COUNTIFS('食事提供加算(2026.06.01)（非表示）'!$C$2:$C$140,$A221,'食事提供加算(2026.06.01)（非表示）'!$E$2:$E$140,$H221)&gt;0,"●","")</f>
        <v/>
      </c>
      <c r="H221" s="51" t="str">
        <f t="shared" si="3"/>
        <v>10</v>
      </c>
      <c r="I221" s="39" t="s">
        <v>2043</v>
      </c>
      <c r="J221" s="33"/>
      <c r="K221" s="33" t="s">
        <v>1154</v>
      </c>
      <c r="L221" s="38" t="s">
        <v>1066</v>
      </c>
      <c r="M221" s="33" t="s">
        <v>1690</v>
      </c>
      <c r="N221" s="33" t="s">
        <v>1919</v>
      </c>
      <c r="O221" s="65">
        <v>45809</v>
      </c>
      <c r="P221" s="65">
        <v>47999</v>
      </c>
      <c r="Q221" s="72"/>
      <c r="R221" s="72"/>
      <c r="S221" s="72"/>
      <c r="T221" s="76" t="str">
        <v>01富山地域</v>
      </c>
      <c r="U221" s="59" t="str">
        <v>02愛宕</v>
      </c>
    </row>
    <row r="222" spans="1:23" s="29" customFormat="1" ht="33">
      <c r="A222" s="33">
        <v>1610101121</v>
      </c>
      <c r="B222" s="38" t="s">
        <v>654</v>
      </c>
      <c r="C222" s="49" t="s">
        <v>161</v>
      </c>
      <c r="D222" s="33">
        <v>20</v>
      </c>
      <c r="E222" s="33"/>
      <c r="F222" s="51"/>
      <c r="G222" s="51" t="str">
        <f>IF(COUNTIFS('食事提供加算(2026.06.01)（非表示）'!$C$2:$C$140,$A222,'食事提供加算(2026.06.01)（非表示）'!$E$2:$E$140,$H222)&gt;0,"●","")</f>
        <v>●</v>
      </c>
      <c r="H222" s="51" t="str">
        <f t="shared" si="3"/>
        <v>11</v>
      </c>
      <c r="I222" s="38" t="s">
        <v>2005</v>
      </c>
      <c r="J222" s="33"/>
      <c r="K222" s="33" t="s">
        <v>793</v>
      </c>
      <c r="L222" s="38" t="s">
        <v>1376</v>
      </c>
      <c r="M222" s="33" t="s">
        <v>1692</v>
      </c>
      <c r="N222" s="33" t="s">
        <v>1920</v>
      </c>
      <c r="O222" s="65">
        <v>40801</v>
      </c>
      <c r="P222" s="65">
        <v>47375</v>
      </c>
      <c r="Q222" s="72"/>
      <c r="R222" s="72"/>
      <c r="S222" s="72"/>
      <c r="T222" s="76" t="str">
        <v>01富山地域</v>
      </c>
      <c r="U222" s="76" t="str">
        <v>11堀川</v>
      </c>
    </row>
    <row r="223" spans="1:23" s="29" customFormat="1" ht="33">
      <c r="A223" s="33">
        <v>1610101261</v>
      </c>
      <c r="B223" s="38" t="s">
        <v>657</v>
      </c>
      <c r="C223" s="49" t="s">
        <v>161</v>
      </c>
      <c r="D223" s="33">
        <v>20</v>
      </c>
      <c r="E223" s="33"/>
      <c r="F223" s="51"/>
      <c r="G223" s="51" t="str">
        <f>IF(COUNTIFS('食事提供加算(2026.06.01)（非表示）'!$C$2:$C$140,$A223,'食事提供加算(2026.06.01)（非表示）'!$E$2:$E$140,$H223)&gt;0,"●","")</f>
        <v/>
      </c>
      <c r="H223" s="51" t="str">
        <f t="shared" si="3"/>
        <v>11</v>
      </c>
      <c r="I223" s="38" t="s">
        <v>2045</v>
      </c>
      <c r="J223" s="33"/>
      <c r="K223" s="33" t="s">
        <v>1129</v>
      </c>
      <c r="L223" s="38" t="s">
        <v>1213</v>
      </c>
      <c r="M223" s="33" t="s">
        <v>684</v>
      </c>
      <c r="N223" s="33" t="s">
        <v>1921</v>
      </c>
      <c r="O223" s="65">
        <v>41201</v>
      </c>
      <c r="P223" s="65">
        <v>47774</v>
      </c>
      <c r="Q223" s="72"/>
      <c r="R223" s="72"/>
      <c r="S223" s="72"/>
      <c r="T223" s="76" t="str">
        <v>01富山地域</v>
      </c>
      <c r="U223" s="76" t="str">
        <v>20萩浦</v>
      </c>
      <c r="W223" s="80"/>
    </row>
    <row r="224" spans="1:23" s="29" customFormat="1" ht="33">
      <c r="A224" s="33">
        <v>1610101287</v>
      </c>
      <c r="B224" s="38" t="s">
        <v>339</v>
      </c>
      <c r="C224" s="49" t="s">
        <v>161</v>
      </c>
      <c r="D224" s="33">
        <v>20</v>
      </c>
      <c r="E224" s="33"/>
      <c r="F224" s="51"/>
      <c r="G224" s="51" t="str">
        <f>IF(COUNTIFS('食事提供加算(2026.06.01)（非表示）'!$C$2:$C$140,$A224,'食事提供加算(2026.06.01)（非表示）'!$E$2:$E$140,$H224)&gt;0,"●","")</f>
        <v>●</v>
      </c>
      <c r="H224" s="51" t="str">
        <f t="shared" si="3"/>
        <v>11</v>
      </c>
      <c r="I224" s="38" t="s">
        <v>768</v>
      </c>
      <c r="J224" s="33"/>
      <c r="K224" s="33" t="s">
        <v>1059</v>
      </c>
      <c r="L224" s="38" t="s">
        <v>397</v>
      </c>
      <c r="M224" s="33" t="s">
        <v>121</v>
      </c>
      <c r="N224" s="33" t="s">
        <v>1922</v>
      </c>
      <c r="O224" s="65">
        <v>41263</v>
      </c>
      <c r="P224" s="65">
        <v>47836</v>
      </c>
      <c r="Q224" s="72"/>
      <c r="R224" s="72"/>
      <c r="S224" s="72"/>
      <c r="T224" s="76" t="str">
        <v>01富山地域</v>
      </c>
      <c r="U224" s="76" t="str">
        <v>13東部</v>
      </c>
      <c r="W224" s="80"/>
    </row>
    <row r="225" spans="1:24" s="29" customFormat="1" ht="33">
      <c r="A225" s="33">
        <v>1610101295</v>
      </c>
      <c r="B225" s="38" t="s">
        <v>658</v>
      </c>
      <c r="C225" s="49" t="s">
        <v>161</v>
      </c>
      <c r="D225" s="33">
        <v>20</v>
      </c>
      <c r="E225" s="33"/>
      <c r="F225" s="51"/>
      <c r="G225" s="51" t="str">
        <f>IF(COUNTIFS('食事提供加算(2026.06.01)（非表示）'!$C$2:$C$140,$A225,'食事提供加算(2026.06.01)（非表示）'!$E$2:$E$140,$H225)&gt;0,"●","")</f>
        <v/>
      </c>
      <c r="H225" s="51" t="str">
        <f t="shared" si="3"/>
        <v>11</v>
      </c>
      <c r="I225" s="38" t="s">
        <v>2045</v>
      </c>
      <c r="J225" s="33"/>
      <c r="K225" s="33" t="s">
        <v>140</v>
      </c>
      <c r="L225" s="38" t="s">
        <v>1377</v>
      </c>
      <c r="M225" s="33" t="s">
        <v>1693</v>
      </c>
      <c r="N225" s="33" t="s">
        <v>1923</v>
      </c>
      <c r="O225" s="65">
        <v>41333</v>
      </c>
      <c r="P225" s="65">
        <v>47907</v>
      </c>
      <c r="Q225" s="72"/>
      <c r="R225" s="72"/>
      <c r="S225" s="72"/>
      <c r="T225" s="76" t="str">
        <v>その他</v>
      </c>
      <c r="U225" s="76" t="str">
        <v>その他</v>
      </c>
      <c r="X225" s="80"/>
    </row>
    <row r="226" spans="1:24" s="29" customFormat="1" ht="33">
      <c r="A226" s="33">
        <v>1610101345</v>
      </c>
      <c r="B226" s="38" t="s">
        <v>664</v>
      </c>
      <c r="C226" s="49" t="s">
        <v>161</v>
      </c>
      <c r="D226" s="33">
        <v>20</v>
      </c>
      <c r="E226" s="33"/>
      <c r="F226" s="51"/>
      <c r="G226" s="51" t="str">
        <f>IF(COUNTIFS('食事提供加算(2026.06.01)（非表示）'!$C$2:$C$140,$A226,'食事提供加算(2026.06.01)（非表示）'!$E$2:$E$140,$H226)&gt;0,"●","")</f>
        <v>●</v>
      </c>
      <c r="H226" s="51" t="str">
        <f t="shared" si="3"/>
        <v>11</v>
      </c>
      <c r="I226" s="38" t="s">
        <v>842</v>
      </c>
      <c r="J226" s="33"/>
      <c r="K226" s="33" t="s">
        <v>1114</v>
      </c>
      <c r="L226" s="38" t="s">
        <v>594</v>
      </c>
      <c r="M226" s="51" t="s">
        <v>1694</v>
      </c>
      <c r="N226" s="51" t="s">
        <v>1924</v>
      </c>
      <c r="O226" s="65">
        <v>41425</v>
      </c>
      <c r="P226" s="65">
        <v>47999</v>
      </c>
      <c r="Q226" s="72"/>
      <c r="R226" s="72"/>
      <c r="S226" s="72"/>
      <c r="T226" s="76" t="str">
        <v>01富山地域</v>
      </c>
      <c r="U226" s="76" t="str">
        <v>23針原</v>
      </c>
    </row>
    <row r="227" spans="1:24" s="29" customFormat="1" ht="33">
      <c r="A227" s="33">
        <v>1610101394</v>
      </c>
      <c r="B227" s="38" t="s">
        <v>665</v>
      </c>
      <c r="C227" s="49" t="s">
        <v>161</v>
      </c>
      <c r="D227" s="33">
        <v>30</v>
      </c>
      <c r="E227" s="33"/>
      <c r="F227" s="51"/>
      <c r="G227" s="51" t="str">
        <f>IF(COUNTIFS('食事提供加算(2026.06.01)（非表示）'!$C$2:$C$140,$A227,'食事提供加算(2026.06.01)（非表示）'!$E$2:$E$140,$H227)&gt;0,"●","")</f>
        <v>●</v>
      </c>
      <c r="H227" s="51" t="str">
        <f t="shared" si="3"/>
        <v>11</v>
      </c>
      <c r="I227" s="38" t="s">
        <v>2016</v>
      </c>
      <c r="J227" s="33"/>
      <c r="K227" s="33" t="s">
        <v>109</v>
      </c>
      <c r="L227" s="38" t="s">
        <v>1380</v>
      </c>
      <c r="M227" s="33" t="s">
        <v>1695</v>
      </c>
      <c r="N227" s="33" t="s">
        <v>1407</v>
      </c>
      <c r="O227" s="65">
        <v>41730</v>
      </c>
      <c r="P227" s="65">
        <v>48304</v>
      </c>
      <c r="Q227" s="72"/>
      <c r="R227" s="72"/>
      <c r="S227" s="72"/>
      <c r="T227" s="76" t="str">
        <v>02大沢野地域</v>
      </c>
      <c r="U227" s="76" t="str">
        <v>54大沢野地区</v>
      </c>
    </row>
    <row r="228" spans="1:24" s="29" customFormat="1" ht="33">
      <c r="A228" s="33">
        <v>1610101444</v>
      </c>
      <c r="B228" s="38" t="s">
        <v>110</v>
      </c>
      <c r="C228" s="49" t="s">
        <v>161</v>
      </c>
      <c r="D228" s="33">
        <v>15</v>
      </c>
      <c r="E228" s="33"/>
      <c r="F228" s="51"/>
      <c r="G228" s="51" t="str">
        <f>IF(COUNTIFS('食事提供加算(2026.06.01)（非表示）'!$C$2:$C$140,$A228,'食事提供加算(2026.06.01)（非表示）'!$E$2:$E$140,$H228)&gt;0,"●","")</f>
        <v/>
      </c>
      <c r="H228" s="51" t="str">
        <f t="shared" si="3"/>
        <v>11</v>
      </c>
      <c r="I228" s="38" t="s">
        <v>1146</v>
      </c>
      <c r="J228" s="33" t="s">
        <v>124</v>
      </c>
      <c r="K228" s="33" t="s">
        <v>1106</v>
      </c>
      <c r="L228" s="38" t="s">
        <v>1139</v>
      </c>
      <c r="M228" s="33" t="s">
        <v>1637</v>
      </c>
      <c r="N228" s="33" t="s">
        <v>262</v>
      </c>
      <c r="O228" s="65">
        <v>41791</v>
      </c>
      <c r="P228" s="65">
        <v>48365</v>
      </c>
      <c r="Q228" s="72"/>
      <c r="R228" s="72"/>
      <c r="S228" s="72"/>
      <c r="T228" s="76" t="str">
        <v>01富山地域</v>
      </c>
      <c r="U228" s="76" t="str">
        <v>23針原</v>
      </c>
    </row>
    <row r="229" spans="1:24" s="29" customFormat="1" ht="33">
      <c r="A229" s="33">
        <v>1610101535</v>
      </c>
      <c r="B229" s="38" t="s">
        <v>651</v>
      </c>
      <c r="C229" s="49" t="s">
        <v>161</v>
      </c>
      <c r="D229" s="33">
        <v>20</v>
      </c>
      <c r="E229" s="33"/>
      <c r="F229" s="51"/>
      <c r="G229" s="51" t="str">
        <f>IF(COUNTIFS('食事提供加算(2026.06.01)（非表示）'!$C$2:$C$140,$A229,'食事提供加算(2026.06.01)（非表示）'!$E$2:$E$140,$H229)&gt;0,"●","")</f>
        <v>●</v>
      </c>
      <c r="H229" s="51" t="str">
        <f t="shared" si="3"/>
        <v>11</v>
      </c>
      <c r="I229" s="38" t="s">
        <v>543</v>
      </c>
      <c r="J229" s="33"/>
      <c r="K229" s="33" t="s">
        <v>1156</v>
      </c>
      <c r="L229" s="39" t="s">
        <v>1381</v>
      </c>
      <c r="M229" s="33" t="s">
        <v>528</v>
      </c>
      <c r="N229" s="33" t="s">
        <v>1417</v>
      </c>
      <c r="O229" s="65">
        <v>41913</v>
      </c>
      <c r="P229" s="65">
        <v>46295</v>
      </c>
      <c r="Q229" s="72"/>
      <c r="R229" s="72"/>
      <c r="S229" s="72"/>
      <c r="T229" s="76" t="str">
        <v>01富山地域</v>
      </c>
      <c r="U229" s="76" t="str">
        <v>13東部</v>
      </c>
    </row>
    <row r="230" spans="1:24" s="29" customFormat="1" ht="33">
      <c r="A230" s="33">
        <v>1610103523</v>
      </c>
      <c r="B230" s="38" t="s">
        <v>670</v>
      </c>
      <c r="C230" s="49" t="s">
        <v>161</v>
      </c>
      <c r="D230" s="33">
        <v>20</v>
      </c>
      <c r="E230" s="33"/>
      <c r="F230" s="51"/>
      <c r="G230" s="51" t="str">
        <f>IF(COUNTIFS('食事提供加算(2026.06.01)（非表示）'!$C$2:$C$140,$A230,'食事提供加算(2026.06.01)（非表示）'!$E$2:$E$140,$H230)&gt;0,"●","")</f>
        <v>●</v>
      </c>
      <c r="H230" s="51" t="str">
        <f t="shared" si="3"/>
        <v>11</v>
      </c>
      <c r="I230" s="39" t="s">
        <v>2046</v>
      </c>
      <c r="J230" s="33"/>
      <c r="K230" s="33" t="s">
        <v>1067</v>
      </c>
      <c r="L230" s="39" t="s">
        <v>1172</v>
      </c>
      <c r="M230" s="51" t="s">
        <v>1696</v>
      </c>
      <c r="N230" s="51" t="s">
        <v>1696</v>
      </c>
      <c r="O230" s="65">
        <v>46143</v>
      </c>
      <c r="P230" s="65">
        <v>48334</v>
      </c>
      <c r="Q230" s="72"/>
      <c r="R230" s="72"/>
      <c r="S230" s="72"/>
      <c r="T230" s="76" t="str">
        <v>01富山地域</v>
      </c>
      <c r="U230" s="76" t="str">
        <v>40呉羽</v>
      </c>
    </row>
    <row r="231" spans="1:24" s="29" customFormat="1" ht="33">
      <c r="A231" s="33">
        <v>1610101626</v>
      </c>
      <c r="B231" s="38" t="s">
        <v>42</v>
      </c>
      <c r="C231" s="49" t="s">
        <v>161</v>
      </c>
      <c r="D231" s="33">
        <v>10</v>
      </c>
      <c r="E231" s="33"/>
      <c r="F231" s="51"/>
      <c r="G231" s="51" t="str">
        <f>IF(COUNTIFS('食事提供加算(2026.06.01)（非表示）'!$C$2:$C$140,$A231,'食事提供加算(2026.06.01)（非表示）'!$E$2:$E$140,$H231)&gt;0,"●","")</f>
        <v>●</v>
      </c>
      <c r="H231" s="51" t="str">
        <f t="shared" si="3"/>
        <v>11</v>
      </c>
      <c r="I231" s="38" t="s">
        <v>2047</v>
      </c>
      <c r="J231" s="33" t="s">
        <v>124</v>
      </c>
      <c r="K231" s="33" t="s">
        <v>940</v>
      </c>
      <c r="L231" s="38" t="s">
        <v>1384</v>
      </c>
      <c r="M231" s="33" t="s">
        <v>1677</v>
      </c>
      <c r="N231" s="33" t="s">
        <v>883</v>
      </c>
      <c r="O231" s="65">
        <v>42058</v>
      </c>
      <c r="P231" s="65">
        <v>46440</v>
      </c>
      <c r="Q231" s="72"/>
      <c r="R231" s="72"/>
      <c r="S231" s="72"/>
      <c r="T231" s="76" t="str">
        <v>01富山地域</v>
      </c>
      <c r="U231" s="76" t="str">
        <v>14奥田</v>
      </c>
    </row>
    <row r="232" spans="1:24" s="29" customFormat="1" ht="33">
      <c r="A232" s="33">
        <v>1610101733</v>
      </c>
      <c r="B232" s="38" t="s">
        <v>672</v>
      </c>
      <c r="C232" s="49" t="s">
        <v>161</v>
      </c>
      <c r="D232" s="33">
        <v>20</v>
      </c>
      <c r="E232" s="33"/>
      <c r="F232" s="51"/>
      <c r="G232" s="51" t="str">
        <f>IF(COUNTIFS('食事提供加算(2026.06.01)（非表示）'!$C$2:$C$140,$A232,'食事提供加算(2026.06.01)（非表示）'!$E$2:$E$140,$H232)&gt;0,"●","")</f>
        <v>●</v>
      </c>
      <c r="H232" s="51" t="str">
        <f t="shared" si="3"/>
        <v>11</v>
      </c>
      <c r="I232" s="38" t="s">
        <v>2048</v>
      </c>
      <c r="J232" s="33" t="s">
        <v>124</v>
      </c>
      <c r="K232" s="33" t="s">
        <v>656</v>
      </c>
      <c r="L232" s="38" t="s">
        <v>1386</v>
      </c>
      <c r="M232" s="33" t="s">
        <v>1279</v>
      </c>
      <c r="N232" s="33" t="s">
        <v>1925</v>
      </c>
      <c r="O232" s="65">
        <v>42278</v>
      </c>
      <c r="P232" s="65">
        <v>46660</v>
      </c>
      <c r="Q232" s="72"/>
      <c r="R232" s="72"/>
      <c r="S232" s="72"/>
      <c r="T232" s="76" t="str">
        <v>その他</v>
      </c>
      <c r="U232" s="76" t="str">
        <v>その他</v>
      </c>
    </row>
    <row r="233" spans="1:24" s="29" customFormat="1" ht="33">
      <c r="A233" s="33">
        <v>1610101816</v>
      </c>
      <c r="B233" s="38" t="s">
        <v>674</v>
      </c>
      <c r="C233" s="49" t="s">
        <v>161</v>
      </c>
      <c r="D233" s="33">
        <v>15</v>
      </c>
      <c r="E233" s="33"/>
      <c r="F233" s="51"/>
      <c r="G233" s="51" t="str">
        <f>IF(COUNTIFS('食事提供加算(2026.06.01)（非表示）'!$C$2:$C$140,$A233,'食事提供加算(2026.06.01)（非表示）'!$E$2:$E$140,$H233)&gt;0,"●","")</f>
        <v>●</v>
      </c>
      <c r="H233" s="51" t="str">
        <f t="shared" si="3"/>
        <v>11</v>
      </c>
      <c r="I233" s="38" t="s">
        <v>2049</v>
      </c>
      <c r="J233" s="33"/>
      <c r="K233" s="33" t="s">
        <v>1157</v>
      </c>
      <c r="L233" s="38" t="s">
        <v>1387</v>
      </c>
      <c r="M233" s="33" t="s">
        <v>1697</v>
      </c>
      <c r="N233" s="33" t="s">
        <v>1697</v>
      </c>
      <c r="O233" s="65">
        <v>42552</v>
      </c>
      <c r="P233" s="65">
        <v>46934</v>
      </c>
      <c r="Q233" s="72"/>
      <c r="R233" s="72"/>
      <c r="S233" s="72"/>
      <c r="T233" s="76" t="str">
        <v>01富山地域</v>
      </c>
      <c r="U233" s="76" t="str">
        <v>14奥田</v>
      </c>
    </row>
    <row r="234" spans="1:24" s="29" customFormat="1" ht="33">
      <c r="A234" s="33">
        <v>1610101840</v>
      </c>
      <c r="B234" s="38" t="s">
        <v>676</v>
      </c>
      <c r="C234" s="49" t="s">
        <v>161</v>
      </c>
      <c r="D234" s="33">
        <v>20</v>
      </c>
      <c r="E234" s="33"/>
      <c r="F234" s="51"/>
      <c r="G234" s="51" t="str">
        <f>IF(COUNTIFS('食事提供加算(2026.06.01)（非表示）'!$C$2:$C$140,$A234,'食事提供加算(2026.06.01)（非表示）'!$E$2:$E$140,$H234)&gt;0,"●","")</f>
        <v/>
      </c>
      <c r="H234" s="51" t="str">
        <f t="shared" si="3"/>
        <v>11</v>
      </c>
      <c r="I234" s="38" t="s">
        <v>467</v>
      </c>
      <c r="J234" s="33"/>
      <c r="K234" s="33" t="s">
        <v>1158</v>
      </c>
      <c r="L234" s="38" t="s">
        <v>1388</v>
      </c>
      <c r="M234" s="33" t="s">
        <v>1362</v>
      </c>
      <c r="N234" s="33" t="s">
        <v>1169</v>
      </c>
      <c r="O234" s="65">
        <v>42705</v>
      </c>
      <c r="P234" s="65">
        <v>47087</v>
      </c>
      <c r="Q234" s="72"/>
      <c r="R234" s="72"/>
      <c r="S234" s="72"/>
      <c r="T234" s="76" t="str">
        <v>02大沢野地域</v>
      </c>
      <c r="U234" s="76" t="str">
        <v>55大久保地区</v>
      </c>
    </row>
    <row r="235" spans="1:24" s="29" customFormat="1" ht="33">
      <c r="A235" s="33">
        <v>1610101899</v>
      </c>
      <c r="B235" s="38" t="s">
        <v>418</v>
      </c>
      <c r="C235" s="49" t="s">
        <v>161</v>
      </c>
      <c r="D235" s="33">
        <v>20</v>
      </c>
      <c r="E235" s="33"/>
      <c r="F235" s="51"/>
      <c r="G235" s="51" t="str">
        <f>IF(COUNTIFS('食事提供加算(2026.06.01)（非表示）'!$C$2:$C$140,$A235,'食事提供加算(2026.06.01)（非表示）'!$E$2:$E$140,$H235)&gt;0,"●","")</f>
        <v>●</v>
      </c>
      <c r="H235" s="51" t="str">
        <f t="shared" si="3"/>
        <v>11</v>
      </c>
      <c r="I235" s="38" t="s">
        <v>988</v>
      </c>
      <c r="J235" s="33"/>
      <c r="K235" s="33" t="s">
        <v>395</v>
      </c>
      <c r="L235" s="38" t="s">
        <v>1389</v>
      </c>
      <c r="M235" s="33" t="s">
        <v>1698</v>
      </c>
      <c r="N235" s="33" t="s">
        <v>1926</v>
      </c>
      <c r="O235" s="65">
        <v>42826</v>
      </c>
      <c r="P235" s="65">
        <v>47208</v>
      </c>
      <c r="Q235" s="72"/>
      <c r="R235" s="72"/>
      <c r="S235" s="72"/>
      <c r="T235" s="76" t="str">
        <v>01富山地域</v>
      </c>
      <c r="U235" s="76" t="str">
        <v>47水橋西部</v>
      </c>
    </row>
    <row r="236" spans="1:24" s="29" customFormat="1" ht="33">
      <c r="A236" s="33">
        <v>1610101956</v>
      </c>
      <c r="B236" s="38" t="s">
        <v>681</v>
      </c>
      <c r="C236" s="49" t="s">
        <v>161</v>
      </c>
      <c r="D236" s="33">
        <v>10</v>
      </c>
      <c r="E236" s="33"/>
      <c r="F236" s="51"/>
      <c r="G236" s="51" t="str">
        <f>IF(COUNTIFS('食事提供加算(2026.06.01)（非表示）'!$C$2:$C$140,$A236,'食事提供加算(2026.06.01)（非表示）'!$E$2:$E$140,$H236)&gt;0,"●","")</f>
        <v/>
      </c>
      <c r="H236" s="51" t="str">
        <f t="shared" si="3"/>
        <v>11</v>
      </c>
      <c r="I236" s="38" t="s">
        <v>2050</v>
      </c>
      <c r="J236" s="33" t="s">
        <v>124</v>
      </c>
      <c r="K236" s="33" t="s">
        <v>741</v>
      </c>
      <c r="L236" s="38" t="s">
        <v>1382</v>
      </c>
      <c r="M236" s="33" t="s">
        <v>1659</v>
      </c>
      <c r="N236" s="33" t="s">
        <v>1554</v>
      </c>
      <c r="O236" s="65">
        <v>43009</v>
      </c>
      <c r="P236" s="65">
        <v>47391</v>
      </c>
      <c r="Q236" s="72"/>
      <c r="R236" s="72"/>
      <c r="S236" s="72"/>
      <c r="T236" s="76" t="str">
        <v>01富山地域</v>
      </c>
      <c r="U236" s="76" t="str">
        <v>11堀川</v>
      </c>
    </row>
    <row r="237" spans="1:24" s="29" customFormat="1" ht="33">
      <c r="A237" s="33">
        <v>1610101998</v>
      </c>
      <c r="B237" s="38" t="s">
        <v>438</v>
      </c>
      <c r="C237" s="49" t="s">
        <v>161</v>
      </c>
      <c r="D237" s="33">
        <v>10</v>
      </c>
      <c r="E237" s="33"/>
      <c r="F237" s="51"/>
      <c r="G237" s="51" t="str">
        <f>IF(COUNTIFS('食事提供加算(2026.06.01)（非表示）'!$C$2:$C$140,$A237,'食事提供加算(2026.06.01)（非表示）'!$E$2:$E$140,$H237)&gt;0,"●","")</f>
        <v>●</v>
      </c>
      <c r="H237" s="51" t="str">
        <f t="shared" si="3"/>
        <v>11</v>
      </c>
      <c r="I237" s="38" t="s">
        <v>2039</v>
      </c>
      <c r="J237" s="33" t="s">
        <v>124</v>
      </c>
      <c r="K237" s="33" t="s">
        <v>1152</v>
      </c>
      <c r="L237" s="38" t="s">
        <v>1373</v>
      </c>
      <c r="M237" s="33" t="s">
        <v>1188</v>
      </c>
      <c r="N237" s="33" t="s">
        <v>1485</v>
      </c>
      <c r="O237" s="65">
        <v>43209</v>
      </c>
      <c r="P237" s="65">
        <v>47591</v>
      </c>
      <c r="Q237" s="72"/>
      <c r="R237" s="72"/>
      <c r="S237" s="72"/>
      <c r="T237" s="76" t="str">
        <v>01富山地域</v>
      </c>
      <c r="U237" s="76" t="str">
        <v>19岩瀬</v>
      </c>
    </row>
    <row r="238" spans="1:24" s="29" customFormat="1" ht="33">
      <c r="A238" s="33">
        <v>1610102632</v>
      </c>
      <c r="B238" s="39" t="s">
        <v>689</v>
      </c>
      <c r="C238" s="49" t="s">
        <v>161</v>
      </c>
      <c r="D238" s="33">
        <v>20</v>
      </c>
      <c r="E238" s="33"/>
      <c r="F238" s="51"/>
      <c r="G238" s="51" t="str">
        <f>IF(COUNTIFS('食事提供加算(2026.06.01)（非表示）'!$C$2:$C$140,$A238,'食事提供加算(2026.06.01)（非表示）'!$E$2:$E$140,$H238)&gt;0,"●","")</f>
        <v/>
      </c>
      <c r="H238" s="51" t="str">
        <f t="shared" si="3"/>
        <v>11</v>
      </c>
      <c r="I238" s="38" t="s">
        <v>1707</v>
      </c>
      <c r="J238" s="33"/>
      <c r="K238" s="51" t="s">
        <v>1085</v>
      </c>
      <c r="L238" s="39" t="s">
        <v>24</v>
      </c>
      <c r="M238" s="33" t="s">
        <v>28</v>
      </c>
      <c r="N238" s="33" t="s">
        <v>273</v>
      </c>
      <c r="O238" s="65">
        <v>44287</v>
      </c>
      <c r="P238" s="65">
        <v>46477</v>
      </c>
      <c r="Q238" s="72"/>
      <c r="R238" s="72"/>
      <c r="S238" s="72"/>
      <c r="T238" s="76" t="str">
        <v>01富山地域</v>
      </c>
      <c r="U238" s="76" t="str">
        <v>29山室</v>
      </c>
    </row>
    <row r="239" spans="1:24" s="29" customFormat="1" ht="33">
      <c r="A239" s="33">
        <v>1610102665</v>
      </c>
      <c r="B239" s="38" t="s">
        <v>208</v>
      </c>
      <c r="C239" s="49" t="s">
        <v>161</v>
      </c>
      <c r="D239" s="33">
        <v>15</v>
      </c>
      <c r="E239" s="33"/>
      <c r="F239" s="51"/>
      <c r="G239" s="51" t="str">
        <f>IF(COUNTIFS('食事提供加算(2026.06.01)（非表示）'!$C$2:$C$140,$A239,'食事提供加算(2026.06.01)（非表示）'!$E$2:$E$140,$H239)&gt;0,"●","")</f>
        <v>●</v>
      </c>
      <c r="H239" s="51" t="str">
        <f t="shared" si="3"/>
        <v>11</v>
      </c>
      <c r="I239" s="38" t="s">
        <v>2051</v>
      </c>
      <c r="J239" s="33"/>
      <c r="K239" s="33" t="s">
        <v>1113</v>
      </c>
      <c r="L239" s="38" t="s">
        <v>1390</v>
      </c>
      <c r="M239" s="33" t="s">
        <v>1654</v>
      </c>
      <c r="N239" s="33" t="s">
        <v>1927</v>
      </c>
      <c r="O239" s="65">
        <v>44470</v>
      </c>
      <c r="P239" s="65">
        <v>46660</v>
      </c>
      <c r="Q239" s="72"/>
      <c r="R239" s="72"/>
      <c r="S239" s="72"/>
      <c r="T239" s="76" t="str">
        <v>01富山地域</v>
      </c>
      <c r="U239" s="76" t="str">
        <v>13東部</v>
      </c>
    </row>
    <row r="240" spans="1:24" s="29" customFormat="1" ht="33">
      <c r="A240" s="33">
        <v>1610102798</v>
      </c>
      <c r="B240" s="38" t="s">
        <v>384</v>
      </c>
      <c r="C240" s="49" t="s">
        <v>161</v>
      </c>
      <c r="D240" s="33">
        <v>40</v>
      </c>
      <c r="E240" s="33"/>
      <c r="F240" s="51"/>
      <c r="G240" s="51" t="str">
        <f>IF(COUNTIFS('食事提供加算(2026.06.01)（非表示）'!$C$2:$C$140,$A240,'食事提供加算(2026.06.01)（非表示）'!$E$2:$E$140,$H240)&gt;0,"●","")</f>
        <v>●</v>
      </c>
      <c r="H240" s="51" t="str">
        <f t="shared" si="3"/>
        <v>11</v>
      </c>
      <c r="I240" s="38" t="s">
        <v>2052</v>
      </c>
      <c r="J240" s="33" t="s">
        <v>124</v>
      </c>
      <c r="K240" s="33" t="s">
        <v>212</v>
      </c>
      <c r="L240" s="38" t="s">
        <v>1391</v>
      </c>
      <c r="M240" s="33" t="s">
        <v>435</v>
      </c>
      <c r="N240" s="33" t="s">
        <v>613</v>
      </c>
      <c r="O240" s="65">
        <v>44682</v>
      </c>
      <c r="P240" s="65">
        <v>46873</v>
      </c>
      <c r="Q240" s="72"/>
      <c r="R240" s="72"/>
      <c r="S240" s="72"/>
      <c r="T240" s="76" t="str">
        <v>01富山地域</v>
      </c>
      <c r="U240" s="76" t="str">
        <v>30山室中部</v>
      </c>
    </row>
    <row r="241" spans="1:24" s="29" customFormat="1" ht="49.5">
      <c r="A241" s="33">
        <v>1610102780</v>
      </c>
      <c r="B241" s="39" t="s">
        <v>264</v>
      </c>
      <c r="C241" s="49" t="s">
        <v>161</v>
      </c>
      <c r="D241" s="33">
        <v>20</v>
      </c>
      <c r="E241" s="33"/>
      <c r="F241" s="51"/>
      <c r="G241" s="51" t="str">
        <f>IF(COUNTIFS('食事提供加算(2026.06.01)（非表示）'!$C$2:$C$140,$A241,'食事提供加算(2026.06.01)（非表示）'!$E$2:$E$140,$H241)&gt;0,"●","")</f>
        <v>●</v>
      </c>
      <c r="H241" s="51" t="str">
        <f t="shared" si="3"/>
        <v>11</v>
      </c>
      <c r="I241" s="38" t="s">
        <v>1866</v>
      </c>
      <c r="J241" s="33"/>
      <c r="K241" s="33" t="s">
        <v>1160</v>
      </c>
      <c r="L241" s="38" t="s">
        <v>1267</v>
      </c>
      <c r="M241" s="33" t="s">
        <v>663</v>
      </c>
      <c r="N241" s="33" t="s">
        <v>362</v>
      </c>
      <c r="O241" s="65">
        <v>44682</v>
      </c>
      <c r="P241" s="65">
        <v>46873</v>
      </c>
      <c r="Q241" s="72"/>
      <c r="R241" s="72"/>
      <c r="S241" s="72"/>
      <c r="T241" s="76" t="str">
        <v>01富山地域</v>
      </c>
      <c r="U241" s="76" t="str">
        <v>32蜷川</v>
      </c>
    </row>
    <row r="242" spans="1:24" s="29" customFormat="1" ht="33">
      <c r="A242" s="33">
        <v>1610102806</v>
      </c>
      <c r="B242" s="38" t="s">
        <v>238</v>
      </c>
      <c r="C242" s="49" t="s">
        <v>161</v>
      </c>
      <c r="D242" s="33">
        <v>10</v>
      </c>
      <c r="E242" s="33"/>
      <c r="F242" s="51"/>
      <c r="G242" s="51" t="str">
        <f>IF(COUNTIFS('食事提供加算(2026.06.01)（非表示）'!$C$2:$C$140,$A242,'食事提供加算(2026.06.01)（非表示）'!$E$2:$E$140,$H242)&gt;0,"●","")</f>
        <v>●</v>
      </c>
      <c r="H242" s="51" t="str">
        <f t="shared" si="3"/>
        <v>11</v>
      </c>
      <c r="I242" s="38" t="s">
        <v>496</v>
      </c>
      <c r="J242" s="33" t="s">
        <v>124</v>
      </c>
      <c r="K242" s="33" t="s">
        <v>1061</v>
      </c>
      <c r="L242" s="38" t="s">
        <v>1394</v>
      </c>
      <c r="M242" s="33" t="s">
        <v>1699</v>
      </c>
      <c r="N242" s="33" t="s">
        <v>1903</v>
      </c>
      <c r="O242" s="65">
        <v>44713</v>
      </c>
      <c r="P242" s="65">
        <v>46904</v>
      </c>
      <c r="Q242" s="72"/>
      <c r="R242" s="72"/>
      <c r="S242" s="72"/>
      <c r="T242" s="76" t="str">
        <v>02大沢野地域</v>
      </c>
      <c r="U242" s="76" t="str">
        <v>54大沢野地区</v>
      </c>
    </row>
    <row r="243" spans="1:24" s="29" customFormat="1" ht="33">
      <c r="A243" s="33">
        <v>1610102822</v>
      </c>
      <c r="B243" s="38" t="s">
        <v>694</v>
      </c>
      <c r="C243" s="49" t="s">
        <v>161</v>
      </c>
      <c r="D243" s="33">
        <v>10</v>
      </c>
      <c r="E243" s="33"/>
      <c r="F243" s="51"/>
      <c r="G243" s="51" t="str">
        <f>IF(COUNTIFS('食事提供加算(2026.06.01)（非表示）'!$C$2:$C$140,$A243,'食事提供加算(2026.06.01)（非表示）'!$E$2:$E$140,$H243)&gt;0,"●","")</f>
        <v>●</v>
      </c>
      <c r="H243" s="51" t="str">
        <f t="shared" si="3"/>
        <v>11</v>
      </c>
      <c r="I243" s="38" t="s">
        <v>136</v>
      </c>
      <c r="J243" s="33" t="s">
        <v>124</v>
      </c>
      <c r="K243" s="33" t="s">
        <v>1162</v>
      </c>
      <c r="L243" s="38" t="s">
        <v>133</v>
      </c>
      <c r="M243" s="33" t="s">
        <v>1701</v>
      </c>
      <c r="N243" s="33" t="s">
        <v>862</v>
      </c>
      <c r="O243" s="65">
        <v>44743</v>
      </c>
      <c r="P243" s="65">
        <v>46934</v>
      </c>
      <c r="Q243" s="72"/>
      <c r="R243" s="72"/>
      <c r="S243" s="72"/>
      <c r="T243" s="76" t="str">
        <v>01富山地域</v>
      </c>
      <c r="U243" s="76" t="str">
        <v>27新庄北</v>
      </c>
    </row>
    <row r="244" spans="1:24" s="29" customFormat="1" ht="33">
      <c r="A244" s="33">
        <v>1610102897</v>
      </c>
      <c r="B244" s="38" t="s">
        <v>327</v>
      </c>
      <c r="C244" s="49" t="s">
        <v>161</v>
      </c>
      <c r="D244" s="33">
        <v>20</v>
      </c>
      <c r="E244" s="33"/>
      <c r="F244" s="51"/>
      <c r="G244" s="51" t="str">
        <f>IF(COUNTIFS('食事提供加算(2026.06.01)（非表示）'!$C$2:$C$140,$A244,'食事提供加算(2026.06.01)（非表示）'!$E$2:$E$140,$H244)&gt;0,"●","")</f>
        <v/>
      </c>
      <c r="H244" s="51" t="str">
        <f t="shared" si="3"/>
        <v>11</v>
      </c>
      <c r="I244" s="38" t="s">
        <v>2053</v>
      </c>
      <c r="J244" s="33"/>
      <c r="K244" s="33" t="s">
        <v>197</v>
      </c>
      <c r="L244" s="38" t="s">
        <v>175</v>
      </c>
      <c r="M244" s="33" t="s">
        <v>1116</v>
      </c>
      <c r="N244" s="33" t="s">
        <v>1928</v>
      </c>
      <c r="O244" s="65">
        <v>44866</v>
      </c>
      <c r="P244" s="65">
        <v>47057</v>
      </c>
      <c r="Q244" s="72"/>
      <c r="R244" s="72"/>
      <c r="S244" s="72"/>
      <c r="T244" s="76" t="str">
        <v>01富山地域</v>
      </c>
      <c r="U244" s="76" t="str">
        <v>11堀川</v>
      </c>
    </row>
    <row r="245" spans="1:24" s="29" customFormat="1" ht="33">
      <c r="A245" s="33">
        <v>1610102921</v>
      </c>
      <c r="B245" s="38" t="s">
        <v>697</v>
      </c>
      <c r="C245" s="49" t="s">
        <v>161</v>
      </c>
      <c r="D245" s="33">
        <v>20</v>
      </c>
      <c r="E245" s="33"/>
      <c r="F245" s="51"/>
      <c r="G245" s="51" t="str">
        <f>IF(COUNTIFS('食事提供加算(2026.06.01)（非表示）'!$C$2:$C$140,$A245,'食事提供加算(2026.06.01)（非表示）'!$E$2:$E$140,$H245)&gt;0,"●","")</f>
        <v>●</v>
      </c>
      <c r="H245" s="51" t="str">
        <f t="shared" si="3"/>
        <v>11</v>
      </c>
      <c r="I245" s="38" t="s">
        <v>2054</v>
      </c>
      <c r="J245" s="33"/>
      <c r="K245" s="33" t="s">
        <v>1149</v>
      </c>
      <c r="L245" s="38" t="s">
        <v>268</v>
      </c>
      <c r="M245" s="33" t="s">
        <v>507</v>
      </c>
      <c r="N245" s="33" t="s">
        <v>1929</v>
      </c>
      <c r="O245" s="65">
        <v>44986</v>
      </c>
      <c r="P245" s="65">
        <v>47177</v>
      </c>
      <c r="Q245" s="72"/>
      <c r="R245" s="72"/>
      <c r="S245" s="72"/>
      <c r="T245" s="76" t="str">
        <v>01富山地域</v>
      </c>
      <c r="U245" s="76" t="str">
        <v>14奥田</v>
      </c>
    </row>
    <row r="246" spans="1:24" s="29" customFormat="1" ht="33">
      <c r="A246" s="34">
        <v>1610103010</v>
      </c>
      <c r="B246" s="40" t="s">
        <v>571</v>
      </c>
      <c r="C246" s="49" t="s">
        <v>161</v>
      </c>
      <c r="D246" s="34">
        <v>20</v>
      </c>
      <c r="E246" s="33"/>
      <c r="F246" s="51"/>
      <c r="G246" s="51" t="str">
        <f>IF(COUNTIFS('食事提供加算(2026.06.01)（非表示）'!$C$2:$C$140,$A246,'食事提供加算(2026.06.01)（非表示）'!$E$2:$E$140,$H246)&gt;0,"●","")</f>
        <v>●</v>
      </c>
      <c r="H246" s="51" t="str">
        <f t="shared" si="3"/>
        <v>11</v>
      </c>
      <c r="I246" s="38" t="s">
        <v>2055</v>
      </c>
      <c r="J246" s="33"/>
      <c r="K246" s="33" t="s">
        <v>176</v>
      </c>
      <c r="L246" s="40" t="s">
        <v>408</v>
      </c>
      <c r="M246" s="34" t="s">
        <v>1702</v>
      </c>
      <c r="N246" s="33" t="s">
        <v>89</v>
      </c>
      <c r="O246" s="65">
        <v>45383</v>
      </c>
      <c r="P246" s="65">
        <v>47573</v>
      </c>
      <c r="Q246" s="72"/>
      <c r="R246" s="72"/>
      <c r="S246" s="72"/>
      <c r="T246" s="76" t="str">
        <v>01富山地域</v>
      </c>
      <c r="U246" s="59" t="str">
        <v>05五番町</v>
      </c>
    </row>
    <row r="247" spans="1:24" s="29" customFormat="1" ht="33">
      <c r="A247" s="34">
        <v>1610103135</v>
      </c>
      <c r="B247" s="41" t="s">
        <v>700</v>
      </c>
      <c r="C247" s="50" t="s">
        <v>168</v>
      </c>
      <c r="D247" s="34">
        <v>20</v>
      </c>
      <c r="E247" s="35"/>
      <c r="F247" s="51"/>
      <c r="G247" s="51" t="str">
        <f>IF(COUNTIFS('食事提供加算(2026.06.01)（非表示）'!$C$2:$C$140,$A247,'食事提供加算(2026.06.01)（非表示）'!$E$2:$E$140,$H247)&gt;0,"●","")</f>
        <v/>
      </c>
      <c r="H247" s="51" t="str">
        <f t="shared" si="3"/>
        <v>11</v>
      </c>
      <c r="I247" s="38" t="s">
        <v>1558</v>
      </c>
      <c r="J247" s="33"/>
      <c r="K247" s="51" t="s">
        <v>1163</v>
      </c>
      <c r="L247" s="41" t="s">
        <v>1270</v>
      </c>
      <c r="M247" s="34" t="s">
        <v>1703</v>
      </c>
      <c r="N247" s="33" t="s">
        <v>1931</v>
      </c>
      <c r="O247" s="65">
        <v>45566</v>
      </c>
      <c r="P247" s="66">
        <v>47756</v>
      </c>
      <c r="Q247" s="72"/>
      <c r="R247" s="72"/>
      <c r="S247" s="72"/>
      <c r="T247" s="76" t="str">
        <v>01富山地域</v>
      </c>
      <c r="U247" s="59" t="str">
        <v>27新庄北</v>
      </c>
      <c r="X247" s="80"/>
    </row>
    <row r="248" spans="1:24" s="29" customFormat="1" ht="33">
      <c r="A248" s="33">
        <v>1610102715</v>
      </c>
      <c r="B248" s="38" t="s">
        <v>584</v>
      </c>
      <c r="C248" s="49" t="s">
        <v>161</v>
      </c>
      <c r="D248" s="33">
        <v>10</v>
      </c>
      <c r="E248" s="33"/>
      <c r="F248" s="51"/>
      <c r="G248" s="51" t="str">
        <f>IF(COUNTIFS('食事提供加算(2026.06.01)（非表示）'!$C$2:$C$140,$A248,'食事提供加算(2026.06.01)（非表示）'!$E$2:$E$140,$H248)&gt;0,"●","")</f>
        <v>●</v>
      </c>
      <c r="H248" s="51" t="str">
        <f t="shared" si="3"/>
        <v>11</v>
      </c>
      <c r="I248" s="38" t="s">
        <v>1585</v>
      </c>
      <c r="J248" s="33" t="s">
        <v>124</v>
      </c>
      <c r="K248" s="33" t="s">
        <v>1126</v>
      </c>
      <c r="L248" s="38" t="s">
        <v>214</v>
      </c>
      <c r="M248" s="33" t="s">
        <v>808</v>
      </c>
      <c r="N248" s="33" t="s">
        <v>1904</v>
      </c>
      <c r="O248" s="65">
        <v>45597</v>
      </c>
      <c r="P248" s="65">
        <v>47787</v>
      </c>
      <c r="Q248" s="72"/>
      <c r="R248" s="72"/>
      <c r="S248" s="72"/>
      <c r="T248" s="76" t="str">
        <v>01富山地域</v>
      </c>
      <c r="U248" s="59" t="str">
        <v>35月岡</v>
      </c>
    </row>
    <row r="249" spans="1:24" s="29" customFormat="1" ht="33">
      <c r="A249" s="33">
        <v>1610100545</v>
      </c>
      <c r="B249" s="38" t="s">
        <v>706</v>
      </c>
      <c r="C249" s="49" t="s">
        <v>177</v>
      </c>
      <c r="D249" s="33">
        <v>40</v>
      </c>
      <c r="E249" s="33"/>
      <c r="F249" s="51"/>
      <c r="G249" s="51" t="str">
        <f>IF(COUNTIFS('食事提供加算(2026.06.01)（非表示）'!$C$2:$C$140,$A249,'食事提供加算(2026.06.01)（非表示）'!$E$2:$E$140,$H249)&gt;0,"●","")</f>
        <v>●</v>
      </c>
      <c r="H249" s="51" t="str">
        <f t="shared" si="3"/>
        <v>12</v>
      </c>
      <c r="I249" s="38" t="s">
        <v>2056</v>
      </c>
      <c r="J249" s="33"/>
      <c r="K249" s="33" t="s">
        <v>1165</v>
      </c>
      <c r="L249" s="38" t="s">
        <v>1227</v>
      </c>
      <c r="M249" s="33" t="s">
        <v>1704</v>
      </c>
      <c r="N249" s="33" t="s">
        <v>393</v>
      </c>
      <c r="O249" s="65">
        <v>38991</v>
      </c>
      <c r="P249" s="65">
        <v>47756</v>
      </c>
      <c r="Q249" s="72"/>
      <c r="R249" s="72"/>
      <c r="S249" s="72"/>
      <c r="T249" s="76" t="str">
        <v>01富山地域</v>
      </c>
      <c r="U249" s="76" t="str">
        <v>40呉羽</v>
      </c>
    </row>
    <row r="250" spans="1:24" s="29" customFormat="1" ht="33">
      <c r="A250" s="33">
        <v>1610100560</v>
      </c>
      <c r="B250" s="38" t="s">
        <v>31</v>
      </c>
      <c r="C250" s="49" t="s">
        <v>177</v>
      </c>
      <c r="D250" s="33">
        <v>30</v>
      </c>
      <c r="E250" s="33"/>
      <c r="F250" s="51"/>
      <c r="G250" s="51" t="str">
        <f>IF(COUNTIFS('食事提供加算(2026.06.01)（非表示）'!$C$2:$C$140,$A250,'食事提供加算(2026.06.01)（非表示）'!$E$2:$E$140,$H250)&gt;0,"●","")</f>
        <v/>
      </c>
      <c r="H250" s="51" t="str">
        <f t="shared" si="3"/>
        <v>12</v>
      </c>
      <c r="I250" s="38" t="s">
        <v>2019</v>
      </c>
      <c r="J250" s="34" t="s">
        <v>124</v>
      </c>
      <c r="K250" s="33" t="s">
        <v>1030</v>
      </c>
      <c r="L250" s="38" t="s">
        <v>836</v>
      </c>
      <c r="M250" s="33" t="s">
        <v>1683</v>
      </c>
      <c r="N250" s="33" t="s">
        <v>1913</v>
      </c>
      <c r="O250" s="65">
        <v>38991</v>
      </c>
      <c r="P250" s="65">
        <v>47756</v>
      </c>
      <c r="Q250" s="72"/>
      <c r="R250" s="72"/>
      <c r="S250" s="72"/>
      <c r="T250" s="76" t="str">
        <v>01富山地域</v>
      </c>
      <c r="U250" s="76" t="str">
        <v>40呉羽</v>
      </c>
    </row>
    <row r="251" spans="1:24" s="29" customFormat="1" ht="49.5">
      <c r="A251" s="33">
        <v>1610100586</v>
      </c>
      <c r="B251" s="39" t="s">
        <v>679</v>
      </c>
      <c r="C251" s="49" t="s">
        <v>177</v>
      </c>
      <c r="D251" s="33">
        <v>40</v>
      </c>
      <c r="E251" s="33"/>
      <c r="F251" s="51"/>
      <c r="G251" s="51" t="str">
        <f>IF(COUNTIFS('食事提供加算(2026.06.01)（非表示）'!$C$2:$C$140,$A251,'食事提供加算(2026.06.01)（非表示）'!$E$2:$E$140,$H251)&gt;0,"●","")</f>
        <v/>
      </c>
      <c r="H251" s="51" t="str">
        <f t="shared" si="3"/>
        <v>12</v>
      </c>
      <c r="I251" s="39" t="s">
        <v>671</v>
      </c>
      <c r="J251" s="33"/>
      <c r="K251" s="33" t="s">
        <v>78</v>
      </c>
      <c r="L251" s="38" t="s">
        <v>104</v>
      </c>
      <c r="M251" s="33" t="s">
        <v>752</v>
      </c>
      <c r="N251" s="33" t="s">
        <v>752</v>
      </c>
      <c r="O251" s="65">
        <v>38991</v>
      </c>
      <c r="P251" s="65">
        <v>47756</v>
      </c>
      <c r="Q251" s="72"/>
      <c r="R251" s="72"/>
      <c r="S251" s="72"/>
      <c r="T251" s="76" t="str">
        <v>04八尾地域</v>
      </c>
      <c r="U251" s="76" t="str">
        <v>66野積地区</v>
      </c>
    </row>
    <row r="252" spans="1:24" s="29" customFormat="1" ht="49.5">
      <c r="A252" s="33">
        <v>1610100180</v>
      </c>
      <c r="B252" s="38" t="s">
        <v>709</v>
      </c>
      <c r="C252" s="49" t="s">
        <v>177</v>
      </c>
      <c r="D252" s="33">
        <v>40</v>
      </c>
      <c r="E252" s="33"/>
      <c r="F252" s="51"/>
      <c r="G252" s="51" t="str">
        <f>IF(COUNTIFS('食事提供加算(2026.06.01)（非表示）'!$C$2:$C$140,$A252,'食事提供加算(2026.06.01)（非表示）'!$E$2:$E$140,$H252)&gt;0,"●","")</f>
        <v/>
      </c>
      <c r="H252" s="51" t="str">
        <f t="shared" si="3"/>
        <v>12</v>
      </c>
      <c r="I252" s="38" t="s">
        <v>2019</v>
      </c>
      <c r="J252" s="33" t="s">
        <v>124</v>
      </c>
      <c r="K252" s="33" t="s">
        <v>1108</v>
      </c>
      <c r="L252" s="38" t="s">
        <v>15</v>
      </c>
      <c r="M252" s="33" t="s">
        <v>1239</v>
      </c>
      <c r="N252" s="33" t="s">
        <v>769</v>
      </c>
      <c r="O252" s="65">
        <v>39173</v>
      </c>
      <c r="P252" s="65">
        <v>47938</v>
      </c>
      <c r="Q252" s="72"/>
      <c r="R252" s="72"/>
      <c r="S252" s="72"/>
      <c r="T252" s="76" t="str">
        <v>01富山地域</v>
      </c>
      <c r="U252" s="76" t="str">
        <v>40呉羽</v>
      </c>
    </row>
    <row r="253" spans="1:24" s="29" customFormat="1" ht="49.5">
      <c r="A253" s="33">
        <v>1610100198</v>
      </c>
      <c r="B253" s="38" t="s">
        <v>460</v>
      </c>
      <c r="C253" s="49" t="s">
        <v>177</v>
      </c>
      <c r="D253" s="33">
        <v>54</v>
      </c>
      <c r="E253" s="33"/>
      <c r="F253" s="51"/>
      <c r="G253" s="51" t="str">
        <f>IF(COUNTIFS('食事提供加算(2026.06.01)（非表示）'!$C$2:$C$140,$A253,'食事提供加算(2026.06.01)（非表示）'!$E$2:$E$140,$H253)&gt;0,"●","")</f>
        <v/>
      </c>
      <c r="H253" s="51" t="str">
        <f t="shared" si="3"/>
        <v>12</v>
      </c>
      <c r="I253" s="38" t="s">
        <v>2019</v>
      </c>
      <c r="J253" s="33" t="s">
        <v>124</v>
      </c>
      <c r="K253" s="33" t="s">
        <v>1108</v>
      </c>
      <c r="L253" s="38" t="s">
        <v>282</v>
      </c>
      <c r="M253" s="33" t="s">
        <v>150</v>
      </c>
      <c r="N253" s="33" t="s">
        <v>1911</v>
      </c>
      <c r="O253" s="65">
        <v>39173</v>
      </c>
      <c r="P253" s="65">
        <v>47938</v>
      </c>
      <c r="Q253" s="72"/>
      <c r="R253" s="72"/>
      <c r="S253" s="72"/>
      <c r="T253" s="76" t="str">
        <v>01富山地域</v>
      </c>
      <c r="U253" s="76" t="str">
        <v>40呉羽</v>
      </c>
    </row>
    <row r="254" spans="1:24" s="29" customFormat="1" ht="33">
      <c r="A254" s="33">
        <v>1610100677</v>
      </c>
      <c r="B254" s="38" t="s">
        <v>231</v>
      </c>
      <c r="C254" s="49" t="s">
        <v>177</v>
      </c>
      <c r="D254" s="33">
        <v>40</v>
      </c>
      <c r="E254" s="33"/>
      <c r="F254" s="51"/>
      <c r="G254" s="51" t="str">
        <f>IF(COUNTIFS('食事提供加算(2026.06.01)（非表示）'!$C$2:$C$140,$A254,'食事提供加算(2026.06.01)（非表示）'!$E$2:$E$140,$H254)&gt;0,"●","")</f>
        <v/>
      </c>
      <c r="H254" s="51" t="str">
        <f t="shared" si="3"/>
        <v>12</v>
      </c>
      <c r="I254" s="38" t="s">
        <v>2025</v>
      </c>
      <c r="J254" s="33"/>
      <c r="K254" s="33" t="s">
        <v>166</v>
      </c>
      <c r="L254" s="38" t="s">
        <v>70</v>
      </c>
      <c r="M254" s="33" t="s">
        <v>375</v>
      </c>
      <c r="N254" s="33" t="s">
        <v>1888</v>
      </c>
      <c r="O254" s="65">
        <v>39173</v>
      </c>
      <c r="P254" s="65">
        <v>47938</v>
      </c>
      <c r="Q254" s="72"/>
      <c r="R254" s="72"/>
      <c r="S254" s="72"/>
      <c r="T254" s="76" t="str">
        <v>01富山地域</v>
      </c>
      <c r="U254" s="76" t="str">
        <v>16桜谷</v>
      </c>
    </row>
    <row r="255" spans="1:24" s="29" customFormat="1" ht="33">
      <c r="A255" s="33">
        <v>1610100685</v>
      </c>
      <c r="B255" s="38" t="s">
        <v>284</v>
      </c>
      <c r="C255" s="49" t="s">
        <v>177</v>
      </c>
      <c r="D255" s="33">
        <v>20</v>
      </c>
      <c r="E255" s="33"/>
      <c r="F255" s="51"/>
      <c r="G255" s="51" t="str">
        <f>IF(COUNTIFS('食事提供加算(2026.06.01)（非表示）'!$C$2:$C$140,$A255,'食事提供加算(2026.06.01)（非表示）'!$E$2:$E$140,$H255)&gt;0,"●","")</f>
        <v/>
      </c>
      <c r="H255" s="51" t="str">
        <f t="shared" si="3"/>
        <v>12</v>
      </c>
      <c r="I255" s="38" t="s">
        <v>1518</v>
      </c>
      <c r="J255" s="33"/>
      <c r="K255" s="33" t="s">
        <v>0</v>
      </c>
      <c r="L255" s="38" t="s">
        <v>1395</v>
      </c>
      <c r="M255" s="33" t="s">
        <v>220</v>
      </c>
      <c r="N255" s="61" t="s">
        <v>1933</v>
      </c>
      <c r="O255" s="65">
        <v>39173</v>
      </c>
      <c r="P255" s="65">
        <v>47938</v>
      </c>
      <c r="Q255" s="72"/>
      <c r="R255" s="72"/>
      <c r="S255" s="72"/>
      <c r="T255" s="76" t="str">
        <v>01富山地域</v>
      </c>
      <c r="U255" s="76" t="str">
        <v>40呉羽</v>
      </c>
    </row>
    <row r="256" spans="1:24" s="29" customFormat="1" ht="33">
      <c r="A256" s="33">
        <v>1610100693</v>
      </c>
      <c r="B256" s="38" t="s">
        <v>710</v>
      </c>
      <c r="C256" s="49" t="s">
        <v>177</v>
      </c>
      <c r="D256" s="33">
        <v>20</v>
      </c>
      <c r="E256" s="33"/>
      <c r="F256" s="51"/>
      <c r="G256" s="51" t="str">
        <f>IF(COUNTIFS('食事提供加算(2026.06.01)（非表示）'!$C$2:$C$140,$A256,'食事提供加算(2026.06.01)（非表示）'!$E$2:$E$140,$H256)&gt;0,"●","")</f>
        <v/>
      </c>
      <c r="H256" s="51" t="str">
        <f t="shared" si="3"/>
        <v>12</v>
      </c>
      <c r="I256" s="38" t="s">
        <v>617</v>
      </c>
      <c r="J256" s="33"/>
      <c r="K256" s="33" t="s">
        <v>1143</v>
      </c>
      <c r="L256" s="38" t="s">
        <v>1393</v>
      </c>
      <c r="M256" s="33" t="s">
        <v>1706</v>
      </c>
      <c r="N256" s="33" t="s">
        <v>1706</v>
      </c>
      <c r="O256" s="65">
        <v>39173</v>
      </c>
      <c r="P256" s="65">
        <v>47938</v>
      </c>
      <c r="Q256" s="72"/>
      <c r="R256" s="72"/>
      <c r="S256" s="72"/>
      <c r="T256" s="76" t="str">
        <v>01富山地域</v>
      </c>
      <c r="U256" s="76" t="str">
        <v>25広田</v>
      </c>
    </row>
    <row r="257" spans="1:21" s="29" customFormat="1" ht="33">
      <c r="A257" s="33">
        <v>1610100701</v>
      </c>
      <c r="B257" s="38" t="s">
        <v>157</v>
      </c>
      <c r="C257" s="49" t="s">
        <v>177</v>
      </c>
      <c r="D257" s="33">
        <v>30</v>
      </c>
      <c r="E257" s="33"/>
      <c r="F257" s="51"/>
      <c r="G257" s="51" t="str">
        <f>IF(COUNTIFS('食事提供加算(2026.06.01)（非表示）'!$C$2:$C$140,$A257,'食事提供加算(2026.06.01)（非表示）'!$E$2:$E$140,$H257)&gt;0,"●","")</f>
        <v/>
      </c>
      <c r="H257" s="51" t="str">
        <f t="shared" si="3"/>
        <v>12</v>
      </c>
      <c r="I257" s="38" t="s">
        <v>617</v>
      </c>
      <c r="J257" s="33" t="s">
        <v>124</v>
      </c>
      <c r="K257" s="33" t="s">
        <v>219</v>
      </c>
      <c r="L257" s="38" t="s">
        <v>895</v>
      </c>
      <c r="M257" s="33" t="s">
        <v>498</v>
      </c>
      <c r="N257" s="33" t="s">
        <v>1182</v>
      </c>
      <c r="O257" s="65">
        <v>39173</v>
      </c>
      <c r="P257" s="65">
        <v>47938</v>
      </c>
      <c r="Q257" s="72"/>
      <c r="R257" s="72"/>
      <c r="S257" s="72"/>
      <c r="T257" s="76" t="str">
        <v>01富山地域</v>
      </c>
      <c r="U257" s="76" t="str">
        <v>32蜷川</v>
      </c>
    </row>
    <row r="258" spans="1:21" s="29" customFormat="1" ht="33">
      <c r="A258" s="33">
        <v>1610100727</v>
      </c>
      <c r="B258" s="38" t="s">
        <v>623</v>
      </c>
      <c r="C258" s="49" t="s">
        <v>177</v>
      </c>
      <c r="D258" s="33">
        <v>10</v>
      </c>
      <c r="E258" s="33"/>
      <c r="F258" s="51"/>
      <c r="G258" s="51" t="str">
        <f>IF(COUNTIFS('食事提供加算(2026.06.01)（非表示）'!$C$2:$C$140,$A258,'食事提供加算(2026.06.01)（非表示）'!$E$2:$E$140,$H258)&gt;0,"●","")</f>
        <v/>
      </c>
      <c r="H258" s="51" t="str">
        <f t="shared" ref="H258:H321" si="4">LEFT(C258,2)</f>
        <v>12</v>
      </c>
      <c r="I258" s="38" t="s">
        <v>617</v>
      </c>
      <c r="J258" s="33" t="s">
        <v>124</v>
      </c>
      <c r="K258" s="33" t="s">
        <v>1034</v>
      </c>
      <c r="L258" s="38" t="s">
        <v>1367</v>
      </c>
      <c r="M258" s="33" t="s">
        <v>1144</v>
      </c>
      <c r="N258" s="33" t="s">
        <v>1144</v>
      </c>
      <c r="O258" s="65">
        <v>39173</v>
      </c>
      <c r="P258" s="65">
        <v>47938</v>
      </c>
      <c r="Q258" s="72"/>
      <c r="R258" s="72"/>
      <c r="S258" s="72"/>
      <c r="T258" s="76" t="str">
        <v>01富山地域</v>
      </c>
      <c r="U258" s="76" t="str">
        <v>09西田地方</v>
      </c>
    </row>
    <row r="259" spans="1:21" s="29" customFormat="1" ht="33">
      <c r="A259" s="33">
        <v>1610100735</v>
      </c>
      <c r="B259" s="38" t="s">
        <v>712</v>
      </c>
      <c r="C259" s="49" t="s">
        <v>177</v>
      </c>
      <c r="D259" s="33">
        <v>20</v>
      </c>
      <c r="E259" s="33"/>
      <c r="F259" s="51"/>
      <c r="G259" s="51" t="str">
        <f>IF(COUNTIFS('食事提供加算(2026.06.01)（非表示）'!$C$2:$C$140,$A259,'食事提供加算(2026.06.01)（非表示）'!$E$2:$E$140,$H259)&gt;0,"●","")</f>
        <v>●</v>
      </c>
      <c r="H259" s="51" t="str">
        <f t="shared" si="4"/>
        <v>12</v>
      </c>
      <c r="I259" s="38" t="s">
        <v>702</v>
      </c>
      <c r="J259" s="33"/>
      <c r="K259" s="33" t="s">
        <v>614</v>
      </c>
      <c r="L259" s="38" t="s">
        <v>1399</v>
      </c>
      <c r="M259" s="33" t="s">
        <v>1015</v>
      </c>
      <c r="N259" s="33" t="s">
        <v>1015</v>
      </c>
      <c r="O259" s="65">
        <v>39173</v>
      </c>
      <c r="P259" s="65">
        <v>47938</v>
      </c>
      <c r="Q259" s="72"/>
      <c r="R259" s="72"/>
      <c r="S259" s="72"/>
      <c r="T259" s="76" t="str">
        <v>04八尾地域</v>
      </c>
      <c r="U259" s="76" t="str">
        <v>62杉原地区</v>
      </c>
    </row>
    <row r="260" spans="1:21" s="29" customFormat="1" ht="49.5">
      <c r="A260" s="33">
        <v>1610100750</v>
      </c>
      <c r="B260" s="39" t="s">
        <v>645</v>
      </c>
      <c r="C260" s="49" t="s">
        <v>177</v>
      </c>
      <c r="D260" s="33">
        <v>20</v>
      </c>
      <c r="E260" s="33"/>
      <c r="F260" s="51"/>
      <c r="G260" s="51" t="str">
        <f>IF(COUNTIFS('食事提供加算(2026.06.01)（非表示）'!$C$2:$C$140,$A260,'食事提供加算(2026.06.01)（非表示）'!$E$2:$E$140,$H260)&gt;0,"●","")</f>
        <v/>
      </c>
      <c r="H260" s="51" t="str">
        <f t="shared" si="4"/>
        <v>12</v>
      </c>
      <c r="I260" s="38" t="s">
        <v>915</v>
      </c>
      <c r="J260" s="33"/>
      <c r="K260" s="33" t="s">
        <v>659</v>
      </c>
      <c r="L260" s="38" t="s">
        <v>1400</v>
      </c>
      <c r="M260" s="33" t="s">
        <v>1708</v>
      </c>
      <c r="N260" s="33" t="s">
        <v>1708</v>
      </c>
      <c r="O260" s="65">
        <v>39387</v>
      </c>
      <c r="P260" s="65">
        <v>48152</v>
      </c>
      <c r="Q260" s="72"/>
      <c r="R260" s="72"/>
      <c r="S260" s="72"/>
      <c r="T260" s="76" t="str">
        <v>01富山地域</v>
      </c>
      <c r="U260" s="76" t="str">
        <v>31太田</v>
      </c>
    </row>
    <row r="261" spans="1:21" s="29" customFormat="1" ht="33">
      <c r="A261" s="33">
        <v>1610100800</v>
      </c>
      <c r="B261" s="38" t="s">
        <v>713</v>
      </c>
      <c r="C261" s="49" t="s">
        <v>177</v>
      </c>
      <c r="D261" s="33">
        <v>20</v>
      </c>
      <c r="E261" s="33"/>
      <c r="F261" s="51"/>
      <c r="G261" s="51" t="str">
        <f>IF(COUNTIFS('食事提供加算(2026.06.01)（非表示）'!$C$2:$C$140,$A261,'食事提供加算(2026.06.01)（非表示）'!$E$2:$E$140,$H261)&gt;0,"●","")</f>
        <v>●</v>
      </c>
      <c r="H261" s="51" t="str">
        <f t="shared" si="4"/>
        <v>12</v>
      </c>
      <c r="I261" s="39" t="s">
        <v>1193</v>
      </c>
      <c r="J261" s="33"/>
      <c r="K261" s="33" t="s">
        <v>1166</v>
      </c>
      <c r="L261" s="38" t="s">
        <v>59</v>
      </c>
      <c r="M261" s="33" t="s">
        <v>1710</v>
      </c>
      <c r="N261" s="33" t="s">
        <v>1776</v>
      </c>
      <c r="O261" s="65">
        <v>39722</v>
      </c>
      <c r="P261" s="65">
        <v>46295</v>
      </c>
      <c r="Q261" s="72"/>
      <c r="R261" s="72"/>
      <c r="S261" s="72"/>
      <c r="T261" s="76" t="str">
        <v>01富山地域</v>
      </c>
      <c r="U261" s="76" t="str">
        <v>42寒江</v>
      </c>
    </row>
    <row r="262" spans="1:21" s="29" customFormat="1" ht="82.5">
      <c r="A262" s="33">
        <v>1610100826</v>
      </c>
      <c r="B262" s="39" t="s">
        <v>703</v>
      </c>
      <c r="C262" s="49" t="s">
        <v>177</v>
      </c>
      <c r="D262" s="33">
        <v>20</v>
      </c>
      <c r="E262" s="33"/>
      <c r="F262" s="51"/>
      <c r="G262" s="51" t="str">
        <f>IF(COUNTIFS('食事提供加算(2026.06.01)（非表示）'!$C$2:$C$140,$A262,'食事提供加算(2026.06.01)（非表示）'!$E$2:$E$140,$H262)&gt;0,"●","")</f>
        <v>●</v>
      </c>
      <c r="H262" s="51" t="str">
        <f t="shared" si="4"/>
        <v>12</v>
      </c>
      <c r="I262" s="38" t="s">
        <v>1164</v>
      </c>
      <c r="J262" s="33"/>
      <c r="K262" s="33" t="s">
        <v>1167</v>
      </c>
      <c r="L262" s="38" t="s">
        <v>27</v>
      </c>
      <c r="M262" s="33" t="s">
        <v>1711</v>
      </c>
      <c r="N262" s="33" t="s">
        <v>439</v>
      </c>
      <c r="O262" s="65">
        <v>39845</v>
      </c>
      <c r="P262" s="65">
        <v>46418</v>
      </c>
      <c r="Q262" s="72"/>
      <c r="R262" s="72"/>
      <c r="S262" s="72"/>
      <c r="T262" s="76" t="str">
        <v>02大沢野地域</v>
      </c>
      <c r="U262" s="76" t="str">
        <v>53船峅地区</v>
      </c>
    </row>
    <row r="263" spans="1:21" s="29" customFormat="1" ht="66">
      <c r="A263" s="33">
        <v>1610100834</v>
      </c>
      <c r="B263" s="38" t="s">
        <v>716</v>
      </c>
      <c r="C263" s="49" t="s">
        <v>177</v>
      </c>
      <c r="D263" s="33">
        <v>32</v>
      </c>
      <c r="E263" s="33"/>
      <c r="F263" s="51"/>
      <c r="G263" s="51" t="str">
        <f>IF(COUNTIFS('食事提供加算(2026.06.01)（非表示）'!$C$2:$C$140,$A263,'食事提供加算(2026.06.01)（非表示）'!$E$2:$E$140,$H263)&gt;0,"●","")</f>
        <v/>
      </c>
      <c r="H263" s="51" t="str">
        <f t="shared" si="4"/>
        <v>12</v>
      </c>
      <c r="I263" s="38" t="s">
        <v>346</v>
      </c>
      <c r="J263" s="33"/>
      <c r="K263" s="33" t="s">
        <v>1168</v>
      </c>
      <c r="L263" s="38" t="s">
        <v>1068</v>
      </c>
      <c r="M263" s="33" t="s">
        <v>1712</v>
      </c>
      <c r="N263" s="33" t="s">
        <v>1712</v>
      </c>
      <c r="O263" s="65">
        <v>39904</v>
      </c>
      <c r="P263" s="65">
        <v>46477</v>
      </c>
      <c r="Q263" s="72"/>
      <c r="R263" s="72"/>
      <c r="S263" s="72"/>
      <c r="T263" s="76" t="str">
        <v>04八尾地域</v>
      </c>
      <c r="U263" s="76" t="str">
        <v>62杉原地区</v>
      </c>
    </row>
    <row r="264" spans="1:21" s="29" customFormat="1" ht="49.5">
      <c r="A264" s="33">
        <v>1610100859</v>
      </c>
      <c r="B264" s="38" t="s">
        <v>708</v>
      </c>
      <c r="C264" s="49" t="s">
        <v>177</v>
      </c>
      <c r="D264" s="33">
        <v>40</v>
      </c>
      <c r="E264" s="33"/>
      <c r="F264" s="51"/>
      <c r="G264" s="51" t="str">
        <f>IF(COUNTIFS('食事提供加算(2026.06.01)（非表示）'!$C$2:$C$140,$A264,'食事提供加算(2026.06.01)（非表示）'!$E$2:$E$140,$H264)&gt;0,"●","")</f>
        <v>●</v>
      </c>
      <c r="H264" s="51" t="str">
        <f t="shared" si="4"/>
        <v>12</v>
      </c>
      <c r="I264" s="38" t="s">
        <v>2057</v>
      </c>
      <c r="J264" s="33"/>
      <c r="K264" s="33" t="s">
        <v>1170</v>
      </c>
      <c r="L264" s="38" t="s">
        <v>824</v>
      </c>
      <c r="M264" s="33" t="s">
        <v>827</v>
      </c>
      <c r="N264" s="33" t="s">
        <v>827</v>
      </c>
      <c r="O264" s="65">
        <v>39904</v>
      </c>
      <c r="P264" s="65">
        <v>46477</v>
      </c>
      <c r="Q264" s="72"/>
      <c r="R264" s="72"/>
      <c r="S264" s="72"/>
      <c r="T264" s="76" t="str">
        <v>01富山地域</v>
      </c>
      <c r="U264" s="76" t="str">
        <v>48水橋東部</v>
      </c>
    </row>
    <row r="265" spans="1:21" s="29" customFormat="1" ht="33">
      <c r="A265" s="33">
        <v>1610100941</v>
      </c>
      <c r="B265" s="38" t="s">
        <v>717</v>
      </c>
      <c r="C265" s="49" t="s">
        <v>177</v>
      </c>
      <c r="D265" s="33">
        <v>20</v>
      </c>
      <c r="E265" s="33"/>
      <c r="F265" s="51"/>
      <c r="G265" s="51" t="str">
        <f>IF(COUNTIFS('食事提供加算(2026.06.01)（非表示）'!$C$2:$C$140,$A265,'食事提供加算(2026.06.01)（非表示）'!$E$2:$E$140,$H265)&gt;0,"●","")</f>
        <v>●</v>
      </c>
      <c r="H265" s="51" t="str">
        <f t="shared" si="4"/>
        <v>12</v>
      </c>
      <c r="I265" s="38" t="s">
        <v>954</v>
      </c>
      <c r="J265" s="33"/>
      <c r="K265" s="33" t="s">
        <v>137</v>
      </c>
      <c r="L265" s="38" t="s">
        <v>1401</v>
      </c>
      <c r="M265" s="33" t="s">
        <v>399</v>
      </c>
      <c r="N265" s="33" t="s">
        <v>1935</v>
      </c>
      <c r="O265" s="65">
        <v>40269</v>
      </c>
      <c r="P265" s="65">
        <v>46843</v>
      </c>
      <c r="Q265" s="72"/>
      <c r="R265" s="72"/>
      <c r="S265" s="72"/>
      <c r="T265" s="76" t="str">
        <v>01富山地域</v>
      </c>
      <c r="U265" s="76" t="str">
        <v>34熊野</v>
      </c>
    </row>
    <row r="266" spans="1:21" s="29" customFormat="1" ht="33">
      <c r="A266" s="33">
        <v>1610100958</v>
      </c>
      <c r="B266" s="38" t="s">
        <v>224</v>
      </c>
      <c r="C266" s="49" t="s">
        <v>177</v>
      </c>
      <c r="D266" s="33">
        <v>40</v>
      </c>
      <c r="E266" s="33"/>
      <c r="F266" s="51"/>
      <c r="G266" s="51" t="str">
        <f>IF(COUNTIFS('食事提供加算(2026.06.01)（非表示）'!$C$2:$C$140,$A266,'食事提供加算(2026.06.01)（非表示）'!$E$2:$E$140,$H266)&gt;0,"●","")</f>
        <v>●</v>
      </c>
      <c r="H266" s="51" t="str">
        <f t="shared" si="4"/>
        <v>12</v>
      </c>
      <c r="I266" s="38" t="s">
        <v>1831</v>
      </c>
      <c r="J266" s="33"/>
      <c r="K266" s="33" t="s">
        <v>1067</v>
      </c>
      <c r="L266" s="38" t="s">
        <v>912</v>
      </c>
      <c r="M266" s="33" t="s">
        <v>1713</v>
      </c>
      <c r="N266" s="33" t="s">
        <v>1436</v>
      </c>
      <c r="O266" s="65">
        <v>40269</v>
      </c>
      <c r="P266" s="65">
        <v>46843</v>
      </c>
      <c r="Q266" s="72"/>
      <c r="R266" s="72"/>
      <c r="S266" s="72"/>
      <c r="T266" s="76" t="str">
        <v>01富山地域</v>
      </c>
      <c r="U266" s="76" t="str">
        <v>29山室</v>
      </c>
    </row>
    <row r="267" spans="1:21" s="29" customFormat="1" ht="33">
      <c r="A267" s="33">
        <v>1610100156</v>
      </c>
      <c r="B267" s="38" t="s">
        <v>532</v>
      </c>
      <c r="C267" s="49" t="s">
        <v>177</v>
      </c>
      <c r="D267" s="33">
        <v>18</v>
      </c>
      <c r="E267" s="33"/>
      <c r="F267" s="51"/>
      <c r="G267" s="51" t="str">
        <f>IF(COUNTIFS('食事提供加算(2026.06.01)（非表示）'!$C$2:$C$140,$A267,'食事提供加算(2026.06.01)（非表示）'!$E$2:$E$140,$H267)&gt;0,"●","")</f>
        <v>●</v>
      </c>
      <c r="H267" s="51" t="str">
        <f t="shared" si="4"/>
        <v>12</v>
      </c>
      <c r="I267" s="38" t="s">
        <v>2021</v>
      </c>
      <c r="J267" s="33" t="s">
        <v>124</v>
      </c>
      <c r="K267" s="33" t="s">
        <v>1122</v>
      </c>
      <c r="L267" s="38" t="s">
        <v>1341</v>
      </c>
      <c r="M267" s="33" t="s">
        <v>1645</v>
      </c>
      <c r="N267" s="33" t="s">
        <v>1892</v>
      </c>
      <c r="O267" s="65">
        <v>40634</v>
      </c>
      <c r="P267" s="65">
        <v>47208</v>
      </c>
      <c r="Q267" s="72"/>
      <c r="R267" s="72"/>
      <c r="S267" s="72"/>
      <c r="T267" s="76" t="str">
        <v>04八尾地域</v>
      </c>
      <c r="U267" s="76" t="str">
        <v>62杉原地区</v>
      </c>
    </row>
    <row r="268" spans="1:21" s="29" customFormat="1" ht="33">
      <c r="A268" s="33">
        <v>1610101071</v>
      </c>
      <c r="B268" s="38" t="s">
        <v>538</v>
      </c>
      <c r="C268" s="49" t="s">
        <v>177</v>
      </c>
      <c r="D268" s="33">
        <v>14</v>
      </c>
      <c r="E268" s="33"/>
      <c r="F268" s="51"/>
      <c r="G268" s="51" t="str">
        <f>IF(COUNTIFS('食事提供加算(2026.06.01)（非表示）'!$C$2:$C$140,$A268,'食事提供加算(2026.06.01)（非表示）'!$E$2:$E$140,$H268)&gt;0,"●","")</f>
        <v>●</v>
      </c>
      <c r="H268" s="51" t="str">
        <f t="shared" si="4"/>
        <v>12</v>
      </c>
      <c r="I268" s="38" t="s">
        <v>1954</v>
      </c>
      <c r="J268" s="33" t="s">
        <v>124</v>
      </c>
      <c r="K268" s="33" t="s">
        <v>1054</v>
      </c>
      <c r="L268" s="38" t="s">
        <v>729</v>
      </c>
      <c r="M268" s="33" t="s">
        <v>1648</v>
      </c>
      <c r="N268" s="33" t="s">
        <v>1648</v>
      </c>
      <c r="O268" s="65">
        <v>40634</v>
      </c>
      <c r="P268" s="65">
        <v>47208</v>
      </c>
      <c r="Q268" s="72"/>
      <c r="R268" s="72"/>
      <c r="S268" s="72"/>
      <c r="T268" s="76" t="str">
        <v>01富山地域</v>
      </c>
      <c r="U268" s="76" t="str">
        <v>16桜谷</v>
      </c>
    </row>
    <row r="269" spans="1:21" s="29" customFormat="1" ht="33">
      <c r="A269" s="33">
        <v>1610100057</v>
      </c>
      <c r="B269" s="38" t="s">
        <v>106</v>
      </c>
      <c r="C269" s="49" t="s">
        <v>177</v>
      </c>
      <c r="D269" s="33">
        <v>34</v>
      </c>
      <c r="E269" s="33"/>
      <c r="F269" s="51"/>
      <c r="G269" s="51" t="str">
        <f>IF(COUNTIFS('食事提供加算(2026.06.01)（非表示）'!$C$2:$C$140,$A269,'食事提供加算(2026.06.01)（非表示）'!$E$2:$E$140,$H269)&gt;0,"●","")</f>
        <v>●</v>
      </c>
      <c r="H269" s="51" t="str">
        <f t="shared" si="4"/>
        <v>12</v>
      </c>
      <c r="I269" s="38" t="s">
        <v>2017</v>
      </c>
      <c r="J269" s="33" t="s">
        <v>124</v>
      </c>
      <c r="K269" s="33" t="s">
        <v>1106</v>
      </c>
      <c r="L269" s="38" t="s">
        <v>1324</v>
      </c>
      <c r="M269" s="33" t="s">
        <v>1638</v>
      </c>
      <c r="N269" s="33" t="s">
        <v>1063</v>
      </c>
      <c r="O269" s="65">
        <v>41000</v>
      </c>
      <c r="P269" s="65">
        <v>47573</v>
      </c>
      <c r="Q269" s="72"/>
      <c r="R269" s="72"/>
      <c r="S269" s="72"/>
      <c r="T269" s="76" t="str">
        <v>01富山地域</v>
      </c>
      <c r="U269" s="76" t="str">
        <v>23針原</v>
      </c>
    </row>
    <row r="270" spans="1:21" s="29" customFormat="1" ht="33">
      <c r="A270" s="33">
        <v>1610101170</v>
      </c>
      <c r="B270" s="38" t="s">
        <v>719</v>
      </c>
      <c r="C270" s="49" t="s">
        <v>177</v>
      </c>
      <c r="D270" s="33">
        <v>20</v>
      </c>
      <c r="E270" s="33"/>
      <c r="F270" s="51"/>
      <c r="G270" s="51" t="str">
        <f>IF(COUNTIFS('食事提供加算(2026.06.01)（非表示）'!$C$2:$C$140,$A270,'食事提供加算(2026.06.01)（非表示）'!$E$2:$E$140,$H270)&gt;0,"●","")</f>
        <v>●</v>
      </c>
      <c r="H270" s="51" t="str">
        <f t="shared" si="4"/>
        <v>12</v>
      </c>
      <c r="I270" s="38" t="s">
        <v>2018</v>
      </c>
      <c r="J270" s="33"/>
      <c r="K270" s="33" t="s">
        <v>1028</v>
      </c>
      <c r="L270" s="38" t="s">
        <v>1326</v>
      </c>
      <c r="M270" s="33" t="s">
        <v>1056</v>
      </c>
      <c r="N270" s="33" t="s">
        <v>798</v>
      </c>
      <c r="O270" s="65">
        <v>41000</v>
      </c>
      <c r="P270" s="65">
        <v>47573</v>
      </c>
      <c r="Q270" s="72"/>
      <c r="R270" s="72"/>
      <c r="S270" s="72"/>
      <c r="T270" s="76" t="str">
        <v>02大沢野地域</v>
      </c>
      <c r="U270" s="76" t="str">
        <v>53船峅地区</v>
      </c>
    </row>
    <row r="271" spans="1:21" s="29" customFormat="1" ht="33">
      <c r="A271" s="33">
        <v>1610101303</v>
      </c>
      <c r="B271" s="38" t="s">
        <v>723</v>
      </c>
      <c r="C271" s="49" t="s">
        <v>177</v>
      </c>
      <c r="D271" s="33">
        <v>20</v>
      </c>
      <c r="E271" s="33"/>
      <c r="F271" s="51"/>
      <c r="G271" s="51" t="str">
        <f>IF(COUNTIFS('食事提供加算(2026.06.01)（非表示）'!$C$2:$C$140,$A271,'食事提供加算(2026.06.01)（非表示）'!$E$2:$E$140,$H271)&gt;0,"●","")</f>
        <v>●</v>
      </c>
      <c r="H271" s="51" t="str">
        <f t="shared" si="4"/>
        <v>12</v>
      </c>
      <c r="I271" s="38" t="s">
        <v>973</v>
      </c>
      <c r="J271" s="33" t="s">
        <v>124</v>
      </c>
      <c r="K271" s="33" t="s">
        <v>1174</v>
      </c>
      <c r="L271" s="38" t="s">
        <v>1403</v>
      </c>
      <c r="M271" s="33" t="s">
        <v>1294</v>
      </c>
      <c r="N271" s="33" t="s">
        <v>1081</v>
      </c>
      <c r="O271" s="65">
        <v>41348</v>
      </c>
      <c r="P271" s="65">
        <v>47921</v>
      </c>
      <c r="Q271" s="72"/>
      <c r="R271" s="72"/>
      <c r="S271" s="72"/>
      <c r="T271" s="76" t="str">
        <v>01富山地域</v>
      </c>
      <c r="U271" s="76" t="str">
        <v>34熊野</v>
      </c>
    </row>
    <row r="272" spans="1:21" s="29" customFormat="1" ht="33">
      <c r="A272" s="33">
        <v>1610101311</v>
      </c>
      <c r="B272" s="38" t="s">
        <v>728</v>
      </c>
      <c r="C272" s="49" t="s">
        <v>177</v>
      </c>
      <c r="D272" s="33">
        <v>25</v>
      </c>
      <c r="E272" s="33"/>
      <c r="F272" s="51"/>
      <c r="G272" s="51" t="str">
        <f>IF(COUNTIFS('食事提供加算(2026.06.01)（非表示）'!$C$2:$C$140,$A272,'食事提供加算(2026.06.01)（非表示）'!$E$2:$E$140,$H272)&gt;0,"●","")</f>
        <v>●</v>
      </c>
      <c r="H272" s="51" t="str">
        <f t="shared" si="4"/>
        <v>12</v>
      </c>
      <c r="I272" s="39" t="s">
        <v>2024</v>
      </c>
      <c r="J272" s="33"/>
      <c r="K272" s="33" t="s">
        <v>302</v>
      </c>
      <c r="L272" s="38" t="s">
        <v>1323</v>
      </c>
      <c r="M272" s="33" t="s">
        <v>1661</v>
      </c>
      <c r="N272" s="33" t="s">
        <v>1661</v>
      </c>
      <c r="O272" s="65">
        <v>41362</v>
      </c>
      <c r="P272" s="65">
        <v>47938</v>
      </c>
      <c r="Q272" s="72"/>
      <c r="R272" s="72"/>
      <c r="S272" s="72"/>
      <c r="T272" s="76" t="str">
        <v>01富山地域</v>
      </c>
      <c r="U272" s="76" t="str">
        <v>26新庄</v>
      </c>
    </row>
    <row r="273" spans="1:21" s="29" customFormat="1" ht="33">
      <c r="A273" s="33">
        <v>1610101352</v>
      </c>
      <c r="B273" s="38" t="s">
        <v>557</v>
      </c>
      <c r="C273" s="49" t="s">
        <v>177</v>
      </c>
      <c r="D273" s="33">
        <v>20</v>
      </c>
      <c r="E273" s="33"/>
      <c r="F273" s="51"/>
      <c r="G273" s="51" t="str">
        <f>IF(COUNTIFS('食事提供加算(2026.06.01)（非表示）'!$C$2:$C$140,$A273,'食事提供加算(2026.06.01)（非表示）'!$E$2:$E$140,$H273)&gt;0,"●","")</f>
        <v/>
      </c>
      <c r="H273" s="51" t="str">
        <f t="shared" si="4"/>
        <v>12</v>
      </c>
      <c r="I273" s="38" t="s">
        <v>2023</v>
      </c>
      <c r="J273" s="33" t="s">
        <v>124</v>
      </c>
      <c r="K273" s="33" t="s">
        <v>1123</v>
      </c>
      <c r="L273" s="38" t="s">
        <v>868</v>
      </c>
      <c r="M273" s="33" t="s">
        <v>683</v>
      </c>
      <c r="N273" s="33" t="s">
        <v>1760</v>
      </c>
      <c r="O273" s="65">
        <v>41425</v>
      </c>
      <c r="P273" s="65">
        <v>47999</v>
      </c>
      <c r="Q273" s="72"/>
      <c r="R273" s="72"/>
      <c r="S273" s="72"/>
      <c r="T273" s="76" t="str">
        <v>05婦中地域</v>
      </c>
      <c r="U273" s="76" t="str">
        <v>74古里地区</v>
      </c>
    </row>
    <row r="274" spans="1:21" s="29" customFormat="1" ht="33">
      <c r="A274" s="33">
        <v>1610101402</v>
      </c>
      <c r="B274" s="38" t="s">
        <v>730</v>
      </c>
      <c r="C274" s="49" t="s">
        <v>177</v>
      </c>
      <c r="D274" s="33">
        <v>20</v>
      </c>
      <c r="E274" s="33"/>
      <c r="F274" s="51"/>
      <c r="G274" s="51" t="str">
        <f>IF(COUNTIFS('食事提供加算(2026.06.01)（非表示）'!$C$2:$C$140,$A274,'食事提供加算(2026.06.01)（非表示）'!$E$2:$E$140,$H274)&gt;0,"●","")</f>
        <v>●</v>
      </c>
      <c r="H274" s="51" t="str">
        <f t="shared" si="4"/>
        <v>12</v>
      </c>
      <c r="I274" s="38" t="s">
        <v>954</v>
      </c>
      <c r="J274" s="33"/>
      <c r="K274" s="33" t="s">
        <v>219</v>
      </c>
      <c r="L274" s="38" t="s">
        <v>1343</v>
      </c>
      <c r="M274" s="33" t="s">
        <v>1714</v>
      </c>
      <c r="N274" s="33" t="s">
        <v>1714</v>
      </c>
      <c r="O274" s="65">
        <v>41730</v>
      </c>
      <c r="P274" s="65">
        <v>48304</v>
      </c>
      <c r="Q274" s="72"/>
      <c r="R274" s="72"/>
      <c r="S274" s="72"/>
      <c r="T274" s="76" t="str">
        <v>01富山地域</v>
      </c>
      <c r="U274" s="76" t="str">
        <v>32蜷川</v>
      </c>
    </row>
    <row r="275" spans="1:21" s="29" customFormat="1" ht="33">
      <c r="A275" s="33">
        <v>1610101436</v>
      </c>
      <c r="B275" s="39" t="s">
        <v>593</v>
      </c>
      <c r="C275" s="49" t="s">
        <v>177</v>
      </c>
      <c r="D275" s="33">
        <v>20</v>
      </c>
      <c r="E275" s="33"/>
      <c r="F275" s="51"/>
      <c r="G275" s="51" t="str">
        <f>IF(COUNTIFS('食事提供加算(2026.06.01)（非表示）'!$C$2:$C$140,$A275,'食事提供加算(2026.06.01)（非表示）'!$E$2:$E$140,$H275)&gt;0,"●","")</f>
        <v>●</v>
      </c>
      <c r="H275" s="51" t="str">
        <f t="shared" si="4"/>
        <v>12</v>
      </c>
      <c r="I275" s="39" t="s">
        <v>2058</v>
      </c>
      <c r="J275" s="33"/>
      <c r="K275" s="51" t="s">
        <v>1080</v>
      </c>
      <c r="L275" s="39" t="s">
        <v>1406</v>
      </c>
      <c r="M275" s="33" t="s">
        <v>1715</v>
      </c>
      <c r="N275" s="33" t="s">
        <v>1715</v>
      </c>
      <c r="O275" s="65">
        <v>41760</v>
      </c>
      <c r="P275" s="65">
        <v>48334</v>
      </c>
      <c r="Q275" s="72"/>
      <c r="R275" s="72"/>
      <c r="S275" s="72"/>
      <c r="T275" s="76" t="str">
        <v>01富山地域</v>
      </c>
      <c r="U275" s="76" t="str">
        <v>26新庄</v>
      </c>
    </row>
    <row r="276" spans="1:21" s="29" customFormat="1" ht="33">
      <c r="A276" s="33">
        <v>1610101485</v>
      </c>
      <c r="B276" s="40" t="s">
        <v>570</v>
      </c>
      <c r="C276" s="49" t="s">
        <v>177</v>
      </c>
      <c r="D276" s="33">
        <v>10</v>
      </c>
      <c r="E276" s="33"/>
      <c r="F276" s="51"/>
      <c r="G276" s="51" t="str">
        <f>IF(COUNTIFS('食事提供加算(2026.06.01)（非表示）'!$C$2:$C$140,$A276,'食事提供加算(2026.06.01)（非表示）'!$E$2:$E$140,$H276)&gt;0,"●","")</f>
        <v>●</v>
      </c>
      <c r="H276" s="51" t="str">
        <f t="shared" si="4"/>
        <v>12</v>
      </c>
      <c r="I276" s="38" t="s">
        <v>973</v>
      </c>
      <c r="J276" s="33" t="s">
        <v>124</v>
      </c>
      <c r="K276" s="33" t="s">
        <v>1049</v>
      </c>
      <c r="L276" s="38" t="s">
        <v>1352</v>
      </c>
      <c r="M276" s="33" t="s">
        <v>1656</v>
      </c>
      <c r="N276" s="33" t="s">
        <v>1644</v>
      </c>
      <c r="O276" s="65">
        <v>41883</v>
      </c>
      <c r="P276" s="65">
        <v>46265</v>
      </c>
      <c r="Q276" s="72"/>
      <c r="R276" s="72"/>
      <c r="S276" s="72"/>
      <c r="T276" s="76" t="str">
        <v>01富山地域</v>
      </c>
      <c r="U276" s="76" t="str">
        <v>14奥田</v>
      </c>
    </row>
    <row r="277" spans="1:21" s="29" customFormat="1" ht="33">
      <c r="A277" s="33">
        <v>1610101543</v>
      </c>
      <c r="B277" s="38" t="s">
        <v>735</v>
      </c>
      <c r="C277" s="49" t="s">
        <v>177</v>
      </c>
      <c r="D277" s="33">
        <v>20</v>
      </c>
      <c r="E277" s="33"/>
      <c r="F277" s="51"/>
      <c r="G277" s="51" t="str">
        <f>IF(COUNTIFS('食事提供加算(2026.06.01)（非表示）'!$C$2:$C$140,$A277,'食事提供加算(2026.06.01)（非表示）'!$E$2:$E$140,$H277)&gt;0,"●","")</f>
        <v>●</v>
      </c>
      <c r="H277" s="51" t="str">
        <f t="shared" si="4"/>
        <v>12</v>
      </c>
      <c r="I277" s="38" t="s">
        <v>281</v>
      </c>
      <c r="J277" s="33"/>
      <c r="K277" s="33" t="s">
        <v>1176</v>
      </c>
      <c r="L277" s="38" t="s">
        <v>777</v>
      </c>
      <c r="M277" s="33" t="s">
        <v>20</v>
      </c>
      <c r="N277" s="33" t="s">
        <v>20</v>
      </c>
      <c r="O277" s="65">
        <v>41944</v>
      </c>
      <c r="P277" s="65">
        <v>46326</v>
      </c>
      <c r="Q277" s="72"/>
      <c r="R277" s="72"/>
      <c r="S277" s="72"/>
      <c r="T277" s="76" t="str">
        <v>01富山地域</v>
      </c>
      <c r="U277" s="76" t="str">
        <v>25広田</v>
      </c>
    </row>
    <row r="278" spans="1:21" s="29" customFormat="1" ht="33">
      <c r="A278" s="33">
        <v>1610100719</v>
      </c>
      <c r="B278" s="38" t="s">
        <v>580</v>
      </c>
      <c r="C278" s="49" t="s">
        <v>177</v>
      </c>
      <c r="D278" s="33">
        <v>20</v>
      </c>
      <c r="E278" s="33"/>
      <c r="F278" s="51"/>
      <c r="G278" s="51" t="str">
        <f>IF(COUNTIFS('食事提供加算(2026.06.01)（非表示）'!$C$2:$C$140,$A278,'食事提供加算(2026.06.01)（非表示）'!$E$2:$E$140,$H278)&gt;0,"●","")</f>
        <v>●</v>
      </c>
      <c r="H278" s="51" t="str">
        <f t="shared" si="4"/>
        <v>12</v>
      </c>
      <c r="I278" s="38" t="s">
        <v>2018</v>
      </c>
      <c r="J278" s="33" t="s">
        <v>124</v>
      </c>
      <c r="K278" s="33" t="s">
        <v>1028</v>
      </c>
      <c r="L278" s="38" t="s">
        <v>1326</v>
      </c>
      <c r="M278" s="33" t="s">
        <v>1056</v>
      </c>
      <c r="N278" s="33" t="s">
        <v>798</v>
      </c>
      <c r="O278" s="65">
        <v>42095</v>
      </c>
      <c r="P278" s="65">
        <v>46477</v>
      </c>
      <c r="Q278" s="72"/>
      <c r="R278" s="72"/>
      <c r="S278" s="72"/>
      <c r="T278" s="76" t="str">
        <v>02大沢野地域</v>
      </c>
      <c r="U278" s="76" t="str">
        <v>53船峅地区</v>
      </c>
    </row>
    <row r="279" spans="1:21" s="29" customFormat="1" ht="33">
      <c r="A279" s="33">
        <v>1610101204</v>
      </c>
      <c r="B279" s="38" t="s">
        <v>52</v>
      </c>
      <c r="C279" s="49" t="s">
        <v>177</v>
      </c>
      <c r="D279" s="33">
        <v>14</v>
      </c>
      <c r="E279" s="33"/>
      <c r="F279" s="51"/>
      <c r="G279" s="51" t="str">
        <f>IF(COUNTIFS('食事提供加算(2026.06.01)（非表示）'!$C$2:$C$140,$A279,'食事提供加算(2026.06.01)（非表示）'!$E$2:$E$140,$H279)&gt;0,"●","")</f>
        <v/>
      </c>
      <c r="H279" s="51" t="str">
        <f t="shared" si="4"/>
        <v>12</v>
      </c>
      <c r="I279" s="38" t="s">
        <v>2037</v>
      </c>
      <c r="J279" s="33" t="s">
        <v>124</v>
      </c>
      <c r="K279" s="33" t="s">
        <v>1054</v>
      </c>
      <c r="L279" s="38" t="s">
        <v>1255</v>
      </c>
      <c r="M279" s="33" t="s">
        <v>419</v>
      </c>
      <c r="N279" s="33" t="s">
        <v>949</v>
      </c>
      <c r="O279" s="65">
        <v>42979</v>
      </c>
      <c r="P279" s="65">
        <v>47361</v>
      </c>
      <c r="Q279" s="72"/>
      <c r="R279" s="72"/>
      <c r="S279" s="72"/>
      <c r="T279" s="76" t="str">
        <v>01富山地域</v>
      </c>
      <c r="U279" s="76" t="str">
        <v>16桜谷</v>
      </c>
    </row>
    <row r="280" spans="1:21" s="29" customFormat="1" ht="33">
      <c r="A280" s="33">
        <v>1610102236</v>
      </c>
      <c r="B280" s="38" t="s">
        <v>98</v>
      </c>
      <c r="C280" s="49" t="s">
        <v>177</v>
      </c>
      <c r="D280" s="33">
        <v>20</v>
      </c>
      <c r="E280" s="33"/>
      <c r="F280" s="51"/>
      <c r="G280" s="51" t="str">
        <f>IF(COUNTIFS('食事提供加算(2026.06.01)（非表示）'!$C$2:$C$140,$A280,'食事提供加算(2026.06.01)（非表示）'!$E$2:$E$140,$H280)&gt;0,"●","")</f>
        <v>●</v>
      </c>
      <c r="H280" s="51" t="str">
        <f t="shared" si="4"/>
        <v>12</v>
      </c>
      <c r="I280" s="38" t="s">
        <v>746</v>
      </c>
      <c r="J280" s="33"/>
      <c r="K280" s="33" t="s">
        <v>1067</v>
      </c>
      <c r="L280" s="38" t="s">
        <v>912</v>
      </c>
      <c r="M280" s="33" t="s">
        <v>431</v>
      </c>
      <c r="N280" s="33" t="s">
        <v>1189</v>
      </c>
      <c r="O280" s="65">
        <v>43282</v>
      </c>
      <c r="P280" s="65">
        <v>47664</v>
      </c>
      <c r="Q280" s="72"/>
      <c r="R280" s="72"/>
      <c r="S280" s="72"/>
      <c r="T280" s="76" t="str">
        <v>01富山地域</v>
      </c>
      <c r="U280" s="76" t="str">
        <v>29山室</v>
      </c>
    </row>
    <row r="281" spans="1:21" s="29" customFormat="1" ht="33">
      <c r="A281" s="33">
        <v>1610102301</v>
      </c>
      <c r="B281" s="38" t="s">
        <v>745</v>
      </c>
      <c r="C281" s="49" t="s">
        <v>177</v>
      </c>
      <c r="D281" s="33">
        <v>20</v>
      </c>
      <c r="E281" s="33"/>
      <c r="F281" s="51"/>
      <c r="G281" s="51" t="str">
        <f>IF(COUNTIFS('食事提供加算(2026.06.01)（非表示）'!$C$2:$C$140,$A281,'食事提供加算(2026.06.01)（非表示）'!$E$2:$E$140,$H281)&gt;0,"●","")</f>
        <v>●</v>
      </c>
      <c r="H281" s="51" t="str">
        <f t="shared" si="4"/>
        <v>12</v>
      </c>
      <c r="I281" s="38" t="s">
        <v>1914</v>
      </c>
      <c r="J281" s="33"/>
      <c r="K281" s="33" t="s">
        <v>184</v>
      </c>
      <c r="L281" s="38" t="s">
        <v>1275</v>
      </c>
      <c r="M281" s="33" t="s">
        <v>1716</v>
      </c>
      <c r="N281" s="33" t="s">
        <v>1936</v>
      </c>
      <c r="O281" s="65">
        <v>43344</v>
      </c>
      <c r="P281" s="65">
        <v>47726</v>
      </c>
      <c r="Q281" s="72"/>
      <c r="R281" s="72"/>
      <c r="S281" s="72"/>
      <c r="T281" s="76" t="str">
        <v>01富山地域</v>
      </c>
      <c r="U281" s="76" t="str">
        <v>24豊田</v>
      </c>
    </row>
    <row r="282" spans="1:21" s="29" customFormat="1" ht="33">
      <c r="A282" s="33">
        <v>1610102319</v>
      </c>
      <c r="B282" s="40" t="s">
        <v>595</v>
      </c>
      <c r="C282" s="49" t="s">
        <v>177</v>
      </c>
      <c r="D282" s="33">
        <v>14</v>
      </c>
      <c r="E282" s="33"/>
      <c r="F282" s="51"/>
      <c r="G282" s="51" t="str">
        <f>IF(COUNTIFS('食事提供加算(2026.06.01)（非表示）'!$C$2:$C$140,$A282,'食事提供加算(2026.06.01)（非表示）'!$E$2:$E$140,$H282)&gt;0,"●","")</f>
        <v>●</v>
      </c>
      <c r="H282" s="51" t="str">
        <f t="shared" si="4"/>
        <v>12</v>
      </c>
      <c r="I282" s="38" t="s">
        <v>2040</v>
      </c>
      <c r="J282" s="33" t="s">
        <v>124</v>
      </c>
      <c r="K282" s="33" t="s">
        <v>1153</v>
      </c>
      <c r="L282" s="38" t="s">
        <v>1374</v>
      </c>
      <c r="M282" s="33" t="s">
        <v>1685</v>
      </c>
      <c r="N282" s="33" t="s">
        <v>1915</v>
      </c>
      <c r="O282" s="65">
        <v>43344</v>
      </c>
      <c r="P282" s="65">
        <v>47726</v>
      </c>
      <c r="Q282" s="72"/>
      <c r="R282" s="72"/>
      <c r="S282" s="72"/>
      <c r="T282" s="76" t="str">
        <v>01富山地域</v>
      </c>
      <c r="U282" s="76" t="str">
        <v>32蜷川</v>
      </c>
    </row>
    <row r="283" spans="1:21" s="29" customFormat="1" ht="33">
      <c r="A283" s="33">
        <v>1610102343</v>
      </c>
      <c r="B283" s="38" t="s">
        <v>343</v>
      </c>
      <c r="C283" s="49" t="s">
        <v>177</v>
      </c>
      <c r="D283" s="33">
        <v>10</v>
      </c>
      <c r="E283" s="33"/>
      <c r="F283" s="51"/>
      <c r="G283" s="51" t="str">
        <f>IF(COUNTIFS('食事提供加算(2026.06.01)（非表示）'!$C$2:$C$140,$A283,'食事提供加算(2026.06.01)（非表示）'!$E$2:$E$140,$H283)&gt;0,"●","")</f>
        <v/>
      </c>
      <c r="H283" s="51" t="str">
        <f t="shared" si="4"/>
        <v>12</v>
      </c>
      <c r="I283" s="38" t="s">
        <v>343</v>
      </c>
      <c r="J283" s="33" t="s">
        <v>124</v>
      </c>
      <c r="K283" s="33" t="s">
        <v>1101</v>
      </c>
      <c r="L283" s="38" t="s">
        <v>972</v>
      </c>
      <c r="M283" s="33" t="s">
        <v>1717</v>
      </c>
      <c r="N283" s="61" t="s">
        <v>1561</v>
      </c>
      <c r="O283" s="65">
        <v>43556</v>
      </c>
      <c r="P283" s="65">
        <v>47938</v>
      </c>
      <c r="Q283" s="72"/>
      <c r="R283" s="72"/>
      <c r="S283" s="72"/>
      <c r="T283" s="76" t="str">
        <v>01富山地域</v>
      </c>
      <c r="U283" s="76" t="str">
        <v>28藤ノ木</v>
      </c>
    </row>
    <row r="284" spans="1:21" s="29" customFormat="1" ht="33">
      <c r="A284" s="33">
        <v>1610102533</v>
      </c>
      <c r="B284" s="38" t="s">
        <v>142</v>
      </c>
      <c r="C284" s="49" t="s">
        <v>177</v>
      </c>
      <c r="D284" s="33">
        <v>40</v>
      </c>
      <c r="E284" s="33"/>
      <c r="F284" s="51"/>
      <c r="G284" s="51" t="str">
        <f>IF(COUNTIFS('食事提供加算(2026.06.01)（非表示）'!$C$2:$C$140,$A284,'食事提供加算(2026.06.01)（非表示）'!$E$2:$E$140,$H284)&gt;0,"●","")</f>
        <v>●</v>
      </c>
      <c r="H284" s="51" t="str">
        <f t="shared" si="4"/>
        <v>12</v>
      </c>
      <c r="I284" s="38" t="s">
        <v>988</v>
      </c>
      <c r="J284" s="33"/>
      <c r="K284" s="33" t="s">
        <v>967</v>
      </c>
      <c r="L284" s="38" t="s">
        <v>1408</v>
      </c>
      <c r="M284" s="33" t="s">
        <v>1718</v>
      </c>
      <c r="N284" s="33" t="s">
        <v>1937</v>
      </c>
      <c r="O284" s="65">
        <v>43922</v>
      </c>
      <c r="P284" s="65">
        <v>48304</v>
      </c>
      <c r="Q284" s="72"/>
      <c r="R284" s="72"/>
      <c r="S284" s="72"/>
      <c r="T284" s="76" t="str">
        <v>01富山地域</v>
      </c>
      <c r="U284" s="76" t="str">
        <v>21大広田</v>
      </c>
    </row>
    <row r="285" spans="1:21" s="29" customFormat="1" ht="33">
      <c r="A285" s="33">
        <v>1610102525</v>
      </c>
      <c r="B285" s="38" t="s">
        <v>748</v>
      </c>
      <c r="C285" s="49" t="s">
        <v>177</v>
      </c>
      <c r="D285" s="33">
        <v>20</v>
      </c>
      <c r="E285" s="33"/>
      <c r="F285" s="51"/>
      <c r="G285" s="51" t="str">
        <f>IF(COUNTIFS('食事提供加算(2026.06.01)（非表示）'!$C$2:$C$140,$A285,'食事提供加算(2026.06.01)（非表示）'!$E$2:$E$140,$H285)&gt;0,"●","")</f>
        <v>●</v>
      </c>
      <c r="H285" s="51" t="str">
        <f t="shared" si="4"/>
        <v>12</v>
      </c>
      <c r="I285" s="38" t="s">
        <v>832</v>
      </c>
      <c r="J285" s="33"/>
      <c r="K285" s="33" t="s">
        <v>1177</v>
      </c>
      <c r="L285" s="38" t="s">
        <v>929</v>
      </c>
      <c r="M285" s="51" t="s">
        <v>636</v>
      </c>
      <c r="N285" s="33" t="s">
        <v>1503</v>
      </c>
      <c r="O285" s="65">
        <v>43922</v>
      </c>
      <c r="P285" s="65">
        <v>48304</v>
      </c>
      <c r="Q285" s="72"/>
      <c r="R285" s="72"/>
      <c r="S285" s="72"/>
      <c r="T285" s="76" t="str">
        <v>01富山地域</v>
      </c>
      <c r="U285" s="76" t="str">
        <v>08星井町</v>
      </c>
    </row>
    <row r="286" spans="1:21" s="29" customFormat="1" ht="33">
      <c r="A286" s="33">
        <v>1610102517</v>
      </c>
      <c r="B286" s="40" t="s">
        <v>607</v>
      </c>
      <c r="C286" s="49" t="s">
        <v>177</v>
      </c>
      <c r="D286" s="33">
        <v>10</v>
      </c>
      <c r="E286" s="33"/>
      <c r="F286" s="51"/>
      <c r="G286" s="51" t="str">
        <f>IF(COUNTIFS('食事提供加算(2026.06.01)（非表示）'!$C$2:$C$140,$A286,'食事提供加算(2026.06.01)（非表示）'!$E$2:$E$140,$H286)&gt;0,"●","")</f>
        <v>●</v>
      </c>
      <c r="H286" s="51" t="str">
        <f t="shared" si="4"/>
        <v>12</v>
      </c>
      <c r="I286" s="38" t="s">
        <v>973</v>
      </c>
      <c r="J286" s="33" t="s">
        <v>124</v>
      </c>
      <c r="K286" s="33" t="s">
        <v>1113</v>
      </c>
      <c r="L286" s="38" t="s">
        <v>1361</v>
      </c>
      <c r="M286" s="33" t="s">
        <v>565</v>
      </c>
      <c r="N286" s="33" t="s">
        <v>1852</v>
      </c>
      <c r="O286" s="65">
        <v>43948</v>
      </c>
      <c r="P286" s="65">
        <v>48330</v>
      </c>
      <c r="Q286" s="72"/>
      <c r="R286" s="72"/>
      <c r="S286" s="72"/>
      <c r="T286" s="76" t="str">
        <v>01富山地域</v>
      </c>
      <c r="U286" s="76" t="str">
        <v>13東部</v>
      </c>
    </row>
    <row r="287" spans="1:21" s="29" customFormat="1" ht="33">
      <c r="A287" s="33">
        <v>1610101949</v>
      </c>
      <c r="B287" s="38" t="s">
        <v>635</v>
      </c>
      <c r="C287" s="49" t="s">
        <v>177</v>
      </c>
      <c r="D287" s="33">
        <v>11</v>
      </c>
      <c r="E287" s="33"/>
      <c r="F287" s="51"/>
      <c r="G287" s="51" t="str">
        <f>IF(COUNTIFS('食事提供加算(2026.06.01)（非表示）'!$C$2:$C$140,$A287,'食事提供加算(2026.06.01)（非表示）'!$E$2:$E$140,$H287)&gt;0,"●","")</f>
        <v>●</v>
      </c>
      <c r="H287" s="51" t="str">
        <f t="shared" si="4"/>
        <v>12</v>
      </c>
      <c r="I287" s="38" t="s">
        <v>999</v>
      </c>
      <c r="J287" s="33" t="s">
        <v>124</v>
      </c>
      <c r="K287" s="33" t="s">
        <v>517</v>
      </c>
      <c r="L287" s="38" t="s">
        <v>1369</v>
      </c>
      <c r="M287" s="33" t="s">
        <v>1681</v>
      </c>
      <c r="N287" s="33" t="s">
        <v>1908</v>
      </c>
      <c r="O287" s="65">
        <v>43983</v>
      </c>
      <c r="P287" s="65">
        <v>48365</v>
      </c>
      <c r="Q287" s="72"/>
      <c r="R287" s="72"/>
      <c r="S287" s="72"/>
      <c r="T287" s="76" t="str">
        <v>01富山地域</v>
      </c>
      <c r="U287" s="76" t="str">
        <v>19岩瀬</v>
      </c>
    </row>
    <row r="288" spans="1:21" s="29" customFormat="1" ht="33">
      <c r="A288" s="33">
        <v>1610101444</v>
      </c>
      <c r="B288" s="38" t="s">
        <v>110</v>
      </c>
      <c r="C288" s="49" t="s">
        <v>177</v>
      </c>
      <c r="D288" s="33">
        <v>15</v>
      </c>
      <c r="E288" s="33"/>
      <c r="F288" s="51"/>
      <c r="G288" s="51" t="str">
        <f>IF(COUNTIFS('食事提供加算(2026.06.01)（非表示）'!$C$2:$C$140,$A288,'食事提供加算(2026.06.01)（非表示）'!$E$2:$E$140,$H288)&gt;0,"●","")</f>
        <v/>
      </c>
      <c r="H288" s="51" t="str">
        <f t="shared" si="4"/>
        <v>12</v>
      </c>
      <c r="I288" s="38" t="s">
        <v>1146</v>
      </c>
      <c r="J288" s="33" t="s">
        <v>124</v>
      </c>
      <c r="K288" s="33" t="s">
        <v>1106</v>
      </c>
      <c r="L288" s="38" t="s">
        <v>1135</v>
      </c>
      <c r="M288" s="33" t="s">
        <v>1637</v>
      </c>
      <c r="N288" s="33" t="s">
        <v>262</v>
      </c>
      <c r="O288" s="65">
        <v>44256</v>
      </c>
      <c r="P288" s="65">
        <v>46446</v>
      </c>
      <c r="Q288" s="72"/>
      <c r="R288" s="72"/>
      <c r="S288" s="72"/>
      <c r="T288" s="76" t="str">
        <v>01富山地域</v>
      </c>
      <c r="U288" s="76" t="str">
        <v>25広田</v>
      </c>
    </row>
    <row r="289" spans="1:21" s="29" customFormat="1" ht="33">
      <c r="A289" s="33">
        <v>1610102616</v>
      </c>
      <c r="B289" s="38" t="s">
        <v>138</v>
      </c>
      <c r="C289" s="49" t="s">
        <v>177</v>
      </c>
      <c r="D289" s="33">
        <v>14</v>
      </c>
      <c r="E289" s="33"/>
      <c r="F289" s="51"/>
      <c r="G289" s="51" t="str">
        <f>IF(COUNTIFS('食事提供加算(2026.06.01)（非表示）'!$C$2:$C$140,$A289,'食事提供加算(2026.06.01)（非表示）'!$E$2:$E$140,$H289)&gt;0,"●","")</f>
        <v>●</v>
      </c>
      <c r="H289" s="51" t="str">
        <f t="shared" si="4"/>
        <v>12</v>
      </c>
      <c r="I289" s="38" t="s">
        <v>1968</v>
      </c>
      <c r="J289" s="33" t="s">
        <v>124</v>
      </c>
      <c r="K289" s="33" t="s">
        <v>1147</v>
      </c>
      <c r="L289" s="38" t="s">
        <v>387</v>
      </c>
      <c r="M289" s="33" t="s">
        <v>785</v>
      </c>
      <c r="N289" s="33" t="s">
        <v>295</v>
      </c>
      <c r="O289" s="65">
        <v>44287</v>
      </c>
      <c r="P289" s="65">
        <v>46477</v>
      </c>
      <c r="Q289" s="72"/>
      <c r="R289" s="72"/>
      <c r="S289" s="72"/>
      <c r="T289" s="76" t="str">
        <v>03大山地域</v>
      </c>
      <c r="U289" s="76" t="str">
        <v>58大庄地区</v>
      </c>
    </row>
    <row r="290" spans="1:21" s="29" customFormat="1" ht="33">
      <c r="A290" s="33">
        <v>1610101998</v>
      </c>
      <c r="B290" s="40" t="s">
        <v>438</v>
      </c>
      <c r="C290" s="49" t="s">
        <v>177</v>
      </c>
      <c r="D290" s="33">
        <v>15</v>
      </c>
      <c r="E290" s="33"/>
      <c r="F290" s="51"/>
      <c r="G290" s="51" t="str">
        <f>IF(COUNTIFS('食事提供加算(2026.06.01)（非表示）'!$C$2:$C$140,$A290,'食事提供加算(2026.06.01)（非表示）'!$E$2:$E$140,$H290)&gt;0,"●","")</f>
        <v>●</v>
      </c>
      <c r="H290" s="51" t="str">
        <f t="shared" si="4"/>
        <v>12</v>
      </c>
      <c r="I290" s="38" t="s">
        <v>2039</v>
      </c>
      <c r="J290" s="33" t="s">
        <v>124</v>
      </c>
      <c r="K290" s="33" t="s">
        <v>1152</v>
      </c>
      <c r="L290" s="38" t="s">
        <v>1373</v>
      </c>
      <c r="M290" s="33" t="s">
        <v>1188</v>
      </c>
      <c r="N290" s="33" t="s">
        <v>1485</v>
      </c>
      <c r="O290" s="65">
        <v>44317</v>
      </c>
      <c r="P290" s="65">
        <v>46507</v>
      </c>
      <c r="Q290" s="72"/>
      <c r="R290" s="72"/>
      <c r="S290" s="72"/>
      <c r="T290" s="76" t="str">
        <v>01富山地域</v>
      </c>
      <c r="U290" s="76" t="str">
        <v>19岩瀬</v>
      </c>
    </row>
    <row r="291" spans="1:21" s="29" customFormat="1" ht="33">
      <c r="A291" s="34">
        <v>1610101733</v>
      </c>
      <c r="B291" s="41" t="s">
        <v>672</v>
      </c>
      <c r="C291" s="49" t="s">
        <v>177</v>
      </c>
      <c r="D291" s="34">
        <v>20</v>
      </c>
      <c r="E291" s="35"/>
      <c r="F291" s="51"/>
      <c r="G291" s="51" t="str">
        <f>IF(COUNTIFS('食事提供加算(2026.06.01)（非表示）'!$C$2:$C$140,$A291,'食事提供加算(2026.06.01)（非表示）'!$E$2:$E$140,$H291)&gt;0,"●","")</f>
        <v>●</v>
      </c>
      <c r="H291" s="51" t="str">
        <f t="shared" si="4"/>
        <v>12</v>
      </c>
      <c r="I291" s="38" t="s">
        <v>2048</v>
      </c>
      <c r="J291" s="35" t="s">
        <v>124</v>
      </c>
      <c r="K291" s="34" t="s">
        <v>959</v>
      </c>
      <c r="L291" s="41" t="s">
        <v>1411</v>
      </c>
      <c r="M291" s="34" t="s">
        <v>1279</v>
      </c>
      <c r="N291" s="33" t="s">
        <v>1925</v>
      </c>
      <c r="O291" s="66">
        <v>44470</v>
      </c>
      <c r="P291" s="66">
        <v>46660</v>
      </c>
      <c r="Q291" s="72"/>
      <c r="R291" s="72"/>
      <c r="S291" s="72"/>
      <c r="T291" s="76" t="str">
        <v>01富山地域</v>
      </c>
      <c r="U291" s="76" t="str">
        <v>01総曲輪</v>
      </c>
    </row>
    <row r="292" spans="1:21" s="29" customFormat="1" ht="33">
      <c r="A292" s="34">
        <v>1610102681</v>
      </c>
      <c r="B292" s="41" t="s">
        <v>750</v>
      </c>
      <c r="C292" s="49" t="s">
        <v>177</v>
      </c>
      <c r="D292" s="34">
        <v>20</v>
      </c>
      <c r="E292" s="35"/>
      <c r="F292" s="51"/>
      <c r="G292" s="51" t="str">
        <f>IF(COUNTIFS('食事提供加算(2026.06.01)（非表示）'!$C$2:$C$140,$A292,'食事提供加算(2026.06.01)（非表示）'!$E$2:$E$140,$H292)&gt;0,"●","")</f>
        <v>●</v>
      </c>
      <c r="H292" s="51" t="str">
        <f t="shared" si="4"/>
        <v>12</v>
      </c>
      <c r="I292" s="38" t="s">
        <v>2059</v>
      </c>
      <c r="J292" s="35"/>
      <c r="K292" s="34" t="s">
        <v>1004</v>
      </c>
      <c r="L292" s="41" t="s">
        <v>1044</v>
      </c>
      <c r="M292" s="34" t="s">
        <v>1719</v>
      </c>
      <c r="N292" s="33" t="s">
        <v>1938</v>
      </c>
      <c r="O292" s="66">
        <v>44470</v>
      </c>
      <c r="P292" s="66">
        <v>46660</v>
      </c>
      <c r="Q292" s="72"/>
      <c r="R292" s="72"/>
      <c r="S292" s="72"/>
      <c r="T292" s="76" t="str">
        <v>01富山地域</v>
      </c>
      <c r="U292" s="76" t="str">
        <v>19岩瀬</v>
      </c>
    </row>
    <row r="293" spans="1:21" s="29" customFormat="1" ht="33">
      <c r="A293" s="34">
        <v>1610102699</v>
      </c>
      <c r="B293" s="41" t="s">
        <v>754</v>
      </c>
      <c r="C293" s="49" t="s">
        <v>177</v>
      </c>
      <c r="D293" s="34">
        <v>20</v>
      </c>
      <c r="E293" s="35"/>
      <c r="F293" s="51"/>
      <c r="G293" s="51" t="str">
        <f>IF(COUNTIFS('食事提供加算(2026.06.01)（非表示）'!$C$2:$C$140,$A293,'食事提供加算(2026.06.01)（非表示）'!$E$2:$E$140,$H293)&gt;0,"●","")</f>
        <v/>
      </c>
      <c r="H293" s="51" t="str">
        <f t="shared" si="4"/>
        <v>12</v>
      </c>
      <c r="I293" s="38" t="s">
        <v>2060</v>
      </c>
      <c r="J293" s="35"/>
      <c r="K293" s="34" t="s">
        <v>1103</v>
      </c>
      <c r="L293" s="41" t="s">
        <v>1075</v>
      </c>
      <c r="M293" s="34" t="s">
        <v>1721</v>
      </c>
      <c r="N293" s="33" t="s">
        <v>1939</v>
      </c>
      <c r="O293" s="66">
        <v>44501</v>
      </c>
      <c r="P293" s="66">
        <v>46691</v>
      </c>
      <c r="Q293" s="72"/>
      <c r="R293" s="72"/>
      <c r="S293" s="72"/>
      <c r="T293" s="76" t="str">
        <v>01富山地域</v>
      </c>
      <c r="U293" s="76" t="str">
        <v>18神明</v>
      </c>
    </row>
    <row r="294" spans="1:21" s="29" customFormat="1" ht="33">
      <c r="A294" s="33">
        <v>1610102798</v>
      </c>
      <c r="B294" s="38" t="s">
        <v>384</v>
      </c>
      <c r="C294" s="49" t="s">
        <v>177</v>
      </c>
      <c r="D294" s="33">
        <v>20</v>
      </c>
      <c r="E294" s="33"/>
      <c r="F294" s="51"/>
      <c r="G294" s="51" t="str">
        <f>IF(COUNTIFS('食事提供加算(2026.06.01)（非表示）'!$C$2:$C$140,$A294,'食事提供加算(2026.06.01)（非表示）'!$E$2:$E$140,$H294)&gt;0,"●","")</f>
        <v>●</v>
      </c>
      <c r="H294" s="51" t="str">
        <f t="shared" si="4"/>
        <v>12</v>
      </c>
      <c r="I294" s="38" t="s">
        <v>2052</v>
      </c>
      <c r="J294" s="33" t="s">
        <v>124</v>
      </c>
      <c r="K294" s="33" t="s">
        <v>212</v>
      </c>
      <c r="L294" s="38" t="s">
        <v>1391</v>
      </c>
      <c r="M294" s="51" t="s">
        <v>435</v>
      </c>
      <c r="N294" s="33" t="s">
        <v>613</v>
      </c>
      <c r="O294" s="65">
        <v>44682</v>
      </c>
      <c r="P294" s="65">
        <v>46873</v>
      </c>
      <c r="Q294" s="72"/>
      <c r="R294" s="72"/>
      <c r="S294" s="72"/>
      <c r="T294" s="76" t="str">
        <v>01富山地域</v>
      </c>
      <c r="U294" s="76" t="str">
        <v>30山室中部</v>
      </c>
    </row>
    <row r="295" spans="1:21" s="29" customFormat="1" ht="33">
      <c r="A295" s="33">
        <v>1610102806</v>
      </c>
      <c r="B295" s="38" t="s">
        <v>238</v>
      </c>
      <c r="C295" s="49" t="s">
        <v>177</v>
      </c>
      <c r="D295" s="33">
        <v>10</v>
      </c>
      <c r="E295" s="33"/>
      <c r="F295" s="51"/>
      <c r="G295" s="51" t="str">
        <f>IF(COUNTIFS('食事提供加算(2026.06.01)（非表示）'!$C$2:$C$140,$A295,'食事提供加算(2026.06.01)（非表示）'!$E$2:$E$140,$H295)&gt;0,"●","")</f>
        <v>●</v>
      </c>
      <c r="H295" s="51" t="str">
        <f t="shared" si="4"/>
        <v>12</v>
      </c>
      <c r="I295" s="38" t="s">
        <v>496</v>
      </c>
      <c r="J295" s="33" t="s">
        <v>124</v>
      </c>
      <c r="K295" s="33" t="s">
        <v>1061</v>
      </c>
      <c r="L295" s="38" t="s">
        <v>1394</v>
      </c>
      <c r="M295" s="51" t="s">
        <v>1699</v>
      </c>
      <c r="N295" s="33" t="s">
        <v>1903</v>
      </c>
      <c r="O295" s="65">
        <v>44713</v>
      </c>
      <c r="P295" s="65">
        <v>46904</v>
      </c>
      <c r="Q295" s="72"/>
      <c r="R295" s="72"/>
      <c r="S295" s="72"/>
      <c r="T295" s="76" t="str">
        <v>02大沢野地域</v>
      </c>
      <c r="U295" s="76" t="str">
        <v>54大沢野地区</v>
      </c>
    </row>
    <row r="296" spans="1:21" s="29" customFormat="1" ht="33">
      <c r="A296" s="33">
        <v>1610102822</v>
      </c>
      <c r="B296" s="38" t="s">
        <v>694</v>
      </c>
      <c r="C296" s="49" t="s">
        <v>177</v>
      </c>
      <c r="D296" s="33">
        <v>20</v>
      </c>
      <c r="E296" s="33"/>
      <c r="F296" s="51"/>
      <c r="G296" s="51" t="str">
        <f>IF(COUNTIFS('食事提供加算(2026.06.01)（非表示）'!$C$2:$C$140,$A296,'食事提供加算(2026.06.01)（非表示）'!$E$2:$E$140,$H296)&gt;0,"●","")</f>
        <v>●</v>
      </c>
      <c r="H296" s="51" t="str">
        <f t="shared" si="4"/>
        <v>12</v>
      </c>
      <c r="I296" s="38" t="s">
        <v>136</v>
      </c>
      <c r="J296" s="33" t="s">
        <v>124</v>
      </c>
      <c r="K296" s="33" t="s">
        <v>1162</v>
      </c>
      <c r="L296" s="38" t="s">
        <v>133</v>
      </c>
      <c r="M296" s="33" t="s">
        <v>1701</v>
      </c>
      <c r="N296" s="33" t="s">
        <v>862</v>
      </c>
      <c r="O296" s="65">
        <v>44743</v>
      </c>
      <c r="P296" s="65">
        <v>46934</v>
      </c>
      <c r="Q296" s="72"/>
      <c r="R296" s="72"/>
      <c r="S296" s="72"/>
      <c r="T296" s="76" t="str">
        <v>01富山地域</v>
      </c>
      <c r="U296" s="76" t="str">
        <v>27新庄北</v>
      </c>
    </row>
    <row r="297" spans="1:21" s="29" customFormat="1" ht="33">
      <c r="A297" s="33">
        <v>1610102848</v>
      </c>
      <c r="B297" s="38" t="s">
        <v>756</v>
      </c>
      <c r="C297" s="49" t="s">
        <v>177</v>
      </c>
      <c r="D297" s="33">
        <v>20</v>
      </c>
      <c r="E297" s="33"/>
      <c r="F297" s="51"/>
      <c r="G297" s="51" t="str">
        <f>IF(COUNTIFS('食事提供加算(2026.06.01)（非表示）'!$C$2:$C$140,$A297,'食事提供加算(2026.06.01)（非表示）'!$E$2:$E$140,$H297)&gt;0,"●","")</f>
        <v>●</v>
      </c>
      <c r="H297" s="51" t="str">
        <f t="shared" si="4"/>
        <v>12</v>
      </c>
      <c r="I297" s="38" t="s">
        <v>2061</v>
      </c>
      <c r="J297" s="33"/>
      <c r="K297" s="33" t="s">
        <v>1061</v>
      </c>
      <c r="L297" s="38" t="s">
        <v>1412</v>
      </c>
      <c r="M297" s="33" t="s">
        <v>102</v>
      </c>
      <c r="N297" s="33" t="s">
        <v>102</v>
      </c>
      <c r="O297" s="65">
        <v>44835</v>
      </c>
      <c r="P297" s="65">
        <v>47026</v>
      </c>
      <c r="Q297" s="72"/>
      <c r="R297" s="72"/>
      <c r="S297" s="72"/>
      <c r="T297" s="76" t="str">
        <v>02大沢野地域</v>
      </c>
      <c r="U297" s="76" t="str">
        <v>54大沢野地区</v>
      </c>
    </row>
    <row r="298" spans="1:21" s="29" customFormat="1" ht="33">
      <c r="A298" s="33">
        <v>1610102863</v>
      </c>
      <c r="B298" s="38" t="s">
        <v>491</v>
      </c>
      <c r="C298" s="49" t="s">
        <v>177</v>
      </c>
      <c r="D298" s="33">
        <v>20</v>
      </c>
      <c r="E298" s="33"/>
      <c r="F298" s="51"/>
      <c r="G298" s="51" t="str">
        <f>IF(COUNTIFS('食事提供加算(2026.06.01)（非表示）'!$C$2:$C$140,$A298,'食事提供加算(2026.06.01)（非表示）'!$E$2:$E$140,$H298)&gt;0,"●","")</f>
        <v>●</v>
      </c>
      <c r="H298" s="51" t="str">
        <f t="shared" si="4"/>
        <v>12</v>
      </c>
      <c r="I298" s="38" t="s">
        <v>2062</v>
      </c>
      <c r="J298" s="33"/>
      <c r="K298" s="33" t="s">
        <v>1126</v>
      </c>
      <c r="L298" s="38" t="s">
        <v>1413</v>
      </c>
      <c r="M298" s="33" t="s">
        <v>743</v>
      </c>
      <c r="N298" s="33" t="s">
        <v>1941</v>
      </c>
      <c r="O298" s="65">
        <v>44835</v>
      </c>
      <c r="P298" s="65">
        <v>47026</v>
      </c>
      <c r="Q298" s="72"/>
      <c r="R298" s="72"/>
      <c r="S298" s="72"/>
      <c r="T298" s="76" t="str">
        <v>01富山地域</v>
      </c>
      <c r="U298" s="76" t="str">
        <v>35月岡</v>
      </c>
    </row>
    <row r="299" spans="1:21" s="29" customFormat="1" ht="33">
      <c r="A299" s="33">
        <v>1610102855</v>
      </c>
      <c r="B299" s="38" t="s">
        <v>457</v>
      </c>
      <c r="C299" s="49" t="s">
        <v>177</v>
      </c>
      <c r="D299" s="33">
        <v>20</v>
      </c>
      <c r="E299" s="33"/>
      <c r="F299" s="51"/>
      <c r="G299" s="51" t="str">
        <f>IF(COUNTIFS('食事提供加算(2026.06.01)（非表示）'!$C$2:$C$140,$A299,'食事提供加算(2026.06.01)（非表示）'!$E$2:$E$140,$H299)&gt;0,"●","")</f>
        <v/>
      </c>
      <c r="H299" s="51" t="str">
        <f t="shared" si="4"/>
        <v>12</v>
      </c>
      <c r="I299" s="38" t="s">
        <v>617</v>
      </c>
      <c r="J299" s="33"/>
      <c r="K299" s="33" t="s">
        <v>1047</v>
      </c>
      <c r="L299" s="38" t="s">
        <v>1415</v>
      </c>
      <c r="M299" s="33" t="s">
        <v>1723</v>
      </c>
      <c r="N299" s="33" t="s">
        <v>1723</v>
      </c>
      <c r="O299" s="65">
        <v>44835</v>
      </c>
      <c r="P299" s="65">
        <v>47026</v>
      </c>
      <c r="Q299" s="72"/>
      <c r="R299" s="72"/>
      <c r="S299" s="72"/>
      <c r="T299" s="76" t="str">
        <v>01富山地域</v>
      </c>
      <c r="U299" s="76" t="str">
        <v>10光陽</v>
      </c>
    </row>
    <row r="300" spans="1:21" s="29" customFormat="1" ht="33">
      <c r="A300" s="33">
        <v>1610102889</v>
      </c>
      <c r="B300" s="38" t="s">
        <v>758</v>
      </c>
      <c r="C300" s="49" t="s">
        <v>177</v>
      </c>
      <c r="D300" s="33">
        <v>20</v>
      </c>
      <c r="E300" s="33"/>
      <c r="F300" s="51"/>
      <c r="G300" s="51" t="str">
        <f>IF(COUNTIFS('食事提供加算(2026.06.01)（非表示）'!$C$2:$C$140,$A300,'食事提供加算(2026.06.01)（非表示）'!$E$2:$E$140,$H300)&gt;0,"●","")</f>
        <v>●</v>
      </c>
      <c r="H300" s="51" t="str">
        <f t="shared" si="4"/>
        <v>12</v>
      </c>
      <c r="I300" s="38" t="s">
        <v>1986</v>
      </c>
      <c r="J300" s="33"/>
      <c r="K300" s="33" t="s">
        <v>1067</v>
      </c>
      <c r="L300" s="38" t="s">
        <v>1046</v>
      </c>
      <c r="M300" s="33" t="s">
        <v>1724</v>
      </c>
      <c r="N300" s="33" t="s">
        <v>1724</v>
      </c>
      <c r="O300" s="65">
        <v>44866</v>
      </c>
      <c r="P300" s="65">
        <v>47056</v>
      </c>
      <c r="Q300" s="72"/>
      <c r="R300" s="72"/>
      <c r="S300" s="72"/>
      <c r="T300" s="76" t="str">
        <v>01富山地域</v>
      </c>
      <c r="U300" s="76" t="str">
        <v>40呉羽</v>
      </c>
    </row>
    <row r="301" spans="1:21" s="29" customFormat="1" ht="33">
      <c r="A301" s="34">
        <v>1610102947</v>
      </c>
      <c r="B301" s="41" t="s">
        <v>762</v>
      </c>
      <c r="C301" s="49" t="s">
        <v>177</v>
      </c>
      <c r="D301" s="34">
        <v>20</v>
      </c>
      <c r="E301" s="35"/>
      <c r="F301" s="51"/>
      <c r="G301" s="51" t="str">
        <f>IF(COUNTIFS('食事提供加算(2026.06.01)（非表示）'!$C$2:$C$140,$A301,'食事提供加算(2026.06.01)（非表示）'!$E$2:$E$140,$H301)&gt;0,"●","")</f>
        <v/>
      </c>
      <c r="H301" s="51" t="str">
        <f t="shared" si="4"/>
        <v>12</v>
      </c>
      <c r="I301" s="39" t="s">
        <v>668</v>
      </c>
      <c r="J301" s="35"/>
      <c r="K301" s="33" t="s">
        <v>823</v>
      </c>
      <c r="L301" s="42" t="s">
        <v>1416</v>
      </c>
      <c r="M301" s="37" t="s">
        <v>1385</v>
      </c>
      <c r="N301" s="33"/>
      <c r="O301" s="66">
        <v>45078</v>
      </c>
      <c r="P301" s="66">
        <v>47269</v>
      </c>
      <c r="Q301" s="72"/>
      <c r="R301" s="72"/>
      <c r="S301" s="72"/>
      <c r="T301" s="76" t="str">
        <v>その他</v>
      </c>
      <c r="U301" s="76" t="str">
        <v>その他</v>
      </c>
    </row>
    <row r="302" spans="1:21" s="29" customFormat="1" ht="33">
      <c r="A302" s="34">
        <v>1610101626</v>
      </c>
      <c r="B302" s="38" t="s">
        <v>42</v>
      </c>
      <c r="C302" s="49" t="s">
        <v>177</v>
      </c>
      <c r="D302" s="33">
        <v>10</v>
      </c>
      <c r="E302" s="35"/>
      <c r="F302" s="51"/>
      <c r="G302" s="51" t="str">
        <f>IF(COUNTIFS('食事提供加算(2026.06.01)（非表示）'!$C$2:$C$140,$A302,'食事提供加算(2026.06.01)（非表示）'!$E$2:$E$140,$H302)&gt;0,"●","")</f>
        <v>●</v>
      </c>
      <c r="H302" s="51" t="str">
        <f t="shared" si="4"/>
        <v>12</v>
      </c>
      <c r="I302" s="38" t="s">
        <v>2047</v>
      </c>
      <c r="J302" s="33" t="s">
        <v>124</v>
      </c>
      <c r="K302" s="33" t="s">
        <v>940</v>
      </c>
      <c r="L302" s="38" t="s">
        <v>1384</v>
      </c>
      <c r="M302" s="33" t="s">
        <v>1677</v>
      </c>
      <c r="N302" s="33" t="s">
        <v>883</v>
      </c>
      <c r="O302" s="65">
        <v>45200</v>
      </c>
      <c r="P302" s="65">
        <v>47391</v>
      </c>
      <c r="Q302" s="72"/>
      <c r="R302" s="72"/>
      <c r="S302" s="72"/>
      <c r="T302" s="76" t="str">
        <v>01富山地域</v>
      </c>
      <c r="U302" s="76" t="str">
        <v>14奥田</v>
      </c>
    </row>
    <row r="303" spans="1:21" s="29" customFormat="1" ht="33">
      <c r="A303" s="34">
        <v>1610102988</v>
      </c>
      <c r="B303" s="41" t="s">
        <v>518</v>
      </c>
      <c r="C303" s="49" t="s">
        <v>177</v>
      </c>
      <c r="D303" s="34">
        <v>20</v>
      </c>
      <c r="E303" s="35"/>
      <c r="F303" s="51"/>
      <c r="G303" s="51" t="str">
        <f>IF(COUNTIFS('食事提供加算(2026.06.01)（非表示）'!$C$2:$C$140,$A303,'食事提供加算(2026.06.01)（非表示）'!$E$2:$E$140,$H303)&gt;0,"●","")</f>
        <v/>
      </c>
      <c r="H303" s="51" t="str">
        <f t="shared" si="4"/>
        <v>12</v>
      </c>
      <c r="I303" s="38" t="s">
        <v>2063</v>
      </c>
      <c r="J303" s="35"/>
      <c r="K303" s="33" t="s">
        <v>1178</v>
      </c>
      <c r="L303" s="41" t="s">
        <v>263</v>
      </c>
      <c r="M303" s="34" t="s">
        <v>317</v>
      </c>
      <c r="N303" s="51" t="s">
        <v>1942</v>
      </c>
      <c r="O303" s="65">
        <v>45231</v>
      </c>
      <c r="P303" s="65">
        <v>47422</v>
      </c>
      <c r="Q303" s="72"/>
      <c r="R303" s="72"/>
      <c r="S303" s="72"/>
      <c r="T303" s="76" t="str">
        <v>01富山地域</v>
      </c>
      <c r="U303" s="76" t="str">
        <v>42寒江</v>
      </c>
    </row>
    <row r="304" spans="1:21" s="29" customFormat="1" ht="33">
      <c r="A304" s="34">
        <v>1610103028</v>
      </c>
      <c r="B304" s="41" t="s">
        <v>763</v>
      </c>
      <c r="C304" s="49" t="s">
        <v>177</v>
      </c>
      <c r="D304" s="34">
        <v>20</v>
      </c>
      <c r="E304" s="35"/>
      <c r="F304" s="51"/>
      <c r="G304" s="51" t="str">
        <f>IF(COUNTIFS('食事提供加算(2026.06.01)（非表示）'!$C$2:$C$140,$A304,'食事提供加算(2026.06.01)（非表示）'!$E$2:$E$140,$H304)&gt;0,"●","")</f>
        <v/>
      </c>
      <c r="H304" s="51" t="str">
        <f t="shared" si="4"/>
        <v>12</v>
      </c>
      <c r="I304" s="38" t="s">
        <v>720</v>
      </c>
      <c r="J304" s="35"/>
      <c r="K304" s="33" t="s">
        <v>550</v>
      </c>
      <c r="L304" s="41" t="s">
        <v>26</v>
      </c>
      <c r="M304" s="34" t="s">
        <v>1725</v>
      </c>
      <c r="N304" s="33"/>
      <c r="O304" s="65">
        <v>45383</v>
      </c>
      <c r="P304" s="65">
        <v>47573</v>
      </c>
      <c r="Q304" s="72"/>
      <c r="R304" s="72"/>
      <c r="S304" s="72"/>
      <c r="T304" s="76" t="str">
        <v>01富山地域</v>
      </c>
      <c r="U304" s="59" t="str">
        <v>15奥田北</v>
      </c>
    </row>
    <row r="305" spans="1:24" s="29" customFormat="1" ht="33">
      <c r="A305" s="33">
        <v>1610101956</v>
      </c>
      <c r="B305" s="38" t="s">
        <v>681</v>
      </c>
      <c r="C305" s="49" t="s">
        <v>177</v>
      </c>
      <c r="D305" s="33">
        <v>10</v>
      </c>
      <c r="E305" s="33"/>
      <c r="F305" s="51"/>
      <c r="G305" s="51" t="str">
        <f>IF(COUNTIFS('食事提供加算(2026.06.01)（非表示）'!$C$2:$C$140,$A305,'食事提供加算(2026.06.01)（非表示）'!$E$2:$E$140,$H305)&gt;0,"●","")</f>
        <v/>
      </c>
      <c r="H305" s="51" t="str">
        <f t="shared" si="4"/>
        <v>12</v>
      </c>
      <c r="I305" s="38" t="s">
        <v>2050</v>
      </c>
      <c r="J305" s="33" t="s">
        <v>124</v>
      </c>
      <c r="K305" s="33" t="s">
        <v>741</v>
      </c>
      <c r="L305" s="38" t="s">
        <v>1382</v>
      </c>
      <c r="M305" s="33" t="s">
        <v>1659</v>
      </c>
      <c r="N305" s="33" t="s">
        <v>1554</v>
      </c>
      <c r="O305" s="66">
        <v>45444</v>
      </c>
      <c r="P305" s="65">
        <v>47634</v>
      </c>
      <c r="Q305" s="72"/>
      <c r="R305" s="72"/>
      <c r="S305" s="72"/>
      <c r="T305" s="76" t="str">
        <v>01富山地域</v>
      </c>
      <c r="U305" s="59" t="str">
        <v>11堀川</v>
      </c>
      <c r="X305" s="80"/>
    </row>
    <row r="306" spans="1:24" s="29" customFormat="1" ht="49.5">
      <c r="A306" s="33">
        <v>1610103291</v>
      </c>
      <c r="B306" s="39" t="s">
        <v>765</v>
      </c>
      <c r="C306" s="49" t="s">
        <v>177</v>
      </c>
      <c r="D306" s="33">
        <v>20</v>
      </c>
      <c r="E306" s="33"/>
      <c r="F306" s="51"/>
      <c r="G306" s="51" t="str">
        <f>IF(COUNTIFS('食事提供加算(2026.06.01)（非表示）'!$C$2:$C$140,$A306,'食事提供加算(2026.06.01)（非表示）'!$E$2:$E$140,$H306)&gt;0,"●","")</f>
        <v/>
      </c>
      <c r="H306" s="51" t="str">
        <f t="shared" si="4"/>
        <v>12</v>
      </c>
      <c r="I306" s="39" t="s">
        <v>1072</v>
      </c>
      <c r="J306" s="33"/>
      <c r="K306" s="33" t="s">
        <v>1154</v>
      </c>
      <c r="L306" s="38" t="s">
        <v>1066</v>
      </c>
      <c r="M306" s="33" t="s">
        <v>652</v>
      </c>
      <c r="N306" s="33" t="s">
        <v>1833</v>
      </c>
      <c r="O306" s="65">
        <v>45809</v>
      </c>
      <c r="P306" s="65">
        <v>47999</v>
      </c>
      <c r="Q306" s="72"/>
      <c r="R306" s="72"/>
      <c r="S306" s="72"/>
      <c r="T306" s="76" t="str">
        <v>01富山地域</v>
      </c>
      <c r="U306" s="59" t="str">
        <v>02愛宕</v>
      </c>
      <c r="X306" s="80"/>
    </row>
    <row r="307" spans="1:24" s="29" customFormat="1" ht="33">
      <c r="A307" s="34">
        <v>1610103002</v>
      </c>
      <c r="B307" s="41" t="s">
        <v>767</v>
      </c>
      <c r="C307" s="49" t="s">
        <v>173</v>
      </c>
      <c r="D307" s="34">
        <v>20</v>
      </c>
      <c r="E307" s="35"/>
      <c r="F307" s="51"/>
      <c r="G307" s="51" t="str">
        <f>IF(COUNTIFS('食事提供加算(2026.06.01)（非表示）'!$C$2:$C$140,$A307,'食事提供加算(2026.06.01)（非表示）'!$E$2:$E$140,$H307)&gt;0,"●","")</f>
        <v>●</v>
      </c>
      <c r="H307" s="51" t="str">
        <f t="shared" si="4"/>
        <v>12</v>
      </c>
      <c r="I307" s="38" t="s">
        <v>842</v>
      </c>
      <c r="J307" s="35"/>
      <c r="K307" s="33" t="s">
        <v>1142</v>
      </c>
      <c r="L307" s="42" t="s">
        <v>778</v>
      </c>
      <c r="M307" s="37" t="s">
        <v>1094</v>
      </c>
      <c r="N307" s="51" t="s">
        <v>1943</v>
      </c>
      <c r="O307" s="65">
        <v>45383</v>
      </c>
      <c r="P307" s="65">
        <v>47573</v>
      </c>
      <c r="Q307" s="72"/>
      <c r="R307" s="72"/>
      <c r="S307" s="72"/>
      <c r="T307" s="76" t="str">
        <v>01富山地域</v>
      </c>
      <c r="U307" s="59" t="str">
        <v>23針原</v>
      </c>
      <c r="X307" s="80"/>
    </row>
    <row r="308" spans="1:24" s="29" customFormat="1" ht="33">
      <c r="A308" s="34">
        <v>1610103085</v>
      </c>
      <c r="B308" s="41" t="s">
        <v>600</v>
      </c>
      <c r="C308" s="49" t="s">
        <v>173</v>
      </c>
      <c r="D308" s="34">
        <v>20</v>
      </c>
      <c r="E308" s="35"/>
      <c r="F308" s="51"/>
      <c r="G308" s="51" t="str">
        <f>IF(COUNTIFS('食事提供加算(2026.06.01)（非表示）'!$C$2:$C$140,$A308,'食事提供加算(2026.06.01)（非表示）'!$E$2:$E$140,$H308)&gt;0,"●","")</f>
        <v>●</v>
      </c>
      <c r="H308" s="51" t="str">
        <f t="shared" si="4"/>
        <v>12</v>
      </c>
      <c r="I308" s="38" t="s">
        <v>2040</v>
      </c>
      <c r="J308" s="35"/>
      <c r="K308" s="33" t="s">
        <v>1153</v>
      </c>
      <c r="L308" s="41" t="s">
        <v>1374</v>
      </c>
      <c r="M308" s="34" t="s">
        <v>1726</v>
      </c>
      <c r="N308" s="33" t="s">
        <v>849</v>
      </c>
      <c r="O308" s="65">
        <v>45505</v>
      </c>
      <c r="P308" s="65">
        <v>47695</v>
      </c>
      <c r="Q308" s="72"/>
      <c r="R308" s="72"/>
      <c r="S308" s="72"/>
      <c r="T308" s="76" t="str">
        <v>01富山地域</v>
      </c>
      <c r="U308" s="59" t="str">
        <v>32蜷川</v>
      </c>
      <c r="X308" s="80"/>
    </row>
    <row r="309" spans="1:24" s="29" customFormat="1" ht="33">
      <c r="A309" s="34">
        <v>1610103093</v>
      </c>
      <c r="B309" s="41" t="s">
        <v>771</v>
      </c>
      <c r="C309" s="49" t="s">
        <v>173</v>
      </c>
      <c r="D309" s="34">
        <v>20</v>
      </c>
      <c r="E309" s="35"/>
      <c r="F309" s="51"/>
      <c r="G309" s="51" t="str">
        <f>IF(COUNTIFS('食事提供加算(2026.06.01)（非表示）'!$C$2:$C$140,$A309,'食事提供加算(2026.06.01)（非表示）'!$E$2:$E$140,$H309)&gt;0,"●","")</f>
        <v>●</v>
      </c>
      <c r="H309" s="51" t="str">
        <f t="shared" si="4"/>
        <v>12</v>
      </c>
      <c r="I309" s="38" t="s">
        <v>2040</v>
      </c>
      <c r="J309" s="35"/>
      <c r="K309" s="33" t="s">
        <v>1153</v>
      </c>
      <c r="L309" s="41" t="s">
        <v>440</v>
      </c>
      <c r="M309" s="34" t="s">
        <v>1729</v>
      </c>
      <c r="N309" s="33" t="s">
        <v>1944</v>
      </c>
      <c r="O309" s="65">
        <v>45505</v>
      </c>
      <c r="P309" s="65">
        <v>47695</v>
      </c>
      <c r="Q309" s="72"/>
      <c r="R309" s="72"/>
      <c r="S309" s="72"/>
      <c r="T309" s="76" t="str">
        <v>01富山地域</v>
      </c>
      <c r="U309" s="59" t="str">
        <v>32蜷川</v>
      </c>
      <c r="X309" s="80"/>
    </row>
    <row r="310" spans="1:24" s="29" customFormat="1" ht="33">
      <c r="A310" s="34">
        <v>1610103101</v>
      </c>
      <c r="B310" s="41" t="s">
        <v>775</v>
      </c>
      <c r="C310" s="49" t="s">
        <v>173</v>
      </c>
      <c r="D310" s="34">
        <v>20</v>
      </c>
      <c r="E310" s="35"/>
      <c r="F310" s="51"/>
      <c r="G310" s="51" t="str">
        <f>IF(COUNTIFS('食事提供加算(2026.06.01)（非表示）'!$C$2:$C$140,$A310,'食事提供加算(2026.06.01)（非表示）'!$E$2:$E$140,$H310)&gt;0,"●","")</f>
        <v/>
      </c>
      <c r="H310" s="51" t="str">
        <f t="shared" si="4"/>
        <v>12</v>
      </c>
      <c r="I310" s="38" t="s">
        <v>2064</v>
      </c>
      <c r="J310" s="35"/>
      <c r="K310" s="33" t="s">
        <v>581</v>
      </c>
      <c r="L310" s="41" t="s">
        <v>1418</v>
      </c>
      <c r="M310" s="34" t="s">
        <v>1730</v>
      </c>
      <c r="N310" s="33"/>
      <c r="O310" s="65">
        <v>45536</v>
      </c>
      <c r="P310" s="65">
        <v>47726</v>
      </c>
      <c r="Q310" s="72"/>
      <c r="R310" s="72"/>
      <c r="S310" s="72"/>
      <c r="T310" s="76" t="str">
        <v>01富山地域</v>
      </c>
      <c r="U310" s="59" t="str">
        <v>24豊田</v>
      </c>
      <c r="X310" s="80"/>
    </row>
    <row r="311" spans="1:24" s="29" customFormat="1" ht="33">
      <c r="A311" s="34">
        <v>1610103119</v>
      </c>
      <c r="B311" s="41" t="s">
        <v>695</v>
      </c>
      <c r="C311" s="49" t="s">
        <v>173</v>
      </c>
      <c r="D311" s="34">
        <v>20</v>
      </c>
      <c r="E311" s="35"/>
      <c r="F311" s="51"/>
      <c r="G311" s="51" t="str">
        <f>IF(COUNTIFS('食事提供加算(2026.06.01)（非表示）'!$C$2:$C$140,$A311,'食事提供加算(2026.06.01)（非表示）'!$E$2:$E$140,$H311)&gt;0,"●","")</f>
        <v>●</v>
      </c>
      <c r="H311" s="51" t="str">
        <f t="shared" si="4"/>
        <v>12</v>
      </c>
      <c r="I311" s="39" t="s">
        <v>1266</v>
      </c>
      <c r="J311" s="35"/>
      <c r="K311" s="33" t="s">
        <v>1180</v>
      </c>
      <c r="L311" s="41" t="s">
        <v>1284</v>
      </c>
      <c r="M311" s="34" t="s">
        <v>1732</v>
      </c>
      <c r="N311" s="33" t="s">
        <v>1945</v>
      </c>
      <c r="O311" s="65">
        <v>45536</v>
      </c>
      <c r="P311" s="65">
        <v>47726</v>
      </c>
      <c r="Q311" s="72"/>
      <c r="R311" s="72"/>
      <c r="S311" s="72"/>
      <c r="T311" s="76" t="str">
        <v>01富山地域</v>
      </c>
      <c r="U311" s="59" t="str">
        <v>03安野屋</v>
      </c>
      <c r="X311" s="80"/>
    </row>
    <row r="312" spans="1:24" s="29" customFormat="1" ht="33">
      <c r="A312" s="33">
        <v>1610102715</v>
      </c>
      <c r="B312" s="38" t="s">
        <v>584</v>
      </c>
      <c r="C312" s="49" t="s">
        <v>173</v>
      </c>
      <c r="D312" s="33">
        <v>10</v>
      </c>
      <c r="E312" s="33"/>
      <c r="F312" s="51"/>
      <c r="G312" s="51" t="str">
        <f>IF(COUNTIFS('食事提供加算(2026.06.01)（非表示）'!$C$2:$C$140,$A312,'食事提供加算(2026.06.01)（非表示）'!$E$2:$E$140,$H312)&gt;0,"●","")</f>
        <v>●</v>
      </c>
      <c r="H312" s="51" t="str">
        <f t="shared" si="4"/>
        <v>12</v>
      </c>
      <c r="I312" s="38" t="s">
        <v>1585</v>
      </c>
      <c r="J312" s="33" t="s">
        <v>124</v>
      </c>
      <c r="K312" s="33" t="s">
        <v>1126</v>
      </c>
      <c r="L312" s="38" t="s">
        <v>214</v>
      </c>
      <c r="M312" s="33" t="s">
        <v>808</v>
      </c>
      <c r="N312" s="33" t="s">
        <v>1904</v>
      </c>
      <c r="O312" s="65">
        <v>45597</v>
      </c>
      <c r="P312" s="65">
        <v>47787</v>
      </c>
      <c r="Q312" s="72"/>
      <c r="R312" s="72"/>
      <c r="S312" s="72"/>
      <c r="T312" s="76" t="str">
        <v>01富山地域</v>
      </c>
      <c r="U312" s="59" t="str">
        <v>35月岡</v>
      </c>
      <c r="X312" s="80"/>
    </row>
    <row r="313" spans="1:24" s="29" customFormat="1" ht="33">
      <c r="A313" s="33">
        <v>1610103218</v>
      </c>
      <c r="B313" s="38" t="s">
        <v>776</v>
      </c>
      <c r="C313" s="49" t="s">
        <v>173</v>
      </c>
      <c r="D313" s="33">
        <v>20</v>
      </c>
      <c r="E313" s="33"/>
      <c r="F313" s="51"/>
      <c r="G313" s="51" t="str">
        <f>IF(COUNTIFS('食事提供加算(2026.06.01)（非表示）'!$C$2:$C$140,$A313,'食事提供加算(2026.06.01)（非表示）'!$E$2:$E$140,$H313)&gt;0,"●","")</f>
        <v>●</v>
      </c>
      <c r="H313" s="51" t="str">
        <f t="shared" si="4"/>
        <v>12</v>
      </c>
      <c r="I313" s="38" t="s">
        <v>973</v>
      </c>
      <c r="J313" s="33"/>
      <c r="K313" s="33" t="s">
        <v>495</v>
      </c>
      <c r="L313" s="38" t="s">
        <v>1127</v>
      </c>
      <c r="M313" s="33" t="s">
        <v>1734</v>
      </c>
      <c r="N313" s="33" t="s">
        <v>1946</v>
      </c>
      <c r="O313" s="65">
        <v>45717</v>
      </c>
      <c r="P313" s="65">
        <v>47907</v>
      </c>
      <c r="Q313" s="72"/>
      <c r="R313" s="72"/>
      <c r="S313" s="72"/>
      <c r="T313" s="76" t="str">
        <v>01富山地域</v>
      </c>
      <c r="U313" s="59" t="str">
        <v>30山室中部</v>
      </c>
      <c r="X313" s="80"/>
    </row>
    <row r="314" spans="1:24" s="29" customFormat="1" ht="33">
      <c r="A314" s="33">
        <v>1610103275</v>
      </c>
      <c r="B314" s="39" t="s">
        <v>693</v>
      </c>
      <c r="C314" s="49" t="s">
        <v>173</v>
      </c>
      <c r="D314" s="33">
        <v>10</v>
      </c>
      <c r="E314" s="33"/>
      <c r="F314" s="51"/>
      <c r="G314" s="51" t="str">
        <f>IF(COUNTIFS('食事提供加算(2026.06.01)（非表示）'!$C$2:$C$140,$A314,'食事提供加算(2026.06.01)（非表示）'!$E$2:$E$140,$H314)&gt;0,"●","")</f>
        <v>●</v>
      </c>
      <c r="H314" s="51" t="str">
        <f t="shared" si="4"/>
        <v>12</v>
      </c>
      <c r="I314" s="39" t="s">
        <v>966</v>
      </c>
      <c r="J314" s="33" t="s">
        <v>124</v>
      </c>
      <c r="K314" s="51" t="s">
        <v>329</v>
      </c>
      <c r="L314" s="39" t="s">
        <v>385</v>
      </c>
      <c r="M314" s="51" t="s">
        <v>1736</v>
      </c>
      <c r="N314" s="51" t="s">
        <v>291</v>
      </c>
      <c r="O314" s="65">
        <v>45778</v>
      </c>
      <c r="P314" s="65">
        <v>47968</v>
      </c>
      <c r="Q314" s="72"/>
      <c r="R314" s="72"/>
      <c r="S314" s="72"/>
      <c r="T314" s="76" t="str">
        <v>01富山地域</v>
      </c>
      <c r="U314" s="59" t="str">
        <v>28藤ノ木</v>
      </c>
      <c r="X314" s="80"/>
    </row>
    <row r="315" spans="1:24" s="29" customFormat="1" ht="33">
      <c r="A315" s="33">
        <v>1610103408</v>
      </c>
      <c r="B315" s="39" t="s">
        <v>122</v>
      </c>
      <c r="C315" s="49" t="s">
        <v>173</v>
      </c>
      <c r="D315" s="33">
        <v>20</v>
      </c>
      <c r="E315" s="33"/>
      <c r="F315" s="51"/>
      <c r="G315" s="51" t="str">
        <f>IF(COUNTIFS('食事提供加算(2026.06.01)（非表示）'!$C$2:$C$140,$A315,'食事提供加算(2026.06.01)（非表示）'!$E$2:$E$140,$H315)&gt;0,"●","")</f>
        <v>●</v>
      </c>
      <c r="H315" s="51" t="str">
        <f t="shared" si="4"/>
        <v>12</v>
      </c>
      <c r="I315" s="39" t="s">
        <v>2065</v>
      </c>
      <c r="J315" s="33"/>
      <c r="K315" s="51" t="s">
        <v>1183</v>
      </c>
      <c r="L315" s="39" t="s">
        <v>1419</v>
      </c>
      <c r="M315" s="51" t="s">
        <v>1737</v>
      </c>
      <c r="N315" s="51" t="s">
        <v>1720</v>
      </c>
      <c r="O315" s="65">
        <v>45931</v>
      </c>
      <c r="P315" s="65">
        <v>48121</v>
      </c>
      <c r="Q315" s="72"/>
      <c r="R315" s="72"/>
      <c r="S315" s="72"/>
      <c r="T315" s="76" t="str">
        <v>01富山地域</v>
      </c>
      <c r="U315" s="59" t="str">
        <v>14奥田</v>
      </c>
      <c r="X315" s="80"/>
    </row>
    <row r="316" spans="1:24" s="29" customFormat="1" ht="33">
      <c r="A316" s="33">
        <v>1610103432</v>
      </c>
      <c r="B316" s="39" t="s">
        <v>699</v>
      </c>
      <c r="C316" s="49" t="s">
        <v>173</v>
      </c>
      <c r="D316" s="33">
        <v>20</v>
      </c>
      <c r="E316" s="33"/>
      <c r="F316" s="51"/>
      <c r="G316" s="51" t="str">
        <f>IF(COUNTIFS('食事提供加算(2026.06.01)（非表示）'!$C$2:$C$140,$A316,'食事提供加算(2026.06.01)（非表示）'!$E$2:$E$140,$H316)&gt;0,"●","")</f>
        <v>●</v>
      </c>
      <c r="H316" s="51" t="str">
        <f t="shared" si="4"/>
        <v>12</v>
      </c>
      <c r="I316" s="39" t="s">
        <v>1379</v>
      </c>
      <c r="J316" s="33"/>
      <c r="K316" s="51" t="s">
        <v>1157</v>
      </c>
      <c r="L316" s="39" t="s">
        <v>541</v>
      </c>
      <c r="M316" s="51" t="s">
        <v>372</v>
      </c>
      <c r="N316" s="51" t="s">
        <v>1947</v>
      </c>
      <c r="O316" s="65">
        <v>46023</v>
      </c>
      <c r="P316" s="65">
        <v>48213</v>
      </c>
      <c r="Q316" s="72"/>
      <c r="R316" s="72"/>
      <c r="S316" s="72"/>
      <c r="T316" s="76" t="str">
        <v>01富山地域</v>
      </c>
      <c r="U316" s="59" t="str">
        <v>14奥田</v>
      </c>
      <c r="X316" s="80"/>
    </row>
    <row r="317" spans="1:24" s="29" customFormat="1" ht="33">
      <c r="A317" s="33">
        <v>1610103440</v>
      </c>
      <c r="B317" s="39" t="s">
        <v>235</v>
      </c>
      <c r="C317" s="49" t="s">
        <v>173</v>
      </c>
      <c r="D317" s="33">
        <v>20</v>
      </c>
      <c r="E317" s="33"/>
      <c r="F317" s="51"/>
      <c r="G317" s="51" t="str">
        <f>IF(COUNTIFS('食事提供加算(2026.06.01)（非表示）'!$C$2:$C$140,$A317,'食事提供加算(2026.06.01)（非表示）'!$E$2:$E$140,$H317)&gt;0,"●","")</f>
        <v>●</v>
      </c>
      <c r="H317" s="51" t="str">
        <f t="shared" si="4"/>
        <v>12</v>
      </c>
      <c r="I317" s="39" t="s">
        <v>1666</v>
      </c>
      <c r="J317" s="33"/>
      <c r="K317" s="51" t="s">
        <v>64</v>
      </c>
      <c r="L317" s="39" t="s">
        <v>1366</v>
      </c>
      <c r="M317" s="51" t="s">
        <v>367</v>
      </c>
      <c r="N317" s="51" t="s">
        <v>1332</v>
      </c>
      <c r="O317" s="65">
        <v>46023</v>
      </c>
      <c r="P317" s="65">
        <v>48213</v>
      </c>
      <c r="Q317" s="72"/>
      <c r="R317" s="72"/>
      <c r="S317" s="72"/>
      <c r="T317" s="76" t="str">
        <v>01富山地域</v>
      </c>
      <c r="U317" s="59" t="str">
        <v>11堀川</v>
      </c>
      <c r="X317" s="80"/>
    </row>
    <row r="318" spans="1:24" s="29" customFormat="1" ht="33">
      <c r="A318" s="33">
        <v>1610103499</v>
      </c>
      <c r="B318" s="39" t="s">
        <v>738</v>
      </c>
      <c r="C318" s="49" t="s">
        <v>173</v>
      </c>
      <c r="D318" s="33">
        <v>20</v>
      </c>
      <c r="E318" s="33"/>
      <c r="F318" s="51"/>
      <c r="G318" s="51" t="str">
        <f>IF(COUNTIFS('食事提供加算(2026.06.01)（非表示）'!$C$2:$C$140,$A318,'食事提供加算(2026.06.01)（非表示）'!$E$2:$E$140,$H318)&gt;0,"●","")</f>
        <v/>
      </c>
      <c r="H318" s="51" t="str">
        <f t="shared" si="4"/>
        <v>12</v>
      </c>
      <c r="I318" s="39" t="s">
        <v>2067</v>
      </c>
      <c r="J318" s="33"/>
      <c r="K318" s="51" t="s">
        <v>1184</v>
      </c>
      <c r="L318" s="39" t="s">
        <v>1308</v>
      </c>
      <c r="M318" s="51" t="s">
        <v>1738</v>
      </c>
      <c r="N318" s="51" t="s">
        <v>344</v>
      </c>
      <c r="O318" s="65">
        <v>46113</v>
      </c>
      <c r="P318" s="65">
        <v>48304</v>
      </c>
      <c r="Q318" s="72"/>
      <c r="R318" s="72"/>
      <c r="S318" s="72"/>
      <c r="T318" s="76" t="str">
        <v>01富山地域</v>
      </c>
      <c r="U318" s="59" t="str">
        <v>33新保</v>
      </c>
      <c r="X318" s="80"/>
    </row>
    <row r="319" spans="1:24" s="29" customFormat="1" ht="33">
      <c r="A319" s="33">
        <v>1610103515</v>
      </c>
      <c r="B319" s="39" t="s">
        <v>737</v>
      </c>
      <c r="C319" s="49" t="s">
        <v>173</v>
      </c>
      <c r="D319" s="33">
        <v>20</v>
      </c>
      <c r="E319" s="33"/>
      <c r="F319" s="51"/>
      <c r="G319" s="51" t="str">
        <f>IF(COUNTIFS('食事提供加算(2026.06.01)（非表示）'!$C$2:$C$140,$A319,'食事提供加算(2026.06.01)（非表示）'!$E$2:$E$140,$H319)&gt;0,"●","")</f>
        <v/>
      </c>
      <c r="H319" s="51" t="str">
        <f t="shared" si="4"/>
        <v>12</v>
      </c>
      <c r="I319" s="39" t="s">
        <v>2068</v>
      </c>
      <c r="J319" s="33"/>
      <c r="K319" s="51" t="s">
        <v>1185</v>
      </c>
      <c r="L319" s="39" t="s">
        <v>447</v>
      </c>
      <c r="M319" s="51" t="s">
        <v>1320</v>
      </c>
      <c r="N319" s="51" t="s">
        <v>237</v>
      </c>
      <c r="O319" s="65">
        <v>46113</v>
      </c>
      <c r="P319" s="65">
        <v>48304</v>
      </c>
      <c r="Q319" s="72"/>
      <c r="R319" s="72"/>
      <c r="S319" s="72"/>
      <c r="T319" s="76" t="str">
        <v>01富山地域</v>
      </c>
      <c r="U319" s="59" t="str">
        <v>20萩浦</v>
      </c>
      <c r="X319" s="80"/>
    </row>
    <row r="320" spans="1:24" s="29" customFormat="1" ht="33">
      <c r="A320" s="33">
        <v>1610103507</v>
      </c>
      <c r="B320" s="39" t="s">
        <v>780</v>
      </c>
      <c r="C320" s="49" t="s">
        <v>173</v>
      </c>
      <c r="D320" s="33">
        <v>20</v>
      </c>
      <c r="E320" s="33"/>
      <c r="F320" s="51"/>
      <c r="G320" s="51" t="str">
        <f>IF(COUNTIFS('食事提供加算(2026.06.01)（非表示）'!$C$2:$C$140,$A320,'食事提供加算(2026.06.01)（非表示）'!$E$2:$E$140,$H320)&gt;0,"●","")</f>
        <v>●</v>
      </c>
      <c r="H320" s="51" t="str">
        <f t="shared" si="4"/>
        <v>12</v>
      </c>
      <c r="I320" s="39" t="s">
        <v>852</v>
      </c>
      <c r="J320" s="33"/>
      <c r="K320" s="51" t="s">
        <v>1052</v>
      </c>
      <c r="L320" s="39" t="s">
        <v>474</v>
      </c>
      <c r="M320" s="51" t="s">
        <v>1741</v>
      </c>
      <c r="N320" s="51" t="s">
        <v>1628</v>
      </c>
      <c r="O320" s="65">
        <v>46113</v>
      </c>
      <c r="P320" s="65">
        <v>48304</v>
      </c>
      <c r="Q320" s="72"/>
      <c r="R320" s="72"/>
      <c r="S320" s="72"/>
      <c r="T320" s="76" t="str">
        <v>01富山地域</v>
      </c>
      <c r="U320" s="59" t="str">
        <v>11堀川</v>
      </c>
      <c r="X320" s="80"/>
    </row>
    <row r="321" spans="1:21" s="29" customFormat="1" ht="33">
      <c r="A321" s="35">
        <v>1610101717</v>
      </c>
      <c r="B321" s="44" t="s">
        <v>229</v>
      </c>
      <c r="C321" s="49" t="s">
        <v>68</v>
      </c>
      <c r="D321" s="35"/>
      <c r="E321" s="35"/>
      <c r="F321" s="51"/>
      <c r="G321" s="51" t="str">
        <f>IF(COUNTIFS('食事提供加算(2026.06.01)（非表示）'!$C$2:$C$140,$A321,'食事提供加算(2026.06.01)（非表示）'!$E$2:$E$140,$H321)&gt;0,"●","")</f>
        <v/>
      </c>
      <c r="H321" s="51" t="str">
        <f t="shared" si="4"/>
        <v>13</v>
      </c>
      <c r="I321" s="38" t="s">
        <v>2038</v>
      </c>
      <c r="J321" s="35"/>
      <c r="K321" s="35" t="s">
        <v>1150</v>
      </c>
      <c r="L321" s="38" t="s">
        <v>1372</v>
      </c>
      <c r="M321" s="35" t="s">
        <v>1684</v>
      </c>
      <c r="N321" s="35" t="s">
        <v>1587</v>
      </c>
      <c r="O321" s="67">
        <v>43709</v>
      </c>
      <c r="P321" s="67">
        <v>48091</v>
      </c>
      <c r="Q321" s="72"/>
      <c r="R321" s="72"/>
      <c r="S321" s="72"/>
      <c r="T321" s="76" t="str">
        <v>01富山地域</v>
      </c>
      <c r="U321" s="76" t="str">
        <v>04八人町</v>
      </c>
    </row>
    <row r="322" spans="1:21" s="29" customFormat="1" ht="33">
      <c r="A322" s="35">
        <v>1610102657</v>
      </c>
      <c r="B322" s="40" t="s">
        <v>639</v>
      </c>
      <c r="C322" s="49" t="s">
        <v>68</v>
      </c>
      <c r="D322" s="33"/>
      <c r="E322" s="33"/>
      <c r="F322" s="51"/>
      <c r="G322" s="51" t="str">
        <f>IF(COUNTIFS('食事提供加算(2026.06.01)（非表示）'!$C$2:$C$140,$A322,'食事提供加算(2026.06.01)（非表示）'!$E$2:$E$140,$H322)&gt;0,"●","")</f>
        <v/>
      </c>
      <c r="H322" s="51" t="str">
        <f t="shared" ref="H322:H385" si="5">LEFT(C322,2)</f>
        <v>13</v>
      </c>
      <c r="I322" s="38" t="s">
        <v>1834</v>
      </c>
      <c r="J322" s="33"/>
      <c r="K322" s="33" t="s">
        <v>1149</v>
      </c>
      <c r="L322" s="38" t="s">
        <v>1022</v>
      </c>
      <c r="M322" s="33" t="s">
        <v>41</v>
      </c>
      <c r="N322" s="33" t="s">
        <v>1909</v>
      </c>
      <c r="O322" s="65">
        <v>45108</v>
      </c>
      <c r="P322" s="65">
        <v>47299</v>
      </c>
      <c r="Q322" s="72"/>
      <c r="R322" s="72"/>
      <c r="S322" s="72"/>
      <c r="T322" s="76" t="str">
        <v>その他</v>
      </c>
      <c r="U322" s="76" t="str">
        <v>その他</v>
      </c>
    </row>
    <row r="323" spans="1:21" s="29" customFormat="1" ht="33">
      <c r="A323" s="34">
        <v>1610102756</v>
      </c>
      <c r="B323" s="40" t="s">
        <v>782</v>
      </c>
      <c r="C323" s="49" t="s">
        <v>68</v>
      </c>
      <c r="D323" s="34"/>
      <c r="E323" s="33"/>
      <c r="F323" s="51"/>
      <c r="G323" s="51" t="str">
        <f>IF(COUNTIFS('食事提供加算(2026.06.01)（非表示）'!$C$2:$C$140,$A323,'食事提供加算(2026.06.01)（非表示）'!$E$2:$E$140,$H323)&gt;0,"●","")</f>
        <v/>
      </c>
      <c r="H323" s="51" t="str">
        <f t="shared" si="5"/>
        <v>13</v>
      </c>
      <c r="I323" s="39" t="s">
        <v>2041</v>
      </c>
      <c r="J323" s="33"/>
      <c r="K323" s="33" t="s">
        <v>314</v>
      </c>
      <c r="L323" s="43" t="s">
        <v>1107</v>
      </c>
      <c r="M323" s="37" t="s">
        <v>1686</v>
      </c>
      <c r="N323" s="33" t="s">
        <v>1916</v>
      </c>
      <c r="O323" s="66">
        <v>45597</v>
      </c>
      <c r="P323" s="66">
        <v>47787</v>
      </c>
      <c r="Q323" s="72"/>
      <c r="R323" s="72"/>
      <c r="S323" s="72"/>
      <c r="T323" s="76" t="str">
        <v>01富山地域</v>
      </c>
      <c r="U323" s="76" t="str">
        <v>01総曲輪</v>
      </c>
    </row>
    <row r="324" spans="1:21" s="29" customFormat="1" ht="33">
      <c r="A324" s="35">
        <v>1610103283</v>
      </c>
      <c r="B324" s="44" t="s">
        <v>105</v>
      </c>
      <c r="C324" s="49" t="s">
        <v>68</v>
      </c>
      <c r="D324" s="35"/>
      <c r="E324" s="35"/>
      <c r="F324" s="51"/>
      <c r="G324" s="51" t="str">
        <f>IF(COUNTIFS('食事提供加算(2026.06.01)（非表示）'!$C$2:$C$140,$A324,'食事提供加算(2026.06.01)（非表示）'!$E$2:$E$140,$H324)&gt;0,"●","")</f>
        <v/>
      </c>
      <c r="H324" s="51" t="str">
        <f t="shared" si="5"/>
        <v>13</v>
      </c>
      <c r="I324" s="39" t="s">
        <v>2043</v>
      </c>
      <c r="J324" s="35"/>
      <c r="K324" s="35" t="s">
        <v>1154</v>
      </c>
      <c r="L324" s="38" t="s">
        <v>3</v>
      </c>
      <c r="M324" s="35" t="s">
        <v>1688</v>
      </c>
      <c r="N324" s="35" t="s">
        <v>1464</v>
      </c>
      <c r="O324" s="65">
        <v>45809</v>
      </c>
      <c r="P324" s="65">
        <v>47999</v>
      </c>
      <c r="Q324" s="72"/>
      <c r="R324" s="72"/>
      <c r="S324" s="72"/>
      <c r="T324" s="76" t="str">
        <v>01富山地域</v>
      </c>
      <c r="U324" s="76" t="str">
        <v>02愛宕</v>
      </c>
    </row>
    <row r="325" spans="1:21" s="29" customFormat="1" ht="49.5">
      <c r="A325" s="35">
        <v>1610103309</v>
      </c>
      <c r="B325" s="44" t="s">
        <v>653</v>
      </c>
      <c r="C325" s="49" t="s">
        <v>68</v>
      </c>
      <c r="D325" s="35"/>
      <c r="E325" s="35"/>
      <c r="F325" s="51"/>
      <c r="G325" s="51" t="str">
        <f>IF(COUNTIFS('食事提供加算(2026.06.01)（非表示）'!$C$2:$C$140,$A325,'食事提供加算(2026.06.01)（非表示）'!$E$2:$E$140,$H325)&gt;0,"●","")</f>
        <v/>
      </c>
      <c r="H325" s="51" t="str">
        <f t="shared" si="5"/>
        <v>13</v>
      </c>
      <c r="I325" s="39" t="s">
        <v>2043</v>
      </c>
      <c r="J325" s="35"/>
      <c r="K325" s="35" t="s">
        <v>1154</v>
      </c>
      <c r="L325" s="38" t="s">
        <v>1066</v>
      </c>
      <c r="M325" s="35" t="s">
        <v>1690</v>
      </c>
      <c r="N325" s="35" t="s">
        <v>1919</v>
      </c>
      <c r="O325" s="65">
        <v>45809</v>
      </c>
      <c r="P325" s="65">
        <v>47999</v>
      </c>
      <c r="Q325" s="72"/>
      <c r="R325" s="72"/>
      <c r="S325" s="72"/>
      <c r="T325" s="76" t="str">
        <v>01富山地域</v>
      </c>
      <c r="U325" s="59" t="str">
        <v>02愛宕</v>
      </c>
    </row>
    <row r="326" spans="1:21" s="29" customFormat="1" ht="33">
      <c r="A326" s="35">
        <v>1610102756</v>
      </c>
      <c r="B326" s="45" t="s">
        <v>784</v>
      </c>
      <c r="C326" s="50" t="s">
        <v>111</v>
      </c>
      <c r="D326" s="35">
        <v>10</v>
      </c>
      <c r="E326" s="35"/>
      <c r="F326" s="51"/>
      <c r="G326" s="51" t="str">
        <f>IF(COUNTIFS('食事提供加算(2026.06.01)（非表示）'!$C$2:$C$140,$A326,'食事提供加算(2026.06.01)（非表示）'!$E$2:$E$140,$H326)&gt;0,"●","")</f>
        <v>●</v>
      </c>
      <c r="H326" s="51" t="str">
        <f t="shared" si="5"/>
        <v>14</v>
      </c>
      <c r="I326" s="39" t="s">
        <v>2041</v>
      </c>
      <c r="J326" s="35"/>
      <c r="K326" s="54" t="s">
        <v>314</v>
      </c>
      <c r="L326" s="39" t="s">
        <v>1107</v>
      </c>
      <c r="M326" s="54" t="s">
        <v>1686</v>
      </c>
      <c r="N326" s="54" t="s">
        <v>1686</v>
      </c>
      <c r="O326" s="65">
        <v>45962</v>
      </c>
      <c r="P326" s="65">
        <v>48152</v>
      </c>
      <c r="Q326" s="72"/>
      <c r="R326" s="72"/>
      <c r="S326" s="72"/>
      <c r="T326" s="76" t="str">
        <v>01富山地域</v>
      </c>
      <c r="U326" s="59" t="str">
        <v>01総曲輪</v>
      </c>
    </row>
    <row r="327" spans="1:21" s="29" customFormat="1" ht="33">
      <c r="A327" s="35">
        <v>1610103523</v>
      </c>
      <c r="B327" s="45" t="s">
        <v>670</v>
      </c>
      <c r="C327" s="50" t="s">
        <v>111</v>
      </c>
      <c r="D327" s="35">
        <v>10</v>
      </c>
      <c r="E327" s="35"/>
      <c r="F327" s="51"/>
      <c r="G327" s="51" t="str">
        <f>IF(COUNTIFS('食事提供加算(2026.06.01)（非表示）'!$C$2:$C$140,$A327,'食事提供加算(2026.06.01)（非表示）'!$E$2:$E$140,$H327)&gt;0,"●","")</f>
        <v>●</v>
      </c>
      <c r="H327" s="51" t="str">
        <f t="shared" si="5"/>
        <v>14</v>
      </c>
      <c r="I327" s="39" t="s">
        <v>2046</v>
      </c>
      <c r="J327" s="35"/>
      <c r="K327" s="54" t="s">
        <v>1067</v>
      </c>
      <c r="L327" s="39" t="s">
        <v>1172</v>
      </c>
      <c r="M327" s="54" t="s">
        <v>1696</v>
      </c>
      <c r="N327" s="54" t="s">
        <v>1696</v>
      </c>
      <c r="O327" s="65">
        <v>46143</v>
      </c>
      <c r="P327" s="65">
        <v>48334</v>
      </c>
      <c r="Q327" s="72"/>
      <c r="R327" s="72"/>
      <c r="S327" s="72"/>
      <c r="T327" s="76" t="str">
        <v>01富山地域</v>
      </c>
      <c r="U327" s="59" t="str">
        <v>40呉羽</v>
      </c>
    </row>
    <row r="328" spans="1:21" s="29" customFormat="1" ht="33">
      <c r="A328" s="35">
        <v>1610102905</v>
      </c>
      <c r="B328" s="44" t="s">
        <v>356</v>
      </c>
      <c r="C328" s="50" t="s">
        <v>179</v>
      </c>
      <c r="D328" s="35"/>
      <c r="E328" s="35"/>
      <c r="F328" s="51"/>
      <c r="G328" s="51" t="str">
        <f>IF(COUNTIFS('食事提供加算(2026.06.01)（非表示）'!$C$2:$C$140,$A328,'食事提供加算(2026.06.01)（非表示）'!$E$2:$E$140,$H328)&gt;0,"●","")</f>
        <v/>
      </c>
      <c r="H328" s="51" t="str">
        <f t="shared" si="5"/>
        <v>15</v>
      </c>
      <c r="I328" s="38" t="s">
        <v>1849</v>
      </c>
      <c r="J328" s="35"/>
      <c r="K328" s="35" t="s">
        <v>1187</v>
      </c>
      <c r="L328" s="38" t="s">
        <v>1421</v>
      </c>
      <c r="M328" s="35" t="s">
        <v>1742</v>
      </c>
      <c r="N328" s="35" t="s">
        <v>1647</v>
      </c>
      <c r="O328" s="67">
        <v>44866</v>
      </c>
      <c r="P328" s="67">
        <v>47057</v>
      </c>
      <c r="Q328" s="72"/>
      <c r="R328" s="72"/>
      <c r="S328" s="72"/>
      <c r="T328" s="76" t="str">
        <v>01富山地域</v>
      </c>
      <c r="U328" s="76" t="str">
        <v>24豊田</v>
      </c>
    </row>
    <row r="329" spans="1:21" s="29" customFormat="1" ht="33">
      <c r="A329" s="34">
        <v>1610103077</v>
      </c>
      <c r="B329" s="40" t="s">
        <v>678</v>
      </c>
      <c r="C329" s="50" t="s">
        <v>179</v>
      </c>
      <c r="D329" s="34"/>
      <c r="E329" s="35"/>
      <c r="F329" s="51"/>
      <c r="G329" s="51" t="str">
        <f>IF(COUNTIFS('食事提供加算(2026.06.01)（非表示）'!$C$2:$C$140,$A329,'食事提供加算(2026.06.01)（非表示）'!$E$2:$E$140,$H329)&gt;0,"●","")</f>
        <v/>
      </c>
      <c r="H329" s="51" t="str">
        <f t="shared" si="5"/>
        <v>15</v>
      </c>
      <c r="I329" s="38" t="s">
        <v>1700</v>
      </c>
      <c r="J329" s="35"/>
      <c r="K329" s="35" t="s">
        <v>1100</v>
      </c>
      <c r="L329" s="40" t="s">
        <v>334</v>
      </c>
      <c r="M329" s="34" t="s">
        <v>1120</v>
      </c>
      <c r="N329" s="33" t="s">
        <v>1948</v>
      </c>
      <c r="O329" s="67">
        <v>45474</v>
      </c>
      <c r="P329" s="66">
        <v>47664</v>
      </c>
      <c r="Q329" s="72"/>
      <c r="R329" s="72"/>
      <c r="S329" s="72"/>
      <c r="T329" s="76" t="str">
        <v>01富山地域</v>
      </c>
      <c r="U329" s="59" t="str">
        <v>33新保</v>
      </c>
    </row>
    <row r="330" spans="1:21" s="29" customFormat="1" ht="49.5">
      <c r="A330" s="34">
        <v>1610103333</v>
      </c>
      <c r="B330" s="43" t="s">
        <v>145</v>
      </c>
      <c r="C330" s="50" t="s">
        <v>179</v>
      </c>
      <c r="D330" s="34"/>
      <c r="E330" s="35"/>
      <c r="F330" s="51"/>
      <c r="G330" s="51" t="str">
        <f>IF(COUNTIFS('食事提供加算(2026.06.01)（非表示）'!$C$2:$C$140,$A330,'食事提供加算(2026.06.01)（非表示）'!$E$2:$E$140,$H330)&gt;0,"●","")</f>
        <v/>
      </c>
      <c r="H330" s="51" t="str">
        <f t="shared" si="5"/>
        <v>15</v>
      </c>
      <c r="I330" s="39" t="s">
        <v>2069</v>
      </c>
      <c r="J330" s="35"/>
      <c r="K330" s="54" t="s">
        <v>1047</v>
      </c>
      <c r="L330" s="43" t="s">
        <v>1007</v>
      </c>
      <c r="M330" s="37" t="s">
        <v>410</v>
      </c>
      <c r="N330" s="51" t="s">
        <v>1155</v>
      </c>
      <c r="O330" s="67">
        <v>45870</v>
      </c>
      <c r="P330" s="66">
        <v>48060</v>
      </c>
      <c r="Q330" s="72"/>
      <c r="R330" s="72"/>
      <c r="S330" s="72"/>
      <c r="T330" s="76" t="str">
        <v>01富山地域</v>
      </c>
      <c r="U330" s="59" t="str">
        <v>10光陽</v>
      </c>
    </row>
    <row r="331" spans="1:21" s="29" customFormat="1" ht="49.5">
      <c r="A331" s="35">
        <v>1620100014</v>
      </c>
      <c r="B331" s="38" t="s">
        <v>734</v>
      </c>
      <c r="C331" s="50" t="s">
        <v>196</v>
      </c>
      <c r="D331" s="33">
        <v>4</v>
      </c>
      <c r="E331" s="35"/>
      <c r="F331" s="51"/>
      <c r="G331" s="51" t="str">
        <f>IF(COUNTIFS('食事提供加算(2026.06.01)（非表示）'!$C$2:$C$140,$A331,'食事提供加算(2026.06.01)（非表示）'!$E$2:$E$140,$H331)&gt;0,"●","")</f>
        <v/>
      </c>
      <c r="H331" s="51" t="str">
        <f t="shared" si="5"/>
        <v>16</v>
      </c>
      <c r="I331" s="38" t="s">
        <v>1518</v>
      </c>
      <c r="J331" s="35"/>
      <c r="K331" s="51" t="s">
        <v>0</v>
      </c>
      <c r="L331" s="39" t="s">
        <v>814</v>
      </c>
      <c r="M331" s="35" t="s">
        <v>796</v>
      </c>
      <c r="N331" s="35" t="s">
        <v>804</v>
      </c>
      <c r="O331" s="65">
        <v>38991</v>
      </c>
      <c r="P331" s="67">
        <v>47756</v>
      </c>
      <c r="Q331" s="33" t="s">
        <v>124</v>
      </c>
      <c r="R331" s="35"/>
      <c r="S331" s="35"/>
      <c r="T331" s="76" t="str">
        <v>その他</v>
      </c>
      <c r="U331" s="76" t="str">
        <v>その他</v>
      </c>
    </row>
    <row r="332" spans="1:21" s="29" customFormat="1" ht="33">
      <c r="A332" s="35">
        <v>1620100022</v>
      </c>
      <c r="B332" s="38" t="s">
        <v>788</v>
      </c>
      <c r="C332" s="50" t="s">
        <v>196</v>
      </c>
      <c r="D332" s="33">
        <v>30</v>
      </c>
      <c r="E332" s="35"/>
      <c r="F332" s="51"/>
      <c r="G332" s="51" t="str">
        <f>IF(COUNTIFS('食事提供加算(2026.06.01)（非表示）'!$C$2:$C$140,$A332,'食事提供加算(2026.06.01)（非表示）'!$E$2:$E$140,$H332)&gt;0,"●","")</f>
        <v/>
      </c>
      <c r="H332" s="51" t="str">
        <f t="shared" si="5"/>
        <v>16</v>
      </c>
      <c r="I332" s="38" t="s">
        <v>2056</v>
      </c>
      <c r="J332" s="35"/>
      <c r="K332" s="35" t="s">
        <v>1165</v>
      </c>
      <c r="L332" s="38" t="s">
        <v>1227</v>
      </c>
      <c r="M332" s="35" t="s">
        <v>1704</v>
      </c>
      <c r="N332" s="35" t="s">
        <v>393</v>
      </c>
      <c r="O332" s="65">
        <v>38991</v>
      </c>
      <c r="P332" s="67">
        <v>47756</v>
      </c>
      <c r="Q332" s="33" t="s">
        <v>124</v>
      </c>
      <c r="R332" s="35"/>
      <c r="S332" s="35"/>
      <c r="T332" s="76" t="str">
        <v>01富山地域</v>
      </c>
      <c r="U332" s="76" t="str">
        <v>40呉羽</v>
      </c>
    </row>
    <row r="333" spans="1:21" s="29" customFormat="1" ht="33">
      <c r="A333" s="35">
        <v>1620100030</v>
      </c>
      <c r="B333" s="39" t="s">
        <v>790</v>
      </c>
      <c r="C333" s="50" t="s">
        <v>196</v>
      </c>
      <c r="D333" s="51" t="s">
        <v>2149</v>
      </c>
      <c r="E333" s="35"/>
      <c r="F333" s="51"/>
      <c r="G333" s="51" t="str">
        <f>IF(COUNTIFS('食事提供加算(2026.06.01)（非表示）'!$C$2:$C$140,$A333,'食事提供加算(2026.06.01)（非表示）'!$E$2:$E$140,$H333)&gt;0,"●","")</f>
        <v/>
      </c>
      <c r="H333" s="51" t="str">
        <f t="shared" si="5"/>
        <v>16</v>
      </c>
      <c r="I333" s="38" t="s">
        <v>641</v>
      </c>
      <c r="J333" s="35"/>
      <c r="K333" s="35" t="s">
        <v>994</v>
      </c>
      <c r="L333" s="38" t="s">
        <v>1422</v>
      </c>
      <c r="M333" s="35" t="s">
        <v>1743</v>
      </c>
      <c r="N333" s="35" t="s">
        <v>94</v>
      </c>
      <c r="O333" s="65">
        <v>38991</v>
      </c>
      <c r="P333" s="67">
        <v>47756</v>
      </c>
      <c r="Q333" s="33" t="s">
        <v>124</v>
      </c>
      <c r="R333" s="35"/>
      <c r="S333" s="35"/>
      <c r="T333" s="76" t="str">
        <v>01富山地域</v>
      </c>
      <c r="U333" s="76" t="str">
        <v>49三郷</v>
      </c>
    </row>
    <row r="334" spans="1:21" s="29" customFormat="1" ht="33">
      <c r="A334" s="35">
        <v>1620100048</v>
      </c>
      <c r="B334" s="38" t="s">
        <v>725</v>
      </c>
      <c r="C334" s="50" t="s">
        <v>196</v>
      </c>
      <c r="D334" s="33">
        <v>10</v>
      </c>
      <c r="E334" s="35"/>
      <c r="F334" s="51"/>
      <c r="G334" s="51" t="str">
        <f>IF(COUNTIFS('食事提供加算(2026.06.01)（非表示）'!$C$2:$C$140,$A334,'食事提供加算(2026.06.01)（非表示）'!$E$2:$E$140,$H334)&gt;0,"●","")</f>
        <v/>
      </c>
      <c r="H334" s="51" t="str">
        <f t="shared" si="5"/>
        <v>16</v>
      </c>
      <c r="I334" s="38" t="s">
        <v>1136</v>
      </c>
      <c r="J334" s="35"/>
      <c r="K334" s="35" t="s">
        <v>1052</v>
      </c>
      <c r="L334" s="38" t="s">
        <v>1299</v>
      </c>
      <c r="M334" s="35" t="s">
        <v>937</v>
      </c>
      <c r="N334" s="35" t="s">
        <v>1000</v>
      </c>
      <c r="O334" s="65">
        <v>38991</v>
      </c>
      <c r="P334" s="67">
        <v>47756</v>
      </c>
      <c r="Q334" s="33" t="s">
        <v>124</v>
      </c>
      <c r="R334" s="35"/>
      <c r="S334" s="35"/>
      <c r="T334" s="76" t="str">
        <v>01富山地域</v>
      </c>
      <c r="U334" s="76" t="str">
        <v>11堀川</v>
      </c>
    </row>
    <row r="335" spans="1:21" s="29" customFormat="1" ht="33">
      <c r="A335" s="35">
        <v>1620100055</v>
      </c>
      <c r="B335" s="38" t="s">
        <v>333</v>
      </c>
      <c r="C335" s="50" t="s">
        <v>196</v>
      </c>
      <c r="D335" s="33">
        <v>28</v>
      </c>
      <c r="E335" s="35"/>
      <c r="F335" s="51"/>
      <c r="G335" s="51" t="str">
        <f>IF(COUNTIFS('食事提供加算(2026.06.01)（非表示）'!$C$2:$C$140,$A335,'食事提供加算(2026.06.01)（非表示）'!$E$2:$E$140,$H335)&gt;0,"●","")</f>
        <v/>
      </c>
      <c r="H335" s="51" t="str">
        <f t="shared" si="5"/>
        <v>16</v>
      </c>
      <c r="I335" s="38" t="s">
        <v>1722</v>
      </c>
      <c r="J335" s="35"/>
      <c r="K335" s="35" t="s">
        <v>1190</v>
      </c>
      <c r="L335" s="38" t="s">
        <v>1325</v>
      </c>
      <c r="M335" s="35" t="s">
        <v>932</v>
      </c>
      <c r="N335" s="35" t="s">
        <v>1949</v>
      </c>
      <c r="O335" s="65">
        <v>38991</v>
      </c>
      <c r="P335" s="67">
        <v>47756</v>
      </c>
      <c r="Q335" s="33" t="s">
        <v>124</v>
      </c>
      <c r="R335" s="35"/>
      <c r="S335" s="35"/>
      <c r="T335" s="76" t="str">
        <v>05婦中地域</v>
      </c>
      <c r="U335" s="76" t="str">
        <v>70鵜坂地区</v>
      </c>
    </row>
    <row r="336" spans="1:21" s="29" customFormat="1" ht="33">
      <c r="A336" s="35">
        <v>1620100089</v>
      </c>
      <c r="B336" s="38" t="s">
        <v>794</v>
      </c>
      <c r="C336" s="50" t="s">
        <v>196</v>
      </c>
      <c r="D336" s="33">
        <v>30</v>
      </c>
      <c r="E336" s="35"/>
      <c r="F336" s="51"/>
      <c r="G336" s="51" t="str">
        <f>IF(COUNTIFS('食事提供加算(2026.06.01)（非表示）'!$C$2:$C$140,$A336,'食事提供加算(2026.06.01)（非表示）'!$E$2:$E$140,$H336)&gt;0,"●","")</f>
        <v/>
      </c>
      <c r="H336" s="51" t="str">
        <f t="shared" si="5"/>
        <v>16</v>
      </c>
      <c r="I336" s="38" t="s">
        <v>2018</v>
      </c>
      <c r="J336" s="35"/>
      <c r="K336" s="33" t="s">
        <v>1028</v>
      </c>
      <c r="L336" s="38" t="s">
        <v>1326</v>
      </c>
      <c r="M336" s="35" t="s">
        <v>1056</v>
      </c>
      <c r="N336" s="35" t="s">
        <v>798</v>
      </c>
      <c r="O336" s="65">
        <v>38991</v>
      </c>
      <c r="P336" s="67">
        <v>47756</v>
      </c>
      <c r="Q336" s="35"/>
      <c r="R336" s="33" t="s">
        <v>124</v>
      </c>
      <c r="S336" s="33"/>
      <c r="T336" s="76" t="str">
        <v>02大沢野地域</v>
      </c>
      <c r="U336" s="76" t="str">
        <v>53船峅地区</v>
      </c>
    </row>
    <row r="337" spans="1:21" s="29" customFormat="1" ht="33">
      <c r="A337" s="35">
        <v>1620100097</v>
      </c>
      <c r="B337" s="38" t="s">
        <v>559</v>
      </c>
      <c r="C337" s="50" t="s">
        <v>196</v>
      </c>
      <c r="D337" s="33">
        <v>53</v>
      </c>
      <c r="E337" s="35"/>
      <c r="F337" s="51"/>
      <c r="G337" s="51" t="str">
        <f>IF(COUNTIFS('食事提供加算(2026.06.01)（非表示）'!$C$2:$C$140,$A337,'食事提供加算(2026.06.01)（非表示）'!$E$2:$E$140,$H337)&gt;0,"●","")</f>
        <v/>
      </c>
      <c r="H337" s="51" t="str">
        <f t="shared" si="5"/>
        <v>16</v>
      </c>
      <c r="I337" s="38" t="s">
        <v>2019</v>
      </c>
      <c r="J337" s="35"/>
      <c r="K337" s="33" t="s">
        <v>1108</v>
      </c>
      <c r="L337" s="38" t="s">
        <v>1327</v>
      </c>
      <c r="M337" s="35" t="s">
        <v>1621</v>
      </c>
      <c r="N337" s="35" t="s">
        <v>861</v>
      </c>
      <c r="O337" s="65">
        <v>38991</v>
      </c>
      <c r="P337" s="67">
        <v>46904</v>
      </c>
      <c r="Q337" s="35"/>
      <c r="R337" s="33" t="s">
        <v>124</v>
      </c>
      <c r="S337" s="33"/>
      <c r="T337" s="76" t="str">
        <v>01富山地域</v>
      </c>
      <c r="U337" s="76" t="str">
        <v>40呉羽</v>
      </c>
    </row>
    <row r="338" spans="1:21" s="29" customFormat="1" ht="33">
      <c r="A338" s="35">
        <v>1620100105</v>
      </c>
      <c r="B338" s="38" t="s">
        <v>497</v>
      </c>
      <c r="C338" s="50" t="s">
        <v>196</v>
      </c>
      <c r="D338" s="33">
        <v>23</v>
      </c>
      <c r="E338" s="35"/>
      <c r="F338" s="51"/>
      <c r="G338" s="51" t="str">
        <f>IF(COUNTIFS('食事提供加算(2026.06.01)（非表示）'!$C$2:$C$140,$A338,'食事提供加算(2026.06.01)（非表示）'!$E$2:$E$140,$H338)&gt;0,"●","")</f>
        <v/>
      </c>
      <c r="H338" s="51" t="str">
        <f t="shared" si="5"/>
        <v>16</v>
      </c>
      <c r="I338" s="38" t="s">
        <v>671</v>
      </c>
      <c r="J338" s="35"/>
      <c r="K338" s="35" t="s">
        <v>78</v>
      </c>
      <c r="L338" s="38" t="s">
        <v>1423</v>
      </c>
      <c r="M338" s="35" t="s">
        <v>752</v>
      </c>
      <c r="N338" s="35" t="s">
        <v>752</v>
      </c>
      <c r="O338" s="65">
        <v>38991</v>
      </c>
      <c r="P338" s="67">
        <v>47756</v>
      </c>
      <c r="Q338" s="35"/>
      <c r="R338" s="33" t="s">
        <v>124</v>
      </c>
      <c r="S338" s="33"/>
      <c r="T338" s="76" t="str">
        <v>04八尾地域</v>
      </c>
      <c r="U338" s="76" t="str">
        <v>66野積地区</v>
      </c>
    </row>
    <row r="339" spans="1:21" s="29" customFormat="1" ht="33">
      <c r="A339" s="35">
        <v>1620100113</v>
      </c>
      <c r="B339" s="38" t="s">
        <v>515</v>
      </c>
      <c r="C339" s="50" t="s">
        <v>196</v>
      </c>
      <c r="D339" s="33">
        <v>26</v>
      </c>
      <c r="E339" s="35"/>
      <c r="F339" s="51"/>
      <c r="G339" s="51" t="str">
        <f>IF(COUNTIFS('食事提供加算(2026.06.01)（非表示）'!$C$2:$C$140,$A339,'食事提供加算(2026.06.01)（非表示）'!$E$2:$E$140,$H339)&gt;0,"●","")</f>
        <v/>
      </c>
      <c r="H339" s="51" t="str">
        <f t="shared" si="5"/>
        <v>16</v>
      </c>
      <c r="I339" s="38" t="s">
        <v>671</v>
      </c>
      <c r="J339" s="35"/>
      <c r="K339" s="35" t="s">
        <v>1183</v>
      </c>
      <c r="L339" s="38" t="s">
        <v>322</v>
      </c>
      <c r="M339" s="35" t="s">
        <v>752</v>
      </c>
      <c r="N339" s="35" t="s">
        <v>752</v>
      </c>
      <c r="O339" s="65">
        <v>38991</v>
      </c>
      <c r="P339" s="67">
        <v>47756</v>
      </c>
      <c r="Q339" s="35"/>
      <c r="R339" s="33" t="s">
        <v>124</v>
      </c>
      <c r="S339" s="33"/>
      <c r="T339" s="76" t="str">
        <v>01富山地域</v>
      </c>
      <c r="U339" s="76" t="str">
        <v>14奥田</v>
      </c>
    </row>
    <row r="340" spans="1:21" s="29" customFormat="1" ht="33">
      <c r="A340" s="35">
        <v>1620100121</v>
      </c>
      <c r="B340" s="38" t="s">
        <v>800</v>
      </c>
      <c r="C340" s="50" t="s">
        <v>196</v>
      </c>
      <c r="D340" s="35">
        <v>21</v>
      </c>
      <c r="E340" s="35"/>
      <c r="F340" s="51"/>
      <c r="G340" s="51" t="str">
        <f>IF(COUNTIFS('食事提供加算(2026.06.01)（非表示）'!$C$2:$C$140,$A340,'食事提供加算(2026.06.01)（非表示）'!$E$2:$E$140,$H340)&gt;0,"●","")</f>
        <v/>
      </c>
      <c r="H340" s="51" t="str">
        <f t="shared" si="5"/>
        <v>16</v>
      </c>
      <c r="I340" s="38" t="s">
        <v>2023</v>
      </c>
      <c r="J340" s="35"/>
      <c r="K340" s="35" t="s">
        <v>1123</v>
      </c>
      <c r="L340" s="38" t="s">
        <v>868</v>
      </c>
      <c r="M340" s="35" t="s">
        <v>1623</v>
      </c>
      <c r="N340" s="35" t="s">
        <v>1538</v>
      </c>
      <c r="O340" s="65">
        <v>38991</v>
      </c>
      <c r="P340" s="67">
        <v>47542</v>
      </c>
      <c r="Q340" s="35"/>
      <c r="R340" s="35" t="s">
        <v>124</v>
      </c>
      <c r="S340" s="35"/>
      <c r="T340" s="76" t="str">
        <v>05婦中地域</v>
      </c>
      <c r="U340" s="76" t="str">
        <v>74古里地区</v>
      </c>
    </row>
    <row r="341" spans="1:21" s="29" customFormat="1" ht="33">
      <c r="A341" s="35">
        <v>1620100139</v>
      </c>
      <c r="B341" s="38" t="s">
        <v>803</v>
      </c>
      <c r="C341" s="50" t="s">
        <v>196</v>
      </c>
      <c r="D341" s="33">
        <v>30</v>
      </c>
      <c r="E341" s="35"/>
      <c r="F341" s="51"/>
      <c r="G341" s="51" t="str">
        <f>IF(COUNTIFS('食事提供加算(2026.06.01)（非表示）'!$C$2:$C$140,$A341,'食事提供加算(2026.06.01)（非表示）'!$E$2:$E$140,$H341)&gt;0,"●","")</f>
        <v/>
      </c>
      <c r="H341" s="51" t="str">
        <f t="shared" si="5"/>
        <v>16</v>
      </c>
      <c r="I341" s="38" t="s">
        <v>2021</v>
      </c>
      <c r="J341" s="35"/>
      <c r="K341" s="33" t="s">
        <v>1109</v>
      </c>
      <c r="L341" s="38" t="s">
        <v>141</v>
      </c>
      <c r="M341" s="35" t="s">
        <v>1622</v>
      </c>
      <c r="N341" s="35" t="s">
        <v>1691</v>
      </c>
      <c r="O341" s="65">
        <v>38991</v>
      </c>
      <c r="P341" s="67">
        <v>47756</v>
      </c>
      <c r="Q341" s="35"/>
      <c r="R341" s="33" t="s">
        <v>124</v>
      </c>
      <c r="S341" s="33"/>
      <c r="T341" s="76" t="str">
        <v>04八尾地域</v>
      </c>
      <c r="U341" s="76" t="str">
        <v>66野積地区</v>
      </c>
    </row>
    <row r="342" spans="1:21" s="29" customFormat="1" ht="33">
      <c r="A342" s="35">
        <v>1620100147</v>
      </c>
      <c r="B342" s="44" t="s">
        <v>352</v>
      </c>
      <c r="C342" s="50" t="s">
        <v>196</v>
      </c>
      <c r="D342" s="33">
        <v>15</v>
      </c>
      <c r="E342" s="35"/>
      <c r="F342" s="51"/>
      <c r="G342" s="51" t="str">
        <f>IF(COUNTIFS('食事提供加算(2026.06.01)（非表示）'!$C$2:$C$140,$A342,'食事提供加算(2026.06.01)（非表示）'!$E$2:$E$140,$H342)&gt;0,"●","")</f>
        <v/>
      </c>
      <c r="H342" s="51" t="str">
        <f t="shared" si="5"/>
        <v>16</v>
      </c>
      <c r="I342" s="38" t="s">
        <v>2025</v>
      </c>
      <c r="J342" s="35"/>
      <c r="K342" s="33" t="s">
        <v>166</v>
      </c>
      <c r="L342" s="38" t="s">
        <v>70</v>
      </c>
      <c r="M342" s="35" t="s">
        <v>375</v>
      </c>
      <c r="N342" s="35" t="s">
        <v>1888</v>
      </c>
      <c r="O342" s="67">
        <v>39173</v>
      </c>
      <c r="P342" s="67">
        <v>47938</v>
      </c>
      <c r="Q342" s="35"/>
      <c r="R342" s="33" t="s">
        <v>124</v>
      </c>
      <c r="S342" s="33"/>
      <c r="T342" s="76" t="str">
        <v>01富山地域</v>
      </c>
      <c r="U342" s="76" t="str">
        <v>16桜谷</v>
      </c>
    </row>
    <row r="343" spans="1:21" s="29" customFormat="1" ht="33">
      <c r="A343" s="35">
        <v>1620100154</v>
      </c>
      <c r="B343" s="44" t="s">
        <v>297</v>
      </c>
      <c r="C343" s="50" t="s">
        <v>196</v>
      </c>
      <c r="D343" s="33">
        <v>4</v>
      </c>
      <c r="E343" s="35"/>
      <c r="F343" s="51"/>
      <c r="G343" s="51" t="str">
        <f>IF(COUNTIFS('食事提供加算(2026.06.01)（非表示）'!$C$2:$C$140,$A343,'食事提供加算(2026.06.01)（非表示）'!$E$2:$E$140,$H343)&gt;0,"●","")</f>
        <v/>
      </c>
      <c r="H343" s="51" t="str">
        <f t="shared" si="5"/>
        <v>16</v>
      </c>
      <c r="I343" s="38" t="s">
        <v>830</v>
      </c>
      <c r="J343" s="35"/>
      <c r="K343" s="35" t="s">
        <v>1191</v>
      </c>
      <c r="L343" s="38" t="s">
        <v>1424</v>
      </c>
      <c r="M343" s="35" t="s">
        <v>1744</v>
      </c>
      <c r="N343" s="35" t="s">
        <v>968</v>
      </c>
      <c r="O343" s="67">
        <v>39904</v>
      </c>
      <c r="P343" s="67">
        <v>46477</v>
      </c>
      <c r="Q343" s="35"/>
      <c r="R343" s="33" t="s">
        <v>124</v>
      </c>
      <c r="S343" s="33"/>
      <c r="T343" s="76" t="str">
        <v>01富山地域</v>
      </c>
      <c r="U343" s="76" t="str">
        <v>14奥田</v>
      </c>
    </row>
    <row r="344" spans="1:21" s="29" customFormat="1" ht="33">
      <c r="A344" s="35">
        <v>1620100170</v>
      </c>
      <c r="B344" s="44" t="s">
        <v>807</v>
      </c>
      <c r="C344" s="50" t="s">
        <v>196</v>
      </c>
      <c r="D344" s="33">
        <v>4</v>
      </c>
      <c r="E344" s="35"/>
      <c r="F344" s="51"/>
      <c r="G344" s="51" t="str">
        <f>IF(COUNTIFS('食事提供加算(2026.06.01)（非表示）'!$C$2:$C$140,$A344,'食事提供加算(2026.06.01)（非表示）'!$E$2:$E$140,$H344)&gt;0,"●","")</f>
        <v/>
      </c>
      <c r="H344" s="51" t="str">
        <f t="shared" si="5"/>
        <v>16</v>
      </c>
      <c r="I344" s="38" t="s">
        <v>617</v>
      </c>
      <c r="J344" s="35"/>
      <c r="K344" s="35" t="s">
        <v>341</v>
      </c>
      <c r="L344" s="38" t="s">
        <v>403</v>
      </c>
      <c r="M344" s="35" t="s">
        <v>1745</v>
      </c>
      <c r="N344" s="35" t="s">
        <v>1182</v>
      </c>
      <c r="O344" s="67">
        <v>40148</v>
      </c>
      <c r="P344" s="67">
        <v>46721</v>
      </c>
      <c r="Q344" s="33" t="s">
        <v>124</v>
      </c>
      <c r="R344" s="35"/>
      <c r="S344" s="35"/>
      <c r="T344" s="76" t="str">
        <v>01富山地域</v>
      </c>
      <c r="U344" s="76" t="str">
        <v>14奥田</v>
      </c>
    </row>
    <row r="345" spans="1:21" s="29" customFormat="1" ht="33">
      <c r="A345" s="35">
        <v>1620100204</v>
      </c>
      <c r="B345" s="38" t="s">
        <v>622</v>
      </c>
      <c r="C345" s="50" t="s">
        <v>196</v>
      </c>
      <c r="D345" s="33">
        <v>5</v>
      </c>
      <c r="E345" s="35"/>
      <c r="F345" s="51"/>
      <c r="G345" s="51" t="str">
        <f>IF(COUNTIFS('食事提供加算(2026.06.01)（非表示）'!$C$2:$C$140,$A345,'食事提供加算(2026.06.01)（非表示）'!$E$2:$E$140,$H345)&gt;0,"●","")</f>
        <v/>
      </c>
      <c r="H345" s="51" t="str">
        <f t="shared" si="5"/>
        <v>16</v>
      </c>
      <c r="I345" s="38" t="s">
        <v>2026</v>
      </c>
      <c r="J345" s="35"/>
      <c r="K345" s="35" t="s">
        <v>184</v>
      </c>
      <c r="L345" s="38" t="s">
        <v>1333</v>
      </c>
      <c r="M345" s="33" t="s">
        <v>1630</v>
      </c>
      <c r="N345" s="33" t="s">
        <v>981</v>
      </c>
      <c r="O345" s="67">
        <v>40817</v>
      </c>
      <c r="P345" s="67">
        <v>47391</v>
      </c>
      <c r="Q345" s="35"/>
      <c r="R345" s="33" t="s">
        <v>124</v>
      </c>
      <c r="S345" s="33"/>
      <c r="T345" s="76" t="str">
        <v>01富山地域</v>
      </c>
      <c r="U345" s="76" t="str">
        <v>24豊田</v>
      </c>
    </row>
    <row r="346" spans="1:21" s="29" customFormat="1" ht="33">
      <c r="A346" s="35">
        <v>1620100246</v>
      </c>
      <c r="B346" s="44" t="s">
        <v>673</v>
      </c>
      <c r="C346" s="50" t="s">
        <v>196</v>
      </c>
      <c r="D346" s="35">
        <v>18</v>
      </c>
      <c r="E346" s="35"/>
      <c r="F346" s="51"/>
      <c r="G346" s="51" t="str">
        <f>IF(COUNTIFS('食事提供加算(2026.06.01)（非表示）'!$C$2:$C$140,$A346,'食事提供加算(2026.06.01)（非表示）'!$E$2:$E$140,$H346)&gt;0,"●","")</f>
        <v/>
      </c>
      <c r="H346" s="51" t="str">
        <f t="shared" si="5"/>
        <v>16</v>
      </c>
      <c r="I346" s="38" t="s">
        <v>1518</v>
      </c>
      <c r="J346" s="35"/>
      <c r="K346" s="35" t="s">
        <v>0</v>
      </c>
      <c r="L346" s="38" t="s">
        <v>1395</v>
      </c>
      <c r="M346" s="35" t="s">
        <v>1746</v>
      </c>
      <c r="N346" s="35" t="s">
        <v>1933</v>
      </c>
      <c r="O346" s="67">
        <v>40999</v>
      </c>
      <c r="P346" s="67">
        <v>47573</v>
      </c>
      <c r="Q346" s="35"/>
      <c r="R346" s="35" t="s">
        <v>124</v>
      </c>
      <c r="S346" s="35"/>
      <c r="T346" s="76" t="str">
        <v>01富山地域</v>
      </c>
      <c r="U346" s="76" t="str">
        <v>40呉羽</v>
      </c>
    </row>
    <row r="347" spans="1:21" s="29" customFormat="1" ht="33">
      <c r="A347" s="35">
        <v>1620100212</v>
      </c>
      <c r="B347" s="45" t="s">
        <v>810</v>
      </c>
      <c r="C347" s="50" t="s">
        <v>196</v>
      </c>
      <c r="D347" s="35">
        <v>4</v>
      </c>
      <c r="E347" s="35"/>
      <c r="F347" s="51"/>
      <c r="G347" s="51" t="str">
        <f>IF(COUNTIFS('食事提供加算(2026.06.01)（非表示）'!$C$2:$C$140,$A347,'食事提供加算(2026.06.01)（非表示）'!$E$2:$E$140,$H347)&gt;0,"●","")</f>
        <v/>
      </c>
      <c r="H347" s="51" t="str">
        <f t="shared" si="5"/>
        <v>16</v>
      </c>
      <c r="I347" s="38" t="s">
        <v>2003</v>
      </c>
      <c r="J347" s="35"/>
      <c r="K347" s="35" t="s">
        <v>1024</v>
      </c>
      <c r="L347" s="38" t="s">
        <v>1031</v>
      </c>
      <c r="M347" s="35" t="s">
        <v>1624</v>
      </c>
      <c r="N347" s="35" t="s">
        <v>1884</v>
      </c>
      <c r="O347" s="67">
        <v>41000</v>
      </c>
      <c r="P347" s="67">
        <v>47573</v>
      </c>
      <c r="Q347" s="35"/>
      <c r="R347" s="35" t="s">
        <v>124</v>
      </c>
      <c r="S347" s="35"/>
      <c r="T347" s="76" t="str">
        <v>01富山地域</v>
      </c>
      <c r="U347" s="76" t="str">
        <v>47水橋西部</v>
      </c>
    </row>
    <row r="348" spans="1:21" s="29" customFormat="1" ht="33">
      <c r="A348" s="35">
        <v>1620100220</v>
      </c>
      <c r="B348" s="44" t="s">
        <v>786</v>
      </c>
      <c r="C348" s="50" t="s">
        <v>196</v>
      </c>
      <c r="D348" s="35">
        <v>4</v>
      </c>
      <c r="E348" s="35"/>
      <c r="F348" s="51"/>
      <c r="G348" s="51" t="str">
        <f>IF(COUNTIFS('食事提供加算(2026.06.01)（非表示）'!$C$2:$C$140,$A348,'食事提供加算(2026.06.01)（非表示）'!$E$2:$E$140,$H348)&gt;0,"●","")</f>
        <v/>
      </c>
      <c r="H348" s="51" t="str">
        <f t="shared" si="5"/>
        <v>16</v>
      </c>
      <c r="I348" s="38" t="s">
        <v>198</v>
      </c>
      <c r="J348" s="35"/>
      <c r="K348" s="35" t="s">
        <v>1001</v>
      </c>
      <c r="L348" s="38" t="s">
        <v>1425</v>
      </c>
      <c r="M348" s="35" t="s">
        <v>433</v>
      </c>
      <c r="N348" s="35" t="s">
        <v>433</v>
      </c>
      <c r="O348" s="67">
        <v>41000</v>
      </c>
      <c r="P348" s="67">
        <v>47573</v>
      </c>
      <c r="Q348" s="35"/>
      <c r="R348" s="35" t="s">
        <v>124</v>
      </c>
      <c r="S348" s="35"/>
      <c r="T348" s="76" t="str">
        <v>01富山地域</v>
      </c>
      <c r="U348" s="76" t="str">
        <v>13東部</v>
      </c>
    </row>
    <row r="349" spans="1:21" s="29" customFormat="1" ht="33">
      <c r="A349" s="35">
        <v>1620100238</v>
      </c>
      <c r="B349" s="45" t="s">
        <v>414</v>
      </c>
      <c r="C349" s="50" t="s">
        <v>196</v>
      </c>
      <c r="D349" s="35">
        <v>18</v>
      </c>
      <c r="E349" s="35"/>
      <c r="F349" s="51"/>
      <c r="G349" s="51" t="str">
        <f>IF(COUNTIFS('食事提供加算(2026.06.01)（非表示）'!$C$2:$C$140,$A349,'食事提供加算(2026.06.01)（非表示）'!$E$2:$E$140,$H349)&gt;0,"●","")</f>
        <v/>
      </c>
      <c r="H349" s="51" t="str">
        <f t="shared" si="5"/>
        <v>16</v>
      </c>
      <c r="I349" s="38" t="s">
        <v>641</v>
      </c>
      <c r="J349" s="35"/>
      <c r="K349" s="35" t="s">
        <v>619</v>
      </c>
      <c r="L349" s="38" t="s">
        <v>76</v>
      </c>
      <c r="M349" s="35" t="s">
        <v>1748</v>
      </c>
      <c r="N349" s="35" t="s">
        <v>1950</v>
      </c>
      <c r="O349" s="67">
        <v>41000</v>
      </c>
      <c r="P349" s="67">
        <v>47573</v>
      </c>
      <c r="Q349" s="33" t="s">
        <v>124</v>
      </c>
      <c r="R349" s="35"/>
      <c r="S349" s="35"/>
      <c r="T349" s="76" t="str">
        <v>01富山地域</v>
      </c>
      <c r="U349" s="76" t="str">
        <v>49三郷</v>
      </c>
    </row>
    <row r="350" spans="1:21" s="29" customFormat="1" ht="33">
      <c r="A350" s="35">
        <v>1620100253</v>
      </c>
      <c r="B350" s="44" t="s">
        <v>347</v>
      </c>
      <c r="C350" s="50" t="s">
        <v>196</v>
      </c>
      <c r="D350" s="35">
        <v>4</v>
      </c>
      <c r="E350" s="35"/>
      <c r="F350" s="51"/>
      <c r="G350" s="51" t="str">
        <f>IF(COUNTIFS('食事提供加算(2026.06.01)（非表示）'!$C$2:$C$140,$A350,'食事提供加算(2026.06.01)（非表示）'!$E$2:$E$140,$H350)&gt;0,"●","")</f>
        <v/>
      </c>
      <c r="H350" s="51" t="str">
        <f t="shared" si="5"/>
        <v>16</v>
      </c>
      <c r="I350" s="38" t="s">
        <v>47</v>
      </c>
      <c r="J350" s="35"/>
      <c r="K350" s="35" t="s">
        <v>50</v>
      </c>
      <c r="L350" s="38" t="s">
        <v>820</v>
      </c>
      <c r="M350" s="35" t="s">
        <v>1667</v>
      </c>
      <c r="N350" s="35" t="s">
        <v>1667</v>
      </c>
      <c r="O350" s="67">
        <v>41394</v>
      </c>
      <c r="P350" s="67">
        <v>47968</v>
      </c>
      <c r="Q350" s="33" t="s">
        <v>124</v>
      </c>
      <c r="R350" s="35"/>
      <c r="S350" s="35"/>
      <c r="T350" s="76" t="str">
        <v>01富山地域</v>
      </c>
      <c r="U350" s="76" t="str">
        <v>37八幡</v>
      </c>
    </row>
    <row r="351" spans="1:21" s="29" customFormat="1" ht="33">
      <c r="A351" s="35">
        <v>1620100261</v>
      </c>
      <c r="B351" s="44" t="s">
        <v>811</v>
      </c>
      <c r="C351" s="50" t="s">
        <v>196</v>
      </c>
      <c r="D351" s="35">
        <v>4</v>
      </c>
      <c r="E351" s="35"/>
      <c r="F351" s="51"/>
      <c r="G351" s="51" t="str">
        <f>IF(COUNTIFS('食事提供加算(2026.06.01)（非表示）'!$C$2:$C$140,$A351,'食事提供加算(2026.06.01)（非表示）'!$E$2:$E$140,$H351)&gt;0,"●","")</f>
        <v/>
      </c>
      <c r="H351" s="51" t="str">
        <f t="shared" si="5"/>
        <v>16</v>
      </c>
      <c r="I351" s="38" t="s">
        <v>2070</v>
      </c>
      <c r="J351" s="35"/>
      <c r="K351" s="35" t="s">
        <v>556</v>
      </c>
      <c r="L351" s="38" t="s">
        <v>73</v>
      </c>
      <c r="M351" s="35" t="s">
        <v>1749</v>
      </c>
      <c r="N351" s="35" t="s">
        <v>1202</v>
      </c>
      <c r="O351" s="67">
        <v>41516</v>
      </c>
      <c r="P351" s="67">
        <v>48091</v>
      </c>
      <c r="Q351" s="33"/>
      <c r="R351" s="33" t="s">
        <v>124</v>
      </c>
      <c r="S351" s="35"/>
      <c r="T351" s="76" t="str">
        <v>02大沢野地域</v>
      </c>
      <c r="U351" s="76" t="str">
        <v>53船峅地区</v>
      </c>
    </row>
    <row r="352" spans="1:21" s="29" customFormat="1" ht="33">
      <c r="A352" s="35">
        <v>1620100287</v>
      </c>
      <c r="B352" s="38" t="s">
        <v>494</v>
      </c>
      <c r="C352" s="50" t="s">
        <v>196</v>
      </c>
      <c r="D352" s="35">
        <v>9</v>
      </c>
      <c r="E352" s="35"/>
      <c r="F352" s="51"/>
      <c r="G352" s="51" t="str">
        <f>IF(COUNTIFS('食事提供加算(2026.06.01)（非表示）'!$C$2:$C$140,$A352,'食事提供加算(2026.06.01)（非表示）'!$E$2:$E$140,$H352)&gt;0,"●","")</f>
        <v/>
      </c>
      <c r="H352" s="51" t="str">
        <f t="shared" si="5"/>
        <v>16</v>
      </c>
      <c r="I352" s="38" t="s">
        <v>617</v>
      </c>
      <c r="J352" s="35"/>
      <c r="K352" s="35" t="s">
        <v>1039</v>
      </c>
      <c r="L352" s="38" t="s">
        <v>1336</v>
      </c>
      <c r="M352" s="35" t="s">
        <v>1636</v>
      </c>
      <c r="N352" s="35" t="s">
        <v>1636</v>
      </c>
      <c r="O352" s="67">
        <v>42826</v>
      </c>
      <c r="P352" s="67">
        <v>47208</v>
      </c>
      <c r="Q352" s="35"/>
      <c r="R352" s="35" t="s">
        <v>124</v>
      </c>
      <c r="S352" s="35"/>
      <c r="T352" s="76" t="str">
        <v>01富山地域</v>
      </c>
      <c r="U352" s="76" t="str">
        <v>25広田</v>
      </c>
    </row>
    <row r="353" spans="1:21" s="29" customFormat="1" ht="49.5">
      <c r="A353" s="35">
        <v>1620100303</v>
      </c>
      <c r="B353" s="38" t="s">
        <v>611</v>
      </c>
      <c r="C353" s="50" t="s">
        <v>196</v>
      </c>
      <c r="D353" s="35">
        <v>20</v>
      </c>
      <c r="E353" s="35"/>
      <c r="F353" s="51"/>
      <c r="G353" s="51" t="str">
        <f>IF(COUNTIFS('食事提供加算(2026.06.01)（非表示）'!$C$2:$C$140,$A353,'食事提供加算(2026.06.01)（非表示）'!$E$2:$E$140,$H353)&gt;0,"●","")</f>
        <v/>
      </c>
      <c r="H353" s="51" t="str">
        <f t="shared" si="5"/>
        <v>16</v>
      </c>
      <c r="I353" s="38" t="s">
        <v>2071</v>
      </c>
      <c r="J353" s="35"/>
      <c r="K353" s="35" t="s">
        <v>1192</v>
      </c>
      <c r="L353" s="39" t="s">
        <v>1225</v>
      </c>
      <c r="M353" s="35" t="s">
        <v>1752</v>
      </c>
      <c r="N353" s="35" t="s">
        <v>787</v>
      </c>
      <c r="O353" s="67">
        <v>43525</v>
      </c>
      <c r="P353" s="67">
        <v>47907</v>
      </c>
      <c r="Q353" s="35"/>
      <c r="R353" s="35" t="s">
        <v>124</v>
      </c>
      <c r="S353" s="35"/>
      <c r="T353" s="76" t="str">
        <v>01富山地域</v>
      </c>
      <c r="U353" s="76" t="str">
        <v>32蜷川</v>
      </c>
    </row>
    <row r="354" spans="1:21" s="29" customFormat="1" ht="33">
      <c r="A354" s="35">
        <v>1620100311</v>
      </c>
      <c r="B354" s="38" t="s">
        <v>35</v>
      </c>
      <c r="C354" s="50" t="s">
        <v>196</v>
      </c>
      <c r="D354" s="35">
        <v>13</v>
      </c>
      <c r="E354" s="35"/>
      <c r="F354" s="51"/>
      <c r="G354" s="51" t="str">
        <f>IF(COUNTIFS('食事提供加算(2026.06.01)（非表示）'!$C$2:$C$140,$A354,'食事提供加算(2026.06.01)（非表示）'!$E$2:$E$140,$H354)&gt;0,"●","")</f>
        <v/>
      </c>
      <c r="H354" s="51" t="str">
        <f t="shared" si="5"/>
        <v>16</v>
      </c>
      <c r="I354" s="38" t="s">
        <v>2022</v>
      </c>
      <c r="J354" s="35"/>
      <c r="K354" s="35" t="s">
        <v>1194</v>
      </c>
      <c r="L354" s="38" t="s">
        <v>1363</v>
      </c>
      <c r="M354" s="35" t="s">
        <v>1753</v>
      </c>
      <c r="N354" s="35" t="s">
        <v>1938</v>
      </c>
      <c r="O354" s="67">
        <v>43862</v>
      </c>
      <c r="P354" s="67">
        <v>48244</v>
      </c>
      <c r="Q354" s="35"/>
      <c r="R354" s="35" t="s">
        <v>124</v>
      </c>
      <c r="S354" s="35"/>
      <c r="T354" s="76" t="str">
        <v>01富山地域</v>
      </c>
      <c r="U354" s="76" t="str">
        <v>19岩瀬</v>
      </c>
    </row>
    <row r="355" spans="1:21" s="29" customFormat="1" ht="33">
      <c r="A355" s="35">
        <v>1620100329</v>
      </c>
      <c r="B355" s="38" t="s">
        <v>505</v>
      </c>
      <c r="C355" s="50" t="s">
        <v>196</v>
      </c>
      <c r="D355" s="35">
        <v>20</v>
      </c>
      <c r="E355" s="35"/>
      <c r="F355" s="51"/>
      <c r="G355" s="51" t="str">
        <f>IF(COUNTIFS('食事提供加算(2026.06.01)（非表示）'!$C$2:$C$140,$A355,'食事提供加算(2026.06.01)（非表示）'!$E$2:$E$140,$H355)&gt;0,"●","")</f>
        <v/>
      </c>
      <c r="H355" s="51" t="str">
        <f t="shared" si="5"/>
        <v>16</v>
      </c>
      <c r="I355" s="38" t="s">
        <v>436</v>
      </c>
      <c r="J355" s="35"/>
      <c r="K355" s="35" t="s">
        <v>1002</v>
      </c>
      <c r="L355" s="38" t="s">
        <v>155</v>
      </c>
      <c r="M355" s="35" t="s">
        <v>1641</v>
      </c>
      <c r="N355" s="35" t="s">
        <v>201</v>
      </c>
      <c r="O355" s="67">
        <v>43862</v>
      </c>
      <c r="P355" s="67">
        <v>48244</v>
      </c>
      <c r="Q355" s="35"/>
      <c r="R355" s="35"/>
      <c r="S355" s="35" t="s">
        <v>124</v>
      </c>
      <c r="T355" s="76" t="str">
        <v>01富山地域</v>
      </c>
      <c r="U355" s="76" t="str">
        <v>48水橋東部</v>
      </c>
    </row>
    <row r="356" spans="1:21" s="29" customFormat="1" ht="33">
      <c r="A356" s="35">
        <v>1620100345</v>
      </c>
      <c r="B356" s="38" t="s">
        <v>749</v>
      </c>
      <c r="C356" s="50" t="s">
        <v>196</v>
      </c>
      <c r="D356" s="35">
        <v>8</v>
      </c>
      <c r="E356" s="35"/>
      <c r="F356" s="51"/>
      <c r="G356" s="51" t="str">
        <f>IF(COUNTIFS('食事提供加算(2026.06.01)（非表示）'!$C$2:$C$140,$A356,'食事提供加算(2026.06.01)（非表示）'!$E$2:$E$140,$H356)&gt;0,"●","")</f>
        <v/>
      </c>
      <c r="H356" s="51" t="str">
        <f t="shared" si="5"/>
        <v>16</v>
      </c>
      <c r="I356" s="38" t="s">
        <v>2020</v>
      </c>
      <c r="J356" s="35"/>
      <c r="K356" s="35" t="s">
        <v>1195</v>
      </c>
      <c r="L356" s="38" t="s">
        <v>1426</v>
      </c>
      <c r="M356" s="35" t="s">
        <v>1754</v>
      </c>
      <c r="N356" s="35"/>
      <c r="O356" s="67">
        <v>43922</v>
      </c>
      <c r="P356" s="67">
        <v>48304</v>
      </c>
      <c r="Q356" s="35"/>
      <c r="R356" s="35" t="s">
        <v>124</v>
      </c>
      <c r="S356" s="35"/>
      <c r="T356" s="76" t="str">
        <v>01富山地域</v>
      </c>
      <c r="U356" s="76" t="str">
        <v>49三郷</v>
      </c>
    </row>
    <row r="357" spans="1:21" s="29" customFormat="1" ht="33">
      <c r="A357" s="35">
        <v>1620100337</v>
      </c>
      <c r="B357" s="38" t="s">
        <v>817</v>
      </c>
      <c r="C357" s="50" t="s">
        <v>196</v>
      </c>
      <c r="D357" s="35">
        <v>5</v>
      </c>
      <c r="E357" s="35"/>
      <c r="F357" s="51"/>
      <c r="G357" s="51" t="str">
        <f>IF(COUNTIFS('食事提供加算(2026.06.01)（非表示）'!$C$2:$C$140,$A357,'食事提供加算(2026.06.01)（非表示）'!$E$2:$E$140,$H357)&gt;0,"●","")</f>
        <v/>
      </c>
      <c r="H357" s="51" t="str">
        <f t="shared" si="5"/>
        <v>16</v>
      </c>
      <c r="I357" s="38" t="s">
        <v>2039</v>
      </c>
      <c r="J357" s="35"/>
      <c r="K357" s="35" t="s">
        <v>1198</v>
      </c>
      <c r="L357" s="38" t="s">
        <v>781</v>
      </c>
      <c r="M357" s="35" t="s">
        <v>1627</v>
      </c>
      <c r="N357" s="35" t="s">
        <v>1292</v>
      </c>
      <c r="O357" s="67">
        <v>43922</v>
      </c>
      <c r="P357" s="67">
        <v>48304</v>
      </c>
      <c r="Q357" s="33" t="s">
        <v>124</v>
      </c>
      <c r="R357" s="35"/>
      <c r="S357" s="35"/>
      <c r="T357" s="76" t="str">
        <v>01富山地域</v>
      </c>
      <c r="U357" s="76" t="str">
        <v>19岩瀬</v>
      </c>
    </row>
    <row r="358" spans="1:21" s="29" customFormat="1" ht="33">
      <c r="A358" s="35">
        <v>1620100352</v>
      </c>
      <c r="B358" s="38" t="s">
        <v>819</v>
      </c>
      <c r="C358" s="50" t="s">
        <v>196</v>
      </c>
      <c r="D358" s="35">
        <v>21</v>
      </c>
      <c r="E358" s="35"/>
      <c r="F358" s="51"/>
      <c r="G358" s="51" t="str">
        <f>IF(COUNTIFS('食事提供加算(2026.06.01)（非表示）'!$C$2:$C$140,$A358,'食事提供加算(2026.06.01)（非表示）'!$E$2:$E$140,$H358)&gt;0,"●","")</f>
        <v/>
      </c>
      <c r="H358" s="51" t="str">
        <f t="shared" si="5"/>
        <v>16</v>
      </c>
      <c r="I358" s="38" t="s">
        <v>2044</v>
      </c>
      <c r="J358" s="35"/>
      <c r="K358" s="35" t="s">
        <v>1199</v>
      </c>
      <c r="L358" s="38" t="s">
        <v>1203</v>
      </c>
      <c r="M358" s="35" t="s">
        <v>1755</v>
      </c>
      <c r="N358" s="35" t="s">
        <v>1755</v>
      </c>
      <c r="O358" s="67">
        <v>43983</v>
      </c>
      <c r="P358" s="67">
        <v>48365</v>
      </c>
      <c r="Q358" s="33"/>
      <c r="R358" s="33" t="s">
        <v>124</v>
      </c>
      <c r="S358" s="35"/>
      <c r="T358" s="76" t="str">
        <v>01富山地域</v>
      </c>
      <c r="U358" s="76" t="str">
        <v>14奥田</v>
      </c>
    </row>
    <row r="359" spans="1:21" s="29" customFormat="1" ht="49.5">
      <c r="A359" s="35">
        <v>1620100378</v>
      </c>
      <c r="B359" s="38" t="s">
        <v>186</v>
      </c>
      <c r="C359" s="50" t="s">
        <v>196</v>
      </c>
      <c r="D359" s="35">
        <v>7</v>
      </c>
      <c r="E359" s="35"/>
      <c r="F359" s="51"/>
      <c r="G359" s="51" t="str">
        <f>IF(COUNTIFS('食事提供加算(2026.06.01)（非表示）'!$C$2:$C$140,$A359,'食事提供加算(2026.06.01)（非表示）'!$E$2:$E$140,$H359)&gt;0,"●","")</f>
        <v/>
      </c>
      <c r="H359" s="51" t="str">
        <f t="shared" si="5"/>
        <v>16</v>
      </c>
      <c r="I359" s="38" t="s">
        <v>421</v>
      </c>
      <c r="J359" s="35"/>
      <c r="K359" s="35" t="s">
        <v>1201</v>
      </c>
      <c r="L359" s="38" t="s">
        <v>1427</v>
      </c>
      <c r="M359" s="35" t="s">
        <v>1756</v>
      </c>
      <c r="N359" s="35" t="s">
        <v>1756</v>
      </c>
      <c r="O359" s="67">
        <v>44136</v>
      </c>
      <c r="P359" s="67">
        <v>46326</v>
      </c>
      <c r="Q359" s="33"/>
      <c r="R359" s="33" t="s">
        <v>124</v>
      </c>
      <c r="S359" s="35"/>
      <c r="T359" s="76" t="str">
        <v>05婦中地域</v>
      </c>
      <c r="U359" s="76" t="str">
        <v>73婦中熊野地区</v>
      </c>
    </row>
    <row r="360" spans="1:21" s="29" customFormat="1" ht="33">
      <c r="A360" s="35">
        <v>1620100386</v>
      </c>
      <c r="B360" s="38" t="s">
        <v>509</v>
      </c>
      <c r="C360" s="50" t="s">
        <v>196</v>
      </c>
      <c r="D360" s="35">
        <v>20</v>
      </c>
      <c r="E360" s="35"/>
      <c r="F360" s="51"/>
      <c r="G360" s="51" t="str">
        <f>IF(COUNTIFS('食事提供加算(2026.06.01)（非表示）'!$C$2:$C$140,$A360,'食事提供加算(2026.06.01)（非表示）'!$E$2:$E$140,$H360)&gt;0,"●","")</f>
        <v/>
      </c>
      <c r="H360" s="51" t="str">
        <f t="shared" si="5"/>
        <v>16</v>
      </c>
      <c r="I360" s="38" t="s">
        <v>973</v>
      </c>
      <c r="J360" s="35"/>
      <c r="K360" s="35" t="s">
        <v>1113</v>
      </c>
      <c r="L360" s="38" t="s">
        <v>721</v>
      </c>
      <c r="M360" s="35" t="s">
        <v>1757</v>
      </c>
      <c r="N360" s="35" t="s">
        <v>816</v>
      </c>
      <c r="O360" s="67">
        <v>44287</v>
      </c>
      <c r="P360" s="67">
        <v>46477</v>
      </c>
      <c r="Q360" s="33"/>
      <c r="R360" s="33"/>
      <c r="S360" s="33" t="s">
        <v>124</v>
      </c>
      <c r="T360" s="76" t="str">
        <v>01富山地域</v>
      </c>
      <c r="U360" s="76" t="str">
        <v>13東部</v>
      </c>
    </row>
    <row r="361" spans="1:21" s="29" customFormat="1" ht="33">
      <c r="A361" s="34">
        <v>1620100402</v>
      </c>
      <c r="B361" s="41" t="s">
        <v>822</v>
      </c>
      <c r="C361" s="50" t="s">
        <v>196</v>
      </c>
      <c r="D361" s="35">
        <v>7</v>
      </c>
      <c r="E361" s="35"/>
      <c r="F361" s="51"/>
      <c r="G361" s="51" t="str">
        <f>IF(COUNTIFS('食事提供加算(2026.06.01)（非表示）'!$C$2:$C$140,$A361,'食事提供加算(2026.06.01)（非表示）'!$E$2:$E$140,$H361)&gt;0,"●","")</f>
        <v/>
      </c>
      <c r="H361" s="51" t="str">
        <f t="shared" si="5"/>
        <v>16</v>
      </c>
      <c r="I361" s="38" t="s">
        <v>421</v>
      </c>
      <c r="J361" s="35"/>
      <c r="K361" s="34" t="s">
        <v>1024</v>
      </c>
      <c r="L361" s="41" t="s">
        <v>815</v>
      </c>
      <c r="M361" s="34" t="s">
        <v>1761</v>
      </c>
      <c r="N361" s="33" t="s">
        <v>1761</v>
      </c>
      <c r="O361" s="66">
        <v>44501</v>
      </c>
      <c r="P361" s="66">
        <v>46691</v>
      </c>
      <c r="Q361" s="72"/>
      <c r="R361" s="33" t="s">
        <v>124</v>
      </c>
      <c r="S361" s="72"/>
      <c r="T361" s="76" t="str">
        <v>01富山地域</v>
      </c>
      <c r="U361" s="76" t="str">
        <v>47水橋西部</v>
      </c>
    </row>
    <row r="362" spans="1:21" s="29" customFormat="1" ht="33">
      <c r="A362" s="35">
        <v>1620100436</v>
      </c>
      <c r="B362" s="38" t="s">
        <v>326</v>
      </c>
      <c r="C362" s="50" t="s">
        <v>196</v>
      </c>
      <c r="D362" s="35">
        <v>21</v>
      </c>
      <c r="E362" s="35"/>
      <c r="F362" s="51"/>
      <c r="G362" s="51" t="str">
        <f>IF(COUNTIFS('食事提供加算(2026.06.01)（非表示）'!$C$2:$C$140,$A362,'食事提供加算(2026.06.01)（非表示）'!$E$2:$E$140,$H362)&gt;0,"●","")</f>
        <v/>
      </c>
      <c r="H362" s="51" t="str">
        <f t="shared" si="5"/>
        <v>16</v>
      </c>
      <c r="I362" s="38" t="s">
        <v>1728</v>
      </c>
      <c r="J362" s="35"/>
      <c r="K362" s="35" t="s">
        <v>1128</v>
      </c>
      <c r="L362" s="38" t="s">
        <v>1410</v>
      </c>
      <c r="M362" s="35" t="s">
        <v>1762</v>
      </c>
      <c r="N362" s="35"/>
      <c r="O362" s="67">
        <v>44743</v>
      </c>
      <c r="P362" s="67">
        <v>46934</v>
      </c>
      <c r="Q362" s="33"/>
      <c r="R362" s="35" t="s">
        <v>124</v>
      </c>
      <c r="S362" s="35"/>
      <c r="T362" s="76" t="str">
        <v>01富山地域</v>
      </c>
      <c r="U362" s="76" t="str">
        <v>25広田</v>
      </c>
    </row>
    <row r="363" spans="1:21" s="29" customFormat="1" ht="33">
      <c r="A363" s="34">
        <v>1620100444</v>
      </c>
      <c r="B363" s="41" t="s" ph="1">
        <v>67</v>
      </c>
      <c r="C363" s="50" t="s">
        <v>196</v>
      </c>
      <c r="D363" s="35">
        <v>10</v>
      </c>
      <c r="E363" s="35"/>
      <c r="F363" s="51"/>
      <c r="G363" s="51" t="str">
        <f>IF(COUNTIFS('食事提供加算(2026.06.01)（非表示）'!$C$2:$C$140,$A363,'食事提供加算(2026.06.01)（非表示）'!$E$2:$E$140,$H363)&gt;0,"●","")</f>
        <v/>
      </c>
      <c r="H363" s="51" t="str">
        <f t="shared" si="5"/>
        <v>16</v>
      </c>
      <c r="I363" s="38" t="s">
        <v>2022</v>
      </c>
      <c r="J363" s="35"/>
      <c r="K363" s="34" t="s">
        <v>1152</v>
      </c>
      <c r="L363" s="41" t="s">
        <v>1429</v>
      </c>
      <c r="M363" s="34" t="s">
        <v>1753</v>
      </c>
      <c r="N363" s="33" t="s">
        <v>1952</v>
      </c>
      <c r="O363" s="67">
        <v>44743</v>
      </c>
      <c r="P363" s="67">
        <v>46934</v>
      </c>
      <c r="Q363" s="72"/>
      <c r="R363" s="33" t="s">
        <v>124</v>
      </c>
      <c r="S363" s="72"/>
      <c r="T363" s="76" t="str">
        <v>01富山地域</v>
      </c>
      <c r="U363" s="76" t="str">
        <v>19岩瀬</v>
      </c>
    </row>
    <row r="364" spans="1:21" s="29" customFormat="1" ht="33">
      <c r="A364" s="34">
        <v>1620100469</v>
      </c>
      <c r="B364" s="41" t="s">
        <v>825</v>
      </c>
      <c r="C364" s="50" t="s">
        <v>196</v>
      </c>
      <c r="D364" s="35">
        <v>7</v>
      </c>
      <c r="E364" s="35"/>
      <c r="F364" s="51"/>
      <c r="G364" s="51" t="str">
        <f>IF(COUNTIFS('食事提供加算(2026.06.01)（非表示）'!$C$2:$C$140,$A364,'食事提供加算(2026.06.01)（非表示）'!$E$2:$E$140,$H364)&gt;0,"●","")</f>
        <v/>
      </c>
      <c r="H364" s="51" t="str">
        <f t="shared" si="5"/>
        <v>16</v>
      </c>
      <c r="I364" s="38" t="s">
        <v>1680</v>
      </c>
      <c r="J364" s="35"/>
      <c r="K364" s="34" t="s">
        <v>1204</v>
      </c>
      <c r="L364" s="41" t="s">
        <v>44</v>
      </c>
      <c r="M364" s="34" t="s">
        <v>1763</v>
      </c>
      <c r="N364" s="33"/>
      <c r="O364" s="67">
        <v>44986</v>
      </c>
      <c r="P364" s="67">
        <v>47177</v>
      </c>
      <c r="Q364" s="72"/>
      <c r="R364" s="33" t="s">
        <v>124</v>
      </c>
      <c r="S364" s="72"/>
      <c r="T364" s="76" t="str">
        <v>04八尾地域</v>
      </c>
      <c r="U364" s="76" t="str">
        <v>62杉原地区</v>
      </c>
    </row>
    <row r="365" spans="1:21" s="29" customFormat="1" ht="33">
      <c r="A365" s="34">
        <v>1620100477</v>
      </c>
      <c r="B365" s="41" t="s">
        <v>828</v>
      </c>
      <c r="C365" s="50" t="s">
        <v>196</v>
      </c>
      <c r="D365" s="35">
        <v>24</v>
      </c>
      <c r="E365" s="35"/>
      <c r="F365" s="51"/>
      <c r="G365" s="51" t="str">
        <f>IF(COUNTIFS('食事提供加算(2026.06.01)（非表示）'!$C$2:$C$140,$A365,'食事提供加算(2026.06.01)（非表示）'!$E$2:$E$140,$H365)&gt;0,"●","")</f>
        <v/>
      </c>
      <c r="H365" s="51" t="str">
        <f t="shared" si="5"/>
        <v>16</v>
      </c>
      <c r="I365" s="38" t="s">
        <v>2072</v>
      </c>
      <c r="J365" s="35"/>
      <c r="K365" s="34" t="s">
        <v>969</v>
      </c>
      <c r="L365" s="41" t="s">
        <v>1431</v>
      </c>
      <c r="M365" s="37" t="s">
        <v>424</v>
      </c>
      <c r="N365" s="33"/>
      <c r="O365" s="67">
        <v>45078</v>
      </c>
      <c r="P365" s="67">
        <v>47269</v>
      </c>
      <c r="Q365" s="72"/>
      <c r="R365" s="33" t="s">
        <v>124</v>
      </c>
      <c r="S365" s="72"/>
      <c r="T365" s="76" t="str">
        <v>01富山地域</v>
      </c>
      <c r="U365" s="76" t="str">
        <v>05五番町</v>
      </c>
    </row>
    <row r="366" spans="1:21" s="29" customFormat="1" ht="33">
      <c r="A366" s="34">
        <v>1620100493</v>
      </c>
      <c r="B366" s="41" t="s">
        <v>308</v>
      </c>
      <c r="C366" s="50" t="s">
        <v>196</v>
      </c>
      <c r="D366" s="35">
        <v>7</v>
      </c>
      <c r="E366" s="35"/>
      <c r="F366" s="51"/>
      <c r="G366" s="51" t="str">
        <f>IF(COUNTIFS('食事提供加算(2026.06.01)（非表示）'!$C$2:$C$140,$A366,'食事提供加算(2026.06.01)（非表示）'!$E$2:$E$140,$H366)&gt;0,"●","")</f>
        <v/>
      </c>
      <c r="H366" s="51" t="str">
        <f t="shared" si="5"/>
        <v>16</v>
      </c>
      <c r="I366" s="38" t="s">
        <v>309</v>
      </c>
      <c r="J366" s="35"/>
      <c r="K366" s="34" t="s">
        <v>554</v>
      </c>
      <c r="L366" s="42" t="s">
        <v>1433</v>
      </c>
      <c r="M366" s="34" t="s">
        <v>1493</v>
      </c>
      <c r="N366" s="34" t="s">
        <v>1493</v>
      </c>
      <c r="O366" s="67">
        <v>45139</v>
      </c>
      <c r="P366" s="67">
        <v>47330</v>
      </c>
      <c r="Q366" s="72"/>
      <c r="R366" s="33" t="s">
        <v>124</v>
      </c>
      <c r="S366" s="72"/>
      <c r="T366" s="76" t="str">
        <v>01富山地域</v>
      </c>
      <c r="U366" s="76" t="str">
        <v>29山室</v>
      </c>
    </row>
    <row r="367" spans="1:21" s="29" customFormat="1" ht="33">
      <c r="A367" s="34">
        <v>1620100519</v>
      </c>
      <c r="B367" s="41" t="s">
        <v>829</v>
      </c>
      <c r="C367" s="50" t="s">
        <v>196</v>
      </c>
      <c r="D367" s="35">
        <v>18</v>
      </c>
      <c r="E367" s="35"/>
      <c r="F367" s="51"/>
      <c r="G367" s="51" t="str">
        <f>IF(COUNTIFS('食事提供加算(2026.06.01)（非表示）'!$C$2:$C$140,$A367,'食事提供加算(2026.06.01)（非表示）'!$E$2:$E$140,$H367)&gt;0,"●","")</f>
        <v/>
      </c>
      <c r="H367" s="51" t="str">
        <f t="shared" si="5"/>
        <v>16</v>
      </c>
      <c r="I367" s="38" t="s">
        <v>1675</v>
      </c>
      <c r="J367" s="35"/>
      <c r="K367" s="34" t="s">
        <v>166</v>
      </c>
      <c r="L367" s="41" t="s">
        <v>1434</v>
      </c>
      <c r="M367" s="34" t="s">
        <v>1432</v>
      </c>
      <c r="N367" s="33" t="s">
        <v>1951</v>
      </c>
      <c r="O367" s="67">
        <v>45200</v>
      </c>
      <c r="P367" s="67">
        <v>47391</v>
      </c>
      <c r="Q367" s="72"/>
      <c r="R367" s="33" t="s">
        <v>124</v>
      </c>
      <c r="S367" s="72"/>
      <c r="T367" s="76" t="str">
        <v>01富山地域</v>
      </c>
      <c r="U367" s="76" t="str">
        <v>16桜谷</v>
      </c>
    </row>
    <row r="368" spans="1:21" s="29" customFormat="1" ht="33">
      <c r="A368" s="34">
        <v>1620100527</v>
      </c>
      <c r="B368" s="41" t="s">
        <v>831</v>
      </c>
      <c r="C368" s="50" t="s">
        <v>196</v>
      </c>
      <c r="D368" s="35">
        <v>7</v>
      </c>
      <c r="E368" s="35"/>
      <c r="F368" s="51"/>
      <c r="G368" s="51" t="str">
        <f>IF(COUNTIFS('食事提供加算(2026.06.01)（非表示）'!$C$2:$C$140,$A368,'食事提供加算(2026.06.01)（非表示）'!$E$2:$E$140,$H368)&gt;0,"●","")</f>
        <v/>
      </c>
      <c r="H368" s="51" t="str">
        <f t="shared" si="5"/>
        <v>16</v>
      </c>
      <c r="I368" s="38" t="s">
        <v>1262</v>
      </c>
      <c r="J368" s="35"/>
      <c r="K368" s="34" t="s">
        <v>1097</v>
      </c>
      <c r="L368" s="41" t="s">
        <v>1435</v>
      </c>
      <c r="M368" s="34" t="s">
        <v>1764</v>
      </c>
      <c r="N368" s="33" t="s">
        <v>1955</v>
      </c>
      <c r="O368" s="67">
        <v>45261</v>
      </c>
      <c r="P368" s="67">
        <v>47452</v>
      </c>
      <c r="Q368" s="72"/>
      <c r="R368" s="33" t="s">
        <v>124</v>
      </c>
      <c r="S368" s="72"/>
      <c r="T368" s="76" t="str">
        <v>01富山地域</v>
      </c>
      <c r="U368" s="76" t="str">
        <v>44老田</v>
      </c>
    </row>
    <row r="369" spans="1:21" s="29" customFormat="1" ht="33">
      <c r="A369" s="34">
        <v>1620100535</v>
      </c>
      <c r="B369" s="41" t="s">
        <v>475</v>
      </c>
      <c r="C369" s="50" t="s">
        <v>196</v>
      </c>
      <c r="D369" s="35">
        <v>20</v>
      </c>
      <c r="E369" s="35"/>
      <c r="F369" s="51"/>
      <c r="G369" s="51" t="str">
        <f>IF(COUNTIFS('食事提供加算(2026.06.01)（非表示）'!$C$2:$C$140,$A369,'食事提供加算(2026.06.01)（非表示）'!$E$2:$E$140,$H369)&gt;0,"●","")</f>
        <v/>
      </c>
      <c r="H369" s="51" t="str">
        <f t="shared" si="5"/>
        <v>16</v>
      </c>
      <c r="I369" s="38" t="s">
        <v>2066</v>
      </c>
      <c r="J369" s="35"/>
      <c r="K369" s="34" t="s">
        <v>1162</v>
      </c>
      <c r="L369" s="41" t="s">
        <v>1438</v>
      </c>
      <c r="M369" s="34" t="s">
        <v>1112</v>
      </c>
      <c r="N369" s="33" t="s">
        <v>227</v>
      </c>
      <c r="O369" s="67">
        <v>45292</v>
      </c>
      <c r="P369" s="67">
        <v>47483</v>
      </c>
      <c r="Q369" s="72"/>
      <c r="R369" s="33" t="s">
        <v>124</v>
      </c>
      <c r="S369" s="72"/>
      <c r="T369" s="76" t="str">
        <v>01富山地域</v>
      </c>
      <c r="U369" s="76" t="str">
        <v>28藤ノ木</v>
      </c>
    </row>
    <row r="370" spans="1:21" s="29" customFormat="1" ht="33">
      <c r="A370" s="35">
        <v>1620100543</v>
      </c>
      <c r="B370" s="38" t="s">
        <v>81</v>
      </c>
      <c r="C370" s="50" t="s">
        <v>196</v>
      </c>
      <c r="D370" s="33">
        <v>21</v>
      </c>
      <c r="E370" s="35"/>
      <c r="F370" s="51"/>
      <c r="G370" s="51" t="str">
        <f>IF(COUNTIFS('食事提供加算(2026.06.01)（非表示）'!$C$2:$C$140,$A370,'食事提供加算(2026.06.01)（非表示）'!$E$2:$E$140,$H370)&gt;0,"●","")</f>
        <v/>
      </c>
      <c r="H370" s="51" t="str">
        <f t="shared" si="5"/>
        <v>16</v>
      </c>
      <c r="I370" s="38" t="s">
        <v>2073</v>
      </c>
      <c r="J370" s="35"/>
      <c r="K370" s="35" t="s">
        <v>1157</v>
      </c>
      <c r="L370" s="38" t="s">
        <v>541</v>
      </c>
      <c r="M370" s="35" t="s">
        <v>372</v>
      </c>
      <c r="N370" s="35" t="s">
        <v>372</v>
      </c>
      <c r="O370" s="65">
        <v>45383</v>
      </c>
      <c r="P370" s="67">
        <v>47573</v>
      </c>
      <c r="Q370" s="33"/>
      <c r="R370" s="33" t="s">
        <v>124</v>
      </c>
      <c r="S370" s="35"/>
      <c r="T370" s="76" t="str">
        <v>01富山地域</v>
      </c>
      <c r="U370" s="76" t="str">
        <v>14奥田</v>
      </c>
    </row>
    <row r="371" spans="1:21" s="29" customFormat="1" ht="33">
      <c r="A371" s="34">
        <v>1620100550</v>
      </c>
      <c r="B371" s="41" t="s">
        <v>66</v>
      </c>
      <c r="C371" s="50" t="s">
        <v>196</v>
      </c>
      <c r="D371" s="34">
        <v>6</v>
      </c>
      <c r="E371" s="35"/>
      <c r="F371" s="51"/>
      <c r="G371" s="51" t="str">
        <f>IF(COUNTIFS('食事提供加算(2026.06.01)（非表示）'!$C$2:$C$140,$A371,'食事提供加算(2026.06.01)（非表示）'!$E$2:$E$140,$H371)&gt;0,"●","")</f>
        <v/>
      </c>
      <c r="H371" s="51" t="str">
        <f t="shared" si="5"/>
        <v>16</v>
      </c>
      <c r="I371" s="38" t="s">
        <v>169</v>
      </c>
      <c r="J371" s="35"/>
      <c r="K371" s="34" t="s">
        <v>329</v>
      </c>
      <c r="L371" s="41" t="s">
        <v>1303</v>
      </c>
      <c r="M371" s="34" t="s">
        <v>1091</v>
      </c>
      <c r="N371" s="33" t="s">
        <v>941</v>
      </c>
      <c r="O371" s="67">
        <v>45413</v>
      </c>
      <c r="P371" s="67">
        <v>47603</v>
      </c>
      <c r="Q371" s="72"/>
      <c r="R371" s="33" t="s">
        <v>124</v>
      </c>
      <c r="S371" s="72"/>
      <c r="T371" s="76" t="str">
        <v>01富山地域</v>
      </c>
      <c r="U371" s="76" t="str">
        <v>28藤ノ木</v>
      </c>
    </row>
    <row r="372" spans="1:21" s="29" customFormat="1" ht="33">
      <c r="A372" s="34">
        <v>1620100568</v>
      </c>
      <c r="B372" s="41" t="s">
        <v>313</v>
      </c>
      <c r="C372" s="50" t="s">
        <v>196</v>
      </c>
      <c r="D372" s="34">
        <v>16</v>
      </c>
      <c r="E372" s="35"/>
      <c r="F372" s="51"/>
      <c r="G372" s="51" t="str">
        <f>IF(COUNTIFS('食事提供加算(2026.06.01)（非表示）'!$C$2:$C$140,$A372,'食事提供加算(2026.06.01)（非表示）'!$E$2:$E$140,$H372)&gt;0,"●","")</f>
        <v/>
      </c>
      <c r="H372" s="51" t="str">
        <f t="shared" si="5"/>
        <v>16</v>
      </c>
      <c r="I372" s="38" t="s">
        <v>2074</v>
      </c>
      <c r="J372" s="35"/>
      <c r="K372" s="34" t="s">
        <v>1076</v>
      </c>
      <c r="L372" s="41" t="s">
        <v>1441</v>
      </c>
      <c r="M372" s="37" t="s">
        <v>1765</v>
      </c>
      <c r="N372" s="33" t="s">
        <v>1596</v>
      </c>
      <c r="O372" s="67">
        <v>45505</v>
      </c>
      <c r="P372" s="67">
        <v>47695</v>
      </c>
      <c r="Q372" s="72"/>
      <c r="R372" s="33" t="s">
        <v>124</v>
      </c>
      <c r="S372" s="72"/>
      <c r="T372" s="76" t="str">
        <v>01富山地域</v>
      </c>
      <c r="U372" s="76" t="str">
        <v>15奥田北</v>
      </c>
    </row>
    <row r="373" spans="1:21" s="29" customFormat="1" ht="33">
      <c r="A373" s="34">
        <v>1620100576</v>
      </c>
      <c r="B373" s="40" t="s">
        <v>834</v>
      </c>
      <c r="C373" s="50" t="s">
        <v>196</v>
      </c>
      <c r="D373" s="34">
        <v>6</v>
      </c>
      <c r="E373" s="35"/>
      <c r="F373" s="51"/>
      <c r="G373" s="51" t="str">
        <f>IF(COUNTIFS('食事提供加算(2026.06.01)（非表示）'!$C$2:$C$140,$A373,'食事提供加算(2026.06.01)（非表示）'!$E$2:$E$140,$H373)&gt;0,"●","")</f>
        <v/>
      </c>
      <c r="H373" s="58" t="str">
        <f t="shared" si="5"/>
        <v>16</v>
      </c>
      <c r="I373" s="60" t="s">
        <v>309</v>
      </c>
      <c r="J373" s="35"/>
      <c r="K373" s="56" t="s">
        <v>1205</v>
      </c>
      <c r="L373" s="40" t="s">
        <v>1442</v>
      </c>
      <c r="M373" s="34" t="s">
        <v>1340</v>
      </c>
      <c r="N373" s="33" t="s">
        <v>1493</v>
      </c>
      <c r="O373" s="66">
        <v>45566</v>
      </c>
      <c r="P373" s="66">
        <v>47756</v>
      </c>
      <c r="Q373" s="33"/>
      <c r="R373" s="33" t="s">
        <v>124</v>
      </c>
      <c r="S373" s="35"/>
      <c r="T373" s="76" t="str">
        <v>01富山地域</v>
      </c>
      <c r="U373" s="59" t="str">
        <v>26新庄</v>
      </c>
    </row>
    <row r="374" spans="1:21" s="29" customFormat="1" ht="33">
      <c r="A374" s="36">
        <v>1620100584</v>
      </c>
      <c r="B374" s="46" t="s">
        <v>835</v>
      </c>
      <c r="C374" s="50" t="s">
        <v>196</v>
      </c>
      <c r="D374" s="36">
        <v>15</v>
      </c>
      <c r="E374" s="56"/>
      <c r="F374" s="51"/>
      <c r="G374" s="51" t="str">
        <f>IF(COUNTIFS('食事提供加算(2026.06.01)（非表示）'!$C$2:$C$140,$A374,'食事提供加算(2026.06.01)（非表示）'!$E$2:$E$140,$H374)&gt;0,"●","")</f>
        <v/>
      </c>
      <c r="H374" s="58" t="str">
        <f t="shared" si="5"/>
        <v>16</v>
      </c>
      <c r="I374" s="60" t="s">
        <v>1288</v>
      </c>
      <c r="J374" s="56"/>
      <c r="K374" s="36" t="s">
        <v>219</v>
      </c>
      <c r="L374" s="46" t="s">
        <v>1443</v>
      </c>
      <c r="M374" s="36" t="s">
        <v>381</v>
      </c>
      <c r="N374" s="62" t="s">
        <v>1956</v>
      </c>
      <c r="O374" s="68">
        <v>45597</v>
      </c>
      <c r="P374" s="68">
        <v>47787</v>
      </c>
      <c r="Q374" s="73"/>
      <c r="R374" s="62" t="s">
        <v>124</v>
      </c>
      <c r="S374" s="73"/>
      <c r="T374" s="76" t="str">
        <v>01富山地域</v>
      </c>
      <c r="U374" s="78" t="str">
        <v>32蜷川</v>
      </c>
    </row>
    <row r="375" spans="1:21" s="29" customFormat="1" ht="33">
      <c r="A375" s="34">
        <v>1620100592</v>
      </c>
      <c r="B375" s="41" t="s">
        <v>336</v>
      </c>
      <c r="C375" s="50" t="s">
        <v>196</v>
      </c>
      <c r="D375" s="35">
        <v>20</v>
      </c>
      <c r="E375" s="35"/>
      <c r="F375" s="51"/>
      <c r="G375" s="51" t="str">
        <f>IF(COUNTIFS('食事提供加算(2026.06.01)（非表示）'!$C$2:$C$140,$A375,'食事提供加算(2026.06.01)（非表示）'!$E$2:$E$140,$H375)&gt;0,"●","")</f>
        <v/>
      </c>
      <c r="H375" s="58" t="str">
        <f t="shared" si="5"/>
        <v>16</v>
      </c>
      <c r="I375" s="60" t="s">
        <v>755</v>
      </c>
      <c r="J375" s="35"/>
      <c r="K375" s="36" t="s">
        <v>1117</v>
      </c>
      <c r="L375" s="41" t="s">
        <v>625</v>
      </c>
      <c r="M375" s="34" t="s">
        <v>761</v>
      </c>
      <c r="N375" s="33" t="s">
        <v>1462</v>
      </c>
      <c r="O375" s="69">
        <v>45627</v>
      </c>
      <c r="P375" s="69">
        <v>47817</v>
      </c>
      <c r="Q375" s="72"/>
      <c r="R375" s="62"/>
      <c r="S375" s="33" t="s">
        <v>124</v>
      </c>
      <c r="T375" s="76" t="str">
        <v>01富山地域</v>
      </c>
      <c r="U375" s="59" t="str">
        <v>13東部</v>
      </c>
    </row>
    <row r="376" spans="1:21" s="29" customFormat="1" ht="49.5">
      <c r="A376" s="34">
        <v>1620100600</v>
      </c>
      <c r="B376" s="41" t="s">
        <v>486</v>
      </c>
      <c r="C376" s="50" t="s">
        <v>196</v>
      </c>
      <c r="D376" s="35">
        <v>6</v>
      </c>
      <c r="E376" s="35"/>
      <c r="F376" s="51"/>
      <c r="G376" s="51" t="str">
        <f>IF(COUNTIFS('食事提供加算(2026.06.01)（非表示）'!$C$2:$C$140,$A376,'食事提供加算(2026.06.01)（非表示）'!$E$2:$E$140,$H376)&gt;0,"●","")</f>
        <v/>
      </c>
      <c r="H376" s="58" t="str">
        <f t="shared" si="5"/>
        <v>16</v>
      </c>
      <c r="I376" s="60" t="s">
        <v>1853</v>
      </c>
      <c r="J376" s="35"/>
      <c r="K376" s="36" t="s">
        <v>1119</v>
      </c>
      <c r="L376" s="41" t="s">
        <v>889</v>
      </c>
      <c r="M376" s="34" t="s">
        <v>1679</v>
      </c>
      <c r="N376" s="33" t="s">
        <v>1906</v>
      </c>
      <c r="O376" s="68">
        <v>45658</v>
      </c>
      <c r="P376" s="68">
        <v>47848</v>
      </c>
      <c r="Q376" s="72"/>
      <c r="R376" s="62" t="s">
        <v>124</v>
      </c>
      <c r="S376" s="72"/>
      <c r="T376" s="76" t="str">
        <v>05婦中地域</v>
      </c>
      <c r="U376" s="59" t="str">
        <v>73婦中熊野地区</v>
      </c>
    </row>
    <row r="377" spans="1:21" s="29" customFormat="1" ht="33">
      <c r="A377" s="34">
        <v>1620100618</v>
      </c>
      <c r="B377" s="41" t="s">
        <v>633</v>
      </c>
      <c r="C377" s="50" t="s">
        <v>196</v>
      </c>
      <c r="D377" s="34">
        <v>12</v>
      </c>
      <c r="E377" s="35"/>
      <c r="F377" s="51"/>
      <c r="G377" s="51" t="str">
        <f>IF(COUNTIFS('食事提供加算(2026.06.01)（非表示）'!$C$2:$C$140,$A377,'食事提供加算(2026.06.01)（非表示）'!$E$2:$E$140,$H377)&gt;0,"●","")</f>
        <v/>
      </c>
      <c r="H377" s="58" t="str">
        <f t="shared" si="5"/>
        <v>16</v>
      </c>
      <c r="I377" s="60" t="s">
        <v>1788</v>
      </c>
      <c r="J377" s="35"/>
      <c r="K377" s="36" t="s">
        <v>1196</v>
      </c>
      <c r="L377" s="41" t="s">
        <v>1446</v>
      </c>
      <c r="M377" s="34" t="s">
        <v>1766</v>
      </c>
      <c r="N377" s="33"/>
      <c r="O377" s="68">
        <v>45748</v>
      </c>
      <c r="P377" s="68">
        <v>47938</v>
      </c>
      <c r="Q377" s="72"/>
      <c r="R377" s="62" t="s">
        <v>124</v>
      </c>
      <c r="S377" s="72"/>
      <c r="T377" s="76" t="str">
        <v>01富山地域</v>
      </c>
      <c r="U377" s="59" t="str">
        <v>28藤ノ木</v>
      </c>
    </row>
    <row r="378" spans="1:21" s="29" customFormat="1" ht="33">
      <c r="A378" s="34">
        <v>1620100626</v>
      </c>
      <c r="B378" s="41" t="s">
        <v>537</v>
      </c>
      <c r="C378" s="50" t="s">
        <v>196</v>
      </c>
      <c r="D378" s="34">
        <v>7</v>
      </c>
      <c r="E378" s="35"/>
      <c r="F378" s="51"/>
      <c r="G378" s="51" t="str">
        <f>IF(COUNTIFS('食事提供加算(2026.06.01)（非表示）'!$C$2:$C$140,$A378,'食事提供加算(2026.06.01)（非表示）'!$E$2:$E$140,$H378)&gt;0,"●","")</f>
        <v/>
      </c>
      <c r="H378" s="58" t="str">
        <f t="shared" si="5"/>
        <v>16</v>
      </c>
      <c r="I378" s="60" t="s">
        <v>1940</v>
      </c>
      <c r="J378" s="35"/>
      <c r="K378" s="36" t="s">
        <v>1020</v>
      </c>
      <c r="L378" s="41" t="s">
        <v>1449</v>
      </c>
      <c r="M378" s="34" t="s">
        <v>740</v>
      </c>
      <c r="N378" s="33"/>
      <c r="O378" s="68">
        <v>45748</v>
      </c>
      <c r="P378" s="68">
        <v>47938</v>
      </c>
      <c r="Q378" s="72"/>
      <c r="R378" s="62" t="s">
        <v>124</v>
      </c>
      <c r="S378" s="72"/>
      <c r="T378" s="76" t="str">
        <v>05婦中地域</v>
      </c>
      <c r="U378" s="59" t="str">
        <v>76神保地区</v>
      </c>
    </row>
    <row r="379" spans="1:21" s="29" customFormat="1" ht="33">
      <c r="A379" s="34">
        <v>1620100634</v>
      </c>
      <c r="B379" s="41" t="s">
        <v>718</v>
      </c>
      <c r="C379" s="50" t="s">
        <v>196</v>
      </c>
      <c r="D379" s="34">
        <v>7</v>
      </c>
      <c r="E379" s="35"/>
      <c r="F379" s="51"/>
      <c r="G379" s="51" t="str">
        <f>IF(COUNTIFS('食事提供加算(2026.06.01)（非表示）'!$C$2:$C$140,$A379,'食事提供加算(2026.06.01)（非表示）'!$E$2:$E$140,$H379)&gt;0,"●","")</f>
        <v/>
      </c>
      <c r="H379" s="58" t="str">
        <f t="shared" si="5"/>
        <v>16</v>
      </c>
      <c r="I379" s="60" t="s">
        <v>2075</v>
      </c>
      <c r="J379" s="35"/>
      <c r="K379" s="36" t="s">
        <v>65</v>
      </c>
      <c r="L379" s="42" t="s">
        <v>1451</v>
      </c>
      <c r="M379" s="34" t="s">
        <v>1715</v>
      </c>
      <c r="N379" s="33" t="s">
        <v>1715</v>
      </c>
      <c r="O379" s="68">
        <v>45870</v>
      </c>
      <c r="P379" s="68">
        <v>48060</v>
      </c>
      <c r="Q379" s="62"/>
      <c r="R379" s="51" t="s">
        <v>124</v>
      </c>
      <c r="S379" s="72"/>
      <c r="T379" s="76" t="str">
        <v>01富山地域</v>
      </c>
      <c r="U379" s="59" t="str">
        <v>13東部</v>
      </c>
    </row>
    <row r="380" spans="1:21" s="29" customFormat="1" ht="33">
      <c r="A380" s="34">
        <v>1620100642</v>
      </c>
      <c r="B380" s="42" t="s">
        <v>516</v>
      </c>
      <c r="C380" s="50" t="s">
        <v>196</v>
      </c>
      <c r="D380" s="35">
        <v>5</v>
      </c>
      <c r="E380" s="35"/>
      <c r="F380" s="51"/>
      <c r="G380" s="51" t="str">
        <f>IF(COUNTIFS('食事提供加算(2026.06.01)（非表示）'!$C$2:$C$140,$A380,'食事提供加算(2026.06.01)（非表示）'!$E$2:$E$140,$H380)&gt;0,"●","")</f>
        <v/>
      </c>
      <c r="H380" s="51" t="str">
        <f t="shared" si="5"/>
        <v>16</v>
      </c>
      <c r="I380" s="39" t="s">
        <v>961</v>
      </c>
      <c r="J380" s="35"/>
      <c r="K380" s="37" t="s">
        <v>1097</v>
      </c>
      <c r="L380" s="42" t="s">
        <v>1339</v>
      </c>
      <c r="M380" s="37" t="s">
        <v>1565</v>
      </c>
      <c r="N380" s="33"/>
      <c r="O380" s="66">
        <v>45931</v>
      </c>
      <c r="P380" s="65">
        <v>48121</v>
      </c>
      <c r="Q380" s="62"/>
      <c r="R380" s="33"/>
      <c r="S380" s="62" t="s">
        <v>124</v>
      </c>
      <c r="T380" s="76" t="str">
        <v>01富山地域</v>
      </c>
      <c r="U380" s="59" t="str">
        <v>44老田</v>
      </c>
    </row>
    <row r="381" spans="1:21" s="29" customFormat="1" ht="33">
      <c r="A381" s="34">
        <v>1620100659</v>
      </c>
      <c r="B381" s="42" t="s">
        <v>837</v>
      </c>
      <c r="C381" s="50" t="s">
        <v>196</v>
      </c>
      <c r="D381" s="35">
        <v>7</v>
      </c>
      <c r="E381" s="35"/>
      <c r="F381" s="51"/>
      <c r="G381" s="51" t="str">
        <f>IF(COUNTIFS('食事提供加算(2026.06.01)（非表示）'!$C$2:$C$140,$A381,'食事提供加算(2026.06.01)（非表示）'!$E$2:$E$140,$H381)&gt;0,"●","")</f>
        <v/>
      </c>
      <c r="H381" s="51" t="str">
        <f t="shared" si="5"/>
        <v>16</v>
      </c>
      <c r="I381" s="39" t="s">
        <v>577</v>
      </c>
      <c r="J381" s="35"/>
      <c r="K381" s="37" t="s">
        <v>1101</v>
      </c>
      <c r="L381" s="42" t="s">
        <v>1453</v>
      </c>
      <c r="M381" s="37" t="s">
        <v>722</v>
      </c>
      <c r="N381" s="33"/>
      <c r="O381" s="66">
        <v>46113</v>
      </c>
      <c r="P381" s="65">
        <v>48304</v>
      </c>
      <c r="Q381" s="62"/>
      <c r="R381" s="51" t="s">
        <v>124</v>
      </c>
      <c r="S381" s="62"/>
      <c r="T381" s="76" t="str">
        <v>01富山地域</v>
      </c>
      <c r="U381" s="59" t="str">
        <v>28藤ノ木</v>
      </c>
    </row>
    <row r="382" spans="1:21" s="29" customFormat="1" ht="33">
      <c r="A382" s="35">
        <v>1610100073</v>
      </c>
      <c r="B382" s="44" t="s">
        <v>468</v>
      </c>
      <c r="C382" s="50" t="s">
        <v>194</v>
      </c>
      <c r="D382" s="35">
        <v>50</v>
      </c>
      <c r="E382" s="35"/>
      <c r="F382" s="51"/>
      <c r="G382" s="51" t="str">
        <f>IF(COUNTIFS('食事提供加算(2026.06.01)（非表示）'!$C$2:$C$140,$A382,'食事提供加算(2026.06.01)（非表示）'!$E$2:$E$140,$H382)&gt;0,"●","")</f>
        <v/>
      </c>
      <c r="H382" s="51" t="str">
        <f t="shared" si="5"/>
        <v>17</v>
      </c>
      <c r="I382" s="38" t="s">
        <v>2019</v>
      </c>
      <c r="J382" s="35"/>
      <c r="K382" s="35" t="s">
        <v>1108</v>
      </c>
      <c r="L382" s="38" t="s">
        <v>1327</v>
      </c>
      <c r="M382" s="35" t="s">
        <v>1621</v>
      </c>
      <c r="N382" s="35" t="s">
        <v>861</v>
      </c>
      <c r="O382" s="67">
        <v>39173</v>
      </c>
      <c r="P382" s="67">
        <v>47938</v>
      </c>
      <c r="Q382" s="72"/>
      <c r="R382" s="72"/>
      <c r="S382" s="72"/>
      <c r="T382" s="76" t="str">
        <v>01富山地域</v>
      </c>
      <c r="U382" s="59" t="str">
        <v>40呉羽</v>
      </c>
    </row>
    <row r="383" spans="1:21" s="29" customFormat="1" ht="33">
      <c r="A383" s="35">
        <v>1610100032</v>
      </c>
      <c r="B383" s="44" t="s">
        <v>234</v>
      </c>
      <c r="C383" s="50" t="s">
        <v>194</v>
      </c>
      <c r="D383" s="35">
        <v>50</v>
      </c>
      <c r="E383" s="35"/>
      <c r="F383" s="51"/>
      <c r="G383" s="51" t="str">
        <f>IF(COUNTIFS('食事提供加算(2026.06.01)（非表示）'!$C$2:$C$140,$A383,'食事提供加算(2026.06.01)（非表示）'!$E$2:$E$140,$H383)&gt;0,"●","")</f>
        <v/>
      </c>
      <c r="H383" s="51" t="str">
        <f t="shared" si="5"/>
        <v>17</v>
      </c>
      <c r="I383" s="38" t="s">
        <v>2018</v>
      </c>
      <c r="J383" s="35"/>
      <c r="K383" s="33" t="s">
        <v>1028</v>
      </c>
      <c r="L383" s="38" t="s">
        <v>1326</v>
      </c>
      <c r="M383" s="35" t="s">
        <v>1056</v>
      </c>
      <c r="N383" s="35" t="s">
        <v>798</v>
      </c>
      <c r="O383" s="67">
        <v>40269</v>
      </c>
      <c r="P383" s="65">
        <v>46843</v>
      </c>
      <c r="Q383" s="72"/>
      <c r="R383" s="72"/>
      <c r="S383" s="72"/>
      <c r="T383" s="76" t="str">
        <v>02大沢野地域</v>
      </c>
      <c r="U383" s="76" t="str">
        <v>53船峅地区</v>
      </c>
    </row>
    <row r="384" spans="1:21" s="29" customFormat="1" ht="33">
      <c r="A384" s="35">
        <v>1610100081</v>
      </c>
      <c r="B384" s="44" t="s">
        <v>520</v>
      </c>
      <c r="C384" s="50" t="s">
        <v>194</v>
      </c>
      <c r="D384" s="33">
        <v>60</v>
      </c>
      <c r="E384" s="35"/>
      <c r="F384" s="51"/>
      <c r="G384" s="51" t="str">
        <f>IF(COUNTIFS('食事提供加算(2026.06.01)（非表示）'!$C$2:$C$140,$A384,'食事提供加算(2026.06.01)（非表示）'!$E$2:$E$140,$H384)&gt;0,"●","")</f>
        <v/>
      </c>
      <c r="H384" s="51" t="str">
        <f t="shared" si="5"/>
        <v>17</v>
      </c>
      <c r="I384" s="38" t="s">
        <v>2018</v>
      </c>
      <c r="J384" s="35"/>
      <c r="K384" s="33" t="s">
        <v>1028</v>
      </c>
      <c r="L384" s="38" t="s">
        <v>1326</v>
      </c>
      <c r="M384" s="35" t="s">
        <v>1056</v>
      </c>
      <c r="N384" s="35" t="s">
        <v>798</v>
      </c>
      <c r="O384" s="67">
        <v>40269</v>
      </c>
      <c r="P384" s="65">
        <v>46843</v>
      </c>
      <c r="Q384" s="72"/>
      <c r="R384" s="72"/>
      <c r="S384" s="72"/>
      <c r="T384" s="76" t="str">
        <v>02大沢野地域</v>
      </c>
      <c r="U384" s="76" t="str">
        <v>53船峅地区</v>
      </c>
    </row>
    <row r="385" spans="1:21" s="29" customFormat="1" ht="33">
      <c r="A385" s="35">
        <v>1610100099</v>
      </c>
      <c r="B385" s="44" t="s">
        <v>90</v>
      </c>
      <c r="C385" s="50" t="s">
        <v>194</v>
      </c>
      <c r="D385" s="33">
        <v>80</v>
      </c>
      <c r="E385" s="35"/>
      <c r="F385" s="51"/>
      <c r="G385" s="51" t="str">
        <f>IF(COUNTIFS('食事提供加算(2026.06.01)（非表示）'!$C$2:$C$140,$A385,'食事提供加算(2026.06.01)（非表示）'!$E$2:$E$140,$H385)&gt;0,"●","")</f>
        <v/>
      </c>
      <c r="H385" s="51" t="str">
        <f t="shared" si="5"/>
        <v>17</v>
      </c>
      <c r="I385" s="38" t="s">
        <v>2018</v>
      </c>
      <c r="J385" s="35"/>
      <c r="K385" s="33" t="s">
        <v>1028</v>
      </c>
      <c r="L385" s="38" t="s">
        <v>1326</v>
      </c>
      <c r="M385" s="35" t="s">
        <v>1056</v>
      </c>
      <c r="N385" s="35" t="s">
        <v>798</v>
      </c>
      <c r="O385" s="67">
        <v>40269</v>
      </c>
      <c r="P385" s="65">
        <v>46843</v>
      </c>
      <c r="Q385" s="72"/>
      <c r="R385" s="72"/>
      <c r="S385" s="72"/>
      <c r="T385" s="76" t="str">
        <v>02大沢野地域</v>
      </c>
      <c r="U385" s="76" t="str">
        <v>53船峅地区</v>
      </c>
    </row>
    <row r="386" spans="1:21" s="29" customFormat="1" ht="33">
      <c r="A386" s="35">
        <v>1610100107</v>
      </c>
      <c r="B386" s="44" t="s">
        <v>522</v>
      </c>
      <c r="C386" s="50" t="s">
        <v>194</v>
      </c>
      <c r="D386" s="33">
        <v>50</v>
      </c>
      <c r="E386" s="35"/>
      <c r="F386" s="51"/>
      <c r="G386" s="51" t="str">
        <f>IF(COUNTIFS('食事提供加算(2026.06.01)（非表示）'!$C$2:$C$140,$A386,'食事提供加算(2026.06.01)（非表示）'!$E$2:$E$140,$H386)&gt;0,"●","")</f>
        <v/>
      </c>
      <c r="H386" s="51" t="str">
        <f t="shared" ref="H386:H449" si="6">LEFT(C386,2)</f>
        <v>17</v>
      </c>
      <c r="I386" s="38" t="s">
        <v>2018</v>
      </c>
      <c r="J386" s="35"/>
      <c r="K386" s="33" t="s">
        <v>1028</v>
      </c>
      <c r="L386" s="38" t="s">
        <v>1326</v>
      </c>
      <c r="M386" s="35" t="s">
        <v>1056</v>
      </c>
      <c r="N386" s="35" t="s">
        <v>798</v>
      </c>
      <c r="O386" s="67">
        <v>40269</v>
      </c>
      <c r="P386" s="65">
        <v>46843</v>
      </c>
      <c r="Q386" s="72"/>
      <c r="R386" s="72"/>
      <c r="S386" s="72"/>
      <c r="T386" s="76" t="str">
        <v>02大沢野地域</v>
      </c>
      <c r="U386" s="76" t="str">
        <v>53船峅地区</v>
      </c>
    </row>
    <row r="387" spans="1:21" s="29" customFormat="1" ht="33">
      <c r="A387" s="35">
        <v>1610100172</v>
      </c>
      <c r="B387" s="44" t="s">
        <v>523</v>
      </c>
      <c r="C387" s="50" t="s">
        <v>194</v>
      </c>
      <c r="D387" s="33">
        <v>70</v>
      </c>
      <c r="E387" s="35"/>
      <c r="F387" s="51"/>
      <c r="G387" s="51" t="str">
        <f>IF(COUNTIFS('食事提供加算(2026.06.01)（非表示）'!$C$2:$C$140,$A387,'食事提供加算(2026.06.01)（非表示）'!$E$2:$E$140,$H387)&gt;0,"●","")</f>
        <v/>
      </c>
      <c r="H387" s="51" t="str">
        <f t="shared" si="6"/>
        <v>17</v>
      </c>
      <c r="I387" s="38" t="s">
        <v>2018</v>
      </c>
      <c r="J387" s="35"/>
      <c r="K387" s="33" t="s">
        <v>1028</v>
      </c>
      <c r="L387" s="38" t="s">
        <v>1326</v>
      </c>
      <c r="M387" s="35" t="s">
        <v>1056</v>
      </c>
      <c r="N387" s="35" t="s">
        <v>798</v>
      </c>
      <c r="O387" s="67">
        <v>40269</v>
      </c>
      <c r="P387" s="65">
        <v>46843</v>
      </c>
      <c r="Q387" s="72"/>
      <c r="R387" s="72"/>
      <c r="S387" s="72"/>
      <c r="T387" s="76" t="str">
        <v>02大沢野地域</v>
      </c>
      <c r="U387" s="76" t="str">
        <v>53船峅地区</v>
      </c>
    </row>
    <row r="388" spans="1:21" s="29" customFormat="1" ht="33">
      <c r="A388" s="35">
        <v>1610100933</v>
      </c>
      <c r="B388" s="44" t="s">
        <v>530</v>
      </c>
      <c r="C388" s="50" t="s">
        <v>194</v>
      </c>
      <c r="D388" s="33">
        <v>50</v>
      </c>
      <c r="E388" s="35"/>
      <c r="F388" s="51"/>
      <c r="G388" s="51" t="str">
        <f>IF(COUNTIFS('食事提供加算(2026.06.01)（非表示）'!$C$2:$C$140,$A388,'食事提供加算(2026.06.01)（非表示）'!$E$2:$E$140,$H388)&gt;0,"●","")</f>
        <v/>
      </c>
      <c r="H388" s="51" t="str">
        <f t="shared" si="6"/>
        <v>17</v>
      </c>
      <c r="I388" s="38" t="s">
        <v>2018</v>
      </c>
      <c r="J388" s="35"/>
      <c r="K388" s="33" t="s">
        <v>1028</v>
      </c>
      <c r="L388" s="38" t="s">
        <v>1326</v>
      </c>
      <c r="M388" s="35" t="s">
        <v>1056</v>
      </c>
      <c r="N388" s="35" t="s">
        <v>798</v>
      </c>
      <c r="O388" s="67">
        <v>40269</v>
      </c>
      <c r="P388" s="65">
        <v>46843</v>
      </c>
      <c r="Q388" s="72"/>
      <c r="R388" s="72"/>
      <c r="S388" s="72"/>
      <c r="T388" s="76" t="str">
        <v>02大沢野地域</v>
      </c>
      <c r="U388" s="76" t="str">
        <v>53船峅地区</v>
      </c>
    </row>
    <row r="389" spans="1:21" s="29" customFormat="1" ht="33">
      <c r="A389" s="35">
        <v>1610100115</v>
      </c>
      <c r="B389" s="44" t="s">
        <v>319</v>
      </c>
      <c r="C389" s="50" t="s">
        <v>194</v>
      </c>
      <c r="D389" s="35">
        <v>58</v>
      </c>
      <c r="E389" s="35"/>
      <c r="F389" s="51"/>
      <c r="G389" s="51" t="str">
        <f>IF(COUNTIFS('食事提供加算(2026.06.01)（非表示）'!$C$2:$C$140,$A389,'食事提供加算(2026.06.01)（非表示）'!$E$2:$E$140,$H389)&gt;0,"●","")</f>
        <v/>
      </c>
      <c r="H389" s="51" t="str">
        <f t="shared" si="6"/>
        <v>17</v>
      </c>
      <c r="I389" s="38" t="s">
        <v>2021</v>
      </c>
      <c r="J389" s="35"/>
      <c r="K389" s="35" t="s">
        <v>1109</v>
      </c>
      <c r="L389" s="39" t="s">
        <v>1234</v>
      </c>
      <c r="M389" s="35" t="s">
        <v>1622</v>
      </c>
      <c r="N389" s="35" t="s">
        <v>1691</v>
      </c>
      <c r="O389" s="67">
        <v>40634</v>
      </c>
      <c r="P389" s="67">
        <v>47208</v>
      </c>
      <c r="Q389" s="72"/>
      <c r="R389" s="72"/>
      <c r="S389" s="72"/>
      <c r="T389" s="76" t="str">
        <v>04八尾地域</v>
      </c>
      <c r="U389" s="76" t="str">
        <v>66野積地区</v>
      </c>
    </row>
    <row r="390" spans="1:21" s="29" customFormat="1" ht="33">
      <c r="A390" s="35">
        <v>1610100024</v>
      </c>
      <c r="B390" s="44" t="s">
        <v>185</v>
      </c>
      <c r="C390" s="50" t="s">
        <v>194</v>
      </c>
      <c r="D390" s="35">
        <v>69</v>
      </c>
      <c r="E390" s="35"/>
      <c r="F390" s="51"/>
      <c r="G390" s="51" t="str">
        <f>IF(COUNTIFS('食事提供加算(2026.06.01)（非表示）'!$C$2:$C$140,$A390,'食事提供加算(2026.06.01)（非表示）'!$E$2:$E$140,$H390)&gt;0,"●","")</f>
        <v/>
      </c>
      <c r="H390" s="51" t="str">
        <f t="shared" si="6"/>
        <v>17</v>
      </c>
      <c r="I390" s="38" t="s">
        <v>2017</v>
      </c>
      <c r="J390" s="35"/>
      <c r="K390" s="33" t="s">
        <v>1106</v>
      </c>
      <c r="L390" s="38" t="s">
        <v>1324</v>
      </c>
      <c r="M390" s="35" t="s">
        <v>1619</v>
      </c>
      <c r="N390" s="35" t="s">
        <v>1883</v>
      </c>
      <c r="O390" s="67">
        <v>41000</v>
      </c>
      <c r="P390" s="67">
        <v>47573</v>
      </c>
      <c r="Q390" s="72"/>
      <c r="R390" s="72"/>
      <c r="S390" s="72"/>
      <c r="T390" s="76" t="str">
        <v>01富山地域</v>
      </c>
      <c r="U390" s="76" t="str">
        <v>23針原</v>
      </c>
    </row>
    <row r="391" spans="1:21" s="29" customFormat="1" ht="33">
      <c r="A391" s="35">
        <v>1610100040</v>
      </c>
      <c r="B391" s="44" t="s">
        <v>417</v>
      </c>
      <c r="C391" s="50" t="s">
        <v>194</v>
      </c>
      <c r="D391" s="35">
        <v>30</v>
      </c>
      <c r="E391" s="35"/>
      <c r="F391" s="51"/>
      <c r="G391" s="51" t="str">
        <f>IF(COUNTIFS('食事提供加算(2026.06.01)（非表示）'!$C$2:$C$140,$A391,'食事提供加算(2026.06.01)（非表示）'!$E$2:$E$140,$H391)&gt;0,"●","")</f>
        <v/>
      </c>
      <c r="H391" s="51" t="str">
        <f t="shared" si="6"/>
        <v>17</v>
      </c>
      <c r="I391" s="38" t="s">
        <v>2017</v>
      </c>
      <c r="J391" s="35"/>
      <c r="K391" s="35" t="s">
        <v>1106</v>
      </c>
      <c r="L391" s="38" t="s">
        <v>1324</v>
      </c>
      <c r="M391" s="35" t="s">
        <v>1638</v>
      </c>
      <c r="N391" s="35" t="s">
        <v>1063</v>
      </c>
      <c r="O391" s="67">
        <v>41000</v>
      </c>
      <c r="P391" s="67">
        <v>47573</v>
      </c>
      <c r="Q391" s="72"/>
      <c r="R391" s="72"/>
      <c r="S391" s="72"/>
      <c r="T391" s="76" t="str">
        <v>01富山地域</v>
      </c>
      <c r="U391" s="76" t="str">
        <v>23針原</v>
      </c>
    </row>
    <row r="392" spans="1:21" s="29" customFormat="1" ht="49.5">
      <c r="A392" s="35">
        <v>1610100123</v>
      </c>
      <c r="B392" s="44" t="s">
        <v>476</v>
      </c>
      <c r="C392" s="50" t="s">
        <v>194</v>
      </c>
      <c r="D392" s="35">
        <v>60</v>
      </c>
      <c r="E392" s="35"/>
      <c r="F392" s="51"/>
      <c r="G392" s="51" t="str">
        <f>IF(COUNTIFS('食事提供加算(2026.06.01)（非表示）'!$C$2:$C$140,$A392,'食事提供加算(2026.06.01)（非表示）'!$E$2:$E$140,$H392)&gt;0,"●","")</f>
        <v/>
      </c>
      <c r="H392" s="51" t="str">
        <f t="shared" si="6"/>
        <v>17</v>
      </c>
      <c r="I392" s="38" t="s">
        <v>2023</v>
      </c>
      <c r="J392" s="35"/>
      <c r="K392" s="35" t="s">
        <v>1110</v>
      </c>
      <c r="L392" s="38" t="s">
        <v>499</v>
      </c>
      <c r="M392" s="35" t="s">
        <v>1623</v>
      </c>
      <c r="N392" s="35" t="s">
        <v>1538</v>
      </c>
      <c r="O392" s="67">
        <v>41000</v>
      </c>
      <c r="P392" s="67">
        <v>47573</v>
      </c>
      <c r="Q392" s="72"/>
      <c r="R392" s="72"/>
      <c r="S392" s="72"/>
      <c r="T392" s="76" t="str">
        <v>06山田地域</v>
      </c>
      <c r="U392" s="76" t="str">
        <v>80山田東部地区</v>
      </c>
    </row>
    <row r="393" spans="1:21" s="29" customFormat="1" ht="49.5">
      <c r="A393" s="35">
        <v>1630100012</v>
      </c>
      <c r="B393" s="44" t="s">
        <v>415</v>
      </c>
      <c r="C393" s="50" t="s">
        <v>126</v>
      </c>
      <c r="D393" s="35"/>
      <c r="E393" s="35"/>
      <c r="F393" s="51"/>
      <c r="G393" s="51" t="str">
        <f>IF(COUNTIFS('食事提供加算(2026.06.01)（非表示）'!$C$2:$C$140,$A393,'食事提供加算(2026.06.01)（非表示）'!$E$2:$E$140,$H393)&gt;0,"●","")</f>
        <v/>
      </c>
      <c r="H393" s="51" t="str">
        <f t="shared" si="6"/>
        <v>18</v>
      </c>
      <c r="I393" s="38" t="s">
        <v>2076</v>
      </c>
      <c r="J393" s="35"/>
      <c r="K393" s="35" t="s">
        <v>1207</v>
      </c>
      <c r="L393" s="38" t="s">
        <v>1456</v>
      </c>
      <c r="M393" s="35" t="s">
        <v>1368</v>
      </c>
      <c r="N393" s="35" t="s">
        <v>908</v>
      </c>
      <c r="O393" s="67">
        <v>41000</v>
      </c>
      <c r="P393" s="67">
        <v>47573</v>
      </c>
      <c r="Q393" s="72"/>
      <c r="R393" s="72"/>
      <c r="S393" s="72"/>
      <c r="T393" s="76" t="str">
        <v>01富山地域</v>
      </c>
      <c r="U393" s="76" t="str">
        <v>04八人町</v>
      </c>
    </row>
    <row r="394" spans="1:21" s="29" customFormat="1" ht="49.5">
      <c r="A394" s="35">
        <v>1630100038</v>
      </c>
      <c r="B394" s="44" t="s">
        <v>826</v>
      </c>
      <c r="C394" s="50" t="s">
        <v>126</v>
      </c>
      <c r="D394" s="35"/>
      <c r="E394" s="35"/>
      <c r="F394" s="51"/>
      <c r="G394" s="51" t="str">
        <f>IF(COUNTIFS('食事提供加算(2026.06.01)（非表示）'!$C$2:$C$140,$A394,'食事提供加算(2026.06.01)（非表示）'!$E$2:$E$140,$H394)&gt;0,"●","")</f>
        <v/>
      </c>
      <c r="H394" s="51" t="str">
        <f t="shared" si="6"/>
        <v>18</v>
      </c>
      <c r="I394" s="38" t="s">
        <v>2018</v>
      </c>
      <c r="J394" s="35"/>
      <c r="K394" s="33" t="s">
        <v>1028</v>
      </c>
      <c r="L394" s="38" t="s">
        <v>1326</v>
      </c>
      <c r="M394" s="35" t="s">
        <v>1767</v>
      </c>
      <c r="N394" s="35" t="s">
        <v>798</v>
      </c>
      <c r="O394" s="67">
        <v>41000</v>
      </c>
      <c r="P394" s="67">
        <v>47573</v>
      </c>
      <c r="Q394" s="72"/>
      <c r="R394" s="72"/>
      <c r="S394" s="72"/>
      <c r="T394" s="76" t="str">
        <v>02大沢野地域</v>
      </c>
      <c r="U394" s="76" t="str">
        <v>53船峅地区</v>
      </c>
    </row>
    <row r="395" spans="1:21" s="29" customFormat="1" ht="49.5">
      <c r="A395" s="35">
        <v>1630100087</v>
      </c>
      <c r="B395" s="44" t="s">
        <v>713</v>
      </c>
      <c r="C395" s="50" t="s">
        <v>126</v>
      </c>
      <c r="D395" s="35"/>
      <c r="E395" s="35"/>
      <c r="F395" s="51"/>
      <c r="G395" s="51" t="str">
        <f>IF(COUNTIFS('食事提供加算(2026.06.01)（非表示）'!$C$2:$C$140,$A395,'食事提供加算(2026.06.01)（非表示）'!$E$2:$E$140,$H395)&gt;0,"●","")</f>
        <v/>
      </c>
      <c r="H395" s="51" t="str">
        <f t="shared" si="6"/>
        <v>18</v>
      </c>
      <c r="I395" s="38" t="s">
        <v>1193</v>
      </c>
      <c r="J395" s="35"/>
      <c r="K395" s="35" t="s">
        <v>1166</v>
      </c>
      <c r="L395" s="38" t="s">
        <v>59</v>
      </c>
      <c r="M395" s="35" t="s">
        <v>1710</v>
      </c>
      <c r="N395" s="35" t="s">
        <v>1776</v>
      </c>
      <c r="O395" s="67">
        <v>41000</v>
      </c>
      <c r="P395" s="67">
        <v>47573</v>
      </c>
      <c r="Q395" s="72"/>
      <c r="R395" s="72"/>
      <c r="S395" s="72"/>
      <c r="T395" s="76" t="str">
        <v>01富山地域</v>
      </c>
      <c r="U395" s="76" t="str">
        <v>42寒江</v>
      </c>
    </row>
    <row r="396" spans="1:21" s="29" customFormat="1" ht="49.5">
      <c r="A396" s="35">
        <v>1630100145</v>
      </c>
      <c r="B396" s="38" t="s">
        <v>134</v>
      </c>
      <c r="C396" s="50" t="s">
        <v>126</v>
      </c>
      <c r="D396" s="33"/>
      <c r="E396" s="35"/>
      <c r="F396" s="51"/>
      <c r="G396" s="51" t="str">
        <f>IF(COUNTIFS('食事提供加算(2026.06.01)（非表示）'!$C$2:$C$140,$A396,'食事提供加算(2026.06.01)（非表示）'!$E$2:$E$140,$H396)&gt;0,"●","")</f>
        <v/>
      </c>
      <c r="H396" s="51" t="str">
        <f t="shared" si="6"/>
        <v>18</v>
      </c>
      <c r="I396" s="38" t="s">
        <v>2017</v>
      </c>
      <c r="J396" s="35"/>
      <c r="K396" s="35" t="s">
        <v>1106</v>
      </c>
      <c r="L396" s="38" t="s">
        <v>1324</v>
      </c>
      <c r="M396" s="35" t="s">
        <v>377</v>
      </c>
      <c r="N396" s="63" t="s">
        <v>1179</v>
      </c>
      <c r="O396" s="67">
        <v>41362</v>
      </c>
      <c r="P396" s="65">
        <v>47938</v>
      </c>
      <c r="Q396" s="72"/>
      <c r="R396" s="72"/>
      <c r="S396" s="72"/>
      <c r="T396" s="76" t="str">
        <v>01富山地域</v>
      </c>
      <c r="U396" s="76" t="str">
        <v>23針原</v>
      </c>
    </row>
    <row r="397" spans="1:21" s="29" customFormat="1" ht="49.5">
      <c r="A397" s="35">
        <v>1630100194</v>
      </c>
      <c r="B397" s="44" t="s">
        <v>116</v>
      </c>
      <c r="C397" s="50" t="s">
        <v>126</v>
      </c>
      <c r="D397" s="35"/>
      <c r="E397" s="35"/>
      <c r="F397" s="51"/>
      <c r="G397" s="51" t="str">
        <f>IF(COUNTIFS('食事提供加算(2026.06.01)（非表示）'!$C$2:$C$140,$A397,'食事提供加算(2026.06.01)（非表示）'!$E$2:$E$140,$H397)&gt;0,"●","")</f>
        <v/>
      </c>
      <c r="H397" s="51" t="str">
        <f t="shared" si="6"/>
        <v>18</v>
      </c>
      <c r="I397" s="38" t="s">
        <v>1990</v>
      </c>
      <c r="J397" s="35"/>
      <c r="K397" s="35" t="s">
        <v>793</v>
      </c>
      <c r="L397" s="40" t="s">
        <v>422</v>
      </c>
      <c r="M397" s="35" t="s">
        <v>1537</v>
      </c>
      <c r="N397" s="35" t="s">
        <v>1414</v>
      </c>
      <c r="O397" s="67">
        <v>41760</v>
      </c>
      <c r="P397" s="67">
        <v>48334</v>
      </c>
      <c r="Q397" s="72"/>
      <c r="R397" s="72"/>
      <c r="S397" s="72"/>
      <c r="T397" s="76" t="str">
        <v>01富山地域</v>
      </c>
      <c r="U397" s="76" t="str">
        <v>11堀川</v>
      </c>
    </row>
    <row r="398" spans="1:21" s="29" customFormat="1" ht="49.5">
      <c r="A398" s="35">
        <v>1630100079</v>
      </c>
      <c r="B398" s="44" t="s">
        <v>839</v>
      </c>
      <c r="C398" s="50" t="s">
        <v>126</v>
      </c>
      <c r="D398" s="35"/>
      <c r="E398" s="35"/>
      <c r="F398" s="51"/>
      <c r="G398" s="51" t="str">
        <f>IF(COUNTIFS('食事提供加算(2026.06.01)（非表示）'!$C$2:$C$140,$A398,'食事提供加算(2026.06.01)（非表示）'!$E$2:$E$140,$H398)&gt;0,"●","")</f>
        <v/>
      </c>
      <c r="H398" s="51" t="str">
        <f t="shared" si="6"/>
        <v>18</v>
      </c>
      <c r="I398" s="38" t="s">
        <v>2025</v>
      </c>
      <c r="J398" s="35"/>
      <c r="K398" s="35" t="s">
        <v>166</v>
      </c>
      <c r="L398" s="38" t="s">
        <v>70</v>
      </c>
      <c r="M398" s="35" t="s">
        <v>375</v>
      </c>
      <c r="N398" s="35" t="s">
        <v>1888</v>
      </c>
      <c r="O398" s="67">
        <v>42491</v>
      </c>
      <c r="P398" s="67">
        <v>46873</v>
      </c>
      <c r="Q398" s="72"/>
      <c r="R398" s="72"/>
      <c r="S398" s="72"/>
      <c r="T398" s="76" t="str">
        <v>01富山地域</v>
      </c>
      <c r="U398" s="76" t="str">
        <v>16桜谷</v>
      </c>
    </row>
    <row r="399" spans="1:21" s="29" customFormat="1" ht="49.5">
      <c r="A399" s="35">
        <v>1630100293</v>
      </c>
      <c r="B399" s="44" t="s">
        <v>799</v>
      </c>
      <c r="C399" s="50" t="s">
        <v>126</v>
      </c>
      <c r="D399" s="35"/>
      <c r="E399" s="35"/>
      <c r="F399" s="51"/>
      <c r="G399" s="51" t="str">
        <f>IF(COUNTIFS('食事提供加算(2026.06.01)（非表示）'!$C$2:$C$140,$A399,'食事提供加算(2026.06.01)（非表示）'!$E$2:$E$140,$H399)&gt;0,"●","")</f>
        <v/>
      </c>
      <c r="H399" s="51" t="str">
        <f t="shared" si="6"/>
        <v>18</v>
      </c>
      <c r="I399" s="38" t="s">
        <v>496</v>
      </c>
      <c r="J399" s="35"/>
      <c r="K399" s="35" t="s">
        <v>1061</v>
      </c>
      <c r="L399" s="38" t="s">
        <v>1394</v>
      </c>
      <c r="M399" s="35" t="s">
        <v>1404</v>
      </c>
      <c r="N399" s="35" t="s">
        <v>1903</v>
      </c>
      <c r="O399" s="67">
        <v>42917</v>
      </c>
      <c r="P399" s="67">
        <v>47299</v>
      </c>
      <c r="Q399" s="72"/>
      <c r="R399" s="72"/>
      <c r="S399" s="72"/>
      <c r="T399" s="76" t="str">
        <v>02大沢野地域</v>
      </c>
      <c r="U399" s="76" t="str">
        <v>54大沢野地区</v>
      </c>
    </row>
    <row r="400" spans="1:21" s="29" customFormat="1" ht="49.5">
      <c r="A400" s="35">
        <v>1630100350</v>
      </c>
      <c r="B400" s="44" t="s">
        <v>841</v>
      </c>
      <c r="C400" s="50" t="s">
        <v>126</v>
      </c>
      <c r="D400" s="35"/>
      <c r="E400" s="35"/>
      <c r="F400" s="51"/>
      <c r="G400" s="51" t="str">
        <f>IF(COUNTIFS('食事提供加算(2026.06.01)（非表示）'!$C$2:$C$140,$A400,'食事提供加算(2026.06.01)（非表示）'!$E$2:$E$140,$H400)&gt;0,"●","")</f>
        <v/>
      </c>
      <c r="H400" s="51" t="str">
        <f t="shared" si="6"/>
        <v>18</v>
      </c>
      <c r="I400" s="38" t="s">
        <v>757</v>
      </c>
      <c r="J400" s="35"/>
      <c r="K400" s="35" t="s">
        <v>642</v>
      </c>
      <c r="L400" s="38" t="s">
        <v>1458</v>
      </c>
      <c r="M400" s="35" t="s">
        <v>1768</v>
      </c>
      <c r="N400" s="35" t="s">
        <v>1038</v>
      </c>
      <c r="O400" s="67">
        <v>43891</v>
      </c>
      <c r="P400" s="67">
        <v>48272</v>
      </c>
      <c r="Q400" s="72"/>
      <c r="R400" s="72"/>
      <c r="S400" s="72"/>
      <c r="T400" s="76" t="str">
        <v>01富山地域</v>
      </c>
      <c r="U400" s="76" t="str">
        <v>32蜷川</v>
      </c>
    </row>
    <row r="401" spans="1:21" s="29" customFormat="1" ht="49.5">
      <c r="A401" s="35">
        <v>1630100376</v>
      </c>
      <c r="B401" s="44" t="s">
        <v>100</v>
      </c>
      <c r="C401" s="50" t="s">
        <v>126</v>
      </c>
      <c r="D401" s="35"/>
      <c r="E401" s="35"/>
      <c r="F401" s="51"/>
      <c r="G401" s="51" t="str">
        <f>IF(COUNTIFS('食事提供加算(2026.06.01)（非表示）'!$C$2:$C$140,$A401,'食事提供加算(2026.06.01)（非表示）'!$E$2:$E$140,$H401)&gt;0,"●","")</f>
        <v/>
      </c>
      <c r="H401" s="51" t="str">
        <f t="shared" si="6"/>
        <v>18</v>
      </c>
      <c r="I401" s="38" t="s">
        <v>2077</v>
      </c>
      <c r="J401" s="35"/>
      <c r="K401" s="35" t="s">
        <v>928</v>
      </c>
      <c r="L401" s="38" t="s">
        <v>33</v>
      </c>
      <c r="M401" s="35" t="s">
        <v>1769</v>
      </c>
      <c r="N401" s="35" t="s">
        <v>886</v>
      </c>
      <c r="O401" s="67">
        <v>43952</v>
      </c>
      <c r="P401" s="67">
        <v>48334</v>
      </c>
      <c r="Q401" s="72"/>
      <c r="R401" s="72"/>
      <c r="S401" s="72"/>
      <c r="T401" s="76" t="str">
        <v>01富山地域</v>
      </c>
      <c r="U401" s="76" t="str">
        <v>07清水町</v>
      </c>
    </row>
    <row r="402" spans="1:21" s="29" customFormat="1" ht="49.5">
      <c r="A402" s="35">
        <v>1630100384</v>
      </c>
      <c r="B402" s="44" t="s">
        <v>356</v>
      </c>
      <c r="C402" s="50" t="s">
        <v>126</v>
      </c>
      <c r="D402" s="35"/>
      <c r="E402" s="35"/>
      <c r="F402" s="51"/>
      <c r="G402" s="51" t="str">
        <f>IF(COUNTIFS('食事提供加算(2026.06.01)（非表示）'!$C$2:$C$140,$A402,'食事提供加算(2026.06.01)（非表示）'!$E$2:$E$140,$H402)&gt;0,"●","")</f>
        <v/>
      </c>
      <c r="H402" s="51" t="str">
        <f t="shared" si="6"/>
        <v>18</v>
      </c>
      <c r="I402" s="38" t="s">
        <v>1849</v>
      </c>
      <c r="J402" s="35"/>
      <c r="K402" s="35" t="s">
        <v>1187</v>
      </c>
      <c r="L402" s="38" t="s">
        <v>1421</v>
      </c>
      <c r="M402" s="35" t="s">
        <v>1742</v>
      </c>
      <c r="N402" s="35"/>
      <c r="O402" s="67">
        <v>44044</v>
      </c>
      <c r="P402" s="67">
        <v>46234</v>
      </c>
      <c r="Q402" s="72"/>
      <c r="R402" s="72"/>
      <c r="S402" s="72"/>
      <c r="T402" s="76" t="str">
        <v>01富山地域</v>
      </c>
      <c r="U402" s="76" t="str">
        <v>24豊田</v>
      </c>
    </row>
    <row r="403" spans="1:21" s="29" customFormat="1" ht="49.5">
      <c r="A403" s="35">
        <v>1630100418</v>
      </c>
      <c r="B403" s="44" t="s">
        <v>843</v>
      </c>
      <c r="C403" s="50" t="s">
        <v>126</v>
      </c>
      <c r="D403" s="35"/>
      <c r="E403" s="35"/>
      <c r="F403" s="51"/>
      <c r="G403" s="51" t="str">
        <f>IF(COUNTIFS('食事提供加算(2026.06.01)（非表示）'!$C$2:$C$140,$A403,'食事提供加算(2026.06.01)（非表示）'!$E$2:$E$140,$H403)&gt;0,"●","")</f>
        <v/>
      </c>
      <c r="H403" s="51" t="str">
        <f t="shared" si="6"/>
        <v>18</v>
      </c>
      <c r="I403" s="38" t="s">
        <v>1470</v>
      </c>
      <c r="J403" s="35"/>
      <c r="K403" s="35" t="s">
        <v>1162</v>
      </c>
      <c r="L403" s="38" t="s">
        <v>1461</v>
      </c>
      <c r="M403" s="35" t="s">
        <v>1770</v>
      </c>
      <c r="N403" s="35" t="s">
        <v>779</v>
      </c>
      <c r="O403" s="67">
        <v>44774</v>
      </c>
      <c r="P403" s="67">
        <v>46966</v>
      </c>
      <c r="Q403" s="72"/>
      <c r="R403" s="72"/>
      <c r="S403" s="72"/>
      <c r="T403" s="76" t="str">
        <v>01富山地域</v>
      </c>
      <c r="U403" s="76" t="str">
        <v>35月岡</v>
      </c>
    </row>
    <row r="404" spans="1:21" s="29" customFormat="1" ht="49.5">
      <c r="A404" s="35">
        <v>1630100434</v>
      </c>
      <c r="B404" s="44" t="s">
        <v>145</v>
      </c>
      <c r="C404" s="50" t="s">
        <v>126</v>
      </c>
      <c r="D404" s="35"/>
      <c r="E404" s="35"/>
      <c r="F404" s="51"/>
      <c r="G404" s="51" t="str">
        <f>IF(COUNTIFS('食事提供加算(2026.06.01)（非表示）'!$C$2:$C$140,$A404,'食事提供加算(2026.06.01)（非表示）'!$E$2:$E$140,$H404)&gt;0,"●","")</f>
        <v/>
      </c>
      <c r="H404" s="51" t="str">
        <f t="shared" si="6"/>
        <v>18</v>
      </c>
      <c r="I404" s="38" t="s">
        <v>2069</v>
      </c>
      <c r="J404" s="35"/>
      <c r="K404" s="35" t="s">
        <v>1047</v>
      </c>
      <c r="L404" s="38" t="s">
        <v>1463</v>
      </c>
      <c r="M404" s="35" t="s">
        <v>410</v>
      </c>
      <c r="N404" s="35" t="s">
        <v>1526</v>
      </c>
      <c r="O404" s="67">
        <v>44958</v>
      </c>
      <c r="P404" s="67">
        <v>47149</v>
      </c>
      <c r="Q404" s="72"/>
      <c r="R404" s="72"/>
      <c r="S404" s="72"/>
      <c r="T404" s="76" t="str">
        <v>01富山地域</v>
      </c>
      <c r="U404" s="76" t="str">
        <v>10光陽</v>
      </c>
    </row>
    <row r="405" spans="1:21" s="29" customFormat="1" ht="49.5">
      <c r="A405" s="35">
        <v>1630100459</v>
      </c>
      <c r="B405" s="44" t="s">
        <v>481</v>
      </c>
      <c r="C405" s="50" t="s">
        <v>126</v>
      </c>
      <c r="D405" s="35"/>
      <c r="E405" s="35"/>
      <c r="F405" s="51"/>
      <c r="G405" s="51" t="str">
        <f>IF(COUNTIFS('食事提供加算(2026.06.01)（非表示）'!$C$2:$C$140,$A405,'食事提供加算(2026.06.01)（非表示）'!$E$2:$E$140,$H405)&gt;0,"●","")</f>
        <v/>
      </c>
      <c r="H405" s="51" t="str">
        <f t="shared" si="6"/>
        <v>18</v>
      </c>
      <c r="I405" s="38" t="s">
        <v>1700</v>
      </c>
      <c r="J405" s="35"/>
      <c r="K405" s="35" t="s">
        <v>1100</v>
      </c>
      <c r="L405" s="38" t="s">
        <v>334</v>
      </c>
      <c r="M405" s="35" t="s">
        <v>1120</v>
      </c>
      <c r="N405" s="35" t="s">
        <v>1948</v>
      </c>
      <c r="O405" s="67">
        <v>45200</v>
      </c>
      <c r="P405" s="67">
        <v>47391</v>
      </c>
      <c r="Q405" s="72"/>
      <c r="R405" s="72"/>
      <c r="S405" s="72"/>
      <c r="T405" s="76" t="str">
        <v>01富山地域</v>
      </c>
      <c r="U405" s="76" t="str">
        <v>33新保</v>
      </c>
    </row>
    <row r="406" spans="1:21" s="29" customFormat="1" ht="49.5">
      <c r="A406" s="35">
        <v>1630100509</v>
      </c>
      <c r="B406" s="44" t="s">
        <v>688</v>
      </c>
      <c r="C406" s="50" t="s">
        <v>126</v>
      </c>
      <c r="D406" s="35"/>
      <c r="E406" s="35"/>
      <c r="F406" s="51"/>
      <c r="G406" s="51" t="str">
        <f>IF(COUNTIFS('食事提供加算(2026.06.01)（非表示）'!$C$2:$C$140,$A406,'食事提供加算(2026.06.01)（非表示）'!$E$2:$E$140,$H406)&gt;0,"●","")</f>
        <v/>
      </c>
      <c r="H406" s="51" t="str">
        <f t="shared" si="6"/>
        <v>18</v>
      </c>
      <c r="I406" s="38" t="s">
        <v>2078</v>
      </c>
      <c r="J406" s="35"/>
      <c r="K406" s="35" t="s">
        <v>1119</v>
      </c>
      <c r="L406" s="38" t="s">
        <v>1465</v>
      </c>
      <c r="M406" s="35" t="s">
        <v>1310</v>
      </c>
      <c r="N406" s="35" t="s">
        <v>1906</v>
      </c>
      <c r="O406" s="67">
        <v>45658</v>
      </c>
      <c r="P406" s="67">
        <v>47848</v>
      </c>
      <c r="Q406" s="72"/>
      <c r="R406" s="72"/>
      <c r="S406" s="72"/>
      <c r="T406" s="76" t="str">
        <v>05婦中地域</v>
      </c>
      <c r="U406" s="76" t="str">
        <v>73婦中熊野地区</v>
      </c>
    </row>
    <row r="407" spans="1:21" s="29" customFormat="1" ht="49.5">
      <c r="A407" s="35">
        <v>1630100053</v>
      </c>
      <c r="B407" s="44" t="s">
        <v>766</v>
      </c>
      <c r="C407" s="50" t="s">
        <v>126</v>
      </c>
      <c r="D407" s="35"/>
      <c r="E407" s="35"/>
      <c r="F407" s="51"/>
      <c r="G407" s="51" t="str">
        <f>IF(COUNTIFS('食事提供加算(2026.06.01)（非表示）'!$C$2:$C$140,$A407,'食事提供加算(2026.06.01)（非表示）'!$E$2:$E$140,$H407)&gt;0,"●","")</f>
        <v/>
      </c>
      <c r="H407" s="51" t="str">
        <f t="shared" si="6"/>
        <v>18</v>
      </c>
      <c r="I407" s="38" t="s">
        <v>1518</v>
      </c>
      <c r="J407" s="35"/>
      <c r="K407" s="35" t="s">
        <v>0</v>
      </c>
      <c r="L407" s="38" t="s">
        <v>1395</v>
      </c>
      <c r="M407" s="35" t="s">
        <v>1771</v>
      </c>
      <c r="N407" s="35" t="s">
        <v>1933</v>
      </c>
      <c r="O407" s="67">
        <v>41000</v>
      </c>
      <c r="P407" s="67">
        <v>47573</v>
      </c>
      <c r="Q407" s="72"/>
      <c r="R407" s="72"/>
      <c r="S407" s="72"/>
      <c r="T407" s="76" t="str">
        <v>01富山地域</v>
      </c>
      <c r="U407" s="76" t="str">
        <v>40呉羽</v>
      </c>
    </row>
    <row r="408" spans="1:21" s="29" customFormat="1" ht="49.5">
      <c r="A408" s="34">
        <v>1630100483</v>
      </c>
      <c r="B408" s="40" t="s">
        <v>698</v>
      </c>
      <c r="C408" s="50" t="s">
        <v>126</v>
      </c>
      <c r="D408" s="34"/>
      <c r="E408" s="35"/>
      <c r="F408" s="51"/>
      <c r="G408" s="51" t="str">
        <f>IF(COUNTIFS('食事提供加算(2026.06.01)（非表示）'!$C$2:$C$140,$A408,'食事提供加算(2026.06.01)（非表示）'!$E$2:$E$140,$H408)&gt;0,"●","")</f>
        <v/>
      </c>
      <c r="H408" s="51" t="str">
        <f t="shared" si="6"/>
        <v>18</v>
      </c>
      <c r="I408" s="38" t="s">
        <v>966</v>
      </c>
      <c r="J408" s="35"/>
      <c r="K408" s="35" t="s">
        <v>329</v>
      </c>
      <c r="L408" s="40" t="s">
        <v>385</v>
      </c>
      <c r="M408" s="34" t="s">
        <v>1736</v>
      </c>
      <c r="N408" s="33" t="s">
        <v>291</v>
      </c>
      <c r="O408" s="67">
        <v>45505</v>
      </c>
      <c r="P408" s="67">
        <v>47695</v>
      </c>
      <c r="Q408" s="72"/>
      <c r="R408" s="72"/>
      <c r="S408" s="72"/>
      <c r="T408" s="76" t="str">
        <v>01富山地域</v>
      </c>
      <c r="U408" s="59" t="str">
        <v>28藤ノ木</v>
      </c>
    </row>
    <row r="409" spans="1:21" s="29" customFormat="1" ht="49.5">
      <c r="A409" s="34">
        <v>1630100533</v>
      </c>
      <c r="B409" s="43" t="s">
        <v>120</v>
      </c>
      <c r="C409" s="50" t="s">
        <v>126</v>
      </c>
      <c r="D409" s="34"/>
      <c r="E409" s="35"/>
      <c r="F409" s="51"/>
      <c r="G409" s="51" t="str">
        <f>IF(COUNTIFS('食事提供加算(2026.06.01)（非表示）'!$C$2:$C$140,$A409,'食事提供加算(2026.06.01)（非表示）'!$E$2:$E$140,$H409)&gt;0,"●","")</f>
        <v/>
      </c>
      <c r="H409" s="51" t="str">
        <f t="shared" si="6"/>
        <v>18</v>
      </c>
      <c r="I409" s="39" t="s">
        <v>2059</v>
      </c>
      <c r="J409" s="35"/>
      <c r="K409" s="54" t="s">
        <v>1104</v>
      </c>
      <c r="L409" s="43" t="s">
        <v>1466</v>
      </c>
      <c r="M409" s="37" t="s">
        <v>1772</v>
      </c>
      <c r="N409" s="51" t="s">
        <v>1252</v>
      </c>
      <c r="O409" s="67">
        <v>45839</v>
      </c>
      <c r="P409" s="67">
        <v>48029</v>
      </c>
      <c r="Q409" s="72"/>
      <c r="R409" s="72"/>
      <c r="S409" s="72"/>
      <c r="T409" s="76" t="str">
        <v>01富山地域</v>
      </c>
      <c r="U409" s="59" t="str">
        <v>33新保</v>
      </c>
    </row>
    <row r="410" spans="1:21" s="29" customFormat="1" ht="49.5">
      <c r="A410" s="34">
        <v>1630100541</v>
      </c>
      <c r="B410" s="43" t="s">
        <v>93</v>
      </c>
      <c r="C410" s="50" t="s">
        <v>126</v>
      </c>
      <c r="D410" s="34"/>
      <c r="E410" s="35"/>
      <c r="F410" s="51"/>
      <c r="G410" s="51" t="str">
        <f>IF(COUNTIFS('食事提供加算(2026.06.01)（非表示）'!$C$2:$C$140,$A410,'食事提供加算(2026.06.01)（非表示）'!$E$2:$E$140,$H410)&gt;0,"●","")</f>
        <v/>
      </c>
      <c r="H410" s="51" t="str">
        <f t="shared" si="6"/>
        <v>18</v>
      </c>
      <c r="I410" s="39" t="s">
        <v>2031</v>
      </c>
      <c r="J410" s="35"/>
      <c r="K410" s="54" t="s">
        <v>1209</v>
      </c>
      <c r="L410" s="43" t="s">
        <v>1467</v>
      </c>
      <c r="M410" s="37" t="s">
        <v>739</v>
      </c>
      <c r="N410" s="51" t="s">
        <v>1957</v>
      </c>
      <c r="O410" s="67">
        <v>45839</v>
      </c>
      <c r="P410" s="67">
        <v>48029</v>
      </c>
      <c r="Q410" s="72"/>
      <c r="R410" s="72"/>
      <c r="S410" s="72"/>
      <c r="T410" s="76" t="str">
        <v>01富山地域</v>
      </c>
      <c r="U410" s="59" t="str">
        <v>03安野屋</v>
      </c>
    </row>
    <row r="411" spans="1:21" s="29" customFormat="1" ht="49.5">
      <c r="A411" s="34">
        <v>1630100566</v>
      </c>
      <c r="B411" s="43" t="s">
        <v>162</v>
      </c>
      <c r="C411" s="50" t="s">
        <v>126</v>
      </c>
      <c r="D411" s="34"/>
      <c r="E411" s="35"/>
      <c r="F411" s="51"/>
      <c r="G411" s="51" t="str">
        <f>IF(COUNTIFS('食事提供加算(2026.06.01)（非表示）'!$C$2:$C$140,$A411,'食事提供加算(2026.06.01)（非表示）'!$E$2:$E$140,$H411)&gt;0,"●","")</f>
        <v/>
      </c>
      <c r="H411" s="51" t="str">
        <f t="shared" si="6"/>
        <v>18</v>
      </c>
      <c r="I411" s="39" t="s">
        <v>2079</v>
      </c>
      <c r="J411" s="35"/>
      <c r="K411" s="54" t="s">
        <v>850</v>
      </c>
      <c r="L411" s="43" t="s">
        <v>1254</v>
      </c>
      <c r="M411" s="37" t="s">
        <v>1773</v>
      </c>
      <c r="N411" s="51"/>
      <c r="O411" s="67">
        <v>46143</v>
      </c>
      <c r="P411" s="67">
        <v>48334</v>
      </c>
      <c r="Q411" s="72"/>
      <c r="R411" s="72"/>
      <c r="S411" s="72"/>
      <c r="T411" s="76" t="str">
        <v>05婦中地域</v>
      </c>
      <c r="U411" s="59" t="str">
        <v>69速星地区</v>
      </c>
    </row>
    <row r="412" spans="1:21" s="29" customFormat="1" ht="33">
      <c r="A412" s="35">
        <v>1630100012</v>
      </c>
      <c r="B412" s="44" t="s">
        <v>415</v>
      </c>
      <c r="C412" s="50" t="s">
        <v>135</v>
      </c>
      <c r="D412" s="35"/>
      <c r="E412" s="35"/>
      <c r="F412" s="51"/>
      <c r="G412" s="51" t="str">
        <f>IF(COUNTIFS('食事提供加算(2026.06.01)（非表示）'!$C$2:$C$140,$A412,'食事提供加算(2026.06.01)（非表示）'!$E$2:$E$140,$H412)&gt;0,"●","")</f>
        <v/>
      </c>
      <c r="H412" s="51" t="str">
        <f t="shared" si="6"/>
        <v>19</v>
      </c>
      <c r="I412" s="38" t="s">
        <v>2076</v>
      </c>
      <c r="J412" s="35"/>
      <c r="K412" s="35" t="s">
        <v>1207</v>
      </c>
      <c r="L412" s="38" t="s">
        <v>1456</v>
      </c>
      <c r="M412" s="35" t="s">
        <v>1368</v>
      </c>
      <c r="N412" s="35" t="s">
        <v>908</v>
      </c>
      <c r="O412" s="67">
        <v>41000</v>
      </c>
      <c r="P412" s="67">
        <v>47573</v>
      </c>
      <c r="Q412" s="72"/>
      <c r="R412" s="72"/>
      <c r="S412" s="72"/>
      <c r="T412" s="76" t="str">
        <v>01富山地域</v>
      </c>
      <c r="U412" s="59" t="str">
        <v>04八人町</v>
      </c>
    </row>
    <row r="413" spans="1:21" s="29" customFormat="1" ht="33">
      <c r="A413" s="35">
        <v>1630100038</v>
      </c>
      <c r="B413" s="44" t="s">
        <v>826</v>
      </c>
      <c r="C413" s="50" t="s">
        <v>135</v>
      </c>
      <c r="D413" s="35"/>
      <c r="E413" s="35"/>
      <c r="F413" s="51"/>
      <c r="G413" s="51" t="str">
        <f>IF(COUNTIFS('食事提供加算(2026.06.01)（非表示）'!$C$2:$C$140,$A413,'食事提供加算(2026.06.01)（非表示）'!$E$2:$E$140,$H413)&gt;0,"●","")</f>
        <v/>
      </c>
      <c r="H413" s="51" t="str">
        <f t="shared" si="6"/>
        <v>19</v>
      </c>
      <c r="I413" s="38" t="s">
        <v>2018</v>
      </c>
      <c r="J413" s="35"/>
      <c r="K413" s="33" t="s">
        <v>1028</v>
      </c>
      <c r="L413" s="38" t="s">
        <v>1326</v>
      </c>
      <c r="M413" s="35" t="s">
        <v>1767</v>
      </c>
      <c r="N413" s="35" t="s">
        <v>798</v>
      </c>
      <c r="O413" s="67">
        <v>41000</v>
      </c>
      <c r="P413" s="67">
        <v>47573</v>
      </c>
      <c r="Q413" s="72"/>
      <c r="R413" s="72"/>
      <c r="S413" s="72"/>
      <c r="T413" s="76" t="str">
        <v>02大沢野地域</v>
      </c>
      <c r="U413" s="76" t="str">
        <v>53船峅地区</v>
      </c>
    </row>
    <row r="414" spans="1:21" s="29" customFormat="1" ht="33">
      <c r="A414" s="35">
        <v>1630100053</v>
      </c>
      <c r="B414" s="44" t="s">
        <v>766</v>
      </c>
      <c r="C414" s="50" t="s">
        <v>135</v>
      </c>
      <c r="D414" s="35"/>
      <c r="E414" s="35"/>
      <c r="F414" s="51"/>
      <c r="G414" s="51" t="str">
        <f>IF(COUNTIFS('食事提供加算(2026.06.01)（非表示）'!$C$2:$C$140,$A414,'食事提供加算(2026.06.01)（非表示）'!$E$2:$E$140,$H414)&gt;0,"●","")</f>
        <v/>
      </c>
      <c r="H414" s="51" t="str">
        <f t="shared" si="6"/>
        <v>19</v>
      </c>
      <c r="I414" s="38" t="s">
        <v>1518</v>
      </c>
      <c r="J414" s="35"/>
      <c r="K414" s="35" t="s">
        <v>0</v>
      </c>
      <c r="L414" s="38" t="s">
        <v>1395</v>
      </c>
      <c r="M414" s="35" t="s">
        <v>1771</v>
      </c>
      <c r="N414" s="35" t="s">
        <v>1933</v>
      </c>
      <c r="O414" s="67">
        <v>41000</v>
      </c>
      <c r="P414" s="67">
        <v>47573</v>
      </c>
      <c r="Q414" s="72"/>
      <c r="R414" s="72"/>
      <c r="S414" s="72"/>
      <c r="T414" s="76" t="str">
        <v>01富山地域</v>
      </c>
      <c r="U414" s="76" t="str">
        <v>40呉羽</v>
      </c>
    </row>
    <row r="415" spans="1:21" s="29" customFormat="1" ht="33">
      <c r="A415" s="35">
        <v>1630100079</v>
      </c>
      <c r="B415" s="44" t="s">
        <v>839</v>
      </c>
      <c r="C415" s="50" t="s">
        <v>135</v>
      </c>
      <c r="D415" s="35"/>
      <c r="E415" s="35"/>
      <c r="F415" s="51"/>
      <c r="G415" s="51" t="str">
        <f>IF(COUNTIFS('食事提供加算(2026.06.01)（非表示）'!$C$2:$C$140,$A415,'食事提供加算(2026.06.01)（非表示）'!$E$2:$E$140,$H415)&gt;0,"●","")</f>
        <v/>
      </c>
      <c r="H415" s="51" t="str">
        <f t="shared" si="6"/>
        <v>19</v>
      </c>
      <c r="I415" s="38" t="s">
        <v>2025</v>
      </c>
      <c r="J415" s="35"/>
      <c r="K415" s="35" t="s">
        <v>166</v>
      </c>
      <c r="L415" s="38" t="s">
        <v>70</v>
      </c>
      <c r="M415" s="35" t="s">
        <v>375</v>
      </c>
      <c r="N415" s="35" t="s">
        <v>1888</v>
      </c>
      <c r="O415" s="67">
        <v>41000</v>
      </c>
      <c r="P415" s="67">
        <v>47573</v>
      </c>
      <c r="Q415" s="72"/>
      <c r="R415" s="72"/>
      <c r="S415" s="72"/>
      <c r="T415" s="76" t="str">
        <v>01富山地域</v>
      </c>
      <c r="U415" s="76" t="str">
        <v>16桜谷</v>
      </c>
    </row>
    <row r="416" spans="1:21" s="29" customFormat="1" ht="33">
      <c r="A416" s="35">
        <v>1630100087</v>
      </c>
      <c r="B416" s="44" t="s">
        <v>713</v>
      </c>
      <c r="C416" s="50" t="s">
        <v>135</v>
      </c>
      <c r="D416" s="35"/>
      <c r="E416" s="35"/>
      <c r="F416" s="51"/>
      <c r="G416" s="51" t="str">
        <f>IF(COUNTIFS('食事提供加算(2026.06.01)（非表示）'!$C$2:$C$140,$A416,'食事提供加算(2026.06.01)（非表示）'!$E$2:$E$140,$H416)&gt;0,"●","")</f>
        <v/>
      </c>
      <c r="H416" s="51" t="str">
        <f t="shared" si="6"/>
        <v>19</v>
      </c>
      <c r="I416" s="38" t="s">
        <v>1193</v>
      </c>
      <c r="J416" s="35"/>
      <c r="K416" s="35" t="s">
        <v>1166</v>
      </c>
      <c r="L416" s="38" t="s">
        <v>59</v>
      </c>
      <c r="M416" s="35" t="s">
        <v>1710</v>
      </c>
      <c r="N416" s="35" t="s">
        <v>1776</v>
      </c>
      <c r="O416" s="67">
        <v>41000</v>
      </c>
      <c r="P416" s="67">
        <v>47573</v>
      </c>
      <c r="Q416" s="72"/>
      <c r="R416" s="72"/>
      <c r="S416" s="72"/>
      <c r="T416" s="76" t="str">
        <v>01富山地域</v>
      </c>
      <c r="U416" s="76" t="str">
        <v>42寒江</v>
      </c>
    </row>
    <row r="417" spans="1:25" s="29" customFormat="1" ht="33">
      <c r="A417" s="35">
        <v>1630100046</v>
      </c>
      <c r="B417" s="44" t="s">
        <v>25</v>
      </c>
      <c r="C417" s="50" t="s">
        <v>135</v>
      </c>
      <c r="D417" s="35"/>
      <c r="E417" s="35"/>
      <c r="F417" s="51"/>
      <c r="G417" s="51" t="str">
        <f>IF(COUNTIFS('食事提供加算(2026.06.01)（非表示）'!$C$2:$C$140,$A417,'食事提供加算(2026.06.01)（非表示）'!$E$2:$E$140,$H417)&gt;0,"●","")</f>
        <v/>
      </c>
      <c r="H417" s="51" t="str">
        <f t="shared" si="6"/>
        <v>19</v>
      </c>
      <c r="I417" s="38" t="s">
        <v>2080</v>
      </c>
      <c r="J417" s="35"/>
      <c r="K417" s="35" t="s">
        <v>1211</v>
      </c>
      <c r="L417" s="38" t="s">
        <v>443</v>
      </c>
      <c r="M417" s="35" t="s">
        <v>783</v>
      </c>
      <c r="N417" s="35" t="s">
        <v>1958</v>
      </c>
      <c r="O417" s="67">
        <v>41030</v>
      </c>
      <c r="P417" s="67">
        <v>47603</v>
      </c>
      <c r="Q417" s="72"/>
      <c r="R417" s="72"/>
      <c r="S417" s="72"/>
      <c r="T417" s="76" t="str">
        <v>01富山地域</v>
      </c>
      <c r="U417" s="76" t="str">
        <v>16桜谷</v>
      </c>
    </row>
    <row r="418" spans="1:25" s="29" customFormat="1" ht="33">
      <c r="A418" s="35">
        <v>1630100095</v>
      </c>
      <c r="B418" s="44" t="s">
        <v>239</v>
      </c>
      <c r="C418" s="50" t="s">
        <v>135</v>
      </c>
      <c r="D418" s="35"/>
      <c r="E418" s="35"/>
      <c r="F418" s="51"/>
      <c r="G418" s="51" t="str">
        <f>IF(COUNTIFS('食事提供加算(2026.06.01)（非表示）'!$C$2:$C$140,$A418,'食事提供加算(2026.06.01)（非表示）'!$E$2:$E$140,$H418)&gt;0,"●","")</f>
        <v/>
      </c>
      <c r="H418" s="51" t="str">
        <f t="shared" si="6"/>
        <v>19</v>
      </c>
      <c r="I418" s="38" t="s">
        <v>2016</v>
      </c>
      <c r="J418" s="35"/>
      <c r="K418" s="35" t="s">
        <v>109</v>
      </c>
      <c r="L418" s="38" t="s">
        <v>1380</v>
      </c>
      <c r="M418" s="35" t="s">
        <v>991</v>
      </c>
      <c r="N418" s="35" t="s">
        <v>1959</v>
      </c>
      <c r="O418" s="67">
        <v>41030</v>
      </c>
      <c r="P418" s="67">
        <v>47603</v>
      </c>
      <c r="Q418" s="72"/>
      <c r="R418" s="72"/>
      <c r="S418" s="72"/>
      <c r="T418" s="76" t="str">
        <v>02大沢野地域</v>
      </c>
      <c r="U418" s="76" t="str">
        <v>54大沢野地区</v>
      </c>
    </row>
    <row r="419" spans="1:25" s="29" customFormat="1" ht="49.5">
      <c r="A419" s="35">
        <v>1630100103</v>
      </c>
      <c r="B419" s="44" t="s">
        <v>844</v>
      </c>
      <c r="C419" s="50" t="s">
        <v>135</v>
      </c>
      <c r="D419" s="35"/>
      <c r="E419" s="35"/>
      <c r="F419" s="51"/>
      <c r="G419" s="51" t="str">
        <f>IF(COUNTIFS('食事提供加算(2026.06.01)（非表示）'!$C$2:$C$140,$A419,'食事提供加算(2026.06.01)（非表示）'!$E$2:$E$140,$H419)&gt;0,"●","")</f>
        <v/>
      </c>
      <c r="H419" s="51" t="str">
        <f t="shared" si="6"/>
        <v>19</v>
      </c>
      <c r="I419" s="38" t="s">
        <v>2023</v>
      </c>
      <c r="J419" s="35"/>
      <c r="K419" s="35" t="s">
        <v>1110</v>
      </c>
      <c r="L419" s="38" t="s">
        <v>499</v>
      </c>
      <c r="M419" s="35" t="s">
        <v>1623</v>
      </c>
      <c r="N419" s="35" t="s">
        <v>1538</v>
      </c>
      <c r="O419" s="67">
        <v>41153</v>
      </c>
      <c r="P419" s="67">
        <v>47726</v>
      </c>
      <c r="Q419" s="72"/>
      <c r="R419" s="72"/>
      <c r="S419" s="72"/>
      <c r="T419" s="76" t="str">
        <v>06山田地域</v>
      </c>
      <c r="U419" s="76" t="str">
        <v>80山田東部地区</v>
      </c>
    </row>
    <row r="420" spans="1:25" s="29" customFormat="1" ht="33">
      <c r="A420" s="35">
        <v>1630100145</v>
      </c>
      <c r="B420" s="44" t="s">
        <v>12</v>
      </c>
      <c r="C420" s="50" t="s">
        <v>135</v>
      </c>
      <c r="D420" s="35"/>
      <c r="E420" s="35"/>
      <c r="F420" s="51"/>
      <c r="G420" s="51" t="str">
        <f>IF(COUNTIFS('食事提供加算(2026.06.01)（非表示）'!$C$2:$C$140,$A420,'食事提供加算(2026.06.01)（非表示）'!$E$2:$E$140,$H420)&gt;0,"●","")</f>
        <v/>
      </c>
      <c r="H420" s="51" t="str">
        <f t="shared" si="6"/>
        <v>19</v>
      </c>
      <c r="I420" s="38" t="s">
        <v>2017</v>
      </c>
      <c r="J420" s="35"/>
      <c r="K420" s="35" t="s">
        <v>1106</v>
      </c>
      <c r="L420" s="38" t="s">
        <v>1324</v>
      </c>
      <c r="M420" s="35" t="s">
        <v>377</v>
      </c>
      <c r="N420" s="63" t="s">
        <v>1179</v>
      </c>
      <c r="O420" s="67">
        <v>41362</v>
      </c>
      <c r="P420" s="65">
        <v>47938</v>
      </c>
      <c r="Q420" s="72"/>
      <c r="R420" s="72"/>
      <c r="S420" s="72"/>
      <c r="T420" s="76" t="str">
        <v>01富山地域</v>
      </c>
      <c r="U420" s="76" t="str">
        <v>23針原</v>
      </c>
    </row>
    <row r="421" spans="1:25" s="29" customFormat="1" ht="33">
      <c r="A421" s="35">
        <v>1630100178</v>
      </c>
      <c r="B421" s="44" t="s">
        <v>847</v>
      </c>
      <c r="C421" s="50" t="s">
        <v>135</v>
      </c>
      <c r="D421" s="35"/>
      <c r="E421" s="35"/>
      <c r="F421" s="51"/>
      <c r="G421" s="51" t="str">
        <f>IF(COUNTIFS('食事提供加算(2026.06.01)（非表示）'!$C$2:$C$140,$A421,'食事提供加算(2026.06.01)（非表示）'!$E$2:$E$140,$H421)&gt;0,"●","")</f>
        <v/>
      </c>
      <c r="H421" s="51" t="str">
        <f t="shared" si="6"/>
        <v>19</v>
      </c>
      <c r="I421" s="38" t="s">
        <v>2056</v>
      </c>
      <c r="J421" s="35"/>
      <c r="K421" s="35" t="s">
        <v>1165</v>
      </c>
      <c r="L421" s="38" t="s">
        <v>1227</v>
      </c>
      <c r="M421" s="35" t="s">
        <v>1704</v>
      </c>
      <c r="N421" s="35" t="s">
        <v>393</v>
      </c>
      <c r="O421" s="67">
        <v>41453</v>
      </c>
      <c r="P421" s="67">
        <v>48029</v>
      </c>
      <c r="Q421" s="72"/>
      <c r="R421" s="72"/>
      <c r="S421" s="72"/>
      <c r="T421" s="76" t="str">
        <v>01富山地域</v>
      </c>
      <c r="U421" s="76" t="str">
        <v>40呉羽</v>
      </c>
    </row>
    <row r="422" spans="1:25" s="29" customFormat="1" ht="33">
      <c r="A422" s="35">
        <v>1630100194</v>
      </c>
      <c r="B422" s="44" t="s">
        <v>116</v>
      </c>
      <c r="C422" s="50" t="s">
        <v>135</v>
      </c>
      <c r="D422" s="35"/>
      <c r="E422" s="35"/>
      <c r="F422" s="51"/>
      <c r="G422" s="51" t="str">
        <f>IF(COUNTIFS('食事提供加算(2026.06.01)（非表示）'!$C$2:$C$140,$A422,'食事提供加算(2026.06.01)（非表示）'!$E$2:$E$140,$H422)&gt;0,"●","")</f>
        <v/>
      </c>
      <c r="H422" s="51" t="str">
        <f t="shared" si="6"/>
        <v>19</v>
      </c>
      <c r="I422" s="38" t="s">
        <v>1990</v>
      </c>
      <c r="J422" s="35"/>
      <c r="K422" s="35" t="s">
        <v>793</v>
      </c>
      <c r="L422" s="40" t="s">
        <v>422</v>
      </c>
      <c r="M422" s="35" t="s">
        <v>1537</v>
      </c>
      <c r="N422" s="35" t="s">
        <v>1414</v>
      </c>
      <c r="O422" s="67">
        <v>41760</v>
      </c>
      <c r="P422" s="67">
        <v>48334</v>
      </c>
      <c r="Q422" s="72"/>
      <c r="R422" s="72"/>
      <c r="S422" s="72"/>
      <c r="T422" s="76" t="str">
        <v>01富山地域</v>
      </c>
      <c r="U422" s="76" t="str">
        <v>11堀川</v>
      </c>
    </row>
    <row r="423" spans="1:25" s="29" customFormat="1" ht="33">
      <c r="A423" s="35">
        <v>1630100210</v>
      </c>
      <c r="B423" s="44" t="s">
        <v>851</v>
      </c>
      <c r="C423" s="50" t="s">
        <v>135</v>
      </c>
      <c r="D423" s="35"/>
      <c r="E423" s="35"/>
      <c r="F423" s="51"/>
      <c r="G423" s="51" t="str">
        <f>IF(COUNTIFS('食事提供加算(2026.06.01)（非表示）'!$C$2:$C$140,$A423,'食事提供加算(2026.06.01)（非表示）'!$E$2:$E$140,$H423)&gt;0,"●","")</f>
        <v/>
      </c>
      <c r="H423" s="51" t="str">
        <f t="shared" si="6"/>
        <v>19</v>
      </c>
      <c r="I423" s="38" t="s">
        <v>2019</v>
      </c>
      <c r="J423" s="35"/>
      <c r="K423" s="35" t="s">
        <v>1108</v>
      </c>
      <c r="L423" s="38" t="s">
        <v>878</v>
      </c>
      <c r="M423" s="35" t="s">
        <v>1774</v>
      </c>
      <c r="N423" s="35" t="s">
        <v>1012</v>
      </c>
      <c r="O423" s="67">
        <v>41913</v>
      </c>
      <c r="P423" s="67">
        <v>46295</v>
      </c>
      <c r="Q423" s="72"/>
      <c r="R423" s="72"/>
      <c r="S423" s="72"/>
      <c r="T423" s="76" t="str">
        <v>01富山地域</v>
      </c>
      <c r="U423" s="76" t="str">
        <v>40呉羽</v>
      </c>
    </row>
    <row r="424" spans="1:25" s="29" customFormat="1" ht="33">
      <c r="A424" s="35">
        <v>1630100236</v>
      </c>
      <c r="B424" s="44" t="s">
        <v>49</v>
      </c>
      <c r="C424" s="50" t="s">
        <v>135</v>
      </c>
      <c r="D424" s="35"/>
      <c r="E424" s="35"/>
      <c r="F424" s="51"/>
      <c r="G424" s="51" t="str">
        <f>IF(COUNTIFS('食事提供加算(2026.06.01)（非表示）'!$C$2:$C$140,$A424,'食事提供加算(2026.06.01)（非表示）'!$E$2:$E$140,$H424)&gt;0,"●","")</f>
        <v/>
      </c>
      <c r="H424" s="51" t="str">
        <f t="shared" si="6"/>
        <v>19</v>
      </c>
      <c r="I424" s="38" t="s">
        <v>2024</v>
      </c>
      <c r="J424" s="35"/>
      <c r="K424" s="35" t="s">
        <v>302</v>
      </c>
      <c r="L424" s="38" t="s">
        <v>1323</v>
      </c>
      <c r="M424" s="35" t="s">
        <v>1661</v>
      </c>
      <c r="N424" s="35" t="s">
        <v>1661</v>
      </c>
      <c r="O424" s="67">
        <v>42064</v>
      </c>
      <c r="P424" s="67">
        <v>46446</v>
      </c>
      <c r="Q424" s="72"/>
      <c r="R424" s="72"/>
      <c r="S424" s="72"/>
      <c r="T424" s="76" t="str">
        <v>01富山地域</v>
      </c>
      <c r="U424" s="76" t="str">
        <v>26新庄</v>
      </c>
    </row>
    <row r="425" spans="1:25" s="29" customFormat="1" ht="33">
      <c r="A425" s="35">
        <v>1630100277</v>
      </c>
      <c r="B425" s="44" t="s">
        <v>123</v>
      </c>
      <c r="C425" s="50" t="s">
        <v>135</v>
      </c>
      <c r="D425" s="35"/>
      <c r="E425" s="35"/>
      <c r="F425" s="51"/>
      <c r="G425" s="51" t="str">
        <f>IF(COUNTIFS('食事提供加算(2026.06.01)（非表示）'!$C$2:$C$140,$A425,'食事提供加算(2026.06.01)（非表示）'!$E$2:$E$140,$H425)&gt;0,"●","")</f>
        <v/>
      </c>
      <c r="H425" s="51" t="str">
        <f t="shared" si="6"/>
        <v>19</v>
      </c>
      <c r="I425" s="38" t="s">
        <v>2080</v>
      </c>
      <c r="J425" s="35"/>
      <c r="K425" s="35" t="s">
        <v>959</v>
      </c>
      <c r="L425" s="38" t="s">
        <v>1468</v>
      </c>
      <c r="M425" s="35" t="s">
        <v>1775</v>
      </c>
      <c r="N425" s="35" t="s">
        <v>1961</v>
      </c>
      <c r="O425" s="67">
        <v>42826</v>
      </c>
      <c r="P425" s="67">
        <v>47208</v>
      </c>
      <c r="Q425" s="72"/>
      <c r="R425" s="72"/>
      <c r="S425" s="72"/>
      <c r="T425" s="76" t="str">
        <v>01富山地域</v>
      </c>
      <c r="U425" s="76" t="str">
        <v>01総曲輪</v>
      </c>
    </row>
    <row r="426" spans="1:25" s="29" customFormat="1" ht="33">
      <c r="A426" s="35">
        <v>1630100285</v>
      </c>
      <c r="B426" s="44" t="s">
        <v>854</v>
      </c>
      <c r="C426" s="50" t="s">
        <v>135</v>
      </c>
      <c r="D426" s="35"/>
      <c r="E426" s="35"/>
      <c r="F426" s="51"/>
      <c r="G426" s="51" t="str">
        <f>IF(COUNTIFS('食事提供加算(2026.06.01)（非表示）'!$C$2:$C$140,$A426,'食事提供加算(2026.06.01)（非表示）'!$E$2:$E$140,$H426)&gt;0,"●","")</f>
        <v/>
      </c>
      <c r="H426" s="51" t="str">
        <f t="shared" si="6"/>
        <v>19</v>
      </c>
      <c r="I426" s="38" t="s">
        <v>671</v>
      </c>
      <c r="J426" s="35"/>
      <c r="K426" s="35" t="s">
        <v>78</v>
      </c>
      <c r="L426" s="38" t="s">
        <v>1469</v>
      </c>
      <c r="M426" s="35" t="s">
        <v>752</v>
      </c>
      <c r="N426" s="35" t="s">
        <v>752</v>
      </c>
      <c r="O426" s="67">
        <v>42826</v>
      </c>
      <c r="P426" s="67">
        <v>47208</v>
      </c>
      <c r="Q426" s="72"/>
      <c r="R426" s="72"/>
      <c r="S426" s="72"/>
      <c r="T426" s="76" t="str">
        <v>04八尾地域</v>
      </c>
      <c r="U426" s="76" t="str">
        <v>66野積地区</v>
      </c>
    </row>
    <row r="427" spans="1:25" s="29" customFormat="1" ht="33">
      <c r="A427" s="35">
        <v>1630100293</v>
      </c>
      <c r="B427" s="44" t="s">
        <v>799</v>
      </c>
      <c r="C427" s="50" t="s">
        <v>135</v>
      </c>
      <c r="D427" s="35"/>
      <c r="E427" s="35"/>
      <c r="F427" s="51"/>
      <c r="G427" s="51" t="str">
        <f>IF(COUNTIFS('食事提供加算(2026.06.01)（非表示）'!$C$2:$C$140,$A427,'食事提供加算(2026.06.01)（非表示）'!$E$2:$E$140,$H427)&gt;0,"●","")</f>
        <v/>
      </c>
      <c r="H427" s="51" t="str">
        <f t="shared" si="6"/>
        <v>19</v>
      </c>
      <c r="I427" s="38" t="s">
        <v>496</v>
      </c>
      <c r="J427" s="35"/>
      <c r="K427" s="35" t="s">
        <v>1061</v>
      </c>
      <c r="L427" s="38" t="s">
        <v>1394</v>
      </c>
      <c r="M427" s="35" t="s">
        <v>1404</v>
      </c>
      <c r="N427" s="35" t="s">
        <v>1903</v>
      </c>
      <c r="O427" s="67">
        <v>42917</v>
      </c>
      <c r="P427" s="67">
        <v>47299</v>
      </c>
      <c r="Q427" s="72"/>
      <c r="R427" s="72"/>
      <c r="S427" s="72"/>
      <c r="T427" s="76" t="str">
        <v>02大沢野地域</v>
      </c>
      <c r="U427" s="76" t="str">
        <v>54大沢野地区</v>
      </c>
    </row>
    <row r="428" spans="1:25" s="29" customFormat="1" ht="33">
      <c r="A428" s="35">
        <v>1630100327</v>
      </c>
      <c r="B428" s="44" t="s">
        <v>271</v>
      </c>
      <c r="C428" s="50" t="s">
        <v>135</v>
      </c>
      <c r="D428" s="35"/>
      <c r="E428" s="35"/>
      <c r="F428" s="51"/>
      <c r="G428" s="51" t="str">
        <f>IF(COUNTIFS('食事提供加算(2026.06.01)（非表示）'!$C$2:$C$140,$A428,'食事提供加算(2026.06.01)（非表示）'!$E$2:$E$140,$H428)&gt;0,"●","")</f>
        <v/>
      </c>
      <c r="H428" s="51" t="str">
        <f t="shared" si="6"/>
        <v>19</v>
      </c>
      <c r="I428" s="38" t="s">
        <v>2039</v>
      </c>
      <c r="J428" s="35"/>
      <c r="K428" s="35" t="s">
        <v>1152</v>
      </c>
      <c r="L428" s="38" t="s">
        <v>1373</v>
      </c>
      <c r="M428" s="35" t="s">
        <v>1188</v>
      </c>
      <c r="N428" s="35" t="s">
        <v>1485</v>
      </c>
      <c r="O428" s="67">
        <v>43207</v>
      </c>
      <c r="P428" s="67">
        <v>47589</v>
      </c>
      <c r="Q428" s="72"/>
      <c r="R428" s="72"/>
      <c r="S428" s="72"/>
      <c r="T428" s="76" t="str">
        <v>01富山地域</v>
      </c>
      <c r="U428" s="76" t="str">
        <v>19岩瀬</v>
      </c>
    </row>
    <row r="429" spans="1:25" s="29" customFormat="1" ht="33">
      <c r="A429" s="35">
        <v>1630100350</v>
      </c>
      <c r="B429" s="44" t="s">
        <v>841</v>
      </c>
      <c r="C429" s="50" t="s">
        <v>135</v>
      </c>
      <c r="D429" s="35"/>
      <c r="E429" s="35"/>
      <c r="F429" s="51"/>
      <c r="G429" s="51" t="str">
        <f>IF(COUNTIFS('食事提供加算(2026.06.01)（非表示）'!$C$2:$C$140,$A429,'食事提供加算(2026.06.01)（非表示）'!$E$2:$E$140,$H429)&gt;0,"●","")</f>
        <v/>
      </c>
      <c r="H429" s="51" t="str">
        <f t="shared" si="6"/>
        <v>19</v>
      </c>
      <c r="I429" s="38" t="s">
        <v>757</v>
      </c>
      <c r="J429" s="35"/>
      <c r="K429" s="35" t="s">
        <v>642</v>
      </c>
      <c r="L429" s="38" t="s">
        <v>1458</v>
      </c>
      <c r="M429" s="35" t="s">
        <v>1768</v>
      </c>
      <c r="N429" s="35" t="s">
        <v>1038</v>
      </c>
      <c r="O429" s="67">
        <v>43891</v>
      </c>
      <c r="P429" s="67">
        <v>48272</v>
      </c>
      <c r="Q429" s="72"/>
      <c r="R429" s="72"/>
      <c r="S429" s="72"/>
      <c r="T429" s="76" t="str">
        <v>01富山地域</v>
      </c>
      <c r="U429" s="76" t="str">
        <v>32蜷川</v>
      </c>
    </row>
    <row r="430" spans="1:25" s="29" customFormat="1" ht="33">
      <c r="A430" s="35">
        <v>1630100376</v>
      </c>
      <c r="B430" s="44" t="s">
        <v>100</v>
      </c>
      <c r="C430" s="50" t="s">
        <v>135</v>
      </c>
      <c r="D430" s="35"/>
      <c r="E430" s="35"/>
      <c r="F430" s="51"/>
      <c r="G430" s="51" t="str">
        <f>IF(COUNTIFS('食事提供加算(2026.06.01)（非表示）'!$C$2:$C$140,$A430,'食事提供加算(2026.06.01)（非表示）'!$E$2:$E$140,$H430)&gt;0,"●","")</f>
        <v/>
      </c>
      <c r="H430" s="51" t="str">
        <f t="shared" si="6"/>
        <v>19</v>
      </c>
      <c r="I430" s="38" t="s">
        <v>2077</v>
      </c>
      <c r="J430" s="35"/>
      <c r="K430" s="35" t="s">
        <v>928</v>
      </c>
      <c r="L430" s="38" t="s">
        <v>33</v>
      </c>
      <c r="M430" s="35" t="s">
        <v>1769</v>
      </c>
      <c r="N430" s="35" t="s">
        <v>886</v>
      </c>
      <c r="O430" s="67">
        <v>43952</v>
      </c>
      <c r="P430" s="67">
        <v>48334</v>
      </c>
      <c r="Q430" s="72"/>
      <c r="R430" s="72"/>
      <c r="S430" s="72"/>
      <c r="T430" s="76" t="str">
        <v>01富山地域</v>
      </c>
      <c r="U430" s="76" t="str">
        <v>07清水町</v>
      </c>
    </row>
    <row r="431" spans="1:25" s="29" customFormat="1" ht="33">
      <c r="A431" s="35">
        <v>1630100384</v>
      </c>
      <c r="B431" s="44" t="s">
        <v>356</v>
      </c>
      <c r="C431" s="50" t="s">
        <v>135</v>
      </c>
      <c r="D431" s="35"/>
      <c r="E431" s="35"/>
      <c r="F431" s="51"/>
      <c r="G431" s="51" t="str">
        <f>IF(COUNTIFS('食事提供加算(2026.06.01)（非表示）'!$C$2:$C$140,$A431,'食事提供加算(2026.06.01)（非表示）'!$E$2:$E$140,$H431)&gt;0,"●","")</f>
        <v/>
      </c>
      <c r="H431" s="51" t="str">
        <f t="shared" si="6"/>
        <v>19</v>
      </c>
      <c r="I431" s="38" t="s">
        <v>1849</v>
      </c>
      <c r="J431" s="35"/>
      <c r="K431" s="35" t="s">
        <v>1187</v>
      </c>
      <c r="L431" s="38" t="s">
        <v>1421</v>
      </c>
      <c r="M431" s="35" t="s">
        <v>1742</v>
      </c>
      <c r="N431" s="35"/>
      <c r="O431" s="67">
        <v>44013</v>
      </c>
      <c r="P431" s="67">
        <v>46203</v>
      </c>
      <c r="Q431" s="72"/>
      <c r="R431" s="72"/>
      <c r="S431" s="72"/>
      <c r="T431" s="76" t="str">
        <v>01富山地域</v>
      </c>
      <c r="U431" s="76" t="str">
        <v>24豊田</v>
      </c>
    </row>
    <row r="432" spans="1:25" s="29" customFormat="1" ht="33">
      <c r="A432" s="35">
        <v>1630100400</v>
      </c>
      <c r="B432" s="44" t="s">
        <v>637</v>
      </c>
      <c r="C432" s="50" t="s">
        <v>135</v>
      </c>
      <c r="D432" s="35"/>
      <c r="E432" s="35"/>
      <c r="F432" s="51"/>
      <c r="G432" s="51" t="str">
        <f>IF(COUNTIFS('食事提供加算(2026.06.01)（非表示）'!$C$2:$C$140,$A432,'食事提供加算(2026.06.01)（非表示）'!$E$2:$E$140,$H432)&gt;0,"●","")</f>
        <v/>
      </c>
      <c r="H432" s="51" t="str">
        <f t="shared" si="6"/>
        <v>19</v>
      </c>
      <c r="I432" s="38" t="s">
        <v>1864</v>
      </c>
      <c r="J432" s="35"/>
      <c r="K432" s="33" t="s">
        <v>1062</v>
      </c>
      <c r="L432" s="38" t="s">
        <v>885</v>
      </c>
      <c r="M432" s="35" t="s">
        <v>1589</v>
      </c>
      <c r="N432" s="35" t="s">
        <v>1857</v>
      </c>
      <c r="O432" s="67">
        <v>44287</v>
      </c>
      <c r="P432" s="67">
        <v>46477</v>
      </c>
      <c r="Q432" s="72"/>
      <c r="R432" s="72"/>
      <c r="S432" s="72"/>
      <c r="T432" s="76" t="str">
        <v>01富山地域</v>
      </c>
      <c r="U432" s="76" t="str">
        <v>09西田地方</v>
      </c>
      <c r="Y432" s="80" t="s">
        <v>2134</v>
      </c>
    </row>
    <row r="433" spans="1:21" s="29" customFormat="1" ht="33">
      <c r="A433" s="35">
        <v>1630100418</v>
      </c>
      <c r="B433" s="44" t="s">
        <v>843</v>
      </c>
      <c r="C433" s="50" t="s">
        <v>135</v>
      </c>
      <c r="D433" s="35"/>
      <c r="E433" s="35"/>
      <c r="F433" s="51"/>
      <c r="G433" s="51" t="str">
        <f>IF(COUNTIFS('食事提供加算(2026.06.01)（非表示）'!$C$2:$C$140,$A433,'食事提供加算(2026.06.01)（非表示）'!$E$2:$E$140,$H433)&gt;0,"●","")</f>
        <v/>
      </c>
      <c r="H433" s="51" t="str">
        <f t="shared" si="6"/>
        <v>19</v>
      </c>
      <c r="I433" s="38" t="s">
        <v>1470</v>
      </c>
      <c r="J433" s="35"/>
      <c r="K433" s="35" t="s">
        <v>1162</v>
      </c>
      <c r="L433" s="38" t="s">
        <v>1461</v>
      </c>
      <c r="M433" s="35" t="s">
        <v>1770</v>
      </c>
      <c r="N433" s="35" t="s">
        <v>779</v>
      </c>
      <c r="O433" s="67">
        <v>44774</v>
      </c>
      <c r="P433" s="67">
        <v>46965</v>
      </c>
      <c r="Q433" s="72"/>
      <c r="R433" s="72"/>
      <c r="S433" s="72"/>
      <c r="T433" s="76" t="str">
        <v>01富山地域</v>
      </c>
      <c r="U433" s="76" t="str">
        <v>35月岡</v>
      </c>
    </row>
    <row r="434" spans="1:21" s="29" customFormat="1" ht="33">
      <c r="A434" s="35">
        <v>1630100434</v>
      </c>
      <c r="B434" s="44" t="s">
        <v>145</v>
      </c>
      <c r="C434" s="50" t="s">
        <v>135</v>
      </c>
      <c r="D434" s="35"/>
      <c r="E434" s="35"/>
      <c r="F434" s="51"/>
      <c r="G434" s="51" t="str">
        <f>IF(COUNTIFS('食事提供加算(2026.06.01)（非表示）'!$C$2:$C$140,$A434,'食事提供加算(2026.06.01)（非表示）'!$E$2:$E$140,$H434)&gt;0,"●","")</f>
        <v/>
      </c>
      <c r="H434" s="51" t="str">
        <f t="shared" si="6"/>
        <v>19</v>
      </c>
      <c r="I434" s="38" t="s">
        <v>2069</v>
      </c>
      <c r="J434" s="35"/>
      <c r="K434" s="35" t="s">
        <v>1047</v>
      </c>
      <c r="L434" s="38" t="s">
        <v>1471</v>
      </c>
      <c r="M434" s="35" t="s">
        <v>410</v>
      </c>
      <c r="N434" s="35" t="s">
        <v>1526</v>
      </c>
      <c r="O434" s="67">
        <v>44958</v>
      </c>
      <c r="P434" s="67">
        <v>47149</v>
      </c>
      <c r="Q434" s="72"/>
      <c r="R434" s="72"/>
      <c r="S434" s="72"/>
      <c r="T434" s="76" t="str">
        <v>01富山地域</v>
      </c>
      <c r="U434" s="76" t="str">
        <v>10光陽</v>
      </c>
    </row>
    <row r="435" spans="1:21" s="29" customFormat="1" ht="33">
      <c r="A435" s="35">
        <v>1630100459</v>
      </c>
      <c r="B435" s="44" t="s">
        <v>481</v>
      </c>
      <c r="C435" s="50" t="s">
        <v>135</v>
      </c>
      <c r="D435" s="35"/>
      <c r="E435" s="35"/>
      <c r="F435" s="51"/>
      <c r="G435" s="51" t="str">
        <f>IF(COUNTIFS('食事提供加算(2026.06.01)（非表示）'!$C$2:$C$140,$A435,'食事提供加算(2026.06.01)（非表示）'!$E$2:$E$140,$H435)&gt;0,"●","")</f>
        <v/>
      </c>
      <c r="H435" s="51" t="str">
        <f t="shared" si="6"/>
        <v>19</v>
      </c>
      <c r="I435" s="38" t="s">
        <v>1700</v>
      </c>
      <c r="J435" s="35"/>
      <c r="K435" s="35" t="s">
        <v>1100</v>
      </c>
      <c r="L435" s="38" t="s">
        <v>334</v>
      </c>
      <c r="M435" s="35" t="s">
        <v>1120</v>
      </c>
      <c r="N435" s="35" t="s">
        <v>1948</v>
      </c>
      <c r="O435" s="67">
        <v>45200</v>
      </c>
      <c r="P435" s="67">
        <v>47391</v>
      </c>
      <c r="Q435" s="72"/>
      <c r="R435" s="72"/>
      <c r="S435" s="72"/>
      <c r="T435" s="76" t="str">
        <v>01富山地域</v>
      </c>
      <c r="U435" s="76" t="str">
        <v>33新保</v>
      </c>
    </row>
    <row r="436" spans="1:21" s="29" customFormat="1" ht="33">
      <c r="A436" s="34">
        <v>1630100483</v>
      </c>
      <c r="B436" s="40" t="s">
        <v>698</v>
      </c>
      <c r="C436" s="50" t="s">
        <v>135</v>
      </c>
      <c r="D436" s="34"/>
      <c r="E436" s="35"/>
      <c r="F436" s="51"/>
      <c r="G436" s="51" t="str">
        <f>IF(COUNTIFS('食事提供加算(2026.06.01)（非表示）'!$C$2:$C$140,$A436,'食事提供加算(2026.06.01)（非表示）'!$E$2:$E$140,$H436)&gt;0,"●","")</f>
        <v/>
      </c>
      <c r="H436" s="51" t="str">
        <f t="shared" si="6"/>
        <v>19</v>
      </c>
      <c r="I436" s="38" t="s">
        <v>966</v>
      </c>
      <c r="J436" s="35"/>
      <c r="K436" s="35" t="s">
        <v>329</v>
      </c>
      <c r="L436" s="40" t="s">
        <v>385</v>
      </c>
      <c r="M436" s="34" t="s">
        <v>1736</v>
      </c>
      <c r="N436" s="33" t="s">
        <v>291</v>
      </c>
      <c r="O436" s="66">
        <v>45505</v>
      </c>
      <c r="P436" s="66">
        <v>47695</v>
      </c>
      <c r="Q436" s="72"/>
      <c r="R436" s="72"/>
      <c r="S436" s="72"/>
      <c r="T436" s="76" t="str">
        <v>01富山地域</v>
      </c>
      <c r="U436" s="76" t="str">
        <v>28藤ノ木</v>
      </c>
    </row>
    <row r="437" spans="1:21" s="29" customFormat="1" ht="33">
      <c r="A437" s="34">
        <v>1630100491</v>
      </c>
      <c r="B437" s="41" t="s">
        <v>855</v>
      </c>
      <c r="C437" s="50" t="s">
        <v>135</v>
      </c>
      <c r="D437" s="34"/>
      <c r="E437" s="35"/>
      <c r="F437" s="51"/>
      <c r="G437" s="51" t="str">
        <f>IF(COUNTIFS('食事提供加算(2026.06.01)（非表示）'!$C$2:$C$140,$A437,'食事提供加算(2026.06.01)（非表示）'!$E$2:$E$140,$H437)&gt;0,"●","")</f>
        <v/>
      </c>
      <c r="H437" s="51" t="str">
        <f t="shared" si="6"/>
        <v>19</v>
      </c>
      <c r="I437" s="38" t="s">
        <v>2081</v>
      </c>
      <c r="J437" s="35"/>
      <c r="K437" s="35" t="s">
        <v>524</v>
      </c>
      <c r="L437" s="41" t="s">
        <v>1472</v>
      </c>
      <c r="M437" s="34" t="s">
        <v>1777</v>
      </c>
      <c r="N437" s="33"/>
      <c r="O437" s="66">
        <v>45627</v>
      </c>
      <c r="P437" s="67">
        <v>47817</v>
      </c>
      <c r="Q437" s="72"/>
      <c r="R437" s="72"/>
      <c r="S437" s="72"/>
      <c r="T437" s="76" t="str">
        <v>01富山地域</v>
      </c>
      <c r="U437" s="59" t="str">
        <v>27新庄北</v>
      </c>
    </row>
    <row r="438" spans="1:21" s="29" customFormat="1" ht="49.5">
      <c r="A438" s="35">
        <v>1630100509</v>
      </c>
      <c r="B438" s="44" t="s">
        <v>688</v>
      </c>
      <c r="C438" s="50" t="s">
        <v>135</v>
      </c>
      <c r="D438" s="35"/>
      <c r="E438" s="35"/>
      <c r="F438" s="51"/>
      <c r="G438" s="51" t="str">
        <f>IF(COUNTIFS('食事提供加算(2026.06.01)（非表示）'!$C$2:$C$140,$A438,'食事提供加算(2026.06.01)（非表示）'!$E$2:$E$140,$H438)&gt;0,"●","")</f>
        <v/>
      </c>
      <c r="H438" s="51" t="str">
        <f t="shared" si="6"/>
        <v>19</v>
      </c>
      <c r="I438" s="38" t="s">
        <v>1853</v>
      </c>
      <c r="J438" s="35"/>
      <c r="K438" s="35" t="s">
        <v>1119</v>
      </c>
      <c r="L438" s="38" t="s">
        <v>1465</v>
      </c>
      <c r="M438" s="35" t="s">
        <v>1310</v>
      </c>
      <c r="N438" s="35" t="s">
        <v>1906</v>
      </c>
      <c r="O438" s="67">
        <v>45658</v>
      </c>
      <c r="P438" s="67">
        <v>47848</v>
      </c>
      <c r="Q438" s="72"/>
      <c r="R438" s="72"/>
      <c r="S438" s="72"/>
      <c r="T438" s="76" t="str">
        <v>05婦中地域</v>
      </c>
      <c r="U438" s="59" t="str">
        <v>73婦中熊野地区</v>
      </c>
    </row>
    <row r="439" spans="1:21" s="29" customFormat="1" ht="49.5">
      <c r="A439" s="35">
        <v>1630100525</v>
      </c>
      <c r="B439" s="44" t="s">
        <v>555</v>
      </c>
      <c r="C439" s="50" t="s">
        <v>135</v>
      </c>
      <c r="D439" s="35"/>
      <c r="E439" s="35"/>
      <c r="F439" s="51"/>
      <c r="G439" s="51" t="str">
        <f>IF(COUNTIFS('食事提供加算(2026.06.01)（非表示）'!$C$2:$C$140,$A439,'食事提供加算(2026.06.01)（非表示）'!$E$2:$E$140,$H439)&gt;0,"●","")</f>
        <v/>
      </c>
      <c r="H439" s="51" t="str">
        <f t="shared" si="6"/>
        <v>19</v>
      </c>
      <c r="I439" s="39" t="s">
        <v>2043</v>
      </c>
      <c r="J439" s="35"/>
      <c r="K439" s="35" t="s">
        <v>1154</v>
      </c>
      <c r="L439" s="38" t="s">
        <v>1066</v>
      </c>
      <c r="M439" s="35" t="s">
        <v>1778</v>
      </c>
      <c r="N439" s="35" t="s">
        <v>1919</v>
      </c>
      <c r="O439" s="65">
        <v>45809</v>
      </c>
      <c r="P439" s="65">
        <v>47999</v>
      </c>
      <c r="Q439" s="72"/>
      <c r="R439" s="72"/>
      <c r="S439" s="72"/>
      <c r="T439" s="76" t="str">
        <v>01富山地域</v>
      </c>
      <c r="U439" s="59" t="str">
        <v>02愛宕</v>
      </c>
    </row>
    <row r="440" spans="1:21" s="29" customFormat="1" ht="33">
      <c r="A440" s="35">
        <v>1630100517</v>
      </c>
      <c r="B440" s="45" t="s">
        <v>285</v>
      </c>
      <c r="C440" s="50" t="s">
        <v>135</v>
      </c>
      <c r="D440" s="35"/>
      <c r="E440" s="35"/>
      <c r="F440" s="51"/>
      <c r="G440" s="51" t="str">
        <f>IF(COUNTIFS('食事提供加算(2026.06.01)（非表示）'!$C$2:$C$140,$A440,'食事提供加算(2026.06.01)（非表示）'!$E$2:$E$140,$H440)&gt;0,"●","")</f>
        <v/>
      </c>
      <c r="H440" s="51" t="str">
        <f t="shared" si="6"/>
        <v>19</v>
      </c>
      <c r="I440" s="39" t="s">
        <v>2044</v>
      </c>
      <c r="J440" s="35"/>
      <c r="K440" s="54" t="s">
        <v>1199</v>
      </c>
      <c r="L440" s="39" t="s">
        <v>1473</v>
      </c>
      <c r="M440" s="54" t="s">
        <v>1755</v>
      </c>
      <c r="N440" s="54" t="s">
        <v>1755</v>
      </c>
      <c r="O440" s="67">
        <v>45809</v>
      </c>
      <c r="P440" s="67">
        <v>47999</v>
      </c>
      <c r="Q440" s="72"/>
      <c r="R440" s="72"/>
      <c r="S440" s="72"/>
      <c r="T440" s="76" t="str">
        <v>01富山地域</v>
      </c>
      <c r="U440" s="59" t="str">
        <v>14奥田</v>
      </c>
    </row>
    <row r="441" spans="1:21" s="29" customFormat="1" ht="33">
      <c r="A441" s="34">
        <v>1630100533</v>
      </c>
      <c r="B441" s="43" t="s">
        <v>120</v>
      </c>
      <c r="C441" s="50" t="s">
        <v>135</v>
      </c>
      <c r="D441" s="34"/>
      <c r="E441" s="35"/>
      <c r="F441" s="51"/>
      <c r="G441" s="51" t="str">
        <f>IF(COUNTIFS('食事提供加算(2026.06.01)（非表示）'!$C$2:$C$140,$A441,'食事提供加算(2026.06.01)（非表示）'!$E$2:$E$140,$H441)&gt;0,"●","")</f>
        <v/>
      </c>
      <c r="H441" s="51" t="str">
        <f t="shared" si="6"/>
        <v>19</v>
      </c>
      <c r="I441" s="39" t="s">
        <v>2059</v>
      </c>
      <c r="J441" s="35"/>
      <c r="K441" s="54" t="s">
        <v>1104</v>
      </c>
      <c r="L441" s="43" t="s">
        <v>1466</v>
      </c>
      <c r="M441" s="37" t="s">
        <v>1772</v>
      </c>
      <c r="N441" s="51" t="s">
        <v>1252</v>
      </c>
      <c r="O441" s="67">
        <v>45839</v>
      </c>
      <c r="P441" s="67">
        <v>48029</v>
      </c>
      <c r="Q441" s="72"/>
      <c r="R441" s="72"/>
      <c r="S441" s="72"/>
      <c r="T441" s="76" t="str">
        <v>01富山地域</v>
      </c>
      <c r="U441" s="59" t="str">
        <v>33新保</v>
      </c>
    </row>
    <row r="442" spans="1:21" s="29" customFormat="1" ht="33">
      <c r="A442" s="34">
        <v>1630100541</v>
      </c>
      <c r="B442" s="43" t="s">
        <v>93</v>
      </c>
      <c r="C442" s="50" t="s">
        <v>135</v>
      </c>
      <c r="D442" s="34"/>
      <c r="E442" s="35"/>
      <c r="F442" s="51"/>
      <c r="G442" s="51" t="str">
        <f>IF(COUNTIFS('食事提供加算(2026.06.01)（非表示）'!$C$2:$C$140,$A442,'食事提供加算(2026.06.01)（非表示）'!$E$2:$E$140,$H442)&gt;0,"●","")</f>
        <v/>
      </c>
      <c r="H442" s="51" t="str">
        <f t="shared" si="6"/>
        <v>19</v>
      </c>
      <c r="I442" s="39" t="s">
        <v>2031</v>
      </c>
      <c r="J442" s="35"/>
      <c r="K442" s="54" t="s">
        <v>1209</v>
      </c>
      <c r="L442" s="43" t="s">
        <v>1467</v>
      </c>
      <c r="M442" s="37" t="s">
        <v>739</v>
      </c>
      <c r="N442" s="51" t="s">
        <v>1957</v>
      </c>
      <c r="O442" s="67">
        <v>45839</v>
      </c>
      <c r="P442" s="67">
        <v>48029</v>
      </c>
      <c r="Q442" s="72"/>
      <c r="R442" s="72"/>
      <c r="S442" s="72"/>
      <c r="T442" s="76" t="str">
        <v>01富山地域</v>
      </c>
      <c r="U442" s="59" t="str">
        <v>03安野屋</v>
      </c>
    </row>
    <row r="443" spans="1:21" s="29" customFormat="1" ht="33">
      <c r="A443" s="34">
        <v>1630100566</v>
      </c>
      <c r="B443" s="43" t="s">
        <v>162</v>
      </c>
      <c r="C443" s="50" t="s">
        <v>135</v>
      </c>
      <c r="D443" s="34"/>
      <c r="E443" s="35"/>
      <c r="F443" s="51"/>
      <c r="G443" s="51" t="str">
        <f>IF(COUNTIFS('食事提供加算(2026.06.01)（非表示）'!$C$2:$C$140,$A443,'食事提供加算(2026.06.01)（非表示）'!$E$2:$E$140,$H443)&gt;0,"●","")</f>
        <v/>
      </c>
      <c r="H443" s="51" t="str">
        <f t="shared" si="6"/>
        <v>19</v>
      </c>
      <c r="I443" s="39" t="s">
        <v>2079</v>
      </c>
      <c r="J443" s="35"/>
      <c r="K443" s="54" t="s">
        <v>850</v>
      </c>
      <c r="L443" s="43" t="s">
        <v>1254</v>
      </c>
      <c r="M443" s="37" t="s">
        <v>1773</v>
      </c>
      <c r="N443" s="51"/>
      <c r="O443" s="67">
        <v>46143</v>
      </c>
      <c r="P443" s="67">
        <v>48334</v>
      </c>
      <c r="Q443" s="72"/>
      <c r="R443" s="72"/>
      <c r="S443" s="72"/>
      <c r="T443" s="76" t="str">
        <v>05婦中地域</v>
      </c>
      <c r="U443" s="59" t="str">
        <v>69速星地区</v>
      </c>
    </row>
    <row r="444" spans="1:21" s="29" customFormat="1" ht="33">
      <c r="A444" s="34">
        <v>1630100574</v>
      </c>
      <c r="B444" s="43" t="s">
        <v>856</v>
      </c>
      <c r="C444" s="50" t="s">
        <v>135</v>
      </c>
      <c r="D444" s="34"/>
      <c r="E444" s="35"/>
      <c r="F444" s="51"/>
      <c r="G444" s="51" t="str">
        <f>IF(COUNTIFS('食事提供加算(2026.06.01)（非表示）'!$C$2:$C$140,$A444,'食事提供加算(2026.06.01)（非表示）'!$E$2:$E$140,$H444)&gt;0,"●","")</f>
        <v/>
      </c>
      <c r="H444" s="51" t="str">
        <f t="shared" si="6"/>
        <v>19</v>
      </c>
      <c r="I444" s="39" t="s">
        <v>1934</v>
      </c>
      <c r="J444" s="35"/>
      <c r="K444" s="54" t="s">
        <v>1212</v>
      </c>
      <c r="L444" s="43" t="s">
        <v>1474</v>
      </c>
      <c r="M444" s="37" t="s">
        <v>1779</v>
      </c>
      <c r="N444" s="51" t="s">
        <v>860</v>
      </c>
      <c r="O444" s="67">
        <v>46143</v>
      </c>
      <c r="P444" s="67">
        <v>48334</v>
      </c>
      <c r="Q444" s="72"/>
      <c r="R444" s="72"/>
      <c r="S444" s="72"/>
      <c r="T444" s="76" t="str">
        <v>01富山地域</v>
      </c>
      <c r="U444" s="59" t="str">
        <v>32蜷川</v>
      </c>
    </row>
    <row r="445" spans="1:21" s="29" customFormat="1" ht="66">
      <c r="A445" s="35">
        <v>1640100077</v>
      </c>
      <c r="B445" s="38" t="s">
        <v>606</v>
      </c>
      <c r="C445" s="50" t="s">
        <v>204</v>
      </c>
      <c r="D445" s="51"/>
      <c r="E445" s="54" t="s">
        <v>124</v>
      </c>
      <c r="F445" s="51"/>
      <c r="G445" s="51" t="str">
        <f>IF(COUNTIFS('食事提供加算(2026.06.01)（非表示）'!$C$2:$C$140,$A445,'食事提供加算(2026.06.01)（非表示）'!$E$2:$E$140,$H445)&gt;0,"●","")</f>
        <v/>
      </c>
      <c r="H445" s="51" t="str">
        <f t="shared" si="6"/>
        <v>25</v>
      </c>
      <c r="I445" s="38" t="s">
        <v>2106</v>
      </c>
      <c r="J445" s="35"/>
      <c r="K445" s="33" t="s">
        <v>1237</v>
      </c>
      <c r="L445" s="40" t="s">
        <v>1533</v>
      </c>
      <c r="M445" s="52" t="s">
        <v>1820</v>
      </c>
      <c r="N445" s="52" t="s">
        <v>1346</v>
      </c>
      <c r="O445" s="67">
        <v>38991</v>
      </c>
      <c r="P445" s="67">
        <v>47756</v>
      </c>
      <c r="Q445" s="72"/>
      <c r="R445" s="72"/>
      <c r="S445" s="72"/>
      <c r="T445" s="76" t="str">
        <v>01富山地域</v>
      </c>
      <c r="U445" s="76" t="str">
        <v>26新庄</v>
      </c>
    </row>
    <row r="446" spans="1:21" s="29" customFormat="1" ht="66">
      <c r="A446" s="35">
        <v>1640100135</v>
      </c>
      <c r="B446" s="47" t="s">
        <v>950</v>
      </c>
      <c r="C446" s="50" t="s">
        <v>204</v>
      </c>
      <c r="D446" s="52"/>
      <c r="E446" s="54" t="s">
        <v>124</v>
      </c>
      <c r="F446" s="51"/>
      <c r="G446" s="51" t="str">
        <f>IF(COUNTIFS('食事提供加算(2026.06.01)（非表示）'!$C$2:$C$140,$A446,'食事提供加算(2026.06.01)（非表示）'!$E$2:$E$140,$H446)&gt;0,"●","")</f>
        <v/>
      </c>
      <c r="H446" s="51" t="str">
        <f t="shared" si="6"/>
        <v>25</v>
      </c>
      <c r="I446" s="38" t="s">
        <v>2035</v>
      </c>
      <c r="J446" s="35"/>
      <c r="K446" s="52" t="s">
        <v>554</v>
      </c>
      <c r="L446" s="40" t="s">
        <v>628</v>
      </c>
      <c r="M446" s="52" t="s">
        <v>1822</v>
      </c>
      <c r="N446" s="52" t="s">
        <v>1727</v>
      </c>
      <c r="O446" s="70">
        <v>38991</v>
      </c>
      <c r="P446" s="70">
        <v>47756</v>
      </c>
      <c r="Q446" s="72"/>
      <c r="R446" s="72"/>
      <c r="S446" s="72"/>
      <c r="T446" s="76" t="str">
        <v>01富山地域</v>
      </c>
      <c r="U446" s="76" t="str">
        <v>29山室</v>
      </c>
    </row>
    <row r="447" spans="1:21" s="29" customFormat="1" ht="66">
      <c r="A447" s="35">
        <v>1640100127</v>
      </c>
      <c r="B447" s="47" t="s">
        <v>18</v>
      </c>
      <c r="C447" s="50" t="s">
        <v>204</v>
      </c>
      <c r="D447" s="52"/>
      <c r="E447" s="54" t="s">
        <v>124</v>
      </c>
      <c r="F447" s="51"/>
      <c r="G447" s="51" t="str">
        <f>IF(COUNTIFS('食事提供加算(2026.06.01)（非表示）'!$C$2:$C$140,$A447,'食事提供加算(2026.06.01)（非表示）'!$E$2:$E$140,$H447)&gt;0,"●","")</f>
        <v/>
      </c>
      <c r="H447" s="51" t="str">
        <f t="shared" si="6"/>
        <v>25</v>
      </c>
      <c r="I447" s="38" t="s">
        <v>2024</v>
      </c>
      <c r="J447" s="35"/>
      <c r="K447" s="52" t="s">
        <v>551</v>
      </c>
      <c r="L447" s="38" t="s">
        <v>1331</v>
      </c>
      <c r="M447" s="52" t="s">
        <v>1626</v>
      </c>
      <c r="N447" s="52" t="s">
        <v>1887</v>
      </c>
      <c r="O447" s="70">
        <v>38991</v>
      </c>
      <c r="P447" s="70">
        <v>47756</v>
      </c>
      <c r="Q447" s="72"/>
      <c r="R447" s="72"/>
      <c r="S447" s="72"/>
      <c r="T447" s="76" t="str">
        <v>01富山地域</v>
      </c>
      <c r="U447" s="76" t="str">
        <v>40呉羽</v>
      </c>
    </row>
    <row r="448" spans="1:21" s="29" customFormat="1" ht="66">
      <c r="A448" s="35">
        <v>1640100242</v>
      </c>
      <c r="B448" s="47" t="s">
        <v>951</v>
      </c>
      <c r="C448" s="50" t="s">
        <v>204</v>
      </c>
      <c r="D448" s="52"/>
      <c r="E448" s="54" t="s">
        <v>124</v>
      </c>
      <c r="F448" s="51"/>
      <c r="G448" s="51" t="str">
        <f>IF(COUNTIFS('食事提供加算(2026.06.01)（非表示）'!$C$2:$C$140,$A448,'食事提供加算(2026.06.01)（非表示）'!$E$2:$E$140,$H448)&gt;0,"●","")</f>
        <v/>
      </c>
      <c r="H448" s="51" t="str">
        <f t="shared" si="6"/>
        <v>25</v>
      </c>
      <c r="I448" s="38" t="s">
        <v>2107</v>
      </c>
      <c r="J448" s="35"/>
      <c r="K448" s="52" t="s">
        <v>1238</v>
      </c>
      <c r="L448" s="38" t="s">
        <v>1534</v>
      </c>
      <c r="M448" s="52" t="s">
        <v>1428</v>
      </c>
      <c r="N448" s="52" t="s">
        <v>1980</v>
      </c>
      <c r="O448" s="70">
        <v>38991</v>
      </c>
      <c r="P448" s="70">
        <v>47756</v>
      </c>
      <c r="Q448" s="72"/>
      <c r="R448" s="72"/>
      <c r="S448" s="72"/>
      <c r="T448" s="76" t="str">
        <v>05婦中地域</v>
      </c>
      <c r="U448" s="76" t="str">
        <v>70鵜坂地区</v>
      </c>
    </row>
    <row r="449" spans="1:21" s="29" customFormat="1" ht="66">
      <c r="A449" s="35">
        <v>1640100283</v>
      </c>
      <c r="B449" s="47" t="s">
        <v>328</v>
      </c>
      <c r="C449" s="50" t="s">
        <v>204</v>
      </c>
      <c r="D449" s="52"/>
      <c r="E449" s="54" t="s">
        <v>124</v>
      </c>
      <c r="F449" s="51"/>
      <c r="G449" s="51" t="str">
        <f>IF(COUNTIFS('食事提供加算(2026.06.01)（非表示）'!$C$2:$C$140,$A449,'食事提供加算(2026.06.01)（非表示）'!$E$2:$E$140,$H449)&gt;0,"●","")</f>
        <v/>
      </c>
      <c r="H449" s="51" t="str">
        <f t="shared" si="6"/>
        <v>25</v>
      </c>
      <c r="I449" s="38" t="s">
        <v>328</v>
      </c>
      <c r="J449" s="35"/>
      <c r="K449" s="52" t="s">
        <v>1241</v>
      </c>
      <c r="L449" s="40" t="s">
        <v>1535</v>
      </c>
      <c r="M449" s="35" t="s">
        <v>30</v>
      </c>
      <c r="N449" s="35" t="s">
        <v>1872</v>
      </c>
      <c r="O449" s="70">
        <v>38991</v>
      </c>
      <c r="P449" s="70">
        <v>47756</v>
      </c>
      <c r="Q449" s="72"/>
      <c r="R449" s="72"/>
      <c r="S449" s="72"/>
      <c r="T449" s="76" t="str">
        <v>03大山地域</v>
      </c>
      <c r="U449" s="76" t="str">
        <v>57大山地区</v>
      </c>
    </row>
    <row r="450" spans="1:21" s="29" customFormat="1" ht="66">
      <c r="A450" s="35">
        <v>1640100036</v>
      </c>
      <c r="B450" s="41" t="s">
        <v>955</v>
      </c>
      <c r="C450" s="50" t="s">
        <v>204</v>
      </c>
      <c r="D450" s="53" t="s">
        <v>2151</v>
      </c>
      <c r="E450" s="54" t="s">
        <v>124</v>
      </c>
      <c r="F450" s="51"/>
      <c r="G450" s="51" t="str">
        <f>IF(COUNTIFS('食事提供加算(2026.06.01)（非表示）'!$C$2:$C$140,$A450,'食事提供加算(2026.06.01)（非表示）'!$E$2:$E$140,$H450)&gt;0,"●","")</f>
        <v/>
      </c>
      <c r="H450" s="51" t="str">
        <f t="shared" ref="H450:H468" si="7">LEFT(C450,2)</f>
        <v>25</v>
      </c>
      <c r="I450" s="59" t="s">
        <v>2024</v>
      </c>
      <c r="J450" s="35"/>
      <c r="K450" s="34" t="s">
        <v>302</v>
      </c>
      <c r="L450" s="38" t="s">
        <v>1323</v>
      </c>
      <c r="M450" s="35" t="s">
        <v>1661</v>
      </c>
      <c r="N450" s="35" t="s">
        <v>1661</v>
      </c>
      <c r="O450" s="70">
        <v>38991</v>
      </c>
      <c r="P450" s="70">
        <v>47756</v>
      </c>
      <c r="Q450" s="72"/>
      <c r="R450" s="72"/>
      <c r="S450" s="72"/>
      <c r="T450" s="76" t="str">
        <v>01富山地域</v>
      </c>
      <c r="U450" s="76" t="str">
        <v>26新庄</v>
      </c>
    </row>
    <row r="451" spans="1:21" s="29" customFormat="1" ht="66">
      <c r="A451" s="34">
        <v>1640100234</v>
      </c>
      <c r="B451" s="41" t="s">
        <v>858</v>
      </c>
      <c r="C451" s="50" t="s">
        <v>204</v>
      </c>
      <c r="D451" s="34"/>
      <c r="E451" s="54" t="s">
        <v>124</v>
      </c>
      <c r="F451" s="51"/>
      <c r="G451" s="51" t="str">
        <f>IF(COUNTIFS('食事提供加算(2026.06.01)（非表示）'!$C$2:$C$140,$A451,'食事提供加算(2026.06.01)（非表示）'!$E$2:$E$140,$H451)&gt;0,"●","")</f>
        <v/>
      </c>
      <c r="H451" s="51" t="str">
        <f t="shared" si="7"/>
        <v>25</v>
      </c>
      <c r="I451" s="59" t="s">
        <v>2020</v>
      </c>
      <c r="J451" s="35"/>
      <c r="K451" s="34" t="s">
        <v>1195</v>
      </c>
      <c r="L451" s="41" t="s">
        <v>48</v>
      </c>
      <c r="M451" s="34" t="s">
        <v>1824</v>
      </c>
      <c r="N451" s="34" t="s">
        <v>1981</v>
      </c>
      <c r="O451" s="66">
        <v>38991</v>
      </c>
      <c r="P451" s="66">
        <v>47756</v>
      </c>
      <c r="Q451" s="72"/>
      <c r="R451" s="72"/>
      <c r="S451" s="72"/>
      <c r="T451" s="76" t="str">
        <v>01富山地域</v>
      </c>
      <c r="U451" s="76" t="str">
        <v>49三郷</v>
      </c>
    </row>
    <row r="452" spans="1:21" s="29" customFormat="1" ht="66">
      <c r="A452" s="34">
        <v>1640100176</v>
      </c>
      <c r="B452" s="38" t="s">
        <v>552</v>
      </c>
      <c r="C452" s="50" t="s">
        <v>204</v>
      </c>
      <c r="D452" s="34"/>
      <c r="E452" s="54" t="s">
        <v>124</v>
      </c>
      <c r="F452" s="51"/>
      <c r="G452" s="51" t="str">
        <f>IF(COUNTIFS('食事提供加算(2026.06.01)（非表示）'!$C$2:$C$140,$A452,'食事提供加算(2026.06.01)（非表示）'!$E$2:$E$140,$H452)&gt;0,"●","")</f>
        <v/>
      </c>
      <c r="H452" s="51" t="str">
        <f t="shared" si="7"/>
        <v>25</v>
      </c>
      <c r="I452" s="59" t="s">
        <v>1430</v>
      </c>
      <c r="J452" s="35"/>
      <c r="K452" s="34" t="s">
        <v>1126</v>
      </c>
      <c r="L452" s="38" t="s">
        <v>921</v>
      </c>
      <c r="M452" s="34" t="s">
        <v>1651</v>
      </c>
      <c r="N452" s="34" t="s">
        <v>1894</v>
      </c>
      <c r="O452" s="66">
        <v>38991</v>
      </c>
      <c r="P452" s="66">
        <v>47756</v>
      </c>
      <c r="Q452" s="72"/>
      <c r="R452" s="72"/>
      <c r="S452" s="72"/>
      <c r="T452" s="76" t="str">
        <v>01富山地域</v>
      </c>
      <c r="U452" s="76" t="str">
        <v>35月岡</v>
      </c>
    </row>
    <row r="453" spans="1:21" s="29" customFormat="1" ht="66">
      <c r="A453" s="35">
        <v>1640100341</v>
      </c>
      <c r="B453" s="47" t="s">
        <v>686</v>
      </c>
      <c r="C453" s="50" t="s">
        <v>204</v>
      </c>
      <c r="D453" s="52"/>
      <c r="E453" s="54" t="s">
        <v>124</v>
      </c>
      <c r="F453" s="51"/>
      <c r="G453" s="51" t="str">
        <f>IF(COUNTIFS('食事提供加算(2026.06.01)（非表示）'!$C$2:$C$140,$A453,'食事提供加算(2026.06.01)（非表示）'!$E$2:$E$140,$H453)&gt;0,"●","")</f>
        <v/>
      </c>
      <c r="H453" s="51" t="str">
        <f t="shared" si="7"/>
        <v>25</v>
      </c>
      <c r="I453" s="38" t="s">
        <v>2108</v>
      </c>
      <c r="J453" s="35"/>
      <c r="K453" s="52" t="s">
        <v>1242</v>
      </c>
      <c r="L453" s="40" t="s">
        <v>1409</v>
      </c>
      <c r="M453" s="35" t="s">
        <v>1825</v>
      </c>
      <c r="N453" s="35" t="s">
        <v>1099</v>
      </c>
      <c r="O453" s="70">
        <v>39448</v>
      </c>
      <c r="P453" s="70">
        <v>48213</v>
      </c>
      <c r="Q453" s="72"/>
      <c r="R453" s="72"/>
      <c r="S453" s="72"/>
      <c r="T453" s="76" t="str">
        <v>03大山地域</v>
      </c>
      <c r="U453" s="76" t="str">
        <v>56上滝地区</v>
      </c>
    </row>
    <row r="454" spans="1:21" s="29" customFormat="1" ht="66">
      <c r="A454" s="35">
        <v>1640100390</v>
      </c>
      <c r="B454" s="47" t="s">
        <v>661</v>
      </c>
      <c r="C454" s="50" t="s">
        <v>204</v>
      </c>
      <c r="D454" s="52"/>
      <c r="E454" s="54" t="s">
        <v>124</v>
      </c>
      <c r="F454" s="51"/>
      <c r="G454" s="51" t="str">
        <f>IF(COUNTIFS('食事提供加算(2026.06.01)（非表示）'!$C$2:$C$140,$A454,'食事提供加算(2026.06.01)（非表示）'!$E$2:$E$140,$H454)&gt;0,"●","")</f>
        <v/>
      </c>
      <c r="H454" s="51" t="str">
        <f t="shared" si="7"/>
        <v>25</v>
      </c>
      <c r="I454" s="38" t="s">
        <v>830</v>
      </c>
      <c r="J454" s="35"/>
      <c r="K454" s="52" t="s">
        <v>1243</v>
      </c>
      <c r="L454" s="59" t="s">
        <v>1536</v>
      </c>
      <c r="M454" s="35" t="s">
        <v>1571</v>
      </c>
      <c r="N454" s="35" t="s">
        <v>1655</v>
      </c>
      <c r="O454" s="67">
        <v>40087</v>
      </c>
      <c r="P454" s="67">
        <v>46654</v>
      </c>
      <c r="Q454" s="72"/>
      <c r="R454" s="72"/>
      <c r="S454" s="72"/>
      <c r="T454" s="76" t="str">
        <v>01富山地域</v>
      </c>
      <c r="U454" s="76" t="str">
        <v>06柳町</v>
      </c>
    </row>
    <row r="455" spans="1:21" s="29" customFormat="1" ht="66">
      <c r="A455" s="35">
        <v>1640100515</v>
      </c>
      <c r="B455" s="47" t="s">
        <v>956</v>
      </c>
      <c r="C455" s="50" t="s">
        <v>204</v>
      </c>
      <c r="D455" s="52"/>
      <c r="E455" s="54" t="s">
        <v>124</v>
      </c>
      <c r="F455" s="51"/>
      <c r="G455" s="51" t="str">
        <f>IF(COUNTIFS('食事提供加算(2026.06.01)（非表示）'!$C$2:$C$140,$A455,'食事提供加算(2026.06.01)（非表示）'!$E$2:$E$140,$H455)&gt;0,"●","")</f>
        <v/>
      </c>
      <c r="H455" s="51" t="str">
        <f t="shared" si="7"/>
        <v>25</v>
      </c>
      <c r="I455" s="38" t="s">
        <v>1990</v>
      </c>
      <c r="J455" s="35"/>
      <c r="K455" s="52" t="s">
        <v>793</v>
      </c>
      <c r="L455" s="40" t="s">
        <v>422</v>
      </c>
      <c r="M455" s="35" t="s">
        <v>1537</v>
      </c>
      <c r="N455" s="35" t="s">
        <v>1414</v>
      </c>
      <c r="O455" s="70">
        <v>41275</v>
      </c>
      <c r="P455" s="70">
        <v>47848</v>
      </c>
      <c r="Q455" s="72"/>
      <c r="R455" s="72"/>
      <c r="S455" s="72"/>
      <c r="T455" s="76" t="str">
        <v>01富山地域</v>
      </c>
      <c r="U455" s="76" t="str">
        <v>11堀川</v>
      </c>
    </row>
    <row r="456" spans="1:21" s="29" customFormat="1" ht="66">
      <c r="A456" s="35">
        <v>1640100598</v>
      </c>
      <c r="B456" s="47" t="s">
        <v>112</v>
      </c>
      <c r="C456" s="50" t="s">
        <v>204</v>
      </c>
      <c r="D456" s="53" t="s">
        <v>2151</v>
      </c>
      <c r="E456" s="54" t="s">
        <v>124</v>
      </c>
      <c r="F456" s="51"/>
      <c r="G456" s="51" t="str">
        <f>IF(COUNTIFS('食事提供加算(2026.06.01)（非表示）'!$C$2:$C$140,$A456,'食事提供加算(2026.06.01)（非表示）'!$E$2:$E$140,$H456)&gt;0,"●","")</f>
        <v/>
      </c>
      <c r="H456" s="51" t="str">
        <f t="shared" si="7"/>
        <v>25</v>
      </c>
      <c r="I456" s="38" t="s">
        <v>1740</v>
      </c>
      <c r="J456" s="35"/>
      <c r="K456" s="52" t="s">
        <v>614</v>
      </c>
      <c r="L456" s="40" t="s">
        <v>1539</v>
      </c>
      <c r="M456" s="35" t="s">
        <v>1826</v>
      </c>
      <c r="N456" s="35" t="s">
        <v>881</v>
      </c>
      <c r="O456" s="70">
        <v>41821</v>
      </c>
      <c r="P456" s="70">
        <v>46203</v>
      </c>
      <c r="Q456" s="74"/>
      <c r="R456" s="72"/>
      <c r="S456" s="72"/>
      <c r="T456" s="76" t="str">
        <v>04八尾地域</v>
      </c>
      <c r="U456" s="76" t="str">
        <v>62杉原地区</v>
      </c>
    </row>
    <row r="457" spans="1:21" s="29" customFormat="1" ht="66">
      <c r="A457" s="35">
        <v>1640100655</v>
      </c>
      <c r="B457" s="45" t="s">
        <v>853</v>
      </c>
      <c r="C457" s="50" t="s">
        <v>204</v>
      </c>
      <c r="D457" s="54" t="s">
        <v>2151</v>
      </c>
      <c r="E457" s="54" t="s">
        <v>124</v>
      </c>
      <c r="F457" s="51"/>
      <c r="G457" s="51" t="str">
        <f>IF(COUNTIFS('食事提供加算(2026.06.01)（非表示）'!$C$2:$C$140,$A457,'食事提供加算(2026.06.01)（非表示）'!$E$2:$E$140,$H457)&gt;0,"●","")</f>
        <v/>
      </c>
      <c r="H457" s="51" t="str">
        <f t="shared" si="7"/>
        <v>25</v>
      </c>
      <c r="I457" s="38" t="s">
        <v>2109</v>
      </c>
      <c r="J457" s="35"/>
      <c r="K457" s="35" t="s">
        <v>975</v>
      </c>
      <c r="L457" s="38" t="s">
        <v>574</v>
      </c>
      <c r="M457" s="35" t="s">
        <v>1669</v>
      </c>
      <c r="N457" s="35" t="s">
        <v>1614</v>
      </c>
      <c r="O457" s="67">
        <v>42724</v>
      </c>
      <c r="P457" s="67">
        <v>47106</v>
      </c>
      <c r="Q457" s="72"/>
      <c r="R457" s="72"/>
      <c r="S457" s="72"/>
      <c r="T457" s="76" t="str">
        <v>01富山地域</v>
      </c>
      <c r="U457" s="76" t="str">
        <v>40呉羽</v>
      </c>
    </row>
    <row r="458" spans="1:21" s="29" customFormat="1" ht="66">
      <c r="A458" s="35">
        <v>1640100671</v>
      </c>
      <c r="B458" s="47" t="s">
        <v>427</v>
      </c>
      <c r="C458" s="50" t="s">
        <v>204</v>
      </c>
      <c r="D458" s="52"/>
      <c r="E458" s="54" t="s">
        <v>124</v>
      </c>
      <c r="F458" s="51"/>
      <c r="G458" s="51" t="str">
        <f>IF(COUNTIFS('食事提供加算(2026.06.01)（非表示）'!$C$2:$C$140,$A458,'食事提供加算(2026.06.01)（非表示）'!$E$2:$E$140,$H458)&gt;0,"●","")</f>
        <v/>
      </c>
      <c r="H458" s="51" t="str">
        <f t="shared" si="7"/>
        <v>25</v>
      </c>
      <c r="I458" s="38" t="s">
        <v>2108</v>
      </c>
      <c r="J458" s="35"/>
      <c r="K458" s="52" t="s">
        <v>1242</v>
      </c>
      <c r="L458" s="40" t="s">
        <v>1541</v>
      </c>
      <c r="M458" s="52" t="s">
        <v>1580</v>
      </c>
      <c r="N458" s="52" t="s">
        <v>1982</v>
      </c>
      <c r="O458" s="70">
        <v>43556</v>
      </c>
      <c r="P458" s="65">
        <v>47938</v>
      </c>
      <c r="Q458" s="72"/>
      <c r="R458" s="72"/>
      <c r="S458" s="72"/>
      <c r="T458" s="76" t="str">
        <v>03大山地域</v>
      </c>
      <c r="U458" s="76" t="str">
        <v>56上滝地区</v>
      </c>
    </row>
    <row r="459" spans="1:21" s="29" customFormat="1" ht="66">
      <c r="A459" s="35">
        <v>1640100689</v>
      </c>
      <c r="B459" s="41" t="s">
        <v>957</v>
      </c>
      <c r="C459" s="50" t="s">
        <v>204</v>
      </c>
      <c r="D459" s="52"/>
      <c r="E459" s="54" t="s">
        <v>124</v>
      </c>
      <c r="F459" s="51"/>
      <c r="G459" s="51" t="str">
        <f>IF(COUNTIFS('食事提供加算(2026.06.01)（非表示）'!$C$2:$C$140,$A459,'食事提供加算(2026.06.01)（非表示）'!$E$2:$E$140,$H459)&gt;0,"●","")</f>
        <v/>
      </c>
      <c r="H459" s="51" t="str">
        <f t="shared" si="7"/>
        <v>25</v>
      </c>
      <c r="I459" s="59" t="s">
        <v>830</v>
      </c>
      <c r="J459" s="35"/>
      <c r="K459" s="34" t="s">
        <v>1191</v>
      </c>
      <c r="L459" s="38"/>
      <c r="M459" s="35" t="s">
        <v>1744</v>
      </c>
      <c r="N459" s="35" t="s">
        <v>968</v>
      </c>
      <c r="O459" s="70">
        <v>45017</v>
      </c>
      <c r="P459" s="70">
        <v>47208</v>
      </c>
      <c r="Q459" s="72"/>
      <c r="R459" s="72"/>
      <c r="S459" s="72"/>
      <c r="T459" s="76" t="str">
        <v>その他</v>
      </c>
      <c r="U459" s="76" t="str">
        <v>その他</v>
      </c>
    </row>
    <row r="460" spans="1:21" s="29" customFormat="1" ht="49.5">
      <c r="A460" s="34" t="s">
        <v>10</v>
      </c>
      <c r="B460" s="41" t="s">
        <v>696</v>
      </c>
      <c r="C460" s="50" t="s">
        <v>213</v>
      </c>
      <c r="D460" s="55">
        <v>20</v>
      </c>
      <c r="E460" s="35"/>
      <c r="F460" s="51"/>
      <c r="G460" s="51" t="str">
        <f>IF(COUNTIFS('食事提供加算(2026.06.01)（非表示）'!$C$2:$C$140,$A460,'食事提供加算(2026.06.01)（非表示）'!$E$2:$E$140,$H460)&gt;0,"●","")</f>
        <v/>
      </c>
      <c r="H460" s="51" t="str">
        <f t="shared" si="7"/>
        <v>29</v>
      </c>
      <c r="I460" s="38" t="s">
        <v>2025</v>
      </c>
      <c r="J460" s="35"/>
      <c r="K460" s="34" t="s">
        <v>166</v>
      </c>
      <c r="L460" s="38" t="s">
        <v>70</v>
      </c>
      <c r="M460" s="35" t="s">
        <v>375</v>
      </c>
      <c r="N460" s="35" t="s">
        <v>1888</v>
      </c>
      <c r="O460" s="66">
        <v>35521</v>
      </c>
      <c r="P460" s="66"/>
      <c r="Q460" s="72"/>
      <c r="R460" s="72"/>
      <c r="S460" s="72"/>
      <c r="T460" s="76" t="str">
        <v>01富山地域</v>
      </c>
      <c r="U460" s="59" t="str">
        <v>16桜谷</v>
      </c>
    </row>
    <row r="461" spans="1:21" s="29" customFormat="1" ht="49.5">
      <c r="A461" s="34" t="s">
        <v>242</v>
      </c>
      <c r="B461" s="41" t="s">
        <v>713</v>
      </c>
      <c r="C461" s="50" t="s">
        <v>213</v>
      </c>
      <c r="D461" s="55">
        <v>20</v>
      </c>
      <c r="E461" s="35"/>
      <c r="F461" s="51"/>
      <c r="G461" s="51" t="str">
        <f>IF(COUNTIFS('食事提供加算(2026.06.01)（非表示）'!$C$2:$C$140,$A461,'食事提供加算(2026.06.01)（非表示）'!$E$2:$E$140,$H461)&gt;0,"●","")</f>
        <v/>
      </c>
      <c r="H461" s="51" t="str">
        <f t="shared" si="7"/>
        <v>29</v>
      </c>
      <c r="I461" s="38" t="s">
        <v>1193</v>
      </c>
      <c r="J461" s="35"/>
      <c r="K461" s="35" t="s">
        <v>1166</v>
      </c>
      <c r="L461" s="38" t="s">
        <v>59</v>
      </c>
      <c r="M461" s="35" t="s">
        <v>1710</v>
      </c>
      <c r="N461" s="35" t="s">
        <v>1776</v>
      </c>
      <c r="O461" s="66">
        <v>36251</v>
      </c>
      <c r="P461" s="66"/>
      <c r="Q461" s="72"/>
      <c r="R461" s="72"/>
      <c r="S461" s="72"/>
      <c r="T461" s="76" t="str">
        <v>01富山地域</v>
      </c>
      <c r="U461" s="76" t="str">
        <v>42寒江</v>
      </c>
    </row>
    <row r="462" spans="1:21" s="29" customFormat="1" ht="49.5">
      <c r="A462" s="34" t="s">
        <v>244</v>
      </c>
      <c r="B462" s="41" t="s">
        <v>766</v>
      </c>
      <c r="C462" s="50" t="s">
        <v>213</v>
      </c>
      <c r="D462" s="55">
        <v>20</v>
      </c>
      <c r="E462" s="35"/>
      <c r="F462" s="51"/>
      <c r="G462" s="51" t="str">
        <f>IF(COUNTIFS('食事提供加算(2026.06.01)（非表示）'!$C$2:$C$140,$A462,'食事提供加算(2026.06.01)（非表示）'!$E$2:$E$140,$H462)&gt;0,"●","")</f>
        <v/>
      </c>
      <c r="H462" s="51" t="str">
        <f t="shared" si="7"/>
        <v>29</v>
      </c>
      <c r="I462" s="38" t="s">
        <v>1518</v>
      </c>
      <c r="J462" s="35"/>
      <c r="K462" s="35" t="s">
        <v>0</v>
      </c>
      <c r="L462" s="38" t="s">
        <v>1395</v>
      </c>
      <c r="M462" s="35" t="s">
        <v>1771</v>
      </c>
      <c r="N462" s="35" t="s">
        <v>1933</v>
      </c>
      <c r="O462" s="66">
        <v>36982</v>
      </c>
      <c r="P462" s="66"/>
      <c r="Q462" s="72"/>
      <c r="R462" s="72"/>
      <c r="S462" s="72"/>
      <c r="T462" s="76" t="str">
        <v>01富山地域</v>
      </c>
      <c r="U462" s="76" t="str">
        <v>40呉羽</v>
      </c>
    </row>
    <row r="463" spans="1:21" s="29" customFormat="1" ht="49.5">
      <c r="A463" s="34" t="s">
        <v>149</v>
      </c>
      <c r="B463" s="41" t="s">
        <v>390</v>
      </c>
      <c r="C463" s="50" t="s">
        <v>218</v>
      </c>
      <c r="D463" s="34">
        <v>15</v>
      </c>
      <c r="E463" s="35"/>
      <c r="F463" s="51"/>
      <c r="G463" s="51" t="str">
        <f>IF(COUNTIFS('食事提供加算(2026.06.01)（非表示）'!$C$2:$C$140,$A463,'食事提供加算(2026.06.01)（非表示）'!$E$2:$E$140,$H463)&gt;0,"●","")</f>
        <v/>
      </c>
      <c r="H463" s="51" t="str">
        <f t="shared" si="7"/>
        <v>31</v>
      </c>
      <c r="I463" s="38" t="s">
        <v>2128</v>
      </c>
      <c r="J463" s="35"/>
      <c r="K463" s="34" t="s">
        <v>219</v>
      </c>
      <c r="L463" s="41" t="s">
        <v>1563</v>
      </c>
      <c r="M463" s="34" t="s">
        <v>1837</v>
      </c>
      <c r="N463" s="33" t="s">
        <v>1998</v>
      </c>
      <c r="O463" s="66">
        <v>31503</v>
      </c>
      <c r="P463" s="66"/>
      <c r="Q463" s="72"/>
      <c r="R463" s="72"/>
      <c r="S463" s="72"/>
      <c r="T463" s="76" t="str">
        <v>01富山地域</v>
      </c>
      <c r="U463" s="76" t="str">
        <v>32蜷川</v>
      </c>
    </row>
    <row r="464" spans="1:21" s="29" customFormat="1" ht="49.5">
      <c r="A464" s="34" t="s">
        <v>245</v>
      </c>
      <c r="B464" s="41" t="s">
        <v>533</v>
      </c>
      <c r="C464" s="50" t="s">
        <v>218</v>
      </c>
      <c r="D464" s="34">
        <v>15</v>
      </c>
      <c r="E464" s="35"/>
      <c r="F464" s="51"/>
      <c r="G464" s="51" t="str">
        <f>IF(COUNTIFS('食事提供加算(2026.06.01)（非表示）'!$C$2:$C$140,$A464,'食事提供加算(2026.06.01)（非表示）'!$E$2:$E$140,$H464)&gt;0,"●","")</f>
        <v/>
      </c>
      <c r="H464" s="51" t="str">
        <f t="shared" si="7"/>
        <v>31</v>
      </c>
      <c r="I464" s="38" t="s">
        <v>2076</v>
      </c>
      <c r="J464" s="35"/>
      <c r="K464" s="33" t="s">
        <v>1082</v>
      </c>
      <c r="L464" s="41" t="s">
        <v>1564</v>
      </c>
      <c r="M464" s="34" t="s">
        <v>1838</v>
      </c>
      <c r="N464" s="33" t="s">
        <v>1999</v>
      </c>
      <c r="O464" s="66">
        <v>32234</v>
      </c>
      <c r="P464" s="66"/>
      <c r="Q464" s="72"/>
      <c r="R464" s="72"/>
      <c r="S464" s="72"/>
      <c r="T464" s="76" t="str">
        <v>01富山地域</v>
      </c>
      <c r="U464" s="76" t="str">
        <v>11堀川</v>
      </c>
    </row>
    <row r="465" spans="1:21" s="29" customFormat="1" ht="49.5">
      <c r="A465" s="34" t="s">
        <v>246</v>
      </c>
      <c r="B465" s="41" t="s">
        <v>1018</v>
      </c>
      <c r="C465" s="50" t="s">
        <v>218</v>
      </c>
      <c r="D465" s="34">
        <v>15</v>
      </c>
      <c r="E465" s="35"/>
      <c r="F465" s="51"/>
      <c r="G465" s="51" t="str">
        <f>IF(COUNTIFS('食事提供加算(2026.06.01)（非表示）'!$C$2:$C$140,$A465,'食事提供加算(2026.06.01)（非表示）'!$E$2:$E$140,$H465)&gt;0,"●","")</f>
        <v/>
      </c>
      <c r="H465" s="51" t="str">
        <f t="shared" si="7"/>
        <v>31</v>
      </c>
      <c r="I465" s="38" t="s">
        <v>2128</v>
      </c>
      <c r="J465" s="35"/>
      <c r="K465" s="34" t="s">
        <v>219</v>
      </c>
      <c r="L465" s="41" t="s">
        <v>1563</v>
      </c>
      <c r="M465" s="34" t="s">
        <v>1839</v>
      </c>
      <c r="N465" s="33" t="s">
        <v>1998</v>
      </c>
      <c r="O465" s="66">
        <v>32325</v>
      </c>
      <c r="P465" s="66"/>
      <c r="Q465" s="72"/>
      <c r="R465" s="72"/>
      <c r="S465" s="72"/>
      <c r="T465" s="76" t="str">
        <v>01富山地域</v>
      </c>
      <c r="U465" s="76" t="str">
        <v>32蜷川</v>
      </c>
    </row>
    <row r="466" spans="1:21" s="29" customFormat="1" ht="49.5">
      <c r="A466" s="34" t="s">
        <v>248</v>
      </c>
      <c r="B466" s="41" t="s">
        <v>1019</v>
      </c>
      <c r="C466" s="50" t="s">
        <v>218</v>
      </c>
      <c r="D466" s="34">
        <v>25</v>
      </c>
      <c r="E466" s="35"/>
      <c r="F466" s="51"/>
      <c r="G466" s="51" t="str">
        <f>IF(COUNTIFS('食事提供加算(2026.06.01)（非表示）'!$C$2:$C$140,$A466,'食事提供加算(2026.06.01)（非表示）'!$E$2:$E$140,$H466)&gt;0,"●","")</f>
        <v/>
      </c>
      <c r="H466" s="51" t="str">
        <f t="shared" si="7"/>
        <v>31</v>
      </c>
      <c r="I466" s="38" t="s">
        <v>2057</v>
      </c>
      <c r="J466" s="35"/>
      <c r="K466" s="33" t="s">
        <v>1142</v>
      </c>
      <c r="L466" s="41" t="s">
        <v>1397</v>
      </c>
      <c r="M466" s="34" t="s">
        <v>1840</v>
      </c>
      <c r="N466" s="33" t="s">
        <v>2001</v>
      </c>
      <c r="O466" s="66">
        <v>39173</v>
      </c>
      <c r="P466" s="66"/>
      <c r="Q466" s="72"/>
      <c r="R466" s="72"/>
      <c r="S466" s="72"/>
      <c r="T466" s="76" t="str">
        <v>01富山地域</v>
      </c>
      <c r="U466" s="76" t="str">
        <v>23針原</v>
      </c>
    </row>
    <row r="467" spans="1:21" s="29" customFormat="1" ht="49.5">
      <c r="A467" s="34" t="s">
        <v>252</v>
      </c>
      <c r="B467" s="41" t="s">
        <v>191</v>
      </c>
      <c r="C467" s="50" t="s">
        <v>218</v>
      </c>
      <c r="D467" s="34">
        <v>25</v>
      </c>
      <c r="E467" s="35"/>
      <c r="F467" s="51"/>
      <c r="G467" s="51" t="str">
        <f>IF(COUNTIFS('食事提供加算(2026.06.01)（非表示）'!$C$2:$C$140,$A467,'食事提供加算(2026.06.01)（非表示）'!$E$2:$E$140,$H467)&gt;0,"●","")</f>
        <v/>
      </c>
      <c r="H467" s="51" t="str">
        <f t="shared" si="7"/>
        <v>31</v>
      </c>
      <c r="I467" s="39" t="s">
        <v>1722</v>
      </c>
      <c r="J467" s="35"/>
      <c r="K467" s="35" t="s">
        <v>1190</v>
      </c>
      <c r="L467" s="41" t="s">
        <v>1325</v>
      </c>
      <c r="M467" s="35" t="s">
        <v>932</v>
      </c>
      <c r="N467" s="35" t="s">
        <v>1949</v>
      </c>
      <c r="O467" s="66">
        <v>40969</v>
      </c>
      <c r="P467" s="66"/>
      <c r="Q467" s="72"/>
      <c r="R467" s="72"/>
      <c r="S467" s="72"/>
      <c r="T467" s="76" t="str">
        <v>05婦中地域</v>
      </c>
      <c r="U467" s="76" t="str">
        <v>70鵜坂地区</v>
      </c>
    </row>
    <row r="468" spans="1:21" s="29" customFormat="1" ht="49.5">
      <c r="A468" s="37" t="s">
        <v>2174</v>
      </c>
      <c r="B468" s="42" t="s">
        <v>1629</v>
      </c>
      <c r="C468" s="50" t="s">
        <v>1219</v>
      </c>
      <c r="D468" s="55">
        <v>9</v>
      </c>
      <c r="E468" s="35"/>
      <c r="F468" s="51"/>
      <c r="G468" s="51" t="str">
        <f>IF(COUNTIFS('食事提供加算(2026.06.01)（非表示）'!$C$2:$C$140,$A468,'食事提供加算(2026.06.01)（非表示）'!$E$2:$E$140,$H468)&gt;0,"●","")</f>
        <v/>
      </c>
      <c r="H468" s="51" t="str">
        <f t="shared" si="7"/>
        <v>40</v>
      </c>
      <c r="I468" s="39" t="s">
        <v>364</v>
      </c>
      <c r="J468" s="35"/>
      <c r="K468" s="54" t="s">
        <v>193</v>
      </c>
      <c r="L468" s="42"/>
      <c r="M468" s="54" t="s">
        <v>1800</v>
      </c>
      <c r="N468" s="35"/>
      <c r="O468" s="66">
        <v>46113</v>
      </c>
      <c r="P468" s="66">
        <v>48304</v>
      </c>
      <c r="Q468" s="72"/>
      <c r="R468" s="72"/>
      <c r="S468" s="72"/>
      <c r="T468" s="76" t="str">
        <v>01富山地域</v>
      </c>
      <c r="U468" s="76" t="str">
        <v>32蜷川</v>
      </c>
    </row>
  </sheetData>
  <sheetProtection password="CC03" sheet="1" objects="1" scenarios="1" autoFilter="0"/>
  <phoneticPr fontId="3"/>
  <dataValidations count="2">
    <dataValidation type="custom" allowBlank="1" showDropDown="0" showInputMessage="1" showErrorMessage="1" error="半角での入力又は、_x000a_スペースの入力がされています。" sqref="B2:B468 I2:I468">
      <formula1>AND(B2=DBCS(B2),ISERROR(FIND("　",B2)))</formula1>
    </dataValidation>
    <dataValidation type="custom" allowBlank="1" showDropDown="0" showInputMessage="1" showErrorMessage="1" error="半角、スペースの入力がされています。_x000a_又は、〇丁目の「〇」が漢数字での入力がされていません。_x000a__x000a_" sqref="L2:L468">
      <formula1>AND(L2=DBCS(L2),ISERROR(FIND("　",L2)),(#REF!=""))</formula1>
    </dataValidation>
  </dataValidations>
  <pageMargins left="0.7" right="0.7" top="0.75" bottom="0.75" header="0.3" footer="0.3"/>
  <pageSetup paperSize="9" fitToWidth="1" fitToHeight="1" orientation="portrait" usePrinterDefaults="1"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H36"/>
  <sheetViews>
    <sheetView view="pageBreakPreview" zoomScale="85" zoomScaleSheetLayoutView="85" workbookViewId="0">
      <selection activeCell="B8" sqref="B8"/>
    </sheetView>
  </sheetViews>
  <sheetFormatPr defaultRowHeight="22.5" customHeight="1"/>
  <cols>
    <col min="1" max="1" width="59" style="84" bestFit="1" customWidth="1"/>
    <col min="2" max="2" width="15.25" style="85" bestFit="1" customWidth="1"/>
    <col min="3" max="4" width="15.375" style="86" customWidth="1"/>
    <col min="5" max="5" width="9" style="84" customWidth="1"/>
    <col min="6" max="7" width="15.375" style="86" customWidth="1"/>
    <col min="8" max="16384" width="9" style="84" customWidth="1"/>
  </cols>
  <sheetData>
    <row r="1" spans="1:8" ht="22.5" customHeight="1">
      <c r="A1" s="84" t="s">
        <v>1221</v>
      </c>
      <c r="C1" s="93" t="s">
        <v>272</v>
      </c>
      <c r="F1" s="86" t="s">
        <v>2145</v>
      </c>
      <c r="H1" s="86"/>
    </row>
    <row r="2" spans="1:8" ht="22.5" customHeight="1">
      <c r="A2" s="87" t="s">
        <v>19</v>
      </c>
      <c r="B2" s="90" t="s">
        <v>2140</v>
      </c>
      <c r="C2" s="90" t="s">
        <v>95</v>
      </c>
      <c r="D2" s="90" t="s">
        <v>23</v>
      </c>
      <c r="F2" s="90" t="s">
        <v>95</v>
      </c>
      <c r="G2" s="90" t="s">
        <v>23</v>
      </c>
    </row>
    <row r="3" spans="1:8" ht="22.5" customHeight="1">
      <c r="A3" s="88" t="s">
        <v>146</v>
      </c>
      <c r="B3" s="91" t="s">
        <v>2141</v>
      </c>
      <c r="C3" s="94">
        <v>17000</v>
      </c>
      <c r="D3" s="94">
        <v>0</v>
      </c>
      <c r="F3" s="94">
        <v>10500</v>
      </c>
      <c r="G3" s="94">
        <v>0</v>
      </c>
    </row>
    <row r="4" spans="1:8" ht="22.5" customHeight="1">
      <c r="A4" s="89" t="s">
        <v>148</v>
      </c>
      <c r="B4" s="91" t="s">
        <v>2141</v>
      </c>
      <c r="C4" s="87">
        <v>17000</v>
      </c>
      <c r="D4" s="87">
        <v>0</v>
      </c>
      <c r="F4" s="94">
        <v>10500</v>
      </c>
      <c r="G4" s="87">
        <v>0</v>
      </c>
    </row>
    <row r="5" spans="1:8" ht="22.5" customHeight="1">
      <c r="A5" s="88" t="s">
        <v>139</v>
      </c>
      <c r="B5" s="91" t="s">
        <v>2141</v>
      </c>
      <c r="C5" s="87">
        <v>17000</v>
      </c>
      <c r="D5" s="87">
        <v>0</v>
      </c>
      <c r="F5" s="94">
        <v>10500</v>
      </c>
      <c r="G5" s="87">
        <v>0</v>
      </c>
    </row>
    <row r="6" spans="1:8" ht="22.5" customHeight="1">
      <c r="A6" s="88" t="s">
        <v>91</v>
      </c>
      <c r="B6" s="91" t="s">
        <v>2141</v>
      </c>
      <c r="C6" s="87">
        <v>17000</v>
      </c>
      <c r="D6" s="87">
        <v>0</v>
      </c>
      <c r="F6" s="94">
        <v>10500</v>
      </c>
      <c r="G6" s="87">
        <v>0</v>
      </c>
    </row>
    <row r="7" spans="1:8" ht="22.5" customHeight="1">
      <c r="A7" s="88" t="s">
        <v>151</v>
      </c>
      <c r="B7" s="91" t="s">
        <v>2008</v>
      </c>
      <c r="C7" s="87">
        <v>10000</v>
      </c>
      <c r="D7" s="87">
        <v>2500</v>
      </c>
      <c r="F7" s="87">
        <v>5000</v>
      </c>
      <c r="G7" s="87">
        <v>3200</v>
      </c>
    </row>
    <row r="8" spans="1:8" ht="22.5" customHeight="1">
      <c r="A8" s="88" t="s">
        <v>99</v>
      </c>
      <c r="B8" s="91" t="s">
        <v>1792</v>
      </c>
      <c r="C8" s="87">
        <v>10000</v>
      </c>
      <c r="D8" s="87">
        <v>2500</v>
      </c>
      <c r="F8" s="87">
        <v>5000</v>
      </c>
      <c r="G8" s="87">
        <v>3200</v>
      </c>
    </row>
    <row r="9" spans="1:8" ht="22.5" customHeight="1">
      <c r="A9" s="88" t="s">
        <v>153</v>
      </c>
      <c r="B9" s="91" t="s">
        <v>2142</v>
      </c>
      <c r="C9" s="87">
        <v>3400</v>
      </c>
      <c r="D9" s="87">
        <v>700</v>
      </c>
      <c r="F9" s="87">
        <v>1700</v>
      </c>
      <c r="G9" s="87">
        <v>800</v>
      </c>
    </row>
    <row r="10" spans="1:8" ht="22.5" customHeight="1">
      <c r="A10" s="88" t="s">
        <v>156</v>
      </c>
      <c r="B10" s="91" t="s">
        <v>2142</v>
      </c>
      <c r="C10" s="87">
        <v>3400</v>
      </c>
      <c r="D10" s="87">
        <v>700</v>
      </c>
      <c r="F10" s="87">
        <v>1700</v>
      </c>
      <c r="G10" s="87">
        <v>800</v>
      </c>
    </row>
    <row r="11" spans="1:8" ht="22.5" customHeight="1">
      <c r="A11" s="88" t="s">
        <v>55</v>
      </c>
      <c r="B11" s="91" t="s">
        <v>2142</v>
      </c>
      <c r="C11" s="87">
        <v>3400</v>
      </c>
      <c r="D11" s="87">
        <v>700</v>
      </c>
      <c r="F11" s="87">
        <v>1700</v>
      </c>
      <c r="G11" s="87">
        <v>800</v>
      </c>
    </row>
    <row r="12" spans="1:8" ht="22.5" customHeight="1">
      <c r="A12" s="88" t="s">
        <v>83</v>
      </c>
      <c r="B12" s="91" t="s">
        <v>2142</v>
      </c>
      <c r="C12" s="87">
        <v>3400</v>
      </c>
      <c r="D12" s="87">
        <v>700</v>
      </c>
      <c r="F12" s="87">
        <v>1700</v>
      </c>
      <c r="G12" s="87">
        <v>800</v>
      </c>
    </row>
    <row r="13" spans="1:8" ht="22.5" customHeight="1">
      <c r="A13" s="88" t="s">
        <v>161</v>
      </c>
      <c r="B13" s="91" t="s">
        <v>2142</v>
      </c>
      <c r="C13" s="87">
        <v>3400</v>
      </c>
      <c r="D13" s="87">
        <v>700</v>
      </c>
      <c r="F13" s="87">
        <v>1700</v>
      </c>
      <c r="G13" s="87">
        <v>800</v>
      </c>
    </row>
    <row r="14" spans="1:8" ht="22.5" customHeight="1">
      <c r="A14" s="88" t="s">
        <v>177</v>
      </c>
      <c r="B14" s="91" t="s">
        <v>2142</v>
      </c>
      <c r="C14" s="87">
        <v>3400</v>
      </c>
      <c r="D14" s="87">
        <v>700</v>
      </c>
      <c r="F14" s="87">
        <v>1700</v>
      </c>
      <c r="G14" s="87">
        <v>800</v>
      </c>
    </row>
    <row r="15" spans="1:8" ht="22.5" customHeight="1">
      <c r="A15" s="88" t="s">
        <v>68</v>
      </c>
      <c r="B15" s="91" t="s">
        <v>2141</v>
      </c>
      <c r="C15" s="87">
        <v>17000</v>
      </c>
      <c r="D15" s="87">
        <v>0</v>
      </c>
      <c r="F15" s="94">
        <v>10500</v>
      </c>
      <c r="G15" s="87">
        <v>0</v>
      </c>
    </row>
    <row r="16" spans="1:8" ht="22.5" customHeight="1">
      <c r="A16" s="89" t="s">
        <v>111</v>
      </c>
      <c r="B16" s="91" t="s">
        <v>2142</v>
      </c>
      <c r="C16" s="87">
        <v>3400</v>
      </c>
      <c r="D16" s="87">
        <v>700</v>
      </c>
      <c r="F16" s="87">
        <v>1700</v>
      </c>
      <c r="G16" s="87">
        <v>800</v>
      </c>
    </row>
    <row r="17" spans="1:7" ht="22.5" customHeight="1">
      <c r="A17" s="89" t="s">
        <v>179</v>
      </c>
      <c r="B17" s="92" t="s">
        <v>2143</v>
      </c>
      <c r="C17" s="87">
        <v>17000</v>
      </c>
      <c r="D17" s="87">
        <v>0</v>
      </c>
      <c r="F17" s="94">
        <v>10500</v>
      </c>
      <c r="G17" s="87">
        <v>0</v>
      </c>
    </row>
    <row r="18" spans="1:7" ht="22.5" customHeight="1">
      <c r="A18" s="89" t="s">
        <v>196</v>
      </c>
      <c r="B18" s="92" t="s">
        <v>1440</v>
      </c>
      <c r="C18" s="87">
        <v>10000</v>
      </c>
      <c r="D18" s="87">
        <v>2500</v>
      </c>
      <c r="F18" s="87">
        <v>5000</v>
      </c>
      <c r="G18" s="87">
        <v>3200</v>
      </c>
    </row>
    <row r="19" spans="1:7" ht="22.5" customHeight="1">
      <c r="A19" s="89" t="s">
        <v>194</v>
      </c>
      <c r="B19" s="92" t="s">
        <v>1792</v>
      </c>
      <c r="C19" s="87">
        <v>10000</v>
      </c>
      <c r="D19" s="87">
        <v>2500</v>
      </c>
      <c r="F19" s="87">
        <v>5000</v>
      </c>
      <c r="G19" s="87">
        <v>3200</v>
      </c>
    </row>
    <row r="20" spans="1:7" ht="22.5" customHeight="1">
      <c r="A20" s="89" t="s">
        <v>126</v>
      </c>
      <c r="B20" s="92" t="s">
        <v>2143</v>
      </c>
      <c r="C20" s="87">
        <v>17000</v>
      </c>
      <c r="D20" s="87">
        <v>0</v>
      </c>
      <c r="F20" s="94">
        <v>10500</v>
      </c>
      <c r="G20" s="87">
        <v>0</v>
      </c>
    </row>
    <row r="21" spans="1:7" ht="22.5" customHeight="1">
      <c r="A21" s="89" t="s">
        <v>135</v>
      </c>
      <c r="B21" s="92" t="s">
        <v>2143</v>
      </c>
      <c r="C21" s="87">
        <v>17000</v>
      </c>
      <c r="D21" s="87">
        <v>0</v>
      </c>
      <c r="F21" s="94">
        <v>10500</v>
      </c>
      <c r="G21" s="87">
        <v>0</v>
      </c>
    </row>
    <row r="22" spans="1:7" ht="22.5" customHeight="1">
      <c r="A22" s="89" t="s">
        <v>213</v>
      </c>
      <c r="B22" s="92" t="s">
        <v>2142</v>
      </c>
      <c r="C22" s="87">
        <v>6800</v>
      </c>
      <c r="D22" s="87">
        <v>1400</v>
      </c>
      <c r="F22" s="87">
        <v>3400</v>
      </c>
      <c r="G22" s="87">
        <v>1600</v>
      </c>
    </row>
    <row r="23" spans="1:7" ht="22.5" customHeight="1">
      <c r="A23" s="89" t="s">
        <v>216</v>
      </c>
      <c r="B23" s="92" t="s">
        <v>2142</v>
      </c>
      <c r="C23" s="87">
        <v>0</v>
      </c>
      <c r="D23" s="87">
        <v>0</v>
      </c>
      <c r="F23" s="87">
        <v>0</v>
      </c>
      <c r="G23" s="87">
        <v>0</v>
      </c>
    </row>
    <row r="24" spans="1:7" ht="22.5" customHeight="1">
      <c r="A24" s="89" t="s">
        <v>218</v>
      </c>
      <c r="B24" s="92" t="s">
        <v>2142</v>
      </c>
      <c r="C24" s="87">
        <v>6800</v>
      </c>
      <c r="D24" s="87">
        <v>1400</v>
      </c>
      <c r="F24" s="87">
        <v>3400</v>
      </c>
      <c r="G24" s="87">
        <v>1600</v>
      </c>
    </row>
    <row r="25" spans="1:7" ht="22.5" customHeight="1">
      <c r="A25" s="89" t="s">
        <v>2095</v>
      </c>
      <c r="B25" s="92" t="s">
        <v>2142</v>
      </c>
      <c r="C25" s="87">
        <v>6800</v>
      </c>
      <c r="D25" s="87">
        <v>1400</v>
      </c>
      <c r="F25" s="87">
        <v>3400</v>
      </c>
      <c r="G25" s="87">
        <v>1600</v>
      </c>
    </row>
    <row r="26" spans="1:7" ht="22.5" customHeight="1"/>
    <row r="27" spans="1:7" ht="22.5" customHeight="1">
      <c r="A27" s="89" t="s">
        <v>200</v>
      </c>
      <c r="B27" s="92"/>
      <c r="C27" s="87"/>
      <c r="D27" s="87"/>
      <c r="F27" s="87"/>
      <c r="G27" s="87"/>
    </row>
    <row r="28" spans="1:7" ht="22.5" customHeight="1">
      <c r="A28" s="89" t="s">
        <v>132</v>
      </c>
      <c r="B28" s="92"/>
      <c r="C28" s="87"/>
      <c r="D28" s="87"/>
      <c r="F28" s="87"/>
      <c r="G28" s="87"/>
    </row>
    <row r="29" spans="1:7" ht="22.5" customHeight="1">
      <c r="A29" s="89" t="s">
        <v>203</v>
      </c>
      <c r="B29" s="92"/>
      <c r="C29" s="87"/>
      <c r="D29" s="87"/>
      <c r="F29" s="87"/>
      <c r="G29" s="87"/>
    </row>
    <row r="30" spans="1:7" ht="22.5" customHeight="1">
      <c r="A30" s="89" t="s">
        <v>79</v>
      </c>
      <c r="B30" s="92"/>
      <c r="C30" s="87"/>
      <c r="D30" s="87"/>
      <c r="F30" s="87"/>
      <c r="G30" s="87"/>
    </row>
    <row r="31" spans="1:7" ht="22.5" customHeight="1">
      <c r="A31" s="89" t="s">
        <v>62</v>
      </c>
      <c r="B31" s="92"/>
      <c r="C31" s="87"/>
      <c r="D31" s="87"/>
      <c r="F31" s="87"/>
      <c r="G31" s="87"/>
    </row>
    <row r="32" spans="1:7" ht="22.5" customHeight="1">
      <c r="A32" s="89" t="s">
        <v>204</v>
      </c>
      <c r="B32" s="92"/>
      <c r="C32" s="87"/>
      <c r="D32" s="87"/>
      <c r="F32" s="87"/>
      <c r="G32" s="87"/>
    </row>
    <row r="33" spans="1:7" ht="22.5" customHeight="1">
      <c r="A33" s="89" t="s">
        <v>171</v>
      </c>
      <c r="B33" s="92"/>
      <c r="C33" s="87"/>
      <c r="D33" s="87"/>
      <c r="F33" s="87"/>
      <c r="G33" s="87"/>
    </row>
    <row r="34" spans="1:7" ht="22.5" customHeight="1">
      <c r="A34" s="89" t="s">
        <v>207</v>
      </c>
      <c r="B34" s="92"/>
      <c r="C34" s="87"/>
      <c r="D34" s="87"/>
      <c r="F34" s="87"/>
      <c r="G34" s="87"/>
    </row>
    <row r="35" spans="1:7" ht="22.5" customHeight="1">
      <c r="A35" s="89" t="s">
        <v>211</v>
      </c>
      <c r="B35" s="92"/>
      <c r="C35" s="87"/>
      <c r="D35" s="87"/>
      <c r="F35" s="87"/>
      <c r="G35" s="87"/>
    </row>
    <row r="36" spans="1:7" ht="22.5" customHeight="1">
      <c r="A36" s="89" t="s">
        <v>221</v>
      </c>
      <c r="B36" s="92"/>
      <c r="C36" s="94"/>
      <c r="D36" s="94"/>
      <c r="F36" s="94"/>
      <c r="G36" s="94"/>
    </row>
    <row r="37" spans="1:7" ht="22.5" customHeight="1"/>
    <row r="38" spans="1:7" ht="22.5" customHeight="1"/>
    <row r="39" spans="1:7" ht="22.5" customHeight="1"/>
    <row r="40" spans="1:7" ht="22.5" customHeight="1"/>
    <row r="41" spans="1:7" ht="22.5" customHeight="1"/>
    <row r="42" spans="1:7" ht="22.5" customHeight="1"/>
    <row r="43" spans="1:7" ht="22.5" customHeight="1"/>
    <row r="44" spans="1:7" ht="22.5" customHeight="1"/>
    <row r="45" spans="1:7" ht="22.5" customHeight="1"/>
    <row r="46" spans="1:7" ht="22.5" customHeight="1"/>
    <row r="47" spans="1:7" ht="22.5" customHeight="1"/>
    <row r="48" spans="1:7" ht="22.5" customHeight="1"/>
    <row r="49" ht="22.5" customHeight="1"/>
    <row r="50" ht="22.5" customHeight="1"/>
    <row r="51" ht="22.5" customHeight="1"/>
    <row r="52" ht="22.5" customHeight="1"/>
    <row r="53" ht="22.5" customHeight="1"/>
    <row r="54" ht="22.5" customHeight="1"/>
    <row r="55" ht="22.5" customHeight="1"/>
    <row r="56" ht="22.5" customHeight="1"/>
    <row r="57" ht="22.5" customHeight="1"/>
    <row r="58" ht="22.5" customHeight="1"/>
    <row r="59" ht="22.5" customHeight="1"/>
    <row r="60" ht="22.5" customHeight="1"/>
    <row r="61" ht="22.5" customHeight="1"/>
    <row r="62" ht="22.5" customHeight="1"/>
    <row r="63" ht="22.5" customHeight="1"/>
    <row r="64" ht="22.5" customHeight="1"/>
    <row r="65" ht="22.5" customHeight="1"/>
    <row r="66" ht="22.5" customHeight="1"/>
    <row r="67" ht="22.5" customHeight="1"/>
    <row r="68" ht="22.5" customHeight="1"/>
    <row r="69" ht="22.5" customHeight="1"/>
    <row r="70" ht="22.5" customHeight="1"/>
    <row r="71" ht="22.5" customHeight="1"/>
    <row r="72" ht="22.5" customHeight="1"/>
    <row r="73" ht="22.5" customHeight="1"/>
    <row r="74" ht="22.5" customHeight="1"/>
    <row r="75" ht="22.5" customHeight="1"/>
    <row r="76" ht="22.5" customHeight="1"/>
    <row r="77" ht="22.5" customHeight="1"/>
    <row r="78" ht="22.5" customHeight="1"/>
    <row r="79" ht="22.5" customHeight="1"/>
    <row r="80" ht="22.5" customHeight="1"/>
    <row r="81" ht="22.5" customHeight="1"/>
    <row r="82" ht="22.5" customHeight="1"/>
    <row r="83" ht="22.5" customHeight="1"/>
    <row r="84" ht="22.5" customHeight="1"/>
    <row r="85" ht="22.5" customHeight="1"/>
    <row r="86" ht="22.5" customHeight="1"/>
    <row r="87" ht="22.5" customHeight="1"/>
    <row r="88" ht="22.5" customHeight="1"/>
    <row r="89" ht="22.5" customHeight="1"/>
    <row r="90" ht="22.5" customHeight="1"/>
    <row r="91" ht="22.5" customHeight="1"/>
    <row r="92" ht="22.5" customHeight="1"/>
    <row r="93" ht="22.5" customHeight="1"/>
    <row r="94" ht="22.5" customHeight="1"/>
    <row r="95" ht="22.5" customHeight="1"/>
    <row r="96" ht="22.5" customHeight="1"/>
    <row r="97" ht="22.5" customHeight="1"/>
    <row r="98" ht="22.5" customHeight="1"/>
    <row r="99" ht="22.5" customHeight="1"/>
    <row r="100" ht="22.5" customHeight="1"/>
    <row r="101" ht="22.5" customHeight="1"/>
    <row r="102" ht="22.5" customHeight="1"/>
    <row r="103" ht="22.5" customHeight="1"/>
    <row r="104" ht="22.5" customHeight="1"/>
    <row r="105" ht="22.5" customHeight="1"/>
    <row r="106" ht="22.5" customHeight="1"/>
    <row r="107" ht="22.5" customHeight="1"/>
    <row r="108" ht="22.5" customHeight="1"/>
    <row r="109" ht="22.5" customHeight="1"/>
    <row r="110" ht="22.5" customHeight="1"/>
    <row r="111" ht="22.5" customHeight="1"/>
    <row r="112" ht="22.5" customHeight="1"/>
    <row r="113" ht="22.5" customHeight="1"/>
    <row r="114" ht="22.5" customHeight="1"/>
    <row r="115" ht="22.5" customHeight="1"/>
    <row r="116" ht="22.5" customHeight="1"/>
    <row r="117" ht="22.5" customHeight="1"/>
    <row r="118" ht="22.5" customHeight="1"/>
    <row r="119" ht="22.5" customHeight="1"/>
    <row r="120" ht="22.5" customHeight="1"/>
    <row r="121" ht="22.5" customHeight="1"/>
    <row r="122" ht="22.5" customHeight="1"/>
    <row r="123" ht="22.5" customHeight="1"/>
    <row r="124" ht="22.5" customHeight="1"/>
    <row r="125" ht="22.5" customHeight="1"/>
    <row r="126" ht="22.5" customHeight="1"/>
    <row r="127" ht="22.5" customHeight="1"/>
    <row r="128" ht="22.5" customHeight="1"/>
    <row r="129" ht="22.5" customHeight="1"/>
    <row r="130" ht="22.5" customHeight="1"/>
    <row r="131" ht="22.5" customHeight="1"/>
    <row r="132" ht="22.5" customHeight="1"/>
    <row r="133" ht="22.5" customHeight="1"/>
    <row r="134" ht="22.5" customHeight="1"/>
    <row r="135" ht="22.5" customHeight="1"/>
    <row r="136" ht="22.5" customHeight="1"/>
    <row r="137" ht="22.5" customHeight="1"/>
    <row r="138" ht="22.5" customHeight="1"/>
    <row r="139" ht="22.5" customHeight="1"/>
    <row r="140" ht="22.5" customHeight="1"/>
    <row r="141" ht="22.5" customHeight="1"/>
    <row r="142" ht="22.5" customHeight="1"/>
    <row r="143" ht="22.5" customHeight="1"/>
    <row r="144" ht="22.5" customHeight="1"/>
    <row r="145" ht="22.5" customHeight="1"/>
    <row r="146" ht="22.5" customHeight="1"/>
    <row r="147" ht="22.5" customHeight="1"/>
    <row r="148" ht="22.5" customHeight="1"/>
    <row r="149" ht="22.5" customHeight="1"/>
    <row r="150" ht="22.5" customHeight="1"/>
    <row r="151" ht="22.5" customHeight="1"/>
    <row r="152" ht="22.5" customHeight="1"/>
    <row r="153" ht="22.5" customHeight="1"/>
    <row r="154" ht="22.5" customHeight="1"/>
    <row r="155" ht="22.5" customHeight="1"/>
    <row r="156" ht="22.5" customHeight="1"/>
    <row r="157" ht="22.5" customHeight="1"/>
    <row r="158" ht="22.5" customHeight="1"/>
    <row r="159" ht="22.5" customHeight="1"/>
    <row r="160" ht="22.5" customHeight="1"/>
    <row r="161" ht="22.5" customHeight="1"/>
    <row r="162" ht="22.5" customHeight="1"/>
    <row r="163" ht="22.5" customHeight="1"/>
    <row r="164" ht="22.5" customHeight="1"/>
    <row r="165" ht="22.5" customHeight="1"/>
    <row r="166" ht="22.5" customHeight="1"/>
    <row r="167" ht="22.5" customHeight="1"/>
    <row r="168" ht="22.5" customHeight="1"/>
    <row r="169" ht="22.5" customHeight="1"/>
    <row r="170" ht="22.5" customHeight="1"/>
    <row r="171" ht="22.5" customHeight="1"/>
    <row r="172" ht="22.5" customHeight="1"/>
    <row r="173" ht="22.5" customHeight="1"/>
    <row r="174" ht="22.5" customHeight="1"/>
    <row r="175" ht="22.5" customHeight="1"/>
    <row r="176" ht="22.5" customHeight="1"/>
    <row r="177" ht="22.5" customHeight="1"/>
    <row r="178" ht="22.5" customHeight="1"/>
    <row r="179" ht="22.5" customHeight="1"/>
    <row r="180" ht="22.5" customHeight="1"/>
    <row r="181" ht="22.5" customHeight="1"/>
    <row r="182" ht="22.5" customHeight="1"/>
    <row r="183" ht="22.5" customHeight="1"/>
    <row r="184" ht="22.5" customHeight="1"/>
    <row r="185" ht="22.5" customHeight="1"/>
    <row r="186" ht="22.5" customHeight="1"/>
    <row r="187" ht="22.5" customHeight="1"/>
    <row r="188" ht="22.5" customHeight="1"/>
    <row r="189" ht="22.5" customHeight="1"/>
    <row r="190" ht="22.5" customHeight="1"/>
    <row r="191" ht="22.5" customHeight="1"/>
    <row r="192" ht="22.5" customHeight="1"/>
    <row r="193" ht="22.5" customHeight="1"/>
    <row r="194" ht="22.5" customHeight="1"/>
    <row r="195" ht="22.5" customHeight="1"/>
    <row r="196" ht="22.5" customHeight="1"/>
    <row r="197" ht="22.5" customHeight="1"/>
    <row r="198" ht="22.5" customHeight="1"/>
    <row r="199" ht="22.5" customHeight="1"/>
    <row r="200" ht="22.5" customHeight="1"/>
    <row r="201" ht="22.5" customHeight="1"/>
    <row r="202" ht="22.5" customHeight="1"/>
    <row r="203" ht="22.5" customHeight="1"/>
    <row r="204" ht="22.5" customHeight="1"/>
    <row r="205" ht="22.5" customHeight="1"/>
    <row r="206" ht="22.5" customHeight="1"/>
    <row r="207" ht="22.5" customHeight="1"/>
    <row r="208" ht="22.5" customHeight="1"/>
    <row r="209" ht="22.5" customHeight="1"/>
    <row r="210" ht="22.5" customHeight="1"/>
    <row r="211" ht="22.5" customHeight="1"/>
    <row r="212" ht="22.5" customHeight="1"/>
    <row r="213" ht="22.5" customHeight="1"/>
    <row r="214" ht="22.5" customHeight="1"/>
    <row r="215" ht="22.5" customHeight="1"/>
    <row r="216" ht="22.5" customHeight="1"/>
    <row r="217" ht="22.5" customHeight="1"/>
    <row r="218" ht="22.5" customHeight="1"/>
    <row r="219" ht="22.5" customHeight="1"/>
    <row r="220" ht="22.5" customHeight="1"/>
    <row r="221" ht="22.5" customHeight="1"/>
    <row r="222" ht="22.5" customHeight="1"/>
    <row r="223" ht="22.5" customHeight="1"/>
    <row r="224" ht="22.5" customHeight="1"/>
    <row r="225" ht="22.5" customHeight="1"/>
    <row r="226" ht="22.5" customHeight="1"/>
    <row r="227" ht="22.5" customHeight="1"/>
    <row r="228" ht="22.5" customHeight="1"/>
    <row r="229" ht="22.5" customHeight="1"/>
    <row r="230" ht="22.5" customHeight="1"/>
    <row r="231" ht="22.5" customHeight="1"/>
    <row r="232" ht="22.5" customHeight="1"/>
    <row r="233" ht="22.5" customHeight="1"/>
    <row r="234" ht="22.5" customHeight="1"/>
    <row r="235" ht="22.5" customHeight="1"/>
    <row r="236" ht="22.5" customHeight="1"/>
    <row r="237" ht="22.5" customHeight="1"/>
    <row r="238" ht="22.5" customHeight="1"/>
    <row r="239" ht="22.5" customHeight="1"/>
    <row r="240" ht="22.5" customHeight="1"/>
    <row r="241" ht="22.5" customHeight="1"/>
    <row r="242" ht="22.5" customHeight="1"/>
    <row r="243" ht="22.5" customHeight="1"/>
    <row r="244" ht="22.5" customHeight="1"/>
    <row r="245" ht="22.5" customHeight="1"/>
    <row r="246" ht="22.5" customHeight="1"/>
    <row r="247" ht="22.5" customHeight="1"/>
    <row r="248" ht="22.5" customHeight="1"/>
    <row r="249" ht="22.5" customHeight="1"/>
    <row r="250" ht="22.5" customHeight="1"/>
    <row r="251" ht="22.5" customHeight="1"/>
    <row r="252" ht="22.5" customHeight="1"/>
    <row r="253" ht="22.5" customHeight="1"/>
    <row r="254" ht="22.5" customHeight="1"/>
    <row r="255" ht="22.5" customHeight="1"/>
    <row r="256" ht="22.5" customHeight="1"/>
    <row r="257" ht="22.5" customHeight="1"/>
    <row r="258" ht="22.5" customHeight="1"/>
    <row r="259" ht="22.5" customHeight="1"/>
    <row r="260" ht="22.5" customHeight="1"/>
    <row r="261" ht="22.5" customHeight="1"/>
    <row r="262" ht="22.5" customHeight="1"/>
    <row r="263" ht="22.5" customHeight="1"/>
    <row r="264" ht="22.5" customHeight="1"/>
    <row r="265" ht="22.5" customHeight="1"/>
    <row r="266" ht="22.5" customHeight="1"/>
    <row r="267" ht="22.5" customHeight="1"/>
    <row r="268" ht="22.5" customHeight="1"/>
    <row r="269" ht="22.5" customHeight="1"/>
    <row r="270" ht="22.5" customHeight="1"/>
    <row r="271" ht="22.5" customHeight="1"/>
    <row r="272" ht="22.5" customHeight="1"/>
    <row r="273" ht="22.5" customHeight="1"/>
    <row r="274" ht="22.5" customHeight="1"/>
    <row r="275" ht="22.5" customHeight="1"/>
    <row r="276" ht="22.5" customHeight="1"/>
    <row r="277" ht="22.5" customHeight="1"/>
    <row r="278" ht="22.5" customHeight="1"/>
    <row r="279" ht="22.5" customHeight="1"/>
    <row r="280" ht="22.5" customHeight="1"/>
    <row r="281" ht="22.5" customHeight="1"/>
    <row r="282" ht="22.5" customHeight="1"/>
    <row r="283" ht="22.5" customHeight="1"/>
    <row r="284" ht="22.5" customHeight="1"/>
    <row r="285" ht="22.5" customHeight="1"/>
    <row r="286" ht="22.5" customHeight="1"/>
    <row r="287" ht="22.5" customHeight="1"/>
    <row r="288" ht="22.5" customHeight="1"/>
    <row r="289" ht="22.5" customHeight="1"/>
    <row r="290" ht="22.5" customHeight="1"/>
    <row r="291" ht="22.5" customHeight="1"/>
    <row r="292" ht="22.5" customHeight="1"/>
    <row r="293" ht="22.5" customHeight="1"/>
    <row r="294" ht="22.5" customHeight="1"/>
    <row r="295" ht="22.5" customHeight="1"/>
    <row r="296" ht="22.5" customHeight="1"/>
    <row r="297" ht="22.5" customHeight="1"/>
    <row r="298" ht="22.5" customHeight="1"/>
    <row r="299" ht="22.5" customHeight="1"/>
    <row r="300" ht="22.5" customHeight="1"/>
    <row r="301" ht="22.5" customHeight="1"/>
    <row r="302" ht="22.5" customHeight="1"/>
    <row r="303" ht="22.5" customHeight="1"/>
    <row r="304"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22.5" customHeight="1"/>
    <row r="358" ht="22.5" customHeight="1"/>
    <row r="359" ht="22.5" customHeight="1"/>
    <row r="360" ht="22.5" customHeight="1"/>
    <row r="361" ht="22.5" customHeight="1"/>
    <row r="362" ht="22.5" customHeight="1"/>
    <row r="363" ht="22.5" customHeight="1"/>
    <row r="364" ht="22.5" customHeight="1"/>
    <row r="365" ht="22.5" customHeight="1"/>
    <row r="366" ht="22.5" customHeight="1"/>
    <row r="367" ht="22.5" customHeight="1"/>
    <row r="368" ht="22.5" customHeight="1"/>
    <row r="369" ht="22.5" customHeight="1"/>
    <row r="370" ht="22.5" customHeight="1"/>
    <row r="371" ht="22.5" customHeight="1"/>
    <row r="372" ht="22.5" customHeight="1"/>
    <row r="373" ht="22.5" customHeight="1"/>
    <row r="374" ht="22.5" customHeight="1"/>
    <row r="375" ht="22.5" customHeight="1"/>
    <row r="376" ht="22.5" customHeight="1"/>
    <row r="377" ht="22.5" customHeight="1"/>
    <row r="378" ht="22.5" customHeight="1"/>
    <row r="379" ht="22.5" customHeight="1"/>
    <row r="380" ht="22.5" customHeight="1"/>
    <row r="381" ht="22.5" customHeight="1"/>
    <row r="382" ht="22.5" customHeight="1"/>
    <row r="383" ht="22.5" customHeight="1"/>
    <row r="384" ht="22.5" customHeight="1"/>
    <row r="385" ht="22.5" customHeight="1"/>
    <row r="386" ht="22.5" customHeight="1"/>
    <row r="387" ht="22.5" customHeight="1"/>
    <row r="388" ht="22.5" customHeight="1"/>
    <row r="389" ht="22.5" customHeight="1"/>
    <row r="390" ht="22.5" customHeight="1"/>
    <row r="391" ht="22.5" customHeight="1"/>
    <row r="392" ht="22.5" customHeight="1"/>
    <row r="393" ht="22.5" customHeight="1"/>
    <row r="394" ht="22.5" customHeight="1"/>
    <row r="395" ht="22.5" customHeight="1"/>
    <row r="396" ht="22.5" customHeight="1"/>
    <row r="397" ht="22.5" customHeight="1"/>
    <row r="398" ht="22.5" customHeight="1"/>
    <row r="399" ht="22.5" customHeight="1"/>
    <row r="400" ht="22.5" customHeight="1"/>
    <row r="401" ht="22.5" customHeight="1"/>
    <row r="402" ht="22.5" customHeight="1"/>
    <row r="403" ht="22.5" customHeight="1"/>
    <row r="404" ht="22.5" customHeight="1"/>
    <row r="405" ht="22.5" customHeight="1"/>
    <row r="406" ht="22.5" customHeight="1"/>
    <row r="407" ht="22.5" customHeight="1"/>
    <row r="408" ht="22.5" customHeight="1"/>
    <row r="409" ht="22.5" customHeight="1"/>
    <row r="410" ht="22.5" customHeight="1"/>
    <row r="411" ht="22.5" customHeight="1"/>
    <row r="412" ht="22.5" customHeight="1"/>
    <row r="413" ht="22.5" customHeight="1"/>
    <row r="414" ht="22.5" customHeight="1"/>
    <row r="415" ht="22.5" customHeight="1"/>
    <row r="416" ht="22.5" customHeight="1"/>
    <row r="417" ht="22.5" customHeight="1"/>
    <row r="418" ht="22.5" customHeight="1"/>
    <row r="419" ht="22.5" customHeight="1"/>
    <row r="420" ht="22.5" customHeight="1"/>
    <row r="421" ht="22.5" customHeight="1"/>
    <row r="422" ht="22.5" customHeight="1"/>
    <row r="423" ht="22.5" customHeight="1"/>
    <row r="424" ht="22.5" customHeight="1"/>
    <row r="425" ht="22.5" customHeight="1"/>
    <row r="426" ht="22.5" customHeight="1"/>
    <row r="427" ht="22.5" customHeight="1"/>
    <row r="428" ht="22.5" customHeight="1"/>
    <row r="429" ht="22.5" customHeight="1"/>
    <row r="430" ht="22.5" customHeight="1"/>
    <row r="431" ht="22.5" customHeight="1"/>
    <row r="432" ht="22.5" customHeight="1"/>
    <row r="433" ht="22.5" customHeight="1"/>
    <row r="434" ht="22.5" customHeight="1"/>
    <row r="435" ht="22.5" customHeight="1"/>
    <row r="436" ht="22.5" customHeight="1"/>
    <row r="437" ht="22.5" customHeight="1"/>
    <row r="438" ht="22.5" customHeight="1"/>
    <row r="439" ht="22.5" customHeight="1"/>
    <row r="440" ht="22.5" customHeight="1"/>
    <row r="441" ht="22.5" customHeight="1"/>
    <row r="442" ht="22.5" customHeight="1"/>
    <row r="443" ht="22.5" customHeight="1"/>
    <row r="444" ht="22.5" customHeight="1"/>
    <row r="445" ht="22.5" customHeight="1"/>
    <row r="446" ht="22.5" customHeight="1"/>
    <row r="447" ht="22.5" customHeight="1"/>
    <row r="448" ht="22.5" customHeight="1"/>
    <row r="449" ht="22.5" customHeight="1"/>
    <row r="450" ht="22.5" customHeight="1"/>
    <row r="451" ht="22.5" customHeight="1"/>
    <row r="452" ht="22.5" customHeight="1"/>
    <row r="453" ht="22.5" customHeight="1"/>
    <row r="454" ht="22.5" customHeight="1"/>
    <row r="455" ht="22.5" customHeight="1"/>
    <row r="456" ht="22.5" customHeight="1"/>
    <row r="457" ht="22.5" customHeight="1"/>
    <row r="458" ht="22.5" customHeight="1"/>
    <row r="459" ht="22.5" customHeight="1"/>
    <row r="460" ht="22.5" customHeight="1"/>
    <row r="461" ht="22.5" customHeight="1"/>
    <row r="462" ht="22.5" customHeight="1"/>
    <row r="463" ht="22.5" customHeight="1"/>
    <row r="464" ht="22.5" customHeight="1"/>
    <row r="465" ht="22.5" customHeight="1"/>
    <row r="466" ht="22.5" customHeight="1"/>
    <row r="467" ht="22.5" customHeight="1"/>
    <row r="468" ht="22.5" customHeight="1"/>
    <row r="469" ht="22.5" customHeight="1"/>
    <row r="470" ht="22.5" customHeight="1"/>
    <row r="471" ht="22.5" customHeight="1"/>
    <row r="472" ht="22.5" customHeight="1"/>
    <row r="473" ht="22.5" customHeight="1"/>
    <row r="474" ht="22.5" customHeight="1"/>
    <row r="475" ht="22.5" customHeight="1"/>
    <row r="476" ht="22.5" customHeight="1"/>
    <row r="477" ht="22.5" customHeight="1"/>
    <row r="478" ht="22.5" customHeight="1"/>
    <row r="479" ht="22.5" customHeight="1"/>
    <row r="480" ht="22.5" customHeight="1"/>
    <row r="481" ht="22.5" customHeight="1"/>
    <row r="482" ht="22.5" customHeight="1"/>
    <row r="483" ht="22.5" customHeight="1"/>
    <row r="484" ht="22.5" customHeight="1"/>
    <row r="485" ht="22.5" customHeight="1"/>
    <row r="486" ht="22.5" customHeight="1"/>
    <row r="487" ht="22.5" customHeight="1"/>
    <row r="488" ht="22.5" customHeight="1"/>
    <row r="489" ht="22.5" customHeight="1"/>
    <row r="490" ht="22.5" customHeight="1"/>
    <row r="491" ht="22.5" customHeight="1"/>
    <row r="492" ht="22.5" customHeight="1"/>
    <row r="493" ht="22.5" customHeight="1"/>
    <row r="494" ht="22.5" customHeight="1"/>
    <row r="495" ht="22.5" customHeight="1"/>
    <row r="496" ht="22.5" customHeight="1"/>
    <row r="497" ht="22.5" customHeight="1"/>
    <row r="498" ht="22.5" customHeight="1"/>
    <row r="499" ht="22.5" customHeight="1"/>
    <row r="500" ht="22.5" customHeight="1"/>
    <row r="501" ht="22.5" customHeight="1"/>
    <row r="502" ht="22.5" customHeight="1"/>
    <row r="503" ht="22.5" customHeight="1"/>
    <row r="504" ht="22.5" customHeight="1"/>
    <row r="505" ht="22.5" customHeight="1"/>
    <row r="506" ht="22.5" customHeight="1"/>
    <row r="507" ht="22.5" customHeight="1"/>
    <row r="508" ht="22.5" customHeight="1"/>
    <row r="509" ht="22.5" customHeight="1"/>
    <row r="510" ht="22.5" customHeight="1"/>
    <row r="511" ht="22.5" customHeight="1"/>
    <row r="512" ht="22.5" customHeight="1"/>
    <row r="513" ht="22.5" customHeight="1"/>
    <row r="514" ht="22.5" customHeight="1"/>
    <row r="515" ht="22.5" customHeight="1"/>
    <row r="516" ht="22.5" customHeight="1"/>
    <row r="517" ht="22.5" customHeight="1"/>
    <row r="518" ht="22.5" customHeight="1"/>
    <row r="519" ht="22.5" customHeight="1"/>
    <row r="520" ht="22.5" customHeight="1"/>
    <row r="521" ht="22.5" customHeight="1"/>
    <row r="522" ht="22.5" customHeight="1"/>
    <row r="523" ht="22.5" customHeight="1"/>
    <row r="524" ht="22.5" customHeight="1"/>
    <row r="525" ht="22.5" customHeight="1"/>
    <row r="526" ht="22.5" customHeight="1"/>
    <row r="527" ht="22.5" customHeight="1"/>
    <row r="528" ht="22.5" customHeight="1"/>
    <row r="529" ht="22.5" customHeight="1"/>
    <row r="530" ht="22.5" customHeight="1"/>
    <row r="531" ht="22.5" customHeight="1"/>
    <row r="532" ht="22.5" customHeight="1"/>
    <row r="533" ht="22.5" customHeight="1"/>
    <row r="534" ht="22.5" customHeight="1"/>
    <row r="535" ht="22.5" customHeight="1"/>
    <row r="536" ht="22.5" customHeight="1"/>
    <row r="537" ht="22.5" customHeight="1"/>
    <row r="538" ht="22.5" customHeight="1"/>
    <row r="539" ht="22.5" customHeight="1"/>
    <row r="540" ht="22.5" customHeight="1"/>
    <row r="541" ht="22.5" customHeight="1"/>
    <row r="542" ht="22.5" customHeight="1"/>
    <row r="543" ht="22.5" customHeight="1"/>
    <row r="544" ht="22.5" customHeight="1"/>
    <row r="545" ht="22.5" customHeight="1"/>
    <row r="546" ht="22.5" customHeight="1"/>
    <row r="547" ht="22.5" customHeight="1"/>
    <row r="548" ht="22.5" customHeight="1"/>
    <row r="549" ht="22.5" customHeight="1"/>
    <row r="550" ht="22.5" customHeight="1"/>
    <row r="551" ht="22.5" customHeight="1"/>
    <row r="552" ht="22.5" customHeight="1"/>
    <row r="553" ht="22.5" customHeight="1"/>
    <row r="554" ht="22.5" customHeight="1"/>
    <row r="555" ht="22.5" customHeight="1"/>
    <row r="556" ht="22.5" customHeight="1"/>
    <row r="557" ht="22.5" customHeight="1"/>
    <row r="558" ht="22.5" customHeight="1"/>
    <row r="559" ht="22.5" customHeight="1"/>
    <row r="560" ht="22.5" customHeight="1"/>
    <row r="561" ht="22.5" customHeight="1"/>
    <row r="562" ht="22.5" customHeight="1"/>
    <row r="563" ht="22.5" customHeight="1"/>
    <row r="564" ht="22.5" customHeight="1"/>
    <row r="565" ht="22.5" customHeight="1"/>
    <row r="566" ht="22.5" customHeight="1"/>
    <row r="567" ht="22.5" customHeight="1"/>
    <row r="568" ht="22.5" customHeight="1"/>
    <row r="569" ht="22.5" customHeight="1"/>
    <row r="570" ht="22.5" customHeight="1"/>
    <row r="571" ht="22.5" customHeight="1"/>
    <row r="572" ht="22.5" customHeight="1"/>
    <row r="573" ht="22.5" customHeight="1"/>
    <row r="574" ht="22.5" customHeight="1"/>
    <row r="575" ht="22.5" customHeight="1"/>
    <row r="576" ht="22.5" customHeight="1"/>
    <row r="577" ht="22.5" customHeight="1"/>
    <row r="578" ht="22.5" customHeight="1"/>
    <row r="579" ht="22.5" customHeight="1"/>
    <row r="580" ht="22.5" customHeight="1"/>
    <row r="581" ht="22.5" customHeight="1"/>
    <row r="582" ht="22.5" customHeight="1"/>
    <row r="583" ht="22.5" customHeight="1"/>
    <row r="584" ht="22.5" customHeight="1"/>
    <row r="585" ht="22.5" customHeight="1"/>
    <row r="586" ht="22.5" customHeight="1"/>
    <row r="587" ht="22.5" customHeight="1"/>
    <row r="588" ht="22.5" customHeight="1"/>
    <row r="589" ht="22.5" customHeight="1"/>
    <row r="590" ht="22.5" customHeight="1"/>
    <row r="591" ht="22.5" customHeight="1"/>
    <row r="592" ht="22.5" customHeight="1"/>
    <row r="593" ht="22.5" customHeight="1"/>
    <row r="594" ht="22.5" customHeight="1"/>
    <row r="595" ht="22.5" customHeight="1"/>
    <row r="596" ht="22.5" customHeight="1"/>
    <row r="597" ht="22.5" customHeight="1"/>
    <row r="598" ht="22.5" customHeight="1"/>
    <row r="599" ht="22.5" customHeight="1"/>
    <row r="600" ht="22.5" customHeight="1"/>
    <row r="601" ht="22.5" customHeight="1"/>
    <row r="602" ht="22.5" customHeight="1"/>
    <row r="603" ht="22.5" customHeight="1"/>
    <row r="604" ht="22.5" customHeight="1"/>
    <row r="605" ht="22.5" customHeight="1"/>
    <row r="606" ht="22.5" customHeight="1"/>
    <row r="607" ht="22.5" customHeight="1"/>
    <row r="608" ht="22.5" customHeight="1"/>
    <row r="609" ht="22.5" customHeight="1"/>
    <row r="610" ht="22.5" customHeight="1"/>
    <row r="611" ht="22.5" customHeight="1"/>
    <row r="612" ht="22.5" customHeight="1"/>
    <row r="613" ht="22.5" customHeight="1"/>
    <row r="614" ht="22.5" customHeight="1"/>
    <row r="615" ht="22.5" customHeight="1"/>
    <row r="616" ht="22.5" customHeight="1"/>
    <row r="617" ht="22.5" customHeight="1"/>
    <row r="618" ht="22.5" customHeight="1"/>
    <row r="619" ht="22.5" customHeight="1"/>
    <row r="620" ht="22.5" customHeight="1"/>
    <row r="621" ht="22.5" customHeight="1"/>
    <row r="622" ht="22.5" customHeight="1"/>
    <row r="623" ht="22.5" customHeight="1"/>
    <row r="624" ht="22.5" customHeight="1"/>
    <row r="625" ht="22.5" customHeight="1"/>
    <row r="626" ht="22.5" customHeight="1"/>
    <row r="627" ht="22.5" customHeight="1"/>
    <row r="628" ht="22.5" customHeight="1"/>
    <row r="629" ht="22.5" customHeight="1"/>
    <row r="630" ht="22.5" customHeight="1"/>
    <row r="631" ht="22.5" customHeight="1"/>
    <row r="632" ht="22.5" customHeight="1"/>
    <row r="633" ht="22.5" customHeight="1"/>
    <row r="634" ht="22.5" customHeight="1"/>
    <row r="635" ht="22.5" customHeight="1"/>
    <row r="636" ht="22.5" customHeight="1"/>
    <row r="637" ht="22.5" customHeight="1"/>
    <row r="638" ht="22.5" customHeight="1"/>
    <row r="639" ht="22.5" customHeight="1"/>
    <row r="640" ht="22.5" customHeight="1"/>
    <row r="641" ht="22.5" customHeight="1"/>
    <row r="642" ht="22.5" customHeight="1"/>
    <row r="643" ht="22.5" customHeight="1"/>
    <row r="644" ht="22.5" customHeight="1"/>
    <row r="645" ht="22.5" customHeight="1"/>
    <row r="646" ht="22.5" customHeight="1"/>
    <row r="647" ht="22.5" customHeight="1"/>
    <row r="648" ht="22.5" customHeight="1"/>
    <row r="649" ht="22.5" customHeight="1"/>
    <row r="650" ht="22.5" customHeight="1"/>
    <row r="651" ht="22.5" customHeight="1"/>
    <row r="652" ht="22.5" customHeight="1"/>
    <row r="653" ht="22.5" customHeight="1"/>
    <row r="654" ht="22.5" customHeight="1"/>
    <row r="655" ht="22.5" customHeight="1"/>
    <row r="656" ht="22.5" customHeight="1"/>
    <row r="657" ht="22.5" customHeight="1"/>
    <row r="658" ht="22.5" customHeight="1"/>
    <row r="659" ht="22.5" customHeight="1"/>
    <row r="660" ht="22.5" customHeight="1"/>
    <row r="661" ht="22.5" customHeight="1"/>
    <row r="662" ht="22.5" customHeight="1"/>
    <row r="663" ht="22.5" customHeight="1"/>
    <row r="664" ht="22.5" customHeight="1"/>
    <row r="665" ht="22.5" customHeight="1"/>
    <row r="666" ht="22.5" customHeight="1"/>
    <row r="667" ht="22.5" customHeight="1"/>
    <row r="668" ht="22.5" customHeight="1"/>
    <row r="669" ht="22.5" customHeight="1"/>
    <row r="670" ht="22.5" customHeight="1"/>
    <row r="671" ht="22.5" customHeight="1"/>
    <row r="672" ht="22.5" customHeight="1"/>
    <row r="673" ht="22.5" customHeight="1"/>
    <row r="674" ht="22.5" customHeight="1"/>
    <row r="675" ht="22.5" customHeight="1"/>
    <row r="676" ht="22.5" customHeight="1"/>
    <row r="677" ht="22.5" customHeight="1"/>
    <row r="678" ht="22.5" customHeight="1"/>
    <row r="679" ht="22.5" customHeight="1"/>
    <row r="680" ht="22.5" customHeight="1"/>
    <row r="681" ht="22.5" customHeight="1"/>
    <row r="682" ht="22.5" customHeight="1"/>
    <row r="683" ht="22.5" customHeight="1"/>
    <row r="684" ht="22.5" customHeight="1"/>
    <row r="685" ht="22.5" customHeight="1"/>
    <row r="686" ht="22.5" customHeight="1"/>
    <row r="687" ht="22.5" customHeight="1"/>
    <row r="688" ht="22.5" customHeight="1"/>
    <row r="689" ht="22.5" customHeight="1"/>
    <row r="690" ht="22.5" customHeight="1"/>
    <row r="691" ht="22.5" customHeight="1"/>
    <row r="692" ht="22.5" customHeight="1"/>
    <row r="693" ht="22.5" customHeight="1"/>
    <row r="694" ht="22.5" customHeight="1"/>
    <row r="695" ht="22.5" customHeight="1"/>
    <row r="696" ht="22.5" customHeight="1"/>
    <row r="697" ht="22.5" customHeight="1"/>
    <row r="698" ht="22.5" customHeight="1"/>
    <row r="699" ht="22.5" customHeight="1"/>
    <row r="700" ht="22.5" customHeight="1"/>
    <row r="701" ht="22.5" customHeight="1"/>
    <row r="702" ht="22.5" customHeight="1"/>
    <row r="703" ht="22.5" customHeight="1"/>
    <row r="704" ht="22.5" customHeight="1"/>
    <row r="705" ht="22.5" customHeight="1"/>
    <row r="706" ht="22.5" customHeight="1"/>
    <row r="707" ht="22.5" customHeight="1"/>
    <row r="708" ht="22.5" customHeight="1"/>
    <row r="709" ht="22.5" customHeight="1"/>
  </sheetData>
  <sheetProtection password="CC03" sheet="1" objects="1" scenarios="1" selectLockedCells="1"/>
  <phoneticPr fontId="3"/>
  <pageMargins left="0.7" right="0.7" top="0.75" bottom="0.75" header="0.3" footer="0.3"/>
  <pageSetup paperSize="9" scale="85" fitToWidth="1" fitToHeight="0"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E140"/>
  <sheetViews>
    <sheetView view="pageBreakPreview" zoomScale="60" zoomScaleNormal="85" workbookViewId="0">
      <selection activeCell="B8" sqref="B8"/>
    </sheetView>
  </sheetViews>
  <sheetFormatPr defaultRowHeight="18.75"/>
  <cols>
    <col min="1" max="1" width="50.125" style="95" customWidth="1"/>
    <col min="2" max="2" width="7.625" style="95" bestFit="1" customWidth="1"/>
    <col min="3" max="3" width="26.875" style="95" customWidth="1"/>
    <col min="4" max="4" width="23.625" style="95" bestFit="1" customWidth="1"/>
    <col min="5" max="5" width="15.5" style="96" bestFit="1" customWidth="1"/>
    <col min="6" max="16384" width="9" style="95" customWidth="1"/>
  </cols>
  <sheetData>
    <row r="1" spans="1:5">
      <c r="A1" s="95" t="s">
        <v>1420</v>
      </c>
      <c r="B1" s="95" t="s">
        <v>2172</v>
      </c>
      <c r="C1" s="95" t="s">
        <v>45</v>
      </c>
      <c r="D1" s="95" t="s">
        <v>876</v>
      </c>
      <c r="E1" s="96" t="s">
        <v>2173</v>
      </c>
    </row>
    <row r="2" spans="1:5">
      <c r="A2" s="95" t="s">
        <v>185</v>
      </c>
      <c r="B2" s="95" t="str">
        <f t="shared" ref="B2:B65" si="0">IF(COUNTIF($C:$C,$C2)&gt;1,"●","")</f>
        <v/>
      </c>
      <c r="C2" s="95">
        <v>1610100024</v>
      </c>
      <c r="D2" s="95" t="s">
        <v>2166</v>
      </c>
      <c r="E2" s="96" t="str">
        <f t="shared" ref="E2:E65" si="1">_xlfn.IFS($D2="生活介護","07",$D2="自立訓練（機能訓練）","08",$D2="自立訓練（生活訓練）","09",$D2="就労移行支援（一般型）","10",$D2="就労継続支援（Ａ型）","11",$D2="就労継続支援（Ｂ型）","12",$D2="就労選択支援","14")</f>
        <v>07</v>
      </c>
    </row>
    <row r="3" spans="1:5">
      <c r="A3" s="95" t="s">
        <v>234</v>
      </c>
      <c r="B3" s="95" t="str">
        <f t="shared" si="0"/>
        <v/>
      </c>
      <c r="C3" s="95">
        <v>1610100032</v>
      </c>
      <c r="D3" s="95" t="s">
        <v>2166</v>
      </c>
      <c r="E3" s="96" t="str">
        <f t="shared" si="1"/>
        <v>07</v>
      </c>
    </row>
    <row r="4" spans="1:5">
      <c r="A4" s="95" t="s">
        <v>417</v>
      </c>
      <c r="B4" s="95" t="str">
        <f t="shared" si="0"/>
        <v/>
      </c>
      <c r="C4" s="95">
        <v>1610100040</v>
      </c>
      <c r="D4" s="95" t="s">
        <v>2166</v>
      </c>
      <c r="E4" s="96" t="str">
        <f t="shared" si="1"/>
        <v>07</v>
      </c>
    </row>
    <row r="5" spans="1:5">
      <c r="A5" s="95" t="s">
        <v>106</v>
      </c>
      <c r="B5" s="95" t="str">
        <f t="shared" si="0"/>
        <v/>
      </c>
      <c r="C5" s="95">
        <v>1610100057</v>
      </c>
      <c r="D5" s="95" t="s">
        <v>527</v>
      </c>
      <c r="E5" s="96" t="str">
        <f t="shared" si="1"/>
        <v>12</v>
      </c>
    </row>
    <row r="6" spans="1:5">
      <c r="A6" s="95" t="s">
        <v>553</v>
      </c>
      <c r="B6" s="95" t="str">
        <f t="shared" si="0"/>
        <v/>
      </c>
      <c r="C6" s="95">
        <v>1610100065</v>
      </c>
      <c r="D6" s="95" t="s">
        <v>2166</v>
      </c>
      <c r="E6" s="96" t="str">
        <f t="shared" si="1"/>
        <v>07</v>
      </c>
    </row>
    <row r="7" spans="1:5">
      <c r="A7" s="95" t="s">
        <v>468</v>
      </c>
      <c r="B7" s="95" t="str">
        <f t="shared" si="0"/>
        <v/>
      </c>
      <c r="C7" s="95">
        <v>1610100073</v>
      </c>
      <c r="D7" s="95" t="s">
        <v>2166</v>
      </c>
      <c r="E7" s="96" t="str">
        <f t="shared" si="1"/>
        <v>07</v>
      </c>
    </row>
    <row r="8" spans="1:5">
      <c r="A8" s="95" t="s">
        <v>520</v>
      </c>
      <c r="B8" s="95" t="str">
        <f t="shared" si="0"/>
        <v/>
      </c>
      <c r="C8" s="95">
        <v>1610100081</v>
      </c>
      <c r="D8" s="95" t="s">
        <v>2166</v>
      </c>
      <c r="E8" s="96" t="str">
        <f t="shared" si="1"/>
        <v>07</v>
      </c>
    </row>
    <row r="9" spans="1:5">
      <c r="A9" s="95" t="s">
        <v>90</v>
      </c>
      <c r="B9" s="95" t="str">
        <f t="shared" si="0"/>
        <v/>
      </c>
      <c r="C9" s="95">
        <v>1610100099</v>
      </c>
      <c r="D9" s="95" t="s">
        <v>2166</v>
      </c>
      <c r="E9" s="96" t="str">
        <f t="shared" si="1"/>
        <v>07</v>
      </c>
    </row>
    <row r="10" spans="1:5">
      <c r="A10" s="95" t="s">
        <v>522</v>
      </c>
      <c r="B10" s="95" t="str">
        <f t="shared" si="0"/>
        <v/>
      </c>
      <c r="C10" s="95">
        <v>1610100107</v>
      </c>
      <c r="D10" s="95" t="s">
        <v>2166</v>
      </c>
      <c r="E10" s="96" t="str">
        <f t="shared" si="1"/>
        <v>07</v>
      </c>
    </row>
    <row r="11" spans="1:5">
      <c r="A11" s="95" t="s">
        <v>319</v>
      </c>
      <c r="B11" s="95" t="str">
        <f t="shared" si="0"/>
        <v/>
      </c>
      <c r="C11" s="95">
        <v>1610100115</v>
      </c>
      <c r="D11" s="95" t="s">
        <v>2166</v>
      </c>
      <c r="E11" s="96" t="str">
        <f t="shared" si="1"/>
        <v>07</v>
      </c>
    </row>
    <row r="12" spans="1:5">
      <c r="A12" s="95" t="s">
        <v>540</v>
      </c>
      <c r="B12" s="95" t="str">
        <f t="shared" si="0"/>
        <v/>
      </c>
      <c r="C12" s="95">
        <v>1610100131</v>
      </c>
      <c r="D12" s="95" t="s">
        <v>2166</v>
      </c>
      <c r="E12" s="96" t="str">
        <f t="shared" si="1"/>
        <v>07</v>
      </c>
    </row>
    <row r="13" spans="1:5">
      <c r="A13" s="95" t="s">
        <v>532</v>
      </c>
      <c r="B13" s="95" t="str">
        <f t="shared" si="0"/>
        <v>●</v>
      </c>
      <c r="C13" s="95">
        <v>1610100156</v>
      </c>
      <c r="D13" s="95" t="s">
        <v>527</v>
      </c>
      <c r="E13" s="96" t="str">
        <f t="shared" si="1"/>
        <v>12</v>
      </c>
    </row>
    <row r="14" spans="1:5">
      <c r="A14" s="95" t="s">
        <v>532</v>
      </c>
      <c r="B14" s="95" t="str">
        <f t="shared" si="0"/>
        <v>●</v>
      </c>
      <c r="C14" s="95">
        <v>1610100156</v>
      </c>
      <c r="D14" s="95" t="s">
        <v>2166</v>
      </c>
      <c r="E14" s="96" t="str">
        <f t="shared" si="1"/>
        <v>07</v>
      </c>
    </row>
    <row r="15" spans="1:5">
      <c r="A15" s="95" t="s">
        <v>706</v>
      </c>
      <c r="B15" s="95" t="str">
        <f t="shared" si="0"/>
        <v>●</v>
      </c>
      <c r="C15" s="95">
        <v>1610100545</v>
      </c>
      <c r="D15" s="95" t="s">
        <v>527</v>
      </c>
      <c r="E15" s="96" t="str">
        <f t="shared" si="1"/>
        <v>12</v>
      </c>
    </row>
    <row r="16" spans="1:5">
      <c r="A16" s="97" t="s">
        <v>706</v>
      </c>
      <c r="B16" s="95" t="str">
        <f t="shared" si="0"/>
        <v>●</v>
      </c>
      <c r="C16" s="97">
        <v>1610100545</v>
      </c>
      <c r="D16" s="97" t="s">
        <v>527</v>
      </c>
      <c r="E16" s="96" t="str">
        <f t="shared" si="1"/>
        <v>12</v>
      </c>
    </row>
    <row r="17" spans="1:5">
      <c r="A17" s="95" t="s">
        <v>545</v>
      </c>
      <c r="B17" s="95" t="str">
        <f t="shared" si="0"/>
        <v/>
      </c>
      <c r="C17" s="95">
        <v>1610100602</v>
      </c>
      <c r="D17" s="95" t="s">
        <v>2166</v>
      </c>
      <c r="E17" s="96" t="str">
        <f t="shared" si="1"/>
        <v>07</v>
      </c>
    </row>
    <row r="18" spans="1:5">
      <c r="A18" s="95" t="s">
        <v>909</v>
      </c>
      <c r="B18" s="95" t="str">
        <f t="shared" si="0"/>
        <v>●</v>
      </c>
      <c r="C18" s="95">
        <v>1610100628</v>
      </c>
      <c r="D18" s="95" t="s">
        <v>2166</v>
      </c>
      <c r="E18" s="96" t="str">
        <f t="shared" si="1"/>
        <v>07</v>
      </c>
    </row>
    <row r="19" spans="1:5">
      <c r="A19" s="97" t="s">
        <v>909</v>
      </c>
      <c r="B19" s="95" t="str">
        <f t="shared" si="0"/>
        <v>●</v>
      </c>
      <c r="C19" s="97">
        <v>1610100628</v>
      </c>
      <c r="D19" s="97" t="s">
        <v>2166</v>
      </c>
      <c r="E19" s="96" t="str">
        <f t="shared" si="1"/>
        <v>07</v>
      </c>
    </row>
    <row r="20" spans="1:5">
      <c r="A20" s="95" t="s">
        <v>43</v>
      </c>
      <c r="B20" s="95" t="str">
        <f t="shared" si="0"/>
        <v/>
      </c>
      <c r="C20" s="95">
        <v>1610100719</v>
      </c>
      <c r="D20" s="95" t="s">
        <v>527</v>
      </c>
      <c r="E20" s="96" t="str">
        <f t="shared" si="1"/>
        <v>12</v>
      </c>
    </row>
    <row r="21" spans="1:5">
      <c r="A21" s="95" t="s">
        <v>712</v>
      </c>
      <c r="B21" s="95" t="str">
        <f t="shared" si="0"/>
        <v/>
      </c>
      <c r="C21" s="95">
        <v>1610100735</v>
      </c>
      <c r="D21" s="95" t="s">
        <v>527</v>
      </c>
      <c r="E21" s="96" t="str">
        <f t="shared" si="1"/>
        <v>12</v>
      </c>
    </row>
    <row r="22" spans="1:5">
      <c r="A22" s="95" t="s">
        <v>713</v>
      </c>
      <c r="B22" s="95" t="str">
        <f t="shared" si="0"/>
        <v/>
      </c>
      <c r="C22" s="95">
        <v>1610100800</v>
      </c>
      <c r="D22" s="95" t="s">
        <v>527</v>
      </c>
      <c r="E22" s="96" t="str">
        <f t="shared" si="1"/>
        <v>12</v>
      </c>
    </row>
    <row r="23" spans="1:5">
      <c r="A23" s="95" t="s">
        <v>2153</v>
      </c>
      <c r="B23" s="95" t="str">
        <f t="shared" si="0"/>
        <v/>
      </c>
      <c r="C23" s="95">
        <v>1610100826</v>
      </c>
      <c r="D23" s="95" t="s">
        <v>527</v>
      </c>
      <c r="E23" s="96" t="str">
        <f t="shared" si="1"/>
        <v>12</v>
      </c>
    </row>
    <row r="24" spans="1:5">
      <c r="A24" s="95" t="s">
        <v>2154</v>
      </c>
      <c r="B24" s="95" t="str">
        <f t="shared" si="0"/>
        <v>●</v>
      </c>
      <c r="C24" s="95">
        <v>1610100859</v>
      </c>
      <c r="D24" s="95" t="s">
        <v>527</v>
      </c>
      <c r="E24" s="96" t="str">
        <f t="shared" si="1"/>
        <v>12</v>
      </c>
    </row>
    <row r="25" spans="1:5">
      <c r="A25" s="97" t="s">
        <v>2154</v>
      </c>
      <c r="B25" s="95" t="str">
        <f t="shared" si="0"/>
        <v>●</v>
      </c>
      <c r="C25" s="97">
        <v>1610100859</v>
      </c>
      <c r="D25" s="97" t="s">
        <v>527</v>
      </c>
      <c r="E25" s="96" t="str">
        <f t="shared" si="1"/>
        <v>12</v>
      </c>
    </row>
    <row r="26" spans="1:5">
      <c r="A26" s="95" t="s">
        <v>526</v>
      </c>
      <c r="B26" s="95" t="str">
        <f t="shared" si="0"/>
        <v/>
      </c>
      <c r="C26" s="95">
        <v>1610100909</v>
      </c>
      <c r="D26" s="95" t="s">
        <v>2166</v>
      </c>
      <c r="E26" s="96" t="str">
        <f t="shared" si="1"/>
        <v>07</v>
      </c>
    </row>
    <row r="27" spans="1:5">
      <c r="A27" s="95" t="s">
        <v>530</v>
      </c>
      <c r="B27" s="95" t="str">
        <f t="shared" si="0"/>
        <v/>
      </c>
      <c r="C27" s="95">
        <v>1610100933</v>
      </c>
      <c r="D27" s="95" t="s">
        <v>2166</v>
      </c>
      <c r="E27" s="96" t="str">
        <f t="shared" si="1"/>
        <v>07</v>
      </c>
    </row>
    <row r="28" spans="1:5">
      <c r="A28" s="95" t="s">
        <v>717</v>
      </c>
      <c r="B28" s="95" t="str">
        <f t="shared" si="0"/>
        <v/>
      </c>
      <c r="C28" s="95">
        <v>1610100941</v>
      </c>
      <c r="D28" s="95" t="s">
        <v>527</v>
      </c>
      <c r="E28" s="96" t="str">
        <f t="shared" si="1"/>
        <v>12</v>
      </c>
    </row>
    <row r="29" spans="1:5">
      <c r="A29" s="95" t="s">
        <v>224</v>
      </c>
      <c r="B29" s="95" t="str">
        <f t="shared" si="0"/>
        <v/>
      </c>
      <c r="C29" s="95">
        <v>1610100958</v>
      </c>
      <c r="D29" s="95" t="s">
        <v>527</v>
      </c>
      <c r="E29" s="96" t="str">
        <f t="shared" si="1"/>
        <v>12</v>
      </c>
    </row>
    <row r="30" spans="1:5">
      <c r="A30" s="95" t="s">
        <v>2155</v>
      </c>
      <c r="B30" s="95" t="str">
        <f t="shared" si="0"/>
        <v/>
      </c>
      <c r="C30" s="95">
        <v>1610100974</v>
      </c>
      <c r="D30" s="95" t="s">
        <v>2166</v>
      </c>
      <c r="E30" s="96" t="str">
        <f t="shared" si="1"/>
        <v>07</v>
      </c>
    </row>
    <row r="31" spans="1:5">
      <c r="A31" s="95" t="s">
        <v>538</v>
      </c>
      <c r="B31" s="95" t="str">
        <f t="shared" si="0"/>
        <v>●</v>
      </c>
      <c r="C31" s="95">
        <v>1610101071</v>
      </c>
      <c r="D31" s="95" t="s">
        <v>527</v>
      </c>
      <c r="E31" s="96" t="str">
        <f t="shared" si="1"/>
        <v>12</v>
      </c>
    </row>
    <row r="32" spans="1:5">
      <c r="A32" s="95" t="s">
        <v>538</v>
      </c>
      <c r="B32" s="95" t="str">
        <f t="shared" si="0"/>
        <v>●</v>
      </c>
      <c r="C32" s="95">
        <v>1610101071</v>
      </c>
      <c r="D32" s="95" t="s">
        <v>2166</v>
      </c>
      <c r="E32" s="96" t="str">
        <f t="shared" si="1"/>
        <v>07</v>
      </c>
    </row>
    <row r="33" spans="1:5">
      <c r="A33" s="95" t="s">
        <v>300</v>
      </c>
      <c r="B33" s="95" t="str">
        <f t="shared" si="0"/>
        <v/>
      </c>
      <c r="C33" s="95">
        <v>1610101089</v>
      </c>
      <c r="D33" s="95" t="s">
        <v>2166</v>
      </c>
      <c r="E33" s="96" t="str">
        <f t="shared" si="1"/>
        <v>07</v>
      </c>
    </row>
    <row r="34" spans="1:5">
      <c r="A34" s="95" t="s">
        <v>654</v>
      </c>
      <c r="B34" s="95" t="str">
        <f t="shared" si="0"/>
        <v/>
      </c>
      <c r="C34" s="95">
        <v>1610101121</v>
      </c>
      <c r="D34" s="95" t="s">
        <v>2167</v>
      </c>
      <c r="E34" s="96" t="str">
        <f t="shared" si="1"/>
        <v>11</v>
      </c>
    </row>
    <row r="35" spans="1:5">
      <c r="A35" s="95" t="s">
        <v>552</v>
      </c>
      <c r="B35" s="95" t="str">
        <f t="shared" si="0"/>
        <v/>
      </c>
      <c r="C35" s="95">
        <v>1610101147</v>
      </c>
      <c r="D35" s="95" t="s">
        <v>2166</v>
      </c>
      <c r="E35" s="96" t="str">
        <f t="shared" si="1"/>
        <v>07</v>
      </c>
    </row>
    <row r="36" spans="1:5">
      <c r="A36" s="95" t="s">
        <v>719</v>
      </c>
      <c r="B36" s="95" t="str">
        <f t="shared" si="0"/>
        <v/>
      </c>
      <c r="C36" s="95">
        <v>1610101170</v>
      </c>
      <c r="D36" s="95" t="s">
        <v>527</v>
      </c>
      <c r="E36" s="96" t="str">
        <f t="shared" si="1"/>
        <v>12</v>
      </c>
    </row>
    <row r="37" spans="1:5">
      <c r="A37" s="95" t="s">
        <v>305</v>
      </c>
      <c r="B37" s="95" t="str">
        <f t="shared" si="0"/>
        <v/>
      </c>
      <c r="C37" s="95">
        <v>1610101212</v>
      </c>
      <c r="D37" s="95" t="s">
        <v>2166</v>
      </c>
      <c r="E37" s="96" t="str">
        <f t="shared" si="1"/>
        <v>07</v>
      </c>
    </row>
    <row r="38" spans="1:5">
      <c r="A38" s="95" t="s">
        <v>339</v>
      </c>
      <c r="B38" s="95" t="str">
        <f t="shared" si="0"/>
        <v/>
      </c>
      <c r="C38" s="95">
        <v>1610101287</v>
      </c>
      <c r="D38" s="95" t="s">
        <v>2167</v>
      </c>
      <c r="E38" s="96" t="str">
        <f t="shared" si="1"/>
        <v>11</v>
      </c>
    </row>
    <row r="39" spans="1:5">
      <c r="A39" s="95" t="s">
        <v>723</v>
      </c>
      <c r="B39" s="95" t="str">
        <f t="shared" si="0"/>
        <v/>
      </c>
      <c r="C39" s="95">
        <v>1610101303</v>
      </c>
      <c r="D39" s="95" t="s">
        <v>527</v>
      </c>
      <c r="E39" s="96" t="str">
        <f t="shared" si="1"/>
        <v>12</v>
      </c>
    </row>
    <row r="40" spans="1:5">
      <c r="A40" s="95" t="s">
        <v>728</v>
      </c>
      <c r="B40" s="95" t="str">
        <f t="shared" si="0"/>
        <v/>
      </c>
      <c r="C40" s="95">
        <v>1610101311</v>
      </c>
      <c r="D40" s="95" t="s">
        <v>527</v>
      </c>
      <c r="E40" s="96" t="str">
        <f t="shared" si="1"/>
        <v>12</v>
      </c>
    </row>
    <row r="41" spans="1:5">
      <c r="A41" s="95" t="s">
        <v>664</v>
      </c>
      <c r="B41" s="95" t="str">
        <f t="shared" si="0"/>
        <v/>
      </c>
      <c r="C41" s="95">
        <v>1610101345</v>
      </c>
      <c r="D41" s="95" t="s">
        <v>2167</v>
      </c>
      <c r="E41" s="96" t="str">
        <f t="shared" si="1"/>
        <v>11</v>
      </c>
    </row>
    <row r="42" spans="1:5">
      <c r="A42" s="95" t="s">
        <v>665</v>
      </c>
      <c r="B42" s="95" t="str">
        <f t="shared" si="0"/>
        <v/>
      </c>
      <c r="C42" s="95">
        <v>1610101394</v>
      </c>
      <c r="D42" s="95" t="s">
        <v>2167</v>
      </c>
      <c r="E42" s="96" t="str">
        <f t="shared" si="1"/>
        <v>11</v>
      </c>
    </row>
    <row r="43" spans="1:5">
      <c r="A43" s="95" t="s">
        <v>730</v>
      </c>
      <c r="B43" s="95" t="str">
        <f t="shared" si="0"/>
        <v/>
      </c>
      <c r="C43" s="95">
        <v>1610101402</v>
      </c>
      <c r="D43" s="95" t="s">
        <v>527</v>
      </c>
      <c r="E43" s="96" t="str">
        <f t="shared" si="1"/>
        <v>12</v>
      </c>
    </row>
    <row r="44" spans="1:5">
      <c r="A44" s="95" t="s">
        <v>562</v>
      </c>
      <c r="B44" s="95" t="str">
        <f t="shared" si="0"/>
        <v/>
      </c>
      <c r="C44" s="95">
        <v>1610101410</v>
      </c>
      <c r="D44" s="95" t="s">
        <v>2166</v>
      </c>
      <c r="E44" s="96" t="str">
        <f t="shared" si="1"/>
        <v>07</v>
      </c>
    </row>
    <row r="45" spans="1:5">
      <c r="A45" s="95" t="s">
        <v>1747</v>
      </c>
      <c r="B45" s="95" t="str">
        <f t="shared" si="0"/>
        <v/>
      </c>
      <c r="C45" s="95">
        <v>1610101436</v>
      </c>
      <c r="D45" s="95" t="s">
        <v>527</v>
      </c>
      <c r="E45" s="96" t="str">
        <f t="shared" si="1"/>
        <v>12</v>
      </c>
    </row>
    <row r="46" spans="1:5">
      <c r="A46" s="95" t="s">
        <v>114</v>
      </c>
      <c r="B46" s="95" t="str">
        <f t="shared" si="0"/>
        <v/>
      </c>
      <c r="C46" s="95">
        <v>1610101451</v>
      </c>
      <c r="D46" s="95" t="s">
        <v>2166</v>
      </c>
      <c r="E46" s="96" t="str">
        <f t="shared" si="1"/>
        <v>07</v>
      </c>
    </row>
    <row r="47" spans="1:5">
      <c r="A47" s="95" t="s">
        <v>2156</v>
      </c>
      <c r="B47" s="95" t="str">
        <f t="shared" si="0"/>
        <v>●</v>
      </c>
      <c r="C47" s="95">
        <v>1610101485</v>
      </c>
      <c r="D47" s="95" t="s">
        <v>527</v>
      </c>
      <c r="E47" s="96" t="str">
        <f t="shared" si="1"/>
        <v>12</v>
      </c>
    </row>
    <row r="48" spans="1:5">
      <c r="A48" s="95" t="s">
        <v>2156</v>
      </c>
      <c r="B48" s="95" t="str">
        <f t="shared" si="0"/>
        <v>●</v>
      </c>
      <c r="C48" s="95">
        <v>1610101485</v>
      </c>
      <c r="D48" s="95" t="s">
        <v>2166</v>
      </c>
      <c r="E48" s="96" t="str">
        <f t="shared" si="1"/>
        <v>07</v>
      </c>
    </row>
    <row r="49" spans="1:5">
      <c r="A49" s="95" t="s">
        <v>651</v>
      </c>
      <c r="B49" s="95" t="str">
        <f t="shared" si="0"/>
        <v/>
      </c>
      <c r="C49" s="95">
        <v>1610101535</v>
      </c>
      <c r="D49" s="95" t="s">
        <v>2167</v>
      </c>
      <c r="E49" s="96" t="str">
        <f t="shared" si="1"/>
        <v>11</v>
      </c>
    </row>
    <row r="50" spans="1:5">
      <c r="A50" s="95" t="s">
        <v>2157</v>
      </c>
      <c r="B50" s="95" t="str">
        <f t="shared" si="0"/>
        <v/>
      </c>
      <c r="C50" s="95">
        <v>1610101543</v>
      </c>
      <c r="D50" s="95" t="s">
        <v>527</v>
      </c>
      <c r="E50" s="96" t="str">
        <f t="shared" si="1"/>
        <v>12</v>
      </c>
    </row>
    <row r="51" spans="1:5">
      <c r="A51" s="95" t="s">
        <v>2158</v>
      </c>
      <c r="B51" s="95" t="str">
        <f t="shared" si="0"/>
        <v>●</v>
      </c>
      <c r="C51" s="95">
        <v>1610101626</v>
      </c>
      <c r="D51" s="95" t="s">
        <v>2167</v>
      </c>
      <c r="E51" s="96" t="str">
        <f t="shared" si="1"/>
        <v>11</v>
      </c>
    </row>
    <row r="52" spans="1:5">
      <c r="A52" s="95" t="s">
        <v>2158</v>
      </c>
      <c r="B52" s="95" t="str">
        <f t="shared" si="0"/>
        <v>●</v>
      </c>
      <c r="C52" s="95">
        <v>1610101626</v>
      </c>
      <c r="D52" s="95" t="s">
        <v>527</v>
      </c>
      <c r="E52" s="96" t="str">
        <f t="shared" si="1"/>
        <v>12</v>
      </c>
    </row>
    <row r="53" spans="1:5">
      <c r="A53" s="95" t="s">
        <v>350</v>
      </c>
      <c r="B53" s="95" t="str">
        <f t="shared" si="0"/>
        <v/>
      </c>
      <c r="C53" s="95">
        <v>1610101675</v>
      </c>
      <c r="D53" s="95" t="s">
        <v>2166</v>
      </c>
      <c r="E53" s="96" t="str">
        <f t="shared" si="1"/>
        <v>07</v>
      </c>
    </row>
    <row r="54" spans="1:5">
      <c r="A54" s="95" t="s">
        <v>672</v>
      </c>
      <c r="B54" s="95" t="str">
        <f t="shared" si="0"/>
        <v>●</v>
      </c>
      <c r="C54" s="95">
        <v>1610101733</v>
      </c>
      <c r="D54" s="95" t="s">
        <v>2167</v>
      </c>
      <c r="E54" s="96" t="str">
        <f t="shared" si="1"/>
        <v>11</v>
      </c>
    </row>
    <row r="55" spans="1:5">
      <c r="A55" s="95" t="s">
        <v>672</v>
      </c>
      <c r="B55" s="95" t="str">
        <f t="shared" si="0"/>
        <v>●</v>
      </c>
      <c r="C55" s="95">
        <v>1610101733</v>
      </c>
      <c r="D55" s="95" t="s">
        <v>527</v>
      </c>
      <c r="E55" s="96" t="str">
        <f t="shared" si="1"/>
        <v>12</v>
      </c>
    </row>
    <row r="56" spans="1:5">
      <c r="A56" s="95" t="s">
        <v>5</v>
      </c>
      <c r="B56" s="95" t="str">
        <f t="shared" si="0"/>
        <v/>
      </c>
      <c r="C56" s="95">
        <v>1610101758</v>
      </c>
      <c r="D56" s="95" t="s">
        <v>2166</v>
      </c>
      <c r="E56" s="96" t="str">
        <f t="shared" si="1"/>
        <v>07</v>
      </c>
    </row>
    <row r="57" spans="1:5">
      <c r="A57" s="95" t="s">
        <v>490</v>
      </c>
      <c r="B57" s="95" t="str">
        <f t="shared" si="0"/>
        <v/>
      </c>
      <c r="C57" s="95">
        <v>1610101782</v>
      </c>
      <c r="D57" s="95" t="s">
        <v>2166</v>
      </c>
      <c r="E57" s="96" t="str">
        <f t="shared" si="1"/>
        <v>07</v>
      </c>
    </row>
    <row r="58" spans="1:5">
      <c r="A58" s="95" t="s">
        <v>674</v>
      </c>
      <c r="B58" s="95" t="str">
        <f t="shared" si="0"/>
        <v/>
      </c>
      <c r="C58" s="95">
        <v>1610101816</v>
      </c>
      <c r="D58" s="95" t="s">
        <v>2167</v>
      </c>
      <c r="E58" s="96" t="str">
        <f t="shared" si="1"/>
        <v>11</v>
      </c>
    </row>
    <row r="59" spans="1:5">
      <c r="A59" s="95" t="s">
        <v>405</v>
      </c>
      <c r="B59" s="95" t="str">
        <f t="shared" si="0"/>
        <v/>
      </c>
      <c r="C59" s="95">
        <v>1610101899</v>
      </c>
      <c r="D59" s="95" t="s">
        <v>2167</v>
      </c>
      <c r="E59" s="96" t="str">
        <f t="shared" si="1"/>
        <v>11</v>
      </c>
    </row>
    <row r="60" spans="1:5">
      <c r="A60" s="95" t="s">
        <v>635</v>
      </c>
      <c r="B60" s="95" t="str">
        <f t="shared" si="0"/>
        <v>●</v>
      </c>
      <c r="C60" s="95">
        <v>1610101949</v>
      </c>
      <c r="D60" s="95" t="s">
        <v>2168</v>
      </c>
      <c r="E60" s="96" t="str">
        <f t="shared" si="1"/>
        <v>09</v>
      </c>
    </row>
    <row r="61" spans="1:5">
      <c r="A61" s="95" t="s">
        <v>635</v>
      </c>
      <c r="B61" s="95" t="str">
        <f t="shared" si="0"/>
        <v>●</v>
      </c>
      <c r="C61" s="95">
        <v>1610101949</v>
      </c>
      <c r="D61" s="95" t="s">
        <v>527</v>
      </c>
      <c r="E61" s="96" t="str">
        <f t="shared" si="1"/>
        <v>12</v>
      </c>
    </row>
    <row r="62" spans="1:5">
      <c r="A62" s="95" t="s">
        <v>2159</v>
      </c>
      <c r="B62" s="95" t="str">
        <f t="shared" si="0"/>
        <v>●</v>
      </c>
      <c r="C62" s="95">
        <v>1610101998</v>
      </c>
      <c r="D62" s="95" t="s">
        <v>2167</v>
      </c>
      <c r="E62" s="96" t="str">
        <f t="shared" si="1"/>
        <v>11</v>
      </c>
    </row>
    <row r="63" spans="1:5">
      <c r="A63" s="95" t="s">
        <v>2159</v>
      </c>
      <c r="B63" s="95" t="str">
        <f t="shared" si="0"/>
        <v>●</v>
      </c>
      <c r="C63" s="95">
        <v>1610101998</v>
      </c>
      <c r="D63" s="95" t="s">
        <v>527</v>
      </c>
      <c r="E63" s="96" t="str">
        <f t="shared" si="1"/>
        <v>12</v>
      </c>
    </row>
    <row r="64" spans="1:5">
      <c r="A64" s="95" t="s">
        <v>575</v>
      </c>
      <c r="B64" s="95" t="str">
        <f t="shared" si="0"/>
        <v>●</v>
      </c>
      <c r="C64" s="95">
        <v>1610102012</v>
      </c>
      <c r="D64" s="95" t="s">
        <v>945</v>
      </c>
      <c r="E64" s="96" t="str">
        <f t="shared" si="1"/>
        <v>08</v>
      </c>
    </row>
    <row r="65" spans="1:5">
      <c r="A65" s="95" t="s">
        <v>575</v>
      </c>
      <c r="B65" s="95" t="str">
        <f t="shared" si="0"/>
        <v>●</v>
      </c>
      <c r="C65" s="95">
        <v>1610102012</v>
      </c>
      <c r="D65" s="95" t="s">
        <v>2168</v>
      </c>
      <c r="E65" s="96" t="str">
        <f t="shared" si="1"/>
        <v>09</v>
      </c>
    </row>
    <row r="66" spans="1:5">
      <c r="A66" s="95" t="s">
        <v>575</v>
      </c>
      <c r="B66" s="95" t="str">
        <f t="shared" ref="B66:B129" si="2">IF(COUNTIF($C:$C,$C66)&gt;1,"●","")</f>
        <v>●</v>
      </c>
      <c r="C66" s="95">
        <v>1610102012</v>
      </c>
      <c r="D66" s="95" t="s">
        <v>2166</v>
      </c>
      <c r="E66" s="96" t="str">
        <f t="shared" ref="E66:E129" si="3">_xlfn.IFS($D66="生活介護","07",$D66="自立訓練（機能訓練）","08",$D66="自立訓練（生活訓練）","09",$D66="就労移行支援（一般型）","10",$D66="就労継続支援（Ａ型）","11",$D66="就労継続支援（Ｂ型）","12",$D66="就労選択支援","14")</f>
        <v>07</v>
      </c>
    </row>
    <row r="67" spans="1:5">
      <c r="A67" s="95" t="s">
        <v>1260</v>
      </c>
      <c r="B67" s="95" t="str">
        <f t="shared" si="2"/>
        <v/>
      </c>
      <c r="C67" s="95">
        <v>1610102020</v>
      </c>
      <c r="D67" s="95" t="s">
        <v>2166</v>
      </c>
      <c r="E67" s="96" t="str">
        <f t="shared" si="3"/>
        <v>07</v>
      </c>
    </row>
    <row r="68" spans="1:5">
      <c r="A68" s="95" t="s">
        <v>576</v>
      </c>
      <c r="B68" s="95" t="str">
        <f t="shared" si="2"/>
        <v/>
      </c>
      <c r="C68" s="95">
        <v>1610102038</v>
      </c>
      <c r="D68" s="95" t="s">
        <v>2166</v>
      </c>
      <c r="E68" s="96" t="str">
        <f t="shared" si="3"/>
        <v>07</v>
      </c>
    </row>
    <row r="69" spans="1:5">
      <c r="A69" s="95" t="s">
        <v>585</v>
      </c>
      <c r="B69" s="95" t="str">
        <f t="shared" si="2"/>
        <v/>
      </c>
      <c r="C69" s="95">
        <v>1610102046</v>
      </c>
      <c r="D69" s="95" t="s">
        <v>2166</v>
      </c>
      <c r="E69" s="96" t="str">
        <f t="shared" si="3"/>
        <v>07</v>
      </c>
    </row>
    <row r="70" spans="1:5">
      <c r="A70" s="95" t="s">
        <v>470</v>
      </c>
      <c r="B70" s="95" t="str">
        <f t="shared" si="2"/>
        <v>●</v>
      </c>
      <c r="C70" s="95">
        <v>1610102061</v>
      </c>
      <c r="D70" s="95" t="s">
        <v>945</v>
      </c>
      <c r="E70" s="96" t="str">
        <f t="shared" si="3"/>
        <v>08</v>
      </c>
    </row>
    <row r="71" spans="1:5">
      <c r="A71" s="95" t="s">
        <v>470</v>
      </c>
      <c r="B71" s="95" t="str">
        <f t="shared" si="2"/>
        <v>●</v>
      </c>
      <c r="C71" s="95">
        <v>1610102061</v>
      </c>
      <c r="D71" s="95" t="s">
        <v>2168</v>
      </c>
      <c r="E71" s="96" t="str">
        <f t="shared" si="3"/>
        <v>09</v>
      </c>
    </row>
    <row r="72" spans="1:5">
      <c r="A72" s="95" t="s">
        <v>470</v>
      </c>
      <c r="B72" s="95" t="str">
        <f t="shared" si="2"/>
        <v>●</v>
      </c>
      <c r="C72" s="95">
        <v>1610102061</v>
      </c>
      <c r="D72" s="95" t="s">
        <v>2166</v>
      </c>
      <c r="E72" s="96" t="str">
        <f t="shared" si="3"/>
        <v>07</v>
      </c>
    </row>
    <row r="73" spans="1:5">
      <c r="A73" s="95" t="s">
        <v>591</v>
      </c>
      <c r="B73" s="95" t="str">
        <f t="shared" si="2"/>
        <v>●</v>
      </c>
      <c r="C73" s="95">
        <v>1610102137</v>
      </c>
      <c r="D73" s="95" t="s">
        <v>945</v>
      </c>
      <c r="E73" s="96" t="str">
        <f t="shared" si="3"/>
        <v>08</v>
      </c>
    </row>
    <row r="74" spans="1:5">
      <c r="A74" s="95" t="s">
        <v>591</v>
      </c>
      <c r="B74" s="95" t="str">
        <f t="shared" si="2"/>
        <v>●</v>
      </c>
      <c r="C74" s="95">
        <v>1610102137</v>
      </c>
      <c r="D74" s="95" t="s">
        <v>2168</v>
      </c>
      <c r="E74" s="96" t="str">
        <f t="shared" si="3"/>
        <v>09</v>
      </c>
    </row>
    <row r="75" spans="1:5">
      <c r="A75" s="95" t="s">
        <v>591</v>
      </c>
      <c r="B75" s="95" t="str">
        <f t="shared" si="2"/>
        <v>●</v>
      </c>
      <c r="C75" s="95">
        <v>1610102137</v>
      </c>
      <c r="D75" s="95" t="s">
        <v>2166</v>
      </c>
      <c r="E75" s="96" t="str">
        <f t="shared" si="3"/>
        <v>07</v>
      </c>
    </row>
    <row r="76" spans="1:5">
      <c r="A76" s="95" t="s">
        <v>597</v>
      </c>
      <c r="B76" s="95" t="str">
        <f t="shared" si="2"/>
        <v>●</v>
      </c>
      <c r="C76" s="95">
        <v>1610102145</v>
      </c>
      <c r="D76" s="95" t="s">
        <v>2168</v>
      </c>
      <c r="E76" s="96" t="str">
        <f t="shared" si="3"/>
        <v>09</v>
      </c>
    </row>
    <row r="77" spans="1:5">
      <c r="A77" s="95" t="s">
        <v>597</v>
      </c>
      <c r="B77" s="95" t="str">
        <f t="shared" si="2"/>
        <v>●</v>
      </c>
      <c r="C77" s="95">
        <v>1610102145</v>
      </c>
      <c r="D77" s="95" t="s">
        <v>2166</v>
      </c>
      <c r="E77" s="96" t="str">
        <f t="shared" si="3"/>
        <v>07</v>
      </c>
    </row>
    <row r="78" spans="1:5">
      <c r="A78" s="95" t="s">
        <v>547</v>
      </c>
      <c r="B78" s="95" t="str">
        <f t="shared" si="2"/>
        <v>●</v>
      </c>
      <c r="C78" s="95">
        <v>1610102152</v>
      </c>
      <c r="D78" s="95" t="s">
        <v>945</v>
      </c>
      <c r="E78" s="96" t="str">
        <f t="shared" si="3"/>
        <v>08</v>
      </c>
    </row>
    <row r="79" spans="1:5">
      <c r="A79" s="95" t="s">
        <v>547</v>
      </c>
      <c r="B79" s="95" t="str">
        <f t="shared" si="2"/>
        <v>●</v>
      </c>
      <c r="C79" s="95">
        <v>1610102152</v>
      </c>
      <c r="D79" s="95" t="s">
        <v>2168</v>
      </c>
      <c r="E79" s="96" t="str">
        <f t="shared" si="3"/>
        <v>09</v>
      </c>
    </row>
    <row r="80" spans="1:5">
      <c r="A80" s="95" t="s">
        <v>547</v>
      </c>
      <c r="B80" s="95" t="str">
        <f t="shared" si="2"/>
        <v>●</v>
      </c>
      <c r="C80" s="95">
        <v>1610102152</v>
      </c>
      <c r="D80" s="95" t="s">
        <v>2166</v>
      </c>
      <c r="E80" s="96" t="str">
        <f t="shared" si="3"/>
        <v>07</v>
      </c>
    </row>
    <row r="81" spans="1:5">
      <c r="A81" s="95" t="s">
        <v>598</v>
      </c>
      <c r="B81" s="95" t="str">
        <f t="shared" si="2"/>
        <v>●</v>
      </c>
      <c r="C81" s="95">
        <v>1610102160</v>
      </c>
      <c r="D81" s="95" t="s">
        <v>945</v>
      </c>
      <c r="E81" s="96" t="str">
        <f t="shared" si="3"/>
        <v>08</v>
      </c>
    </row>
    <row r="82" spans="1:5">
      <c r="A82" s="95" t="s">
        <v>598</v>
      </c>
      <c r="B82" s="95" t="str">
        <f t="shared" si="2"/>
        <v>●</v>
      </c>
      <c r="C82" s="95">
        <v>1610102160</v>
      </c>
      <c r="D82" s="95" t="s">
        <v>2168</v>
      </c>
      <c r="E82" s="96" t="str">
        <f t="shared" si="3"/>
        <v>09</v>
      </c>
    </row>
    <row r="83" spans="1:5">
      <c r="A83" s="95" t="s">
        <v>598</v>
      </c>
      <c r="B83" s="95" t="str">
        <f t="shared" si="2"/>
        <v>●</v>
      </c>
      <c r="C83" s="95">
        <v>1610102160</v>
      </c>
      <c r="D83" s="95" t="s">
        <v>2166</v>
      </c>
      <c r="E83" s="96" t="str">
        <f t="shared" si="3"/>
        <v>07</v>
      </c>
    </row>
    <row r="84" spans="1:5">
      <c r="A84" s="95" t="s">
        <v>599</v>
      </c>
      <c r="B84" s="95" t="str">
        <f t="shared" si="2"/>
        <v>●</v>
      </c>
      <c r="C84" s="95">
        <v>1610102186</v>
      </c>
      <c r="D84" s="95" t="s">
        <v>2168</v>
      </c>
      <c r="E84" s="96" t="str">
        <f t="shared" si="3"/>
        <v>09</v>
      </c>
    </row>
    <row r="85" spans="1:5">
      <c r="A85" s="95" t="s">
        <v>599</v>
      </c>
      <c r="B85" s="95" t="str">
        <f t="shared" si="2"/>
        <v>●</v>
      </c>
      <c r="C85" s="95">
        <v>1610102186</v>
      </c>
      <c r="D85" s="95" t="s">
        <v>2166</v>
      </c>
      <c r="E85" s="96" t="str">
        <f t="shared" si="3"/>
        <v>07</v>
      </c>
    </row>
    <row r="86" spans="1:5">
      <c r="A86" s="95" t="s">
        <v>98</v>
      </c>
      <c r="B86" s="95" t="str">
        <f t="shared" si="2"/>
        <v/>
      </c>
      <c r="C86" s="95">
        <v>1610102236</v>
      </c>
      <c r="D86" s="95" t="s">
        <v>527</v>
      </c>
      <c r="E86" s="96" t="str">
        <f t="shared" si="3"/>
        <v>12</v>
      </c>
    </row>
    <row r="87" spans="1:5">
      <c r="A87" s="95" t="s">
        <v>170</v>
      </c>
      <c r="B87" s="95" t="str">
        <f t="shared" si="2"/>
        <v/>
      </c>
      <c r="C87" s="95">
        <v>1610102251</v>
      </c>
      <c r="D87" s="95" t="s">
        <v>2166</v>
      </c>
      <c r="E87" s="96" t="str">
        <f t="shared" si="3"/>
        <v>07</v>
      </c>
    </row>
    <row r="88" spans="1:5">
      <c r="A88" s="95" t="s">
        <v>745</v>
      </c>
      <c r="B88" s="95" t="str">
        <f t="shared" si="2"/>
        <v/>
      </c>
      <c r="C88" s="95">
        <v>1610102301</v>
      </c>
      <c r="D88" s="95" t="s">
        <v>527</v>
      </c>
      <c r="E88" s="96" t="str">
        <f t="shared" si="3"/>
        <v>12</v>
      </c>
    </row>
    <row r="89" spans="1:5">
      <c r="A89" s="95" t="s">
        <v>595</v>
      </c>
      <c r="B89" s="95" t="str">
        <f t="shared" si="2"/>
        <v>●</v>
      </c>
      <c r="C89" s="95">
        <v>1610102319</v>
      </c>
      <c r="D89" s="95" t="s">
        <v>2169</v>
      </c>
      <c r="E89" s="96" t="str">
        <f t="shared" si="3"/>
        <v>10</v>
      </c>
    </row>
    <row r="90" spans="1:5">
      <c r="A90" s="95" t="s">
        <v>595</v>
      </c>
      <c r="B90" s="95" t="str">
        <f t="shared" si="2"/>
        <v>●</v>
      </c>
      <c r="C90" s="95">
        <v>1610102319</v>
      </c>
      <c r="D90" s="95" t="s">
        <v>527</v>
      </c>
      <c r="E90" s="96" t="str">
        <f t="shared" si="3"/>
        <v>12</v>
      </c>
    </row>
    <row r="91" spans="1:5">
      <c r="A91" s="95" t="s">
        <v>632</v>
      </c>
      <c r="B91" s="95" t="str">
        <f t="shared" si="2"/>
        <v>●</v>
      </c>
      <c r="C91" s="95">
        <v>1610102376</v>
      </c>
      <c r="D91" s="95" t="s">
        <v>945</v>
      </c>
      <c r="E91" s="96" t="str">
        <f t="shared" si="3"/>
        <v>08</v>
      </c>
    </row>
    <row r="92" spans="1:5">
      <c r="A92" s="95" t="s">
        <v>632</v>
      </c>
      <c r="B92" s="95" t="str">
        <f t="shared" si="2"/>
        <v>●</v>
      </c>
      <c r="C92" s="95">
        <v>1610102376</v>
      </c>
      <c r="D92" s="95" t="s">
        <v>2168</v>
      </c>
      <c r="E92" s="96" t="str">
        <f t="shared" si="3"/>
        <v>09</v>
      </c>
    </row>
    <row r="93" spans="1:5">
      <c r="A93" s="95" t="s">
        <v>603</v>
      </c>
      <c r="B93" s="95" t="str">
        <f t="shared" si="2"/>
        <v/>
      </c>
      <c r="C93" s="95">
        <v>1610102467</v>
      </c>
      <c r="D93" s="95" t="s">
        <v>2166</v>
      </c>
      <c r="E93" s="96" t="str">
        <f t="shared" si="3"/>
        <v>07</v>
      </c>
    </row>
    <row r="94" spans="1:5">
      <c r="A94" s="95" t="s">
        <v>607</v>
      </c>
      <c r="B94" s="95" t="str">
        <f t="shared" si="2"/>
        <v>●</v>
      </c>
      <c r="C94" s="95">
        <v>1610102517</v>
      </c>
      <c r="D94" s="95" t="s">
        <v>527</v>
      </c>
      <c r="E94" s="96" t="str">
        <f t="shared" si="3"/>
        <v>12</v>
      </c>
    </row>
    <row r="95" spans="1:5">
      <c r="A95" s="95" t="s">
        <v>607</v>
      </c>
      <c r="B95" s="95" t="str">
        <f t="shared" si="2"/>
        <v>●</v>
      </c>
      <c r="C95" s="95">
        <v>1610102517</v>
      </c>
      <c r="D95" s="95" t="s">
        <v>2166</v>
      </c>
      <c r="E95" s="96" t="str">
        <f t="shared" si="3"/>
        <v>07</v>
      </c>
    </row>
    <row r="96" spans="1:5">
      <c r="A96" s="95" t="s">
        <v>748</v>
      </c>
      <c r="B96" s="95" t="str">
        <f t="shared" si="2"/>
        <v/>
      </c>
      <c r="C96" s="95">
        <v>1610102525</v>
      </c>
      <c r="D96" s="95" t="s">
        <v>527</v>
      </c>
      <c r="E96" s="96" t="str">
        <f t="shared" si="3"/>
        <v>12</v>
      </c>
    </row>
    <row r="97" spans="1:5">
      <c r="A97" s="95" t="s">
        <v>142</v>
      </c>
      <c r="B97" s="95" t="str">
        <f t="shared" si="2"/>
        <v/>
      </c>
      <c r="C97" s="95">
        <v>1610102533</v>
      </c>
      <c r="D97" s="95" t="s">
        <v>527</v>
      </c>
      <c r="E97" s="96" t="str">
        <f t="shared" si="3"/>
        <v>12</v>
      </c>
    </row>
    <row r="98" spans="1:5">
      <c r="A98" s="95" t="s">
        <v>552</v>
      </c>
      <c r="B98" s="95" t="str">
        <f t="shared" si="2"/>
        <v/>
      </c>
      <c r="C98" s="95">
        <v>1610102574</v>
      </c>
      <c r="D98" s="95" t="s">
        <v>2166</v>
      </c>
      <c r="E98" s="96" t="str">
        <f t="shared" si="3"/>
        <v>07</v>
      </c>
    </row>
    <row r="99" spans="1:5">
      <c r="A99" s="95" t="s">
        <v>138</v>
      </c>
      <c r="B99" s="95" t="str">
        <f t="shared" si="2"/>
        <v>●</v>
      </c>
      <c r="C99" s="95">
        <v>1610102616</v>
      </c>
      <c r="D99" s="95" t="s">
        <v>2168</v>
      </c>
      <c r="E99" s="96" t="str">
        <f t="shared" si="3"/>
        <v>09</v>
      </c>
    </row>
    <row r="100" spans="1:5">
      <c r="A100" s="95" t="s">
        <v>138</v>
      </c>
      <c r="B100" s="95" t="str">
        <f t="shared" si="2"/>
        <v>●</v>
      </c>
      <c r="C100" s="95">
        <v>1610102616</v>
      </c>
      <c r="D100" s="95" t="s">
        <v>527</v>
      </c>
      <c r="E100" s="96" t="str">
        <f t="shared" si="3"/>
        <v>12</v>
      </c>
    </row>
    <row r="101" spans="1:5">
      <c r="A101" s="95" t="s">
        <v>208</v>
      </c>
      <c r="B101" s="95" t="str">
        <f t="shared" si="2"/>
        <v/>
      </c>
      <c r="C101" s="95">
        <v>1610102665</v>
      </c>
      <c r="D101" s="95" t="s">
        <v>2167</v>
      </c>
      <c r="E101" s="96" t="str">
        <f t="shared" si="3"/>
        <v>11</v>
      </c>
    </row>
    <row r="102" spans="1:5">
      <c r="A102" s="95" t="s">
        <v>2160</v>
      </c>
      <c r="B102" s="95" t="str">
        <f t="shared" si="2"/>
        <v/>
      </c>
      <c r="C102" s="95">
        <v>1610102681</v>
      </c>
      <c r="D102" s="95" t="s">
        <v>527</v>
      </c>
      <c r="E102" s="96" t="str">
        <f t="shared" si="3"/>
        <v>12</v>
      </c>
    </row>
    <row r="103" spans="1:5">
      <c r="A103" s="95" t="s">
        <v>2161</v>
      </c>
      <c r="B103" s="95" t="str">
        <f t="shared" si="2"/>
        <v>●</v>
      </c>
      <c r="C103" s="95">
        <v>1610102715</v>
      </c>
      <c r="D103" s="95" t="s">
        <v>2167</v>
      </c>
      <c r="E103" s="96" t="str">
        <f t="shared" si="3"/>
        <v>11</v>
      </c>
    </row>
    <row r="104" spans="1:5">
      <c r="A104" s="95" t="s">
        <v>2161</v>
      </c>
      <c r="B104" s="95" t="str">
        <f t="shared" si="2"/>
        <v>●</v>
      </c>
      <c r="C104" s="95">
        <v>1610102715</v>
      </c>
      <c r="D104" s="95" t="s">
        <v>527</v>
      </c>
      <c r="E104" s="96" t="str">
        <f t="shared" si="3"/>
        <v>12</v>
      </c>
    </row>
    <row r="105" spans="1:5">
      <c r="A105" s="95" t="s">
        <v>2161</v>
      </c>
      <c r="B105" s="95" t="str">
        <f t="shared" si="2"/>
        <v>●</v>
      </c>
      <c r="C105" s="95">
        <v>1610102715</v>
      </c>
      <c r="D105" s="95" t="s">
        <v>2166</v>
      </c>
      <c r="E105" s="96" t="str">
        <f t="shared" si="3"/>
        <v>07</v>
      </c>
    </row>
    <row r="106" spans="1:5">
      <c r="A106" s="95" t="s">
        <v>612</v>
      </c>
      <c r="B106" s="95" t="str">
        <f t="shared" si="2"/>
        <v>●</v>
      </c>
      <c r="C106" s="95">
        <v>1610102723</v>
      </c>
      <c r="D106" s="95" t="s">
        <v>2168</v>
      </c>
      <c r="E106" s="96" t="str">
        <f t="shared" si="3"/>
        <v>09</v>
      </c>
    </row>
    <row r="107" spans="1:5">
      <c r="A107" s="95" t="s">
        <v>612</v>
      </c>
      <c r="B107" s="95" t="str">
        <f t="shared" si="2"/>
        <v>●</v>
      </c>
      <c r="C107" s="95">
        <v>1610102723</v>
      </c>
      <c r="D107" s="95" t="s">
        <v>2166</v>
      </c>
      <c r="E107" s="96" t="str">
        <f t="shared" si="3"/>
        <v>07</v>
      </c>
    </row>
    <row r="108" spans="1:5">
      <c r="A108" s="95" t="s">
        <v>638</v>
      </c>
      <c r="B108" s="95" t="str">
        <f t="shared" si="2"/>
        <v/>
      </c>
      <c r="C108" s="95">
        <v>1610102731</v>
      </c>
      <c r="D108" s="95" t="s">
        <v>2168</v>
      </c>
      <c r="E108" s="96" t="str">
        <f t="shared" si="3"/>
        <v>09</v>
      </c>
    </row>
    <row r="109" spans="1:5">
      <c r="A109" s="95" t="s">
        <v>573</v>
      </c>
      <c r="B109" s="95" t="str">
        <f t="shared" si="2"/>
        <v>●</v>
      </c>
      <c r="C109" s="95">
        <v>1610102756</v>
      </c>
      <c r="D109" s="95" t="s">
        <v>2169</v>
      </c>
      <c r="E109" s="96" t="str">
        <f t="shared" si="3"/>
        <v>10</v>
      </c>
    </row>
    <row r="110" spans="1:5">
      <c r="A110" s="95" t="s">
        <v>2162</v>
      </c>
      <c r="B110" s="95" t="str">
        <f t="shared" si="2"/>
        <v>●</v>
      </c>
      <c r="C110" s="95">
        <v>1610102756</v>
      </c>
      <c r="D110" s="95" t="s">
        <v>369</v>
      </c>
      <c r="E110" s="96" t="str">
        <f t="shared" si="3"/>
        <v>14</v>
      </c>
    </row>
    <row r="111" spans="1:5">
      <c r="A111" s="95" t="s">
        <v>1578</v>
      </c>
      <c r="B111" s="95" t="str">
        <f t="shared" si="2"/>
        <v/>
      </c>
      <c r="C111" s="95">
        <v>1610102780</v>
      </c>
      <c r="D111" s="95" t="s">
        <v>2167</v>
      </c>
      <c r="E111" s="96" t="str">
        <f t="shared" si="3"/>
        <v>11</v>
      </c>
    </row>
    <row r="112" spans="1:5">
      <c r="A112" s="95" t="s">
        <v>384</v>
      </c>
      <c r="B112" s="95" t="str">
        <f t="shared" si="2"/>
        <v>●</v>
      </c>
      <c r="C112" s="95">
        <v>1610102798</v>
      </c>
      <c r="D112" s="95" t="s">
        <v>2167</v>
      </c>
      <c r="E112" s="96" t="str">
        <f t="shared" si="3"/>
        <v>11</v>
      </c>
    </row>
    <row r="113" spans="1:5">
      <c r="A113" s="95" t="s">
        <v>384</v>
      </c>
      <c r="B113" s="95" t="str">
        <f t="shared" si="2"/>
        <v>●</v>
      </c>
      <c r="C113" s="95">
        <v>1610102798</v>
      </c>
      <c r="D113" s="95" t="s">
        <v>527</v>
      </c>
      <c r="E113" s="96" t="str">
        <f t="shared" si="3"/>
        <v>12</v>
      </c>
    </row>
    <row r="114" spans="1:5">
      <c r="A114" s="95" t="s">
        <v>238</v>
      </c>
      <c r="B114" s="95" t="str">
        <f t="shared" si="2"/>
        <v>●</v>
      </c>
      <c r="C114" s="95">
        <v>1610102806</v>
      </c>
      <c r="D114" s="95" t="s">
        <v>2167</v>
      </c>
      <c r="E114" s="96" t="str">
        <f t="shared" si="3"/>
        <v>11</v>
      </c>
    </row>
    <row r="115" spans="1:5">
      <c r="A115" s="95" t="s">
        <v>238</v>
      </c>
      <c r="B115" s="95" t="str">
        <f t="shared" si="2"/>
        <v>●</v>
      </c>
      <c r="C115" s="95">
        <v>1610102806</v>
      </c>
      <c r="D115" s="95" t="s">
        <v>527</v>
      </c>
      <c r="E115" s="96" t="str">
        <f t="shared" si="3"/>
        <v>12</v>
      </c>
    </row>
    <row r="116" spans="1:5">
      <c r="A116" s="95" t="s">
        <v>2163</v>
      </c>
      <c r="B116" s="95" t="str">
        <f t="shared" si="2"/>
        <v>●</v>
      </c>
      <c r="C116" s="95">
        <v>1610102822</v>
      </c>
      <c r="D116" s="95" t="s">
        <v>2167</v>
      </c>
      <c r="E116" s="96" t="str">
        <f t="shared" si="3"/>
        <v>11</v>
      </c>
    </row>
    <row r="117" spans="1:5">
      <c r="A117" s="95" t="s">
        <v>2163</v>
      </c>
      <c r="B117" s="95" t="str">
        <f t="shared" si="2"/>
        <v>●</v>
      </c>
      <c r="C117" s="95">
        <v>1610102822</v>
      </c>
      <c r="D117" s="95" t="s">
        <v>527</v>
      </c>
      <c r="E117" s="96" t="str">
        <f t="shared" si="3"/>
        <v>12</v>
      </c>
    </row>
    <row r="118" spans="1:5">
      <c r="A118" s="95" t="s">
        <v>756</v>
      </c>
      <c r="B118" s="95" t="str">
        <f t="shared" si="2"/>
        <v/>
      </c>
      <c r="C118" s="95">
        <v>1610102848</v>
      </c>
      <c r="D118" s="95" t="s">
        <v>527</v>
      </c>
      <c r="E118" s="96" t="str">
        <f t="shared" si="3"/>
        <v>12</v>
      </c>
    </row>
    <row r="119" spans="1:5">
      <c r="A119" s="95" t="s">
        <v>491</v>
      </c>
      <c r="B119" s="95" t="str">
        <f t="shared" si="2"/>
        <v/>
      </c>
      <c r="C119" s="95">
        <v>1610102863</v>
      </c>
      <c r="D119" s="95" t="s">
        <v>527</v>
      </c>
      <c r="E119" s="96" t="str">
        <f t="shared" si="3"/>
        <v>12</v>
      </c>
    </row>
    <row r="120" spans="1:5">
      <c r="A120" s="95" t="s">
        <v>758</v>
      </c>
      <c r="B120" s="95" t="str">
        <f t="shared" si="2"/>
        <v/>
      </c>
      <c r="C120" s="95">
        <v>1610102889</v>
      </c>
      <c r="D120" s="95" t="s">
        <v>527</v>
      </c>
      <c r="E120" s="96" t="str">
        <f t="shared" si="3"/>
        <v>12</v>
      </c>
    </row>
    <row r="121" spans="1:5">
      <c r="A121" s="95" t="s">
        <v>615</v>
      </c>
      <c r="B121" s="95" t="str">
        <f t="shared" si="2"/>
        <v/>
      </c>
      <c r="C121" s="95">
        <v>1610102913</v>
      </c>
      <c r="D121" s="95" t="s">
        <v>2166</v>
      </c>
      <c r="E121" s="96" t="str">
        <f t="shared" si="3"/>
        <v>07</v>
      </c>
    </row>
    <row r="122" spans="1:5">
      <c r="A122" s="95" t="s">
        <v>2164</v>
      </c>
      <c r="B122" s="95" t="str">
        <f t="shared" si="2"/>
        <v/>
      </c>
      <c r="C122" s="95">
        <v>1610102921</v>
      </c>
      <c r="D122" s="95" t="s">
        <v>2167</v>
      </c>
      <c r="E122" s="96" t="str">
        <f t="shared" si="3"/>
        <v>11</v>
      </c>
    </row>
    <row r="123" spans="1:5">
      <c r="A123" s="95" t="s">
        <v>178</v>
      </c>
      <c r="B123" s="95" t="str">
        <f t="shared" si="2"/>
        <v/>
      </c>
      <c r="C123" s="95">
        <v>1610103002</v>
      </c>
      <c r="D123" s="95" t="s">
        <v>527</v>
      </c>
      <c r="E123" s="96" t="str">
        <f t="shared" si="3"/>
        <v>12</v>
      </c>
    </row>
    <row r="124" spans="1:5">
      <c r="A124" s="95" t="s">
        <v>571</v>
      </c>
      <c r="B124" s="95" t="str">
        <f t="shared" si="2"/>
        <v/>
      </c>
      <c r="C124" s="95">
        <v>1610103010</v>
      </c>
      <c r="D124" s="95" t="s">
        <v>2167</v>
      </c>
      <c r="E124" s="96" t="str">
        <f t="shared" si="3"/>
        <v>11</v>
      </c>
    </row>
    <row r="125" spans="1:5">
      <c r="A125" s="95" t="s">
        <v>452</v>
      </c>
      <c r="B125" s="95" t="str">
        <f t="shared" si="2"/>
        <v/>
      </c>
      <c r="C125" s="95">
        <v>1610103036</v>
      </c>
      <c r="D125" s="95" t="s">
        <v>2166</v>
      </c>
      <c r="E125" s="96" t="str">
        <f t="shared" si="3"/>
        <v>07</v>
      </c>
    </row>
    <row r="126" spans="1:5">
      <c r="A126" s="95" t="s">
        <v>1023</v>
      </c>
      <c r="B126" s="95" t="str">
        <f t="shared" si="2"/>
        <v/>
      </c>
      <c r="C126" s="95">
        <v>1610103051</v>
      </c>
      <c r="D126" s="95" t="s">
        <v>2169</v>
      </c>
      <c r="E126" s="96" t="str">
        <f t="shared" si="3"/>
        <v>10</v>
      </c>
    </row>
    <row r="127" spans="1:5">
      <c r="A127" s="95" t="s">
        <v>600</v>
      </c>
      <c r="B127" s="95" t="str">
        <f t="shared" si="2"/>
        <v/>
      </c>
      <c r="C127" s="95">
        <v>1610103085</v>
      </c>
      <c r="D127" s="95" t="s">
        <v>527</v>
      </c>
      <c r="E127" s="96" t="str">
        <f t="shared" si="3"/>
        <v>12</v>
      </c>
    </row>
    <row r="128" spans="1:5">
      <c r="A128" s="95" t="s">
        <v>771</v>
      </c>
      <c r="B128" s="95" t="str">
        <f t="shared" si="2"/>
        <v/>
      </c>
      <c r="C128" s="95">
        <v>1610103093</v>
      </c>
      <c r="D128" s="95" t="s">
        <v>527</v>
      </c>
      <c r="E128" s="96" t="str">
        <f t="shared" si="3"/>
        <v>12</v>
      </c>
    </row>
    <row r="129" spans="1:5">
      <c r="A129" s="95" t="s">
        <v>2165</v>
      </c>
      <c r="B129" s="95" t="str">
        <f t="shared" si="2"/>
        <v/>
      </c>
      <c r="C129" s="95">
        <v>1610103119</v>
      </c>
      <c r="D129" s="95" t="s">
        <v>527</v>
      </c>
      <c r="E129" s="96" t="str">
        <f t="shared" si="3"/>
        <v>12</v>
      </c>
    </row>
    <row r="130" spans="1:5">
      <c r="A130" s="95" t="s">
        <v>458</v>
      </c>
      <c r="B130" s="95" t="str">
        <f t="shared" ref="B130:B140" si="4">IF(COUNTIF($C:$C,$C130)&gt;1,"●","")</f>
        <v>●</v>
      </c>
      <c r="C130" s="95">
        <v>1610103176</v>
      </c>
      <c r="D130" s="95" t="s">
        <v>945</v>
      </c>
      <c r="E130" s="96" t="str">
        <f t="shared" ref="E130:E140" si="5">_xlfn.IFS($D130="生活介護","07",$D130="自立訓練（機能訓練）","08",$D130="自立訓練（生活訓練）","09",$D130="就労移行支援（一般型）","10",$D130="就労継続支援（Ａ型）","11",$D130="就労継続支援（Ｂ型）","12",$D130="就労選択支援","14")</f>
        <v>08</v>
      </c>
    </row>
    <row r="131" spans="1:5">
      <c r="A131" s="95" t="s">
        <v>458</v>
      </c>
      <c r="B131" s="95" t="str">
        <f t="shared" si="4"/>
        <v>●</v>
      </c>
      <c r="C131" s="95">
        <v>1610103176</v>
      </c>
      <c r="D131" s="95" t="s">
        <v>2168</v>
      </c>
      <c r="E131" s="96" t="str">
        <f t="shared" si="5"/>
        <v>09</v>
      </c>
    </row>
    <row r="132" spans="1:5">
      <c r="A132" s="95" t="s">
        <v>458</v>
      </c>
      <c r="B132" s="95" t="str">
        <f t="shared" si="4"/>
        <v>●</v>
      </c>
      <c r="C132" s="95">
        <v>1610103176</v>
      </c>
      <c r="D132" s="95" t="s">
        <v>2166</v>
      </c>
      <c r="E132" s="96" t="str">
        <f t="shared" si="5"/>
        <v>07</v>
      </c>
    </row>
    <row r="133" spans="1:5">
      <c r="A133" s="95" t="s">
        <v>776</v>
      </c>
      <c r="B133" s="95" t="str">
        <f t="shared" si="4"/>
        <v/>
      </c>
      <c r="C133" s="95">
        <v>1610103218</v>
      </c>
      <c r="D133" s="95" t="s">
        <v>527</v>
      </c>
      <c r="E133" s="96" t="str">
        <f t="shared" si="5"/>
        <v>12</v>
      </c>
    </row>
    <row r="134" spans="1:5">
      <c r="A134" s="95" t="s">
        <v>693</v>
      </c>
      <c r="B134" s="95" t="str">
        <f t="shared" si="4"/>
        <v/>
      </c>
      <c r="C134" s="95">
        <v>1610103275</v>
      </c>
      <c r="D134" s="95" t="s">
        <v>527</v>
      </c>
      <c r="E134" s="96" t="str">
        <f t="shared" si="5"/>
        <v>12</v>
      </c>
    </row>
    <row r="135" spans="1:5">
      <c r="A135" s="95" t="s">
        <v>122</v>
      </c>
      <c r="B135" s="95" t="str">
        <f t="shared" si="4"/>
        <v/>
      </c>
      <c r="C135" s="95">
        <v>1610103408</v>
      </c>
      <c r="D135" s="95" t="s">
        <v>527</v>
      </c>
      <c r="E135" s="96" t="str">
        <f t="shared" si="5"/>
        <v>12</v>
      </c>
    </row>
    <row r="136" spans="1:5">
      <c r="A136" s="95" t="s">
        <v>699</v>
      </c>
      <c r="B136" s="95" t="str">
        <f t="shared" si="4"/>
        <v/>
      </c>
      <c r="C136" s="95">
        <v>1610103432</v>
      </c>
      <c r="D136" s="95" t="s">
        <v>527</v>
      </c>
      <c r="E136" s="96" t="str">
        <f t="shared" si="5"/>
        <v>12</v>
      </c>
    </row>
    <row r="137" spans="1:5">
      <c r="A137" s="95" t="s">
        <v>235</v>
      </c>
      <c r="B137" s="95" t="str">
        <f t="shared" si="4"/>
        <v/>
      </c>
      <c r="C137" s="95">
        <v>1610103440</v>
      </c>
      <c r="D137" s="95" t="s">
        <v>527</v>
      </c>
      <c r="E137" s="96" t="str">
        <f t="shared" si="5"/>
        <v>12</v>
      </c>
    </row>
    <row r="138" spans="1:5">
      <c r="A138" s="95" t="s">
        <v>780</v>
      </c>
      <c r="B138" s="95" t="str">
        <f t="shared" si="4"/>
        <v/>
      </c>
      <c r="C138" s="95">
        <v>1610103507</v>
      </c>
      <c r="D138" s="95" t="s">
        <v>527</v>
      </c>
      <c r="E138" s="96" t="str">
        <f t="shared" si="5"/>
        <v>12</v>
      </c>
    </row>
    <row r="139" spans="1:5">
      <c r="A139" s="95" t="s">
        <v>670</v>
      </c>
      <c r="B139" s="95" t="str">
        <f t="shared" si="4"/>
        <v>●</v>
      </c>
      <c r="C139" s="95">
        <v>1610103523</v>
      </c>
      <c r="D139" s="95" t="s">
        <v>2167</v>
      </c>
      <c r="E139" s="96" t="str">
        <f t="shared" si="5"/>
        <v>11</v>
      </c>
    </row>
    <row r="140" spans="1:5">
      <c r="A140" s="95" t="s">
        <v>670</v>
      </c>
      <c r="B140" s="95" t="str">
        <f t="shared" si="4"/>
        <v>●</v>
      </c>
      <c r="C140" s="95">
        <v>1610103523</v>
      </c>
      <c r="D140" s="95" t="s">
        <v>369</v>
      </c>
      <c r="E140" s="96" t="str">
        <f t="shared" si="5"/>
        <v>14</v>
      </c>
    </row>
  </sheetData>
  <sheetProtection password="CC03" sheet="1" objects="1" scenarios="1" selectLockedCells="1"/>
  <autoFilter ref="A1:E140">
    <sortState ref="A2:E239">
      <sortCondition ref="G2:G239"/>
    </sortState>
  </autoFilter>
  <sortState ref="A2:GT239">
    <sortCondition ref="D2:D239"/>
  </sortState>
  <phoneticPr fontId="20" type="Hiragana"/>
  <pageMargins left="0.7" right="0.7" top="0.75" bottom="0.75" header="0.3" footer="0.3"/>
  <pageSetup paperSize="9" scale="72" fitToWidth="1" fitToHeight="0" orientation="portrait" usePrinterDefaults="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dimension ref="A1:X250"/>
  <sheetViews>
    <sheetView zoomScale="85" zoomScaleNormal="85" workbookViewId="0">
      <selection activeCell="B8" sqref="B8"/>
    </sheetView>
  </sheetViews>
  <sheetFormatPr defaultRowHeight="13.5"/>
  <cols>
    <col min="1" max="1" width="16.25" bestFit="1" customWidth="1"/>
    <col min="2" max="2" width="67" bestFit="1" customWidth="1"/>
    <col min="3" max="3" width="8.625" bestFit="1" customWidth="1"/>
    <col min="4" max="4" width="8.375" bestFit="1" customWidth="1"/>
    <col min="5" max="5" width="4.25" bestFit="1" customWidth="1"/>
    <col min="6" max="6" width="9.375" bestFit="1" customWidth="1"/>
    <col min="7" max="7" width="8.625" bestFit="1" customWidth="1"/>
    <col min="8" max="8" width="4.375" bestFit="1" customWidth="1"/>
    <col min="9" max="9" width="9" bestFit="1" customWidth="1"/>
    <col min="10" max="10" width="4.25" bestFit="1" customWidth="1"/>
    <col min="11" max="11" width="12.125" bestFit="1" customWidth="1"/>
    <col min="12" max="12" width="8.25" bestFit="1" customWidth="1"/>
    <col min="13" max="13" width="19" bestFit="1" customWidth="1"/>
    <col min="14" max="14" width="17.625" bestFit="1" customWidth="1"/>
    <col min="15" max="16" width="13.5" bestFit="1" customWidth="1"/>
    <col min="17" max="19" width="8.25" bestFit="1" customWidth="1"/>
    <col min="20" max="20" width="9" bestFit="1" customWidth="1"/>
    <col min="21" max="21" width="9.125" bestFit="1" customWidth="1"/>
    <col min="24" max="24" width="53.375" bestFit="1" customWidth="1"/>
  </cols>
  <sheetData>
    <row r="1" spans="1:24" s="31" customFormat="1" ht="132">
      <c r="A1" s="32" t="s">
        <v>45</v>
      </c>
      <c r="B1" s="32" t="s">
        <v>267</v>
      </c>
      <c r="C1" s="48" t="s">
        <v>19</v>
      </c>
      <c r="D1" s="32" t="s">
        <v>21</v>
      </c>
      <c r="E1" s="32" t="s">
        <v>469</v>
      </c>
      <c r="F1" s="57" t="s">
        <v>2139</v>
      </c>
      <c r="G1" s="57" t="s">
        <v>2170</v>
      </c>
      <c r="H1" s="57" t="s">
        <v>2171</v>
      </c>
      <c r="I1" s="32" t="s">
        <v>2002</v>
      </c>
      <c r="J1" s="32" t="s">
        <v>2136</v>
      </c>
      <c r="K1" s="32" t="s">
        <v>1862</v>
      </c>
      <c r="L1" s="32" t="s">
        <v>2137</v>
      </c>
      <c r="M1" s="32" t="s">
        <v>1567</v>
      </c>
      <c r="N1" s="32" t="s">
        <v>1105</v>
      </c>
      <c r="O1" s="64" t="s">
        <v>2129</v>
      </c>
      <c r="P1" s="64" t="s">
        <v>2131</v>
      </c>
      <c r="Q1" s="32" t="s">
        <v>103</v>
      </c>
      <c r="R1" s="32" t="s">
        <v>310</v>
      </c>
      <c r="S1" s="32" t="s">
        <v>875</v>
      </c>
      <c r="T1" s="75" t="s">
        <v>2132</v>
      </c>
      <c r="U1" s="77" t="s">
        <v>2133</v>
      </c>
    </row>
    <row r="2" spans="1:24" s="29" customFormat="1" ht="132">
      <c r="A2" s="35">
        <v>1670100013</v>
      </c>
      <c r="B2" s="44" t="s">
        <v>415</v>
      </c>
      <c r="C2" s="50" t="s">
        <v>200</v>
      </c>
      <c r="D2" s="35"/>
      <c r="E2" s="35"/>
      <c r="F2" s="51"/>
      <c r="G2" s="51" t="str">
        <f>IF(COUNTIFS('食事提供加算(2026.06.01)（非表示）'!$C$2:$C$140,$A2,'食事提供加算(2026.06.01)（非表示）'!$E$2:$E$140,$H2)&gt;0,"●","")</f>
        <v/>
      </c>
      <c r="H2" s="51" t="str">
        <f t="shared" ref="H2:H65" si="0">LEFT(C2,2)</f>
        <v>20</v>
      </c>
      <c r="I2" s="38" t="s">
        <v>2076</v>
      </c>
      <c r="J2" s="35"/>
      <c r="K2" s="35" t="s">
        <v>1207</v>
      </c>
      <c r="L2" s="38" t="s">
        <v>1456</v>
      </c>
      <c r="M2" s="35" t="s">
        <v>1368</v>
      </c>
      <c r="N2" s="35" t="s">
        <v>908</v>
      </c>
      <c r="O2" s="67">
        <v>41000</v>
      </c>
      <c r="P2" s="67">
        <v>47573</v>
      </c>
      <c r="Q2" s="72"/>
      <c r="R2" s="72"/>
      <c r="S2" s="44"/>
      <c r="T2" s="76" t="str">
        <v>01富山地域</v>
      </c>
      <c r="U2" s="59" t="str">
        <v>04八人町</v>
      </c>
    </row>
    <row r="3" spans="1:24" s="29" customFormat="1" ht="82.5">
      <c r="A3" s="35">
        <v>1670100021</v>
      </c>
      <c r="B3" s="44" t="s">
        <v>25</v>
      </c>
      <c r="C3" s="50" t="s">
        <v>200</v>
      </c>
      <c r="D3" s="35"/>
      <c r="E3" s="35"/>
      <c r="F3" s="51"/>
      <c r="G3" s="51" t="str">
        <f>IF(COUNTIFS('食事提供加算(2026.06.01)（非表示）'!$C$2:$C$140,$A3,'食事提供加算(2026.06.01)（非表示）'!$E$2:$E$140,$H3)&gt;0,"●","")</f>
        <v/>
      </c>
      <c r="H3" s="51" t="str">
        <f t="shared" si="0"/>
        <v>20</v>
      </c>
      <c r="I3" s="38" t="s">
        <v>2080</v>
      </c>
      <c r="J3" s="35"/>
      <c r="K3" s="35" t="s">
        <v>1211</v>
      </c>
      <c r="L3" s="38" t="s">
        <v>443</v>
      </c>
      <c r="M3" s="35" t="s">
        <v>783</v>
      </c>
      <c r="N3" s="35" t="s">
        <v>1958</v>
      </c>
      <c r="O3" s="67">
        <v>41030</v>
      </c>
      <c r="P3" s="67">
        <v>47603</v>
      </c>
      <c r="Q3" s="72"/>
      <c r="R3" s="72"/>
      <c r="S3" s="44"/>
      <c r="T3" s="76" t="str">
        <v>01富山地域</v>
      </c>
      <c r="U3" s="76" t="str">
        <v>16桜谷</v>
      </c>
    </row>
    <row r="4" spans="1:24" s="29" customFormat="1" ht="66">
      <c r="A4" s="35">
        <v>1670100039</v>
      </c>
      <c r="B4" s="44" t="s">
        <v>239</v>
      </c>
      <c r="C4" s="50" t="s">
        <v>200</v>
      </c>
      <c r="D4" s="35"/>
      <c r="E4" s="35"/>
      <c r="F4" s="51"/>
      <c r="G4" s="51" t="str">
        <f>IF(COUNTIFS('食事提供加算(2026.06.01)（非表示）'!$C$2:$C$140,$A4,'食事提供加算(2026.06.01)（非表示）'!$E$2:$E$140,$H4)&gt;0,"●","")</f>
        <v/>
      </c>
      <c r="H4" s="51" t="str">
        <f t="shared" si="0"/>
        <v>20</v>
      </c>
      <c r="I4" s="38" t="s">
        <v>2016</v>
      </c>
      <c r="J4" s="35"/>
      <c r="K4" s="35" t="s">
        <v>109</v>
      </c>
      <c r="L4" s="38" t="s">
        <v>1380</v>
      </c>
      <c r="M4" s="35" t="s">
        <v>991</v>
      </c>
      <c r="N4" s="35" t="s">
        <v>666</v>
      </c>
      <c r="O4" s="67">
        <v>41030</v>
      </c>
      <c r="P4" s="67">
        <v>47603</v>
      </c>
      <c r="Q4" s="72"/>
      <c r="R4" s="72"/>
      <c r="S4" s="44"/>
      <c r="T4" s="76" t="str">
        <v>02大沢野地域</v>
      </c>
      <c r="U4" s="76" t="str">
        <v>54大沢野地区</v>
      </c>
    </row>
    <row r="5" spans="1:24" s="29" customFormat="1" ht="115.5">
      <c r="A5" s="35">
        <v>1670100062</v>
      </c>
      <c r="B5" s="44" t="s">
        <v>12</v>
      </c>
      <c r="C5" s="50" t="s">
        <v>200</v>
      </c>
      <c r="D5" s="35"/>
      <c r="E5" s="35"/>
      <c r="F5" s="51"/>
      <c r="G5" s="51" t="str">
        <f>IF(COUNTIFS('食事提供加算(2026.06.01)（非表示）'!$C$2:$C$140,$A5,'食事提供加算(2026.06.01)（非表示）'!$E$2:$E$140,$H5)&gt;0,"●","")</f>
        <v/>
      </c>
      <c r="H5" s="51" t="str">
        <f t="shared" si="0"/>
        <v>20</v>
      </c>
      <c r="I5" s="38" t="s">
        <v>2017</v>
      </c>
      <c r="J5" s="35"/>
      <c r="K5" s="35" t="s">
        <v>1106</v>
      </c>
      <c r="L5" s="38" t="s">
        <v>1324</v>
      </c>
      <c r="M5" s="35" t="s">
        <v>377</v>
      </c>
      <c r="N5" s="35" t="s">
        <v>546</v>
      </c>
      <c r="O5" s="67">
        <v>41362</v>
      </c>
      <c r="P5" s="67">
        <v>47938</v>
      </c>
      <c r="Q5" s="72"/>
      <c r="R5" s="72"/>
      <c r="S5" s="44"/>
      <c r="T5" s="76" t="str">
        <v>01富山地域</v>
      </c>
      <c r="U5" s="76" t="str">
        <v>23針原</v>
      </c>
    </row>
    <row r="6" spans="1:24" s="29" customFormat="1" ht="99">
      <c r="A6" s="35">
        <v>1670100088</v>
      </c>
      <c r="B6" s="44" t="s">
        <v>116</v>
      </c>
      <c r="C6" s="50" t="s">
        <v>200</v>
      </c>
      <c r="D6" s="35"/>
      <c r="E6" s="35"/>
      <c r="F6" s="51"/>
      <c r="G6" s="51" t="str">
        <f>IF(COUNTIFS('食事提供加算(2026.06.01)（非表示）'!$C$2:$C$140,$A6,'食事提供加算(2026.06.01)（非表示）'!$E$2:$E$140,$H6)&gt;0,"●","")</f>
        <v/>
      </c>
      <c r="H6" s="51" t="str">
        <f t="shared" si="0"/>
        <v>20</v>
      </c>
      <c r="I6" s="38" t="s">
        <v>1990</v>
      </c>
      <c r="J6" s="35"/>
      <c r="K6" s="35" t="s">
        <v>793</v>
      </c>
      <c r="L6" s="40" t="s">
        <v>422</v>
      </c>
      <c r="M6" s="35" t="s">
        <v>1537</v>
      </c>
      <c r="N6" s="35" t="s">
        <v>1414</v>
      </c>
      <c r="O6" s="67">
        <v>41760</v>
      </c>
      <c r="P6" s="108">
        <v>48334</v>
      </c>
      <c r="Q6" s="72"/>
      <c r="R6" s="72"/>
      <c r="S6" s="44"/>
      <c r="T6" s="76" t="str">
        <v>01富山地域</v>
      </c>
      <c r="U6" s="76" t="str">
        <v>11堀川</v>
      </c>
    </row>
    <row r="7" spans="1:24" s="29" customFormat="1" ht="82.5">
      <c r="A7" s="35">
        <v>1670100096</v>
      </c>
      <c r="B7" s="44" t="s">
        <v>851</v>
      </c>
      <c r="C7" s="50" t="s">
        <v>200</v>
      </c>
      <c r="D7" s="35"/>
      <c r="E7" s="35"/>
      <c r="F7" s="51"/>
      <c r="G7" s="51" t="str">
        <f>IF(COUNTIFS('食事提供加算(2026.06.01)（非表示）'!$C$2:$C$140,$A7,'食事提供加算(2026.06.01)（非表示）'!$E$2:$E$140,$H7)&gt;0,"●","")</f>
        <v/>
      </c>
      <c r="H7" s="51" t="str">
        <f t="shared" si="0"/>
        <v>20</v>
      </c>
      <c r="I7" s="38" t="s">
        <v>2019</v>
      </c>
      <c r="J7" s="35"/>
      <c r="K7" s="35" t="s">
        <v>1108</v>
      </c>
      <c r="L7" s="38" t="s">
        <v>878</v>
      </c>
      <c r="M7" s="35" t="s">
        <v>1774</v>
      </c>
      <c r="N7" s="35" t="s">
        <v>1012</v>
      </c>
      <c r="O7" s="67">
        <v>41913</v>
      </c>
      <c r="P7" s="67">
        <v>46295</v>
      </c>
      <c r="Q7" s="72"/>
      <c r="R7" s="72"/>
      <c r="S7" s="44"/>
      <c r="T7" s="76" t="str">
        <v>01富山地域</v>
      </c>
      <c r="U7" s="76" t="str">
        <v>40呉羽</v>
      </c>
    </row>
    <row r="8" spans="1:24" s="29" customFormat="1" ht="148.5">
      <c r="A8" s="35">
        <v>1670100104</v>
      </c>
      <c r="B8" s="44" t="s">
        <v>49</v>
      </c>
      <c r="C8" s="50" t="s">
        <v>200</v>
      </c>
      <c r="D8" s="35"/>
      <c r="E8" s="35"/>
      <c r="F8" s="51"/>
      <c r="G8" s="51" t="str">
        <f>IF(COUNTIFS('食事提供加算(2026.06.01)（非表示）'!$C$2:$C$140,$A8,'食事提供加算(2026.06.01)（非表示）'!$E$2:$E$140,$H8)&gt;0,"●","")</f>
        <v/>
      </c>
      <c r="H8" s="51" t="str">
        <f t="shared" si="0"/>
        <v>20</v>
      </c>
      <c r="I8" s="38" t="s">
        <v>2024</v>
      </c>
      <c r="J8" s="35"/>
      <c r="K8" s="35" t="s">
        <v>302</v>
      </c>
      <c r="L8" s="38" t="s">
        <v>1323</v>
      </c>
      <c r="M8" s="35" t="s">
        <v>1661</v>
      </c>
      <c r="N8" s="35" t="s">
        <v>1661</v>
      </c>
      <c r="O8" s="67">
        <v>42064</v>
      </c>
      <c r="P8" s="67">
        <v>46446</v>
      </c>
      <c r="Q8" s="72"/>
      <c r="R8" s="72"/>
      <c r="S8" s="44"/>
      <c r="T8" s="76" t="str">
        <v>01富山地域</v>
      </c>
      <c r="U8" s="76" t="str">
        <v>26新庄</v>
      </c>
    </row>
    <row r="9" spans="1:24" s="29" customFormat="1" ht="82.5">
      <c r="A9" s="35">
        <v>1670100138</v>
      </c>
      <c r="B9" s="44" t="s">
        <v>123</v>
      </c>
      <c r="C9" s="50" t="s">
        <v>200</v>
      </c>
      <c r="D9" s="35"/>
      <c r="E9" s="35"/>
      <c r="F9" s="51"/>
      <c r="G9" s="51" t="str">
        <f>IF(COUNTIFS('食事提供加算(2026.06.01)（非表示）'!$C$2:$C$140,$A9,'食事提供加算(2026.06.01)（非表示）'!$E$2:$E$140,$H9)&gt;0,"●","")</f>
        <v/>
      </c>
      <c r="H9" s="51" t="str">
        <f t="shared" si="0"/>
        <v>20</v>
      </c>
      <c r="I9" s="38" t="s">
        <v>2080</v>
      </c>
      <c r="J9" s="35"/>
      <c r="K9" s="35" t="s">
        <v>959</v>
      </c>
      <c r="L9" s="38" t="s">
        <v>1468</v>
      </c>
      <c r="M9" s="35" t="s">
        <v>1775</v>
      </c>
      <c r="N9" s="35" t="s">
        <v>1961</v>
      </c>
      <c r="O9" s="67">
        <v>42826</v>
      </c>
      <c r="P9" s="67">
        <v>47208</v>
      </c>
      <c r="Q9" s="72"/>
      <c r="R9" s="72"/>
      <c r="S9" s="44"/>
      <c r="T9" s="76" t="str">
        <v>01富山地域</v>
      </c>
      <c r="U9" s="76" t="str">
        <v>01総曲輪</v>
      </c>
    </row>
    <row r="10" spans="1:24" s="29" customFormat="1" ht="82.5">
      <c r="A10" s="35">
        <v>1670100146</v>
      </c>
      <c r="B10" s="44" t="s">
        <v>799</v>
      </c>
      <c r="C10" s="50" t="s">
        <v>200</v>
      </c>
      <c r="D10" s="35"/>
      <c r="E10" s="35"/>
      <c r="F10" s="51"/>
      <c r="G10" s="51" t="str">
        <f>IF(COUNTIFS('食事提供加算(2026.06.01)（非表示）'!$C$2:$C$140,$A10,'食事提供加算(2026.06.01)（非表示）'!$E$2:$E$140,$H10)&gt;0,"●","")</f>
        <v/>
      </c>
      <c r="H10" s="51" t="str">
        <f t="shared" si="0"/>
        <v>20</v>
      </c>
      <c r="I10" s="38" t="s">
        <v>496</v>
      </c>
      <c r="J10" s="35"/>
      <c r="K10" s="35" t="s">
        <v>1061</v>
      </c>
      <c r="L10" s="38" t="s">
        <v>1394</v>
      </c>
      <c r="M10" s="35" t="s">
        <v>1404</v>
      </c>
      <c r="N10" s="35" t="s">
        <v>1903</v>
      </c>
      <c r="O10" s="67">
        <v>42917</v>
      </c>
      <c r="P10" s="67">
        <v>47299</v>
      </c>
      <c r="Q10" s="72"/>
      <c r="R10" s="72"/>
      <c r="S10" s="44"/>
      <c r="T10" s="76" t="str">
        <v>02大沢野地域</v>
      </c>
      <c r="U10" s="76" t="str">
        <v>54大沢野地区</v>
      </c>
    </row>
    <row r="11" spans="1:24" s="29" customFormat="1" ht="66">
      <c r="A11" s="35">
        <v>1670160025</v>
      </c>
      <c r="B11" s="44" t="s">
        <v>841</v>
      </c>
      <c r="C11" s="50" t="s">
        <v>200</v>
      </c>
      <c r="D11" s="35"/>
      <c r="E11" s="35"/>
      <c r="F11" s="51"/>
      <c r="G11" s="51" t="str">
        <f>IF(COUNTIFS('食事提供加算(2026.06.01)（非表示）'!$C$2:$C$140,$A11,'食事提供加算(2026.06.01)（非表示）'!$E$2:$E$140,$H11)&gt;0,"●","")</f>
        <v/>
      </c>
      <c r="H11" s="51" t="str">
        <f t="shared" si="0"/>
        <v>20</v>
      </c>
      <c r="I11" s="38" t="s">
        <v>757</v>
      </c>
      <c r="J11" s="35"/>
      <c r="K11" s="35" t="s">
        <v>642</v>
      </c>
      <c r="L11" s="38" t="s">
        <v>1458</v>
      </c>
      <c r="M11" s="35" t="s">
        <v>1768</v>
      </c>
      <c r="N11" s="35" t="s">
        <v>1038</v>
      </c>
      <c r="O11" s="67">
        <v>43891</v>
      </c>
      <c r="P11" s="67">
        <v>48272</v>
      </c>
      <c r="Q11" s="72"/>
      <c r="R11" s="72"/>
      <c r="S11" s="44"/>
      <c r="T11" s="76" t="str">
        <v>01富山地域</v>
      </c>
      <c r="U11" s="76" t="str">
        <v>32蜷川</v>
      </c>
    </row>
    <row r="12" spans="1:24" s="29" customFormat="1" ht="99">
      <c r="A12" s="35">
        <v>1670160033</v>
      </c>
      <c r="B12" s="44" t="s">
        <v>100</v>
      </c>
      <c r="C12" s="50" t="s">
        <v>200</v>
      </c>
      <c r="D12" s="35"/>
      <c r="E12" s="35"/>
      <c r="F12" s="51"/>
      <c r="G12" s="51" t="str">
        <f>IF(COUNTIFS('食事提供加算(2026.06.01)（非表示）'!$C$2:$C$140,$A12,'食事提供加算(2026.06.01)（非表示）'!$E$2:$E$140,$H12)&gt;0,"●","")</f>
        <v/>
      </c>
      <c r="H12" s="51" t="str">
        <f t="shared" si="0"/>
        <v>20</v>
      </c>
      <c r="I12" s="38" t="s">
        <v>2077</v>
      </c>
      <c r="J12" s="35"/>
      <c r="K12" s="35" t="s">
        <v>928</v>
      </c>
      <c r="L12" s="38" t="s">
        <v>33</v>
      </c>
      <c r="M12" s="35" t="s">
        <v>1769</v>
      </c>
      <c r="N12" s="35" t="s">
        <v>886</v>
      </c>
      <c r="O12" s="67">
        <v>43952</v>
      </c>
      <c r="P12" s="67">
        <v>48334</v>
      </c>
      <c r="Q12" s="72"/>
      <c r="R12" s="72"/>
      <c r="S12" s="44"/>
      <c r="T12" s="76" t="str">
        <v>01富山地域</v>
      </c>
      <c r="U12" s="76" t="str">
        <v>07清水町</v>
      </c>
    </row>
    <row r="13" spans="1:24" s="29" customFormat="1" ht="82.5">
      <c r="A13" s="35">
        <v>1670160041</v>
      </c>
      <c r="B13" s="44" t="s">
        <v>356</v>
      </c>
      <c r="C13" s="50" t="s">
        <v>200</v>
      </c>
      <c r="D13" s="35"/>
      <c r="E13" s="35"/>
      <c r="F13" s="51"/>
      <c r="G13" s="51" t="str">
        <f>IF(COUNTIFS('食事提供加算(2026.06.01)（非表示）'!$C$2:$C$140,$A13,'食事提供加算(2026.06.01)（非表示）'!$E$2:$E$140,$H13)&gt;0,"●","")</f>
        <v/>
      </c>
      <c r="H13" s="51" t="str">
        <f t="shared" si="0"/>
        <v>20</v>
      </c>
      <c r="I13" s="38" t="s">
        <v>1849</v>
      </c>
      <c r="J13" s="35"/>
      <c r="K13" s="35" t="s">
        <v>1187</v>
      </c>
      <c r="L13" s="38" t="s">
        <v>1421</v>
      </c>
      <c r="M13" s="35" t="s">
        <v>1742</v>
      </c>
      <c r="N13" s="35"/>
      <c r="O13" s="67">
        <v>44013</v>
      </c>
      <c r="P13" s="67">
        <v>46203</v>
      </c>
      <c r="Q13" s="72"/>
      <c r="R13" s="72"/>
      <c r="S13" s="44"/>
      <c r="T13" s="76" t="str">
        <v>01富山地域</v>
      </c>
      <c r="U13" s="76" t="str">
        <v>24豊田</v>
      </c>
    </row>
    <row r="14" spans="1:24" s="29" customFormat="1" ht="99">
      <c r="A14" s="35">
        <v>1670160066</v>
      </c>
      <c r="B14" s="44" t="s">
        <v>637</v>
      </c>
      <c r="C14" s="50" t="s">
        <v>200</v>
      </c>
      <c r="D14" s="35"/>
      <c r="E14" s="35"/>
      <c r="F14" s="51"/>
      <c r="G14" s="51" t="str">
        <f>IF(COUNTIFS('食事提供加算(2026.06.01)（非表示）'!$C$2:$C$140,$A14,'食事提供加算(2026.06.01)（非表示）'!$E$2:$E$140,$H14)&gt;0,"●","")</f>
        <v/>
      </c>
      <c r="H14" s="51" t="str">
        <f t="shared" si="0"/>
        <v>20</v>
      </c>
      <c r="I14" s="38" t="s">
        <v>1864</v>
      </c>
      <c r="J14" s="35"/>
      <c r="K14" s="33" t="s">
        <v>1062</v>
      </c>
      <c r="L14" s="38" t="s">
        <v>885</v>
      </c>
      <c r="M14" s="35" t="s">
        <v>1589</v>
      </c>
      <c r="N14" s="35" t="s">
        <v>1857</v>
      </c>
      <c r="O14" s="67">
        <v>44287</v>
      </c>
      <c r="P14" s="67">
        <v>46477</v>
      </c>
      <c r="Q14" s="72"/>
      <c r="R14" s="72"/>
      <c r="S14" s="44"/>
      <c r="T14" s="76" t="str">
        <v>01富山地域</v>
      </c>
      <c r="U14" s="76" t="str">
        <v>09西田地方</v>
      </c>
      <c r="X14" s="80" t="s">
        <v>2134</v>
      </c>
    </row>
    <row r="15" spans="1:24" s="29" customFormat="1" ht="66">
      <c r="A15" s="34">
        <v>1670160074</v>
      </c>
      <c r="B15" s="41" t="s">
        <v>108</v>
      </c>
      <c r="C15" s="50" t="s">
        <v>200</v>
      </c>
      <c r="D15" s="41"/>
      <c r="E15" s="35"/>
      <c r="F15" s="51"/>
      <c r="G15" s="51" t="str">
        <f>IF(COUNTIFS('食事提供加算(2026.06.01)（非表示）'!$C$2:$C$140,$A15,'食事提供加算(2026.06.01)（非表示）'!$E$2:$E$140,$H15)&gt;0,"●","")</f>
        <v/>
      </c>
      <c r="H15" s="51" t="str">
        <f t="shared" si="0"/>
        <v>20</v>
      </c>
      <c r="I15" s="38" t="s">
        <v>1994</v>
      </c>
      <c r="J15" s="35"/>
      <c r="K15" s="34" t="s">
        <v>741</v>
      </c>
      <c r="L15" s="41" t="s">
        <v>1475</v>
      </c>
      <c r="M15" s="34" t="s">
        <v>1383</v>
      </c>
      <c r="N15" s="33" t="s">
        <v>1962</v>
      </c>
      <c r="O15" s="66">
        <v>44652</v>
      </c>
      <c r="P15" s="66">
        <v>46843</v>
      </c>
      <c r="Q15" s="72"/>
      <c r="R15" s="72"/>
      <c r="S15" s="72"/>
      <c r="T15" s="76" t="str">
        <v>01富山地域</v>
      </c>
      <c r="U15" s="76" t="str">
        <v>11堀川</v>
      </c>
    </row>
    <row r="16" spans="1:24" s="29" customFormat="1" ht="82.5">
      <c r="A16" s="34">
        <v>1670160082</v>
      </c>
      <c r="B16" s="44" t="s">
        <v>843</v>
      </c>
      <c r="C16" s="50" t="s">
        <v>200</v>
      </c>
      <c r="D16" s="35"/>
      <c r="E16" s="35"/>
      <c r="F16" s="51"/>
      <c r="G16" s="51" t="str">
        <f>IF(COUNTIFS('食事提供加算(2026.06.01)（非表示）'!$C$2:$C$140,$A16,'食事提供加算(2026.06.01)（非表示）'!$E$2:$E$140,$H16)&gt;0,"●","")</f>
        <v/>
      </c>
      <c r="H16" s="51" t="str">
        <f t="shared" si="0"/>
        <v>20</v>
      </c>
      <c r="I16" s="38" t="s">
        <v>1470</v>
      </c>
      <c r="J16" s="35"/>
      <c r="K16" s="35" t="s">
        <v>1162</v>
      </c>
      <c r="L16" s="38" t="s">
        <v>1477</v>
      </c>
      <c r="M16" s="54" t="s">
        <v>1598</v>
      </c>
      <c r="N16" s="35" t="s">
        <v>779</v>
      </c>
      <c r="O16" s="67">
        <v>44774</v>
      </c>
      <c r="P16" s="67">
        <v>46966</v>
      </c>
      <c r="Q16" s="72"/>
      <c r="R16" s="72"/>
      <c r="S16" s="72"/>
      <c r="T16" s="76" t="str">
        <v>01富山地域</v>
      </c>
      <c r="U16" s="76" t="str">
        <v>28藤ノ木</v>
      </c>
    </row>
    <row r="17" spans="1:21" s="29" customFormat="1" ht="66">
      <c r="A17" s="34">
        <v>1670160090</v>
      </c>
      <c r="B17" s="44" t="s">
        <v>274</v>
      </c>
      <c r="C17" s="50" t="s">
        <v>200</v>
      </c>
      <c r="D17" s="35"/>
      <c r="E17" s="35"/>
      <c r="F17" s="51"/>
      <c r="G17" s="51" t="str">
        <f>IF(COUNTIFS('食事提供加算(2026.06.01)（非表示）'!$C$2:$C$140,$A17,'食事提供加算(2026.06.01)（非表示）'!$E$2:$E$140,$H17)&gt;0,"●","")</f>
        <v/>
      </c>
      <c r="H17" s="51" t="str">
        <f t="shared" si="0"/>
        <v>20</v>
      </c>
      <c r="I17" s="38" t="s">
        <v>2082</v>
      </c>
      <c r="J17" s="35"/>
      <c r="K17" s="35" t="s">
        <v>1178</v>
      </c>
      <c r="L17" s="38" t="s">
        <v>483</v>
      </c>
      <c r="M17" s="35" t="s">
        <v>225</v>
      </c>
      <c r="N17" s="35" t="s">
        <v>1709</v>
      </c>
      <c r="O17" s="67">
        <v>44774</v>
      </c>
      <c r="P17" s="67">
        <v>46966</v>
      </c>
      <c r="Q17" s="72"/>
      <c r="R17" s="72"/>
      <c r="S17" s="72"/>
      <c r="T17" s="76" t="str">
        <v>01富山地域</v>
      </c>
      <c r="U17" s="76" t="str">
        <v>42寒江</v>
      </c>
    </row>
    <row r="18" spans="1:21" s="29" customFormat="1" ht="82.5">
      <c r="A18" s="34">
        <v>1670160108</v>
      </c>
      <c r="B18" s="44" t="s">
        <v>145</v>
      </c>
      <c r="C18" s="50" t="s">
        <v>200</v>
      </c>
      <c r="D18" s="35"/>
      <c r="E18" s="35"/>
      <c r="F18" s="51"/>
      <c r="G18" s="51" t="str">
        <f>IF(COUNTIFS('食事提供加算(2026.06.01)（非表示）'!$C$2:$C$140,$A18,'食事提供加算(2026.06.01)（非表示）'!$E$2:$E$140,$H18)&gt;0,"●","")</f>
        <v/>
      </c>
      <c r="H18" s="51" t="str">
        <f t="shared" si="0"/>
        <v>20</v>
      </c>
      <c r="I18" s="38" t="s">
        <v>2069</v>
      </c>
      <c r="J18" s="35"/>
      <c r="K18" s="35" t="s">
        <v>1218</v>
      </c>
      <c r="L18" s="38" t="s">
        <v>1478</v>
      </c>
      <c r="M18" s="35" t="s">
        <v>410</v>
      </c>
      <c r="N18" s="35" t="s">
        <v>1526</v>
      </c>
      <c r="O18" s="67">
        <v>44958</v>
      </c>
      <c r="P18" s="67">
        <v>47149</v>
      </c>
      <c r="Q18" s="72"/>
      <c r="R18" s="72"/>
      <c r="S18" s="72"/>
      <c r="T18" s="76" t="str">
        <v>01富山地域</v>
      </c>
      <c r="U18" s="76" t="str">
        <v>15奥田北</v>
      </c>
    </row>
    <row r="19" spans="1:21" s="29" customFormat="1" ht="82.5">
      <c r="A19" s="34">
        <v>1670160124</v>
      </c>
      <c r="B19" s="41" t="s">
        <v>770</v>
      </c>
      <c r="C19" s="50" t="s">
        <v>200</v>
      </c>
      <c r="D19" s="34"/>
      <c r="E19" s="35"/>
      <c r="F19" s="51"/>
      <c r="G19" s="51" t="str">
        <f>IF(COUNTIFS('食事提供加算(2026.06.01)（非表示）'!$C$2:$C$140,$A19,'食事提供加算(2026.06.01)（非表示）'!$E$2:$E$140,$H19)&gt;0,"●","")</f>
        <v/>
      </c>
      <c r="H19" s="51" t="str">
        <f t="shared" si="0"/>
        <v>20</v>
      </c>
      <c r="I19" s="38" t="s">
        <v>640</v>
      </c>
      <c r="J19" s="35"/>
      <c r="K19" s="35" t="s">
        <v>1065</v>
      </c>
      <c r="L19" s="41" t="s">
        <v>1481</v>
      </c>
      <c r="M19" s="34" t="s">
        <v>1077</v>
      </c>
      <c r="N19" s="33" t="s">
        <v>413</v>
      </c>
      <c r="O19" s="66">
        <v>45170</v>
      </c>
      <c r="P19" s="66">
        <v>47361</v>
      </c>
      <c r="Q19" s="72"/>
      <c r="R19" s="72"/>
      <c r="S19" s="72"/>
      <c r="T19" s="76" t="str">
        <v>01富山地域</v>
      </c>
      <c r="U19" s="76" t="str">
        <v>35月岡</v>
      </c>
    </row>
    <row r="20" spans="1:21" s="29" customFormat="1" ht="115.5">
      <c r="A20" s="34">
        <v>1670160132</v>
      </c>
      <c r="B20" s="44" t="s">
        <v>481</v>
      </c>
      <c r="C20" s="50" t="s">
        <v>200</v>
      </c>
      <c r="D20" s="35"/>
      <c r="E20" s="35"/>
      <c r="F20" s="51"/>
      <c r="G20" s="51" t="str">
        <f>IF(COUNTIFS('食事提供加算(2026.06.01)（非表示）'!$C$2:$C$140,$A20,'食事提供加算(2026.06.01)（非表示）'!$E$2:$E$140,$H20)&gt;0,"●","")</f>
        <v/>
      </c>
      <c r="H20" s="51" t="str">
        <f t="shared" si="0"/>
        <v>20</v>
      </c>
      <c r="I20" s="38" t="s">
        <v>1700</v>
      </c>
      <c r="J20" s="35"/>
      <c r="K20" s="35" t="s">
        <v>1100</v>
      </c>
      <c r="L20" s="38" t="s">
        <v>334</v>
      </c>
      <c r="M20" s="35" t="s">
        <v>1120</v>
      </c>
      <c r="N20" s="35" t="s">
        <v>1948</v>
      </c>
      <c r="O20" s="67">
        <v>45200</v>
      </c>
      <c r="P20" s="67">
        <v>47391</v>
      </c>
      <c r="Q20" s="72"/>
      <c r="R20" s="72"/>
      <c r="S20" s="72"/>
      <c r="T20" s="76" t="str">
        <v>01富山地域</v>
      </c>
      <c r="U20" s="76" t="str">
        <v>33新保</v>
      </c>
    </row>
    <row r="21" spans="1:21" s="29" customFormat="1" ht="99">
      <c r="A21" s="34">
        <v>1670160140</v>
      </c>
      <c r="B21" s="41" t="s">
        <v>857</v>
      </c>
      <c r="C21" s="50" t="s">
        <v>200</v>
      </c>
      <c r="D21" s="34"/>
      <c r="E21" s="35"/>
      <c r="F21" s="51"/>
      <c r="G21" s="51" t="str">
        <f>IF(COUNTIFS('食事提供加算(2026.06.01)（非表示）'!$C$2:$C$140,$A21,'食事提供加算(2026.06.01)（非表示）'!$E$2:$E$140,$H21)&gt;0,"●","")</f>
        <v/>
      </c>
      <c r="H21" s="51" t="str">
        <f t="shared" si="0"/>
        <v>20</v>
      </c>
      <c r="I21" s="38" t="s">
        <v>2066</v>
      </c>
      <c r="J21" s="35"/>
      <c r="K21" s="35" t="s">
        <v>1187</v>
      </c>
      <c r="L21" s="41" t="s">
        <v>119</v>
      </c>
      <c r="M21" s="34" t="s">
        <v>56</v>
      </c>
      <c r="N21" s="33" t="s">
        <v>816</v>
      </c>
      <c r="O21" s="66">
        <v>45231</v>
      </c>
      <c r="P21" s="66">
        <v>47422</v>
      </c>
      <c r="Q21" s="72"/>
      <c r="R21" s="72"/>
      <c r="S21" s="72"/>
      <c r="T21" s="76" t="str">
        <v>01富山地域</v>
      </c>
      <c r="U21" s="59" t="str">
        <v>24豊田</v>
      </c>
    </row>
    <row r="22" spans="1:21" s="29" customFormat="1" ht="66">
      <c r="A22" s="34">
        <v>1670160165</v>
      </c>
      <c r="B22" s="41" t="s">
        <v>812</v>
      </c>
      <c r="C22" s="50" t="s">
        <v>200</v>
      </c>
      <c r="D22" s="34"/>
      <c r="E22" s="35"/>
      <c r="F22" s="51"/>
      <c r="G22" s="51" t="str">
        <f>IF(COUNTIFS('食事提供加算(2026.06.01)（非表示）'!$C$2:$C$140,$A22,'食事提供加算(2026.06.01)（非表示）'!$E$2:$E$140,$H22)&gt;0,"●","")</f>
        <v/>
      </c>
      <c r="H22" s="51" t="str">
        <f t="shared" si="0"/>
        <v>20</v>
      </c>
      <c r="I22" s="38" t="s">
        <v>2083</v>
      </c>
      <c r="J22" s="35"/>
      <c r="K22" s="35" t="s">
        <v>329</v>
      </c>
      <c r="L22" s="41" t="s">
        <v>1070</v>
      </c>
      <c r="M22" s="34" t="s">
        <v>1736</v>
      </c>
      <c r="N22" s="33" t="s">
        <v>291</v>
      </c>
      <c r="O22" s="66">
        <v>45505</v>
      </c>
      <c r="P22" s="66">
        <v>47695</v>
      </c>
      <c r="Q22" s="72"/>
      <c r="R22" s="72"/>
      <c r="S22" s="72"/>
      <c r="T22" s="76" t="str">
        <v>01富山地域</v>
      </c>
      <c r="U22" s="59" t="str">
        <v>28藤ノ木</v>
      </c>
    </row>
    <row r="23" spans="1:21" s="29" customFormat="1" ht="82.5">
      <c r="A23" s="34">
        <v>1670160173</v>
      </c>
      <c r="B23" s="41" t="s">
        <v>688</v>
      </c>
      <c r="C23" s="50" t="s">
        <v>200</v>
      </c>
      <c r="D23" s="34"/>
      <c r="E23" s="35"/>
      <c r="F23" s="51"/>
      <c r="G23" s="51" t="str">
        <f>IF(COUNTIFS('食事提供加算(2026.06.01)（非表示）'!$C$2:$C$140,$A23,'食事提供加算(2026.06.01)（非表示）'!$E$2:$E$140,$H23)&gt;0,"●","")</f>
        <v/>
      </c>
      <c r="H23" s="51" t="str">
        <f t="shared" si="0"/>
        <v>20</v>
      </c>
      <c r="I23" s="38" t="s">
        <v>1853</v>
      </c>
      <c r="J23" s="35"/>
      <c r="K23" s="35" t="s">
        <v>1119</v>
      </c>
      <c r="L23" s="38" t="s">
        <v>1465</v>
      </c>
      <c r="M23" s="35" t="s">
        <v>1310</v>
      </c>
      <c r="N23" s="35" t="s">
        <v>1906</v>
      </c>
      <c r="O23" s="66">
        <v>45658</v>
      </c>
      <c r="P23" s="66">
        <v>47848</v>
      </c>
      <c r="Q23" s="72"/>
      <c r="R23" s="72"/>
      <c r="S23" s="72"/>
      <c r="T23" s="76" t="str">
        <v>05婦中地域</v>
      </c>
      <c r="U23" s="59" t="str">
        <v>73婦中熊野地区</v>
      </c>
    </row>
    <row r="24" spans="1:21" s="29" customFormat="1" ht="148.5">
      <c r="A24" s="34">
        <v>1670160181</v>
      </c>
      <c r="B24" s="41" t="s">
        <v>764</v>
      </c>
      <c r="C24" s="50" t="s">
        <v>200</v>
      </c>
      <c r="D24" s="34"/>
      <c r="E24" s="35"/>
      <c r="F24" s="51"/>
      <c r="G24" s="51" t="str">
        <f>IF(COUNTIFS('食事提供加算(2026.06.01)（非表示）'!$C$2:$C$140,$A24,'食事提供加算(2026.06.01)（非表示）'!$E$2:$E$140,$H24)&gt;0,"●","")</f>
        <v/>
      </c>
      <c r="H24" s="51" t="str">
        <f t="shared" si="0"/>
        <v>20</v>
      </c>
      <c r="I24" s="38" t="s">
        <v>2084</v>
      </c>
      <c r="J24" s="35"/>
      <c r="K24" s="35" t="s">
        <v>1199</v>
      </c>
      <c r="L24" s="41" t="s">
        <v>1482</v>
      </c>
      <c r="M24" s="34" t="s">
        <v>1755</v>
      </c>
      <c r="N24" s="33" t="s">
        <v>1755</v>
      </c>
      <c r="O24" s="66">
        <v>45778</v>
      </c>
      <c r="P24" s="66">
        <v>47968</v>
      </c>
      <c r="Q24" s="72"/>
      <c r="R24" s="72"/>
      <c r="S24" s="72"/>
      <c r="T24" s="76" t="str">
        <v>01富山地域</v>
      </c>
      <c r="U24" s="59" t="str">
        <v>14奥田</v>
      </c>
    </row>
    <row r="25" spans="1:21" s="29" customFormat="1" ht="132">
      <c r="A25" s="34">
        <v>1670160199</v>
      </c>
      <c r="B25" s="41" t="s">
        <v>855</v>
      </c>
      <c r="C25" s="50" t="s">
        <v>200</v>
      </c>
      <c r="D25" s="34"/>
      <c r="E25" s="35"/>
      <c r="F25" s="51"/>
      <c r="G25" s="51" t="str">
        <f>IF(COUNTIFS('食事提供加算(2026.06.01)（非表示）'!$C$2:$C$140,$A25,'食事提供加算(2026.06.01)（非表示）'!$E$2:$E$140,$H25)&gt;0,"●","")</f>
        <v/>
      </c>
      <c r="H25" s="51" t="str">
        <f t="shared" si="0"/>
        <v>20</v>
      </c>
      <c r="I25" s="38" t="s">
        <v>2081</v>
      </c>
      <c r="J25" s="35"/>
      <c r="K25" s="35" t="s">
        <v>524</v>
      </c>
      <c r="L25" s="41" t="s">
        <v>1483</v>
      </c>
      <c r="M25" s="34" t="s">
        <v>1777</v>
      </c>
      <c r="N25" s="33"/>
      <c r="O25" s="66">
        <v>45778</v>
      </c>
      <c r="P25" s="66">
        <v>47817</v>
      </c>
      <c r="Q25" s="72"/>
      <c r="R25" s="72"/>
      <c r="S25" s="72"/>
      <c r="T25" s="76" t="str">
        <v>01富山地域</v>
      </c>
      <c r="U25" s="59" t="str">
        <v>27新庄北</v>
      </c>
    </row>
    <row r="26" spans="1:21" s="29" customFormat="1" ht="165">
      <c r="A26" s="35">
        <v>1670160207</v>
      </c>
      <c r="B26" s="44" t="s">
        <v>555</v>
      </c>
      <c r="C26" s="50" t="s">
        <v>200</v>
      </c>
      <c r="D26" s="35"/>
      <c r="E26" s="35"/>
      <c r="F26" s="51"/>
      <c r="G26" s="51" t="str">
        <f>IF(COUNTIFS('食事提供加算(2026.06.01)（非表示）'!$C$2:$C$140,$A26,'食事提供加算(2026.06.01)（非表示）'!$E$2:$E$140,$H26)&gt;0,"●","")</f>
        <v/>
      </c>
      <c r="H26" s="51" t="str">
        <f t="shared" si="0"/>
        <v>20</v>
      </c>
      <c r="I26" s="38" t="s">
        <v>2043</v>
      </c>
      <c r="J26" s="35"/>
      <c r="K26" s="35" t="s">
        <v>1154</v>
      </c>
      <c r="L26" s="38" t="s">
        <v>1066</v>
      </c>
      <c r="M26" s="35" t="s">
        <v>1778</v>
      </c>
      <c r="N26" s="35" t="s">
        <v>1919</v>
      </c>
      <c r="O26" s="67">
        <v>45809</v>
      </c>
      <c r="P26" s="67">
        <v>47999</v>
      </c>
      <c r="Q26" s="72"/>
      <c r="R26" s="72"/>
      <c r="S26" s="44"/>
      <c r="T26" s="76" t="str">
        <v>01富山地域</v>
      </c>
      <c r="U26" s="59" t="str">
        <v>02愛宕</v>
      </c>
    </row>
    <row r="27" spans="1:21" s="29" customFormat="1" ht="66">
      <c r="A27" s="34">
        <v>1670160215</v>
      </c>
      <c r="B27" s="41" t="s">
        <v>120</v>
      </c>
      <c r="C27" s="50" t="s">
        <v>200</v>
      </c>
      <c r="D27" s="34"/>
      <c r="E27" s="35"/>
      <c r="F27" s="51"/>
      <c r="G27" s="51" t="str">
        <f>IF(COUNTIFS('食事提供加算(2026.06.01)（非表示）'!$C$2:$C$140,$A27,'食事提供加算(2026.06.01)（非表示）'!$E$2:$E$140,$H27)&gt;0,"●","")</f>
        <v/>
      </c>
      <c r="H27" s="51" t="str">
        <f t="shared" si="0"/>
        <v>20</v>
      </c>
      <c r="I27" s="39" t="s">
        <v>2059</v>
      </c>
      <c r="J27" s="35"/>
      <c r="K27" s="35" t="s">
        <v>1104</v>
      </c>
      <c r="L27" s="41" t="s">
        <v>1329</v>
      </c>
      <c r="M27" s="34" t="s">
        <v>1772</v>
      </c>
      <c r="N27" s="33" t="s">
        <v>1252</v>
      </c>
      <c r="O27" s="66">
        <v>45839</v>
      </c>
      <c r="P27" s="66">
        <v>48029</v>
      </c>
      <c r="Q27" s="72"/>
      <c r="R27" s="72"/>
      <c r="S27" s="72"/>
      <c r="T27" s="76" t="str">
        <v>01富山地域</v>
      </c>
      <c r="U27" s="59" t="str">
        <v>33新保</v>
      </c>
    </row>
    <row r="28" spans="1:21" s="29" customFormat="1" ht="82.5">
      <c r="A28" s="34">
        <v>1670160223</v>
      </c>
      <c r="B28" s="42" t="s">
        <v>856</v>
      </c>
      <c r="C28" s="50" t="s">
        <v>200</v>
      </c>
      <c r="D28" s="34"/>
      <c r="E28" s="35"/>
      <c r="F28" s="51"/>
      <c r="G28" s="51" t="str">
        <f>IF(COUNTIFS('食事提供加算(2026.06.01)（非表示）'!$C$2:$C$140,$A28,'食事提供加算(2026.06.01)（非表示）'!$E$2:$E$140,$H28)&gt;0,"●","")</f>
        <v/>
      </c>
      <c r="H28" s="51" t="str">
        <f t="shared" si="0"/>
        <v>20</v>
      </c>
      <c r="I28" s="39" t="s">
        <v>2085</v>
      </c>
      <c r="J28" s="35"/>
      <c r="K28" s="54" t="s">
        <v>1212</v>
      </c>
      <c r="L28" s="42" t="s">
        <v>71</v>
      </c>
      <c r="M28" s="37" t="s">
        <v>1779</v>
      </c>
      <c r="N28" s="51" t="s">
        <v>860</v>
      </c>
      <c r="O28" s="66">
        <v>46143</v>
      </c>
      <c r="P28" s="66">
        <v>48334</v>
      </c>
      <c r="Q28" s="72"/>
      <c r="R28" s="72"/>
      <c r="S28" s="72"/>
      <c r="T28" s="76" t="str">
        <v>05婦中地域</v>
      </c>
      <c r="U28" s="76" t="str">
        <v>69速星地区</v>
      </c>
    </row>
    <row r="29" spans="1:21" s="29" customFormat="1" ht="82.5">
      <c r="A29" s="35">
        <v>1650100090</v>
      </c>
      <c r="B29" s="44" t="s">
        <v>25</v>
      </c>
      <c r="C29" s="50" t="s">
        <v>132</v>
      </c>
      <c r="D29" s="33">
        <v>10</v>
      </c>
      <c r="E29" s="35"/>
      <c r="F29" s="51"/>
      <c r="G29" s="51" t="str">
        <f>IF(COUNTIFS('食事提供加算(2026.06.01)（非表示）'!$C$2:$C$140,$A29,'食事提供加算(2026.06.01)（非表示）'!$E$2:$E$140,$H29)&gt;0,"●","")</f>
        <v/>
      </c>
      <c r="H29" s="51" t="str">
        <f t="shared" si="0"/>
        <v>21</v>
      </c>
      <c r="I29" s="38" t="s">
        <v>2080</v>
      </c>
      <c r="J29" s="35"/>
      <c r="K29" s="33" t="s">
        <v>1211</v>
      </c>
      <c r="L29" s="38" t="s">
        <v>443</v>
      </c>
      <c r="M29" s="35" t="s">
        <v>783</v>
      </c>
      <c r="N29" s="35" t="s">
        <v>1958</v>
      </c>
      <c r="O29" s="67">
        <v>41365</v>
      </c>
      <c r="P29" s="67">
        <v>47938</v>
      </c>
      <c r="Q29" s="72"/>
      <c r="R29" s="72"/>
      <c r="S29" s="72"/>
      <c r="T29" s="76" t="str">
        <v>01富山地域</v>
      </c>
      <c r="U29" s="76" t="str">
        <v>16桜谷</v>
      </c>
    </row>
    <row r="30" spans="1:21" s="29" customFormat="1" ht="82.5">
      <c r="A30" s="35">
        <v>1650100363</v>
      </c>
      <c r="B30" s="38" t="s">
        <v>123</v>
      </c>
      <c r="C30" s="50" t="s">
        <v>132</v>
      </c>
      <c r="D30" s="33">
        <v>10</v>
      </c>
      <c r="E30" s="35"/>
      <c r="F30" s="51"/>
      <c r="G30" s="51" t="str">
        <f>IF(COUNTIFS('食事提供加算(2026.06.01)（非表示）'!$C$2:$C$140,$A30,'食事提供加算(2026.06.01)（非表示）'!$E$2:$E$140,$H30)&gt;0,"●","")</f>
        <v/>
      </c>
      <c r="H30" s="51" t="str">
        <f t="shared" si="0"/>
        <v>21</v>
      </c>
      <c r="I30" s="38" t="s">
        <v>2080</v>
      </c>
      <c r="J30" s="35"/>
      <c r="K30" s="33" t="s">
        <v>959</v>
      </c>
      <c r="L30" s="38" t="s">
        <v>1468</v>
      </c>
      <c r="M30" s="35" t="s">
        <v>1775</v>
      </c>
      <c r="N30" s="35" t="s">
        <v>1961</v>
      </c>
      <c r="O30" s="67">
        <v>42826</v>
      </c>
      <c r="P30" s="67">
        <v>47208</v>
      </c>
      <c r="Q30" s="72"/>
      <c r="R30" s="72"/>
      <c r="S30" s="72"/>
      <c r="T30" s="76" t="str">
        <v>01富山地域</v>
      </c>
      <c r="U30" s="76" t="str">
        <v>01総曲輪</v>
      </c>
    </row>
    <row r="31" spans="1:21" s="29" customFormat="1" ht="148.5">
      <c r="A31" s="35">
        <v>1650160144</v>
      </c>
      <c r="B31" s="38" t="s">
        <v>859</v>
      </c>
      <c r="C31" s="50" t="s">
        <v>132</v>
      </c>
      <c r="D31" s="33">
        <v>10</v>
      </c>
      <c r="E31" s="35"/>
      <c r="F31" s="51"/>
      <c r="G31" s="51" t="str">
        <f>IF(COUNTIFS('食事提供加算(2026.06.01)（非表示）'!$C$2:$C$140,$A31,'食事提供加算(2026.06.01)（非表示）'!$E$2:$E$140,$H31)&gt;0,"●","")</f>
        <v/>
      </c>
      <c r="H31" s="51" t="str">
        <f t="shared" si="0"/>
        <v>21</v>
      </c>
      <c r="I31" s="38" t="s">
        <v>2086</v>
      </c>
      <c r="J31" s="35" t="s">
        <v>124</v>
      </c>
      <c r="K31" s="33" t="s">
        <v>1047</v>
      </c>
      <c r="L31" s="38" t="s">
        <v>1484</v>
      </c>
      <c r="M31" s="35" t="s">
        <v>662</v>
      </c>
      <c r="N31" s="35" t="s">
        <v>1118</v>
      </c>
      <c r="O31" s="105">
        <v>44470</v>
      </c>
      <c r="P31" s="67">
        <v>46660</v>
      </c>
      <c r="Q31" s="72"/>
      <c r="R31" s="72"/>
      <c r="S31" s="72"/>
      <c r="T31" s="76" t="str">
        <v>01富山地域</v>
      </c>
      <c r="U31" s="76" t="str">
        <v>10光陽</v>
      </c>
    </row>
    <row r="32" spans="1:21" s="29" customFormat="1" ht="82.5">
      <c r="A32" s="35">
        <v>1650160193</v>
      </c>
      <c r="B32" s="38" t="s">
        <v>864</v>
      </c>
      <c r="C32" s="50" t="s">
        <v>132</v>
      </c>
      <c r="D32" s="33">
        <v>10</v>
      </c>
      <c r="E32" s="35"/>
      <c r="F32" s="51"/>
      <c r="G32" s="51" t="str">
        <f>IF(COUNTIFS('食事提供加算(2026.06.01)（非表示）'!$C$2:$C$140,$A32,'食事提供加算(2026.06.01)（非表示）'!$E$2:$E$140,$H32)&gt;0,"●","")</f>
        <v/>
      </c>
      <c r="H32" s="51" t="str">
        <f t="shared" si="0"/>
        <v>21</v>
      </c>
      <c r="I32" s="38" t="s">
        <v>1934</v>
      </c>
      <c r="J32" s="35" t="s">
        <v>124</v>
      </c>
      <c r="K32" s="33" t="s">
        <v>1212</v>
      </c>
      <c r="L32" s="38" t="s">
        <v>1486</v>
      </c>
      <c r="M32" s="35" t="s">
        <v>802</v>
      </c>
      <c r="N32" s="35" t="s">
        <v>1964</v>
      </c>
      <c r="O32" s="105">
        <v>44774</v>
      </c>
      <c r="P32" s="67">
        <v>46965</v>
      </c>
      <c r="Q32" s="72"/>
      <c r="R32" s="72"/>
      <c r="S32" s="72"/>
      <c r="T32" s="76" t="str">
        <v>05婦中地域</v>
      </c>
      <c r="U32" s="76" t="str">
        <v>69速星地区</v>
      </c>
    </row>
    <row r="33" spans="1:21" s="29" customFormat="1" ht="66">
      <c r="A33" s="35">
        <v>1650160243</v>
      </c>
      <c r="B33" s="38" t="s">
        <v>867</v>
      </c>
      <c r="C33" s="50" t="s">
        <v>132</v>
      </c>
      <c r="D33" s="33">
        <v>10</v>
      </c>
      <c r="E33" s="35"/>
      <c r="F33" s="51"/>
      <c r="G33" s="51" t="str">
        <f>IF(COUNTIFS('食事提供加算(2026.06.01)（非表示）'!$C$2:$C$140,$A33,'食事提供加算(2026.06.01)（非表示）'!$E$2:$E$140,$H33)&gt;0,"●","")</f>
        <v/>
      </c>
      <c r="H33" s="51" t="str">
        <f t="shared" si="0"/>
        <v>21</v>
      </c>
      <c r="I33" s="38" t="s">
        <v>2087</v>
      </c>
      <c r="J33" s="35"/>
      <c r="K33" s="33" t="s">
        <v>329</v>
      </c>
      <c r="L33" s="38" t="s">
        <v>1487</v>
      </c>
      <c r="M33" s="35" t="s">
        <v>1780</v>
      </c>
      <c r="N33" s="35" t="s">
        <v>1965</v>
      </c>
      <c r="O33" s="105">
        <v>44958</v>
      </c>
      <c r="P33" s="67">
        <v>47149</v>
      </c>
      <c r="Q33" s="72"/>
      <c r="R33" s="72"/>
      <c r="S33" s="72"/>
      <c r="T33" s="76" t="str">
        <v>01富山地域</v>
      </c>
      <c r="U33" s="76" t="str">
        <v>28藤ノ木</v>
      </c>
    </row>
    <row r="34" spans="1:21" s="29" customFormat="1" ht="132">
      <c r="A34" s="34">
        <v>1650160300</v>
      </c>
      <c r="B34" s="40" t="s">
        <v>583</v>
      </c>
      <c r="C34" s="50" t="s">
        <v>132</v>
      </c>
      <c r="D34" s="34">
        <v>10</v>
      </c>
      <c r="E34" s="35"/>
      <c r="F34" s="51"/>
      <c r="G34" s="51" t="str">
        <f>IF(COUNTIFS('食事提供加算(2026.06.01)（非表示）'!$C$2:$C$140,$A34,'食事提供加算(2026.06.01)（非表示）'!$E$2:$E$140,$H34)&gt;0,"●","")</f>
        <v/>
      </c>
      <c r="H34" s="51" t="str">
        <f t="shared" si="0"/>
        <v>21</v>
      </c>
      <c r="I34" s="38" t="s">
        <v>2086</v>
      </c>
      <c r="J34" s="35"/>
      <c r="K34" s="33" t="s">
        <v>140</v>
      </c>
      <c r="L34" s="40" t="s">
        <v>1488</v>
      </c>
      <c r="M34" s="34" t="s">
        <v>1027</v>
      </c>
      <c r="N34" s="33" t="s">
        <v>1298</v>
      </c>
      <c r="O34" s="106">
        <v>45383</v>
      </c>
      <c r="P34" s="66">
        <v>47573</v>
      </c>
      <c r="Q34" s="72"/>
      <c r="R34" s="72"/>
      <c r="S34" s="72"/>
      <c r="T34" s="76" t="str">
        <v>01富山地域</v>
      </c>
      <c r="U34" s="76" t="str">
        <v>08星井町</v>
      </c>
    </row>
    <row r="35" spans="1:21" s="29" customFormat="1" ht="66">
      <c r="A35" s="34">
        <v>1650160433</v>
      </c>
      <c r="B35" s="40" t="s">
        <v>869</v>
      </c>
      <c r="C35" s="50" t="s">
        <v>132</v>
      </c>
      <c r="D35" s="34">
        <v>10</v>
      </c>
      <c r="E35" s="35"/>
      <c r="F35" s="51"/>
      <c r="G35" s="51" t="str">
        <f>IF(COUNTIFS('食事提供加算(2026.06.01)（非表示）'!$C$2:$C$140,$A35,'食事提供加算(2026.06.01)（非表示）'!$E$2:$E$140,$H35)&gt;0,"●","")</f>
        <v/>
      </c>
      <c r="H35" s="51" t="str">
        <f t="shared" si="0"/>
        <v>21</v>
      </c>
      <c r="I35" s="38" t="s">
        <v>2083</v>
      </c>
      <c r="J35" s="35" t="s">
        <v>124</v>
      </c>
      <c r="K35" s="33" t="s">
        <v>329</v>
      </c>
      <c r="L35" s="40" t="s">
        <v>385</v>
      </c>
      <c r="M35" s="34" t="s">
        <v>1736</v>
      </c>
      <c r="N35" s="33" t="s">
        <v>291</v>
      </c>
      <c r="O35" s="106">
        <v>45778</v>
      </c>
      <c r="P35" s="66">
        <v>47968</v>
      </c>
      <c r="Q35" s="72"/>
      <c r="R35" s="72"/>
      <c r="S35" s="72"/>
      <c r="T35" s="76" t="str">
        <v>01富山地域</v>
      </c>
      <c r="U35" s="59" t="str">
        <v>28藤ノ木</v>
      </c>
    </row>
    <row r="36" spans="1:21" s="29" customFormat="1" ht="82.5">
      <c r="A36" s="35">
        <v>1650160490</v>
      </c>
      <c r="B36" s="38" t="s">
        <v>290</v>
      </c>
      <c r="C36" s="50" t="s">
        <v>132</v>
      </c>
      <c r="D36" s="33">
        <v>10</v>
      </c>
      <c r="E36" s="35"/>
      <c r="F36" s="51"/>
      <c r="G36" s="51" t="str">
        <f>IF(COUNTIFS('食事提供加算(2026.06.01)（非表示）'!$C$2:$C$140,$A36,'食事提供加算(2026.06.01)（非表示）'!$E$2:$E$140,$H36)&gt;0,"●","")</f>
        <v/>
      </c>
      <c r="H36" s="51" t="str">
        <f t="shared" si="0"/>
        <v>21</v>
      </c>
      <c r="I36" s="38" t="s">
        <v>2043</v>
      </c>
      <c r="J36" s="35"/>
      <c r="K36" s="33" t="s">
        <v>453</v>
      </c>
      <c r="L36" s="38" t="s">
        <v>1216</v>
      </c>
      <c r="M36" s="35" t="s">
        <v>1781</v>
      </c>
      <c r="N36" s="35" t="s">
        <v>1966</v>
      </c>
      <c r="O36" s="105">
        <v>45809</v>
      </c>
      <c r="P36" s="67">
        <v>47999</v>
      </c>
      <c r="Q36" s="72"/>
      <c r="R36" s="72"/>
      <c r="S36" s="72"/>
      <c r="T36" s="76" t="str">
        <v>01富山地域</v>
      </c>
      <c r="U36" s="59" t="str">
        <v>02愛宕</v>
      </c>
    </row>
    <row r="37" spans="1:21" s="29" customFormat="1" ht="66">
      <c r="A37" s="35">
        <v>1650160599</v>
      </c>
      <c r="B37" s="39" t="s">
        <v>870</v>
      </c>
      <c r="C37" s="50" t="s">
        <v>132</v>
      </c>
      <c r="D37" s="33">
        <v>10</v>
      </c>
      <c r="E37" s="35"/>
      <c r="F37" s="51"/>
      <c r="G37" s="51" t="str">
        <f>IF(COUNTIFS('食事提供加算(2026.06.01)（非表示）'!$C$2:$C$140,$A37,'食事提供加算(2026.06.01)（非表示）'!$E$2:$E$140,$H37)&gt;0,"●","")</f>
        <v/>
      </c>
      <c r="H37" s="51" t="str">
        <f t="shared" si="0"/>
        <v>21</v>
      </c>
      <c r="I37" s="39" t="s">
        <v>2033</v>
      </c>
      <c r="J37" s="35"/>
      <c r="K37" s="51" t="s">
        <v>1222</v>
      </c>
      <c r="L37" s="39" t="s">
        <v>448</v>
      </c>
      <c r="M37" s="54" t="s">
        <v>1782</v>
      </c>
      <c r="N37" s="54" t="s">
        <v>1599</v>
      </c>
      <c r="O37" s="105">
        <v>46113</v>
      </c>
      <c r="P37" s="67">
        <v>48304</v>
      </c>
      <c r="Q37" s="72"/>
      <c r="R37" s="72"/>
      <c r="S37" s="72"/>
      <c r="T37" s="76" t="str">
        <v>01富山地域</v>
      </c>
      <c r="U37" s="59" t="str">
        <v>04八人町</v>
      </c>
    </row>
    <row r="38" spans="1:21" s="29" customFormat="1" ht="99">
      <c r="A38" s="35">
        <v>1650100124</v>
      </c>
      <c r="B38" s="38" t="s">
        <v>454</v>
      </c>
      <c r="C38" s="50" t="s">
        <v>203</v>
      </c>
      <c r="D38" s="33">
        <v>5</v>
      </c>
      <c r="E38" s="35"/>
      <c r="F38" s="51"/>
      <c r="G38" s="51" t="str">
        <f>IF(COUNTIFS('食事提供加算(2026.06.01)（非表示）'!$C$2:$C$140,$A38,'食事提供加算(2026.06.01)（非表示）'!$E$2:$E$140,$H38)&gt;0,"●","")</f>
        <v/>
      </c>
      <c r="H38" s="51" t="str">
        <f t="shared" si="0"/>
        <v>22</v>
      </c>
      <c r="I38" s="38" t="s">
        <v>454</v>
      </c>
      <c r="J38" s="35" t="s">
        <v>124</v>
      </c>
      <c r="K38" s="33" t="s">
        <v>366</v>
      </c>
      <c r="L38" s="38" t="s">
        <v>1322</v>
      </c>
      <c r="M38" s="35" t="s">
        <v>243</v>
      </c>
      <c r="N38" s="35" t="s">
        <v>1880</v>
      </c>
      <c r="O38" s="67">
        <v>41000</v>
      </c>
      <c r="P38" s="67">
        <v>47573</v>
      </c>
      <c r="Q38" s="72"/>
      <c r="R38" s="72"/>
      <c r="S38" s="72"/>
      <c r="T38" s="76" t="str">
        <v>05婦中地域</v>
      </c>
      <c r="U38" s="59" t="str">
        <v>74古里地区</v>
      </c>
    </row>
    <row r="39" spans="1:21" s="29" customFormat="1" ht="82.5">
      <c r="A39" s="35">
        <v>1650100173</v>
      </c>
      <c r="B39" s="38" t="s">
        <v>872</v>
      </c>
      <c r="C39" s="50" t="s">
        <v>203</v>
      </c>
      <c r="D39" s="33">
        <v>10</v>
      </c>
      <c r="E39" s="35"/>
      <c r="F39" s="51"/>
      <c r="G39" s="51" t="str">
        <f>IF(COUNTIFS('食事提供加算(2026.06.01)（非表示）'!$C$2:$C$140,$A39,'食事提供加算(2026.06.01)（非表示）'!$E$2:$E$140,$H39)&gt;0,"●","")</f>
        <v/>
      </c>
      <c r="H39" s="51" t="str">
        <f t="shared" si="0"/>
        <v>22</v>
      </c>
      <c r="I39" s="38" t="s">
        <v>2088</v>
      </c>
      <c r="J39" s="35" t="s">
        <v>124</v>
      </c>
      <c r="K39" s="33" t="s">
        <v>983</v>
      </c>
      <c r="L39" s="38" t="s">
        <v>1490</v>
      </c>
      <c r="M39" s="35" t="s">
        <v>181</v>
      </c>
      <c r="N39" s="35" t="s">
        <v>650</v>
      </c>
      <c r="O39" s="67">
        <v>41579</v>
      </c>
      <c r="P39" s="67">
        <v>48152</v>
      </c>
      <c r="Q39" s="72"/>
      <c r="R39" s="72"/>
      <c r="S39" s="72"/>
      <c r="T39" s="76" t="str">
        <v>01富山地域</v>
      </c>
      <c r="U39" s="76" t="str">
        <v>38草島</v>
      </c>
    </row>
    <row r="40" spans="1:21" s="29" customFormat="1" ht="82.5">
      <c r="A40" s="35">
        <v>1650100199</v>
      </c>
      <c r="B40" s="38" t="s">
        <v>536</v>
      </c>
      <c r="C40" s="50" t="s">
        <v>203</v>
      </c>
      <c r="D40" s="33">
        <v>10</v>
      </c>
      <c r="E40" s="35"/>
      <c r="F40" s="51"/>
      <c r="G40" s="51" t="str">
        <f>IF(COUNTIFS('食事提供加算(2026.06.01)（非表示）'!$C$2:$C$140,$A40,'食事提供加算(2026.06.01)（非表示）'!$E$2:$E$140,$H40)&gt;0,"●","")</f>
        <v/>
      </c>
      <c r="H40" s="51" t="str">
        <f t="shared" si="0"/>
        <v>22</v>
      </c>
      <c r="I40" s="38" t="s">
        <v>2089</v>
      </c>
      <c r="J40" s="35" t="s">
        <v>124</v>
      </c>
      <c r="K40" s="33" t="s">
        <v>1030</v>
      </c>
      <c r="L40" s="38" t="s">
        <v>1491</v>
      </c>
      <c r="M40" s="35" t="s">
        <v>261</v>
      </c>
      <c r="N40" s="35" t="s">
        <v>586</v>
      </c>
      <c r="O40" s="67">
        <v>41852</v>
      </c>
      <c r="P40" s="67">
        <v>46234</v>
      </c>
      <c r="Q40" s="72"/>
      <c r="R40" s="72"/>
      <c r="S40" s="72"/>
      <c r="T40" s="76" t="str">
        <v>01富山地域</v>
      </c>
      <c r="U40" s="76" t="str">
        <v>40呉羽</v>
      </c>
    </row>
    <row r="41" spans="1:21" s="29" customFormat="1" ht="82.5">
      <c r="A41" s="35">
        <v>1650100215</v>
      </c>
      <c r="B41" s="39" t="s">
        <v>455</v>
      </c>
      <c r="C41" s="50" t="s">
        <v>203</v>
      </c>
      <c r="D41" s="51" t="s">
        <v>2150</v>
      </c>
      <c r="E41" s="35"/>
      <c r="F41" s="51"/>
      <c r="G41" s="51" t="str">
        <f>IF(COUNTIFS('食事提供加算(2026.06.01)（非表示）'!$C$2:$C$140,$A41,'食事提供加算(2026.06.01)（非表示）'!$E$2:$E$140,$H41)&gt;0,"●","")</f>
        <v/>
      </c>
      <c r="H41" s="51" t="str">
        <f t="shared" si="0"/>
        <v>22</v>
      </c>
      <c r="I41" s="38" t="s">
        <v>1994</v>
      </c>
      <c r="J41" s="35" t="s">
        <v>124</v>
      </c>
      <c r="K41" s="33" t="s">
        <v>1052</v>
      </c>
      <c r="L41" s="41" t="s">
        <v>1282</v>
      </c>
      <c r="M41" s="35" t="s">
        <v>1459</v>
      </c>
      <c r="N41" s="35" t="s">
        <v>1967</v>
      </c>
      <c r="O41" s="67">
        <v>41883</v>
      </c>
      <c r="P41" s="67">
        <v>46265</v>
      </c>
      <c r="Q41" s="72"/>
      <c r="R41" s="72"/>
      <c r="S41" s="72"/>
      <c r="T41" s="76" t="str">
        <v>01富山地域</v>
      </c>
      <c r="U41" s="76" t="str">
        <v>11堀川</v>
      </c>
    </row>
    <row r="42" spans="1:21" s="29" customFormat="1" ht="82.5">
      <c r="A42" s="35">
        <v>1650100249</v>
      </c>
      <c r="B42" s="38" t="s">
        <v>210</v>
      </c>
      <c r="C42" s="50" t="s">
        <v>203</v>
      </c>
      <c r="D42" s="33">
        <v>10</v>
      </c>
      <c r="E42" s="35"/>
      <c r="F42" s="51"/>
      <c r="G42" s="51" t="str">
        <f>IF(COUNTIFS('食事提供加算(2026.06.01)（非表示）'!$C$2:$C$140,$A42,'食事提供加算(2026.06.01)（非表示）'!$E$2:$E$140,$H42)&gt;0,"●","")</f>
        <v/>
      </c>
      <c r="H42" s="51" t="str">
        <f t="shared" si="0"/>
        <v>22</v>
      </c>
      <c r="I42" s="38" t="s">
        <v>2039</v>
      </c>
      <c r="J42" s="35" t="s">
        <v>124</v>
      </c>
      <c r="K42" s="33" t="s">
        <v>1080</v>
      </c>
      <c r="L42" s="38" t="s">
        <v>1492</v>
      </c>
      <c r="M42" s="35" t="s">
        <v>1783</v>
      </c>
      <c r="N42" s="35" t="s">
        <v>1881</v>
      </c>
      <c r="O42" s="67">
        <v>42095</v>
      </c>
      <c r="P42" s="67">
        <v>46477</v>
      </c>
      <c r="Q42" s="72"/>
      <c r="R42" s="72"/>
      <c r="S42" s="72"/>
      <c r="T42" s="76" t="str">
        <v>01富山地域</v>
      </c>
      <c r="U42" s="76" t="str">
        <v>26新庄</v>
      </c>
    </row>
    <row r="43" spans="1:21" s="29" customFormat="1" ht="82.5">
      <c r="A43" s="34">
        <v>1650100306</v>
      </c>
      <c r="B43" s="38" t="s">
        <v>877</v>
      </c>
      <c r="C43" s="50" t="s">
        <v>203</v>
      </c>
      <c r="D43" s="33">
        <v>10</v>
      </c>
      <c r="E43" s="35"/>
      <c r="F43" s="51"/>
      <c r="G43" s="51" t="str">
        <f>IF(COUNTIFS('食事提供加算(2026.06.01)（非表示）'!$C$2:$C$140,$A43,'食事提供加算(2026.06.01)（非表示）'!$E$2:$E$140,$H43)&gt;0,"●","")</f>
        <v/>
      </c>
      <c r="H43" s="51" t="str">
        <f t="shared" si="0"/>
        <v>22</v>
      </c>
      <c r="I43" s="38" t="s">
        <v>2032</v>
      </c>
      <c r="J43" s="35" t="s">
        <v>124</v>
      </c>
      <c r="K43" s="33" t="s">
        <v>1039</v>
      </c>
      <c r="L43" s="38" t="s">
        <v>1494</v>
      </c>
      <c r="M43" s="35" t="s">
        <v>266</v>
      </c>
      <c r="N43" s="35" t="s">
        <v>1349</v>
      </c>
      <c r="O43" s="67">
        <v>42430</v>
      </c>
      <c r="P43" s="67">
        <v>46812</v>
      </c>
      <c r="Q43" s="72"/>
      <c r="R43" s="72"/>
      <c r="S43" s="72"/>
      <c r="T43" s="76" t="str">
        <v>01富山地域</v>
      </c>
      <c r="U43" s="76" t="str">
        <v>25広田</v>
      </c>
    </row>
    <row r="44" spans="1:21" s="29" customFormat="1" ht="82.5">
      <c r="A44" s="34">
        <v>1650100314</v>
      </c>
      <c r="B44" s="38" t="s">
        <v>490</v>
      </c>
      <c r="C44" s="50" t="s">
        <v>203</v>
      </c>
      <c r="D44" s="33">
        <v>10</v>
      </c>
      <c r="E44" s="35"/>
      <c r="F44" s="51"/>
      <c r="G44" s="51" t="str">
        <f>IF(COUNTIFS('食事提供加算(2026.06.01)（非表示）'!$C$2:$C$140,$A44,'食事提供加算(2026.06.01)（非表示）'!$E$2:$E$140,$H44)&gt;0,"●","")</f>
        <v/>
      </c>
      <c r="H44" s="51" t="str">
        <f t="shared" si="0"/>
        <v>22</v>
      </c>
      <c r="I44" s="38" t="s">
        <v>2027</v>
      </c>
      <c r="J44" s="35" t="s">
        <v>124</v>
      </c>
      <c r="K44" s="33" t="s">
        <v>1079</v>
      </c>
      <c r="L44" s="38" t="s">
        <v>152</v>
      </c>
      <c r="M44" s="35" t="s">
        <v>1634</v>
      </c>
      <c r="N44" s="35" t="s">
        <v>1249</v>
      </c>
      <c r="O44" s="67">
        <v>42430</v>
      </c>
      <c r="P44" s="65">
        <v>46812</v>
      </c>
      <c r="Q44" s="72"/>
      <c r="R44" s="72"/>
      <c r="S44" s="72"/>
      <c r="T44" s="76" t="str">
        <v>01富山地域</v>
      </c>
      <c r="U44" s="76" t="str">
        <v>37八幡</v>
      </c>
    </row>
    <row r="45" spans="1:21" s="29" customFormat="1" ht="82.5">
      <c r="A45" s="34">
        <v>1650100322</v>
      </c>
      <c r="B45" s="38" t="s">
        <v>879</v>
      </c>
      <c r="C45" s="50" t="s">
        <v>203</v>
      </c>
      <c r="D45" s="33">
        <v>10</v>
      </c>
      <c r="E45" s="35"/>
      <c r="F45" s="51"/>
      <c r="G45" s="51" t="str">
        <f>IF(COUNTIFS('食事提供加算(2026.06.01)（非表示）'!$C$2:$C$140,$A45,'食事提供加算(2026.06.01)（非表示）'!$E$2:$E$140,$H45)&gt;0,"●","")</f>
        <v/>
      </c>
      <c r="H45" s="51" t="str">
        <f t="shared" si="0"/>
        <v>22</v>
      </c>
      <c r="I45" s="38" t="s">
        <v>2088</v>
      </c>
      <c r="J45" s="35" t="s">
        <v>124</v>
      </c>
      <c r="K45" s="33" t="s">
        <v>983</v>
      </c>
      <c r="L45" s="38" t="s">
        <v>1495</v>
      </c>
      <c r="M45" s="35" t="s">
        <v>1739</v>
      </c>
      <c r="N45" s="35" t="s">
        <v>1969</v>
      </c>
      <c r="O45" s="67">
        <v>42522</v>
      </c>
      <c r="P45" s="65">
        <v>46904</v>
      </c>
      <c r="Q45" s="72"/>
      <c r="R45" s="72"/>
      <c r="S45" s="72"/>
      <c r="T45" s="76" t="str">
        <v>01富山地域</v>
      </c>
      <c r="U45" s="76" t="str">
        <v>38草島</v>
      </c>
    </row>
    <row r="46" spans="1:21" s="29" customFormat="1" ht="82.5">
      <c r="A46" s="35">
        <v>1650100330</v>
      </c>
      <c r="B46" s="39" t="s">
        <v>461</v>
      </c>
      <c r="C46" s="50" t="s">
        <v>203</v>
      </c>
      <c r="D46" s="51" t="s">
        <v>1181</v>
      </c>
      <c r="E46" s="35"/>
      <c r="F46" s="51"/>
      <c r="G46" s="51" t="str">
        <f>IF(COUNTIFS('食事提供加算(2026.06.01)（非表示）'!$C$2:$C$140,$A46,'食事提供加算(2026.06.01)（非表示）'!$E$2:$E$140,$H46)&gt;0,"●","")</f>
        <v/>
      </c>
      <c r="H46" s="51" t="str">
        <f t="shared" si="0"/>
        <v>22</v>
      </c>
      <c r="I46" s="38" t="s">
        <v>1994</v>
      </c>
      <c r="J46" s="35" t="s">
        <v>124</v>
      </c>
      <c r="K46" s="33" t="s">
        <v>1047</v>
      </c>
      <c r="L46" s="38" t="s">
        <v>1496</v>
      </c>
      <c r="M46" s="35" t="s">
        <v>1784</v>
      </c>
      <c r="N46" s="35" t="s">
        <v>1784</v>
      </c>
      <c r="O46" s="67">
        <v>42571</v>
      </c>
      <c r="P46" s="67">
        <v>46953</v>
      </c>
      <c r="Q46" s="72"/>
      <c r="R46" s="72"/>
      <c r="S46" s="72"/>
      <c r="T46" s="76" t="str">
        <v>01富山地域</v>
      </c>
      <c r="U46" s="76" t="str">
        <v>10光陽</v>
      </c>
    </row>
    <row r="47" spans="1:21" s="29" customFormat="1" ht="82.5">
      <c r="A47" s="35">
        <v>1650160524</v>
      </c>
      <c r="B47" s="38" t="s">
        <v>880</v>
      </c>
      <c r="C47" s="50" t="s">
        <v>203</v>
      </c>
      <c r="D47" s="33">
        <v>15</v>
      </c>
      <c r="E47" s="35"/>
      <c r="F47" s="51"/>
      <c r="G47" s="51" t="str">
        <f>IF(COUNTIFS('食事提供加算(2026.06.01)（非表示）'!$C$2:$C$140,$A47,'食事提供加算(2026.06.01)（非表示）'!$E$2:$E$140,$H47)&gt;0,"●","")</f>
        <v/>
      </c>
      <c r="H47" s="51" t="str">
        <f t="shared" si="0"/>
        <v>22</v>
      </c>
      <c r="I47" s="39" t="s">
        <v>1064</v>
      </c>
      <c r="J47" s="35" t="s">
        <v>124</v>
      </c>
      <c r="K47" s="33" t="s">
        <v>1212</v>
      </c>
      <c r="L47" s="38" t="s">
        <v>379</v>
      </c>
      <c r="M47" s="35" t="s">
        <v>1786</v>
      </c>
      <c r="N47" s="35" t="s">
        <v>1885</v>
      </c>
      <c r="O47" s="67">
        <v>46023</v>
      </c>
      <c r="P47" s="67">
        <v>48213</v>
      </c>
      <c r="Q47" s="72"/>
      <c r="R47" s="72"/>
      <c r="S47" s="72"/>
      <c r="T47" s="76" t="str">
        <v>05婦中地域</v>
      </c>
      <c r="U47" s="76" t="str">
        <v>69速星地区</v>
      </c>
    </row>
    <row r="48" spans="1:21" s="29" customFormat="1" ht="82.5">
      <c r="A48" s="35">
        <v>1650100397</v>
      </c>
      <c r="B48" s="38" t="s">
        <v>338</v>
      </c>
      <c r="C48" s="50" t="s">
        <v>203</v>
      </c>
      <c r="D48" s="33">
        <v>10</v>
      </c>
      <c r="E48" s="35"/>
      <c r="F48" s="51"/>
      <c r="G48" s="51" t="str">
        <f>IF(COUNTIFS('食事提供加算(2026.06.01)（非表示）'!$C$2:$C$140,$A48,'食事提供加算(2026.06.01)（非表示）'!$E$2:$E$140,$H48)&gt;0,"●","")</f>
        <v/>
      </c>
      <c r="H48" s="51" t="str">
        <f t="shared" si="0"/>
        <v>22</v>
      </c>
      <c r="I48" s="38" t="s">
        <v>2089</v>
      </c>
      <c r="J48" s="35" t="s">
        <v>124</v>
      </c>
      <c r="K48" s="33" t="s">
        <v>370</v>
      </c>
      <c r="L48" s="38" t="s">
        <v>1497</v>
      </c>
      <c r="M48" s="35" t="s">
        <v>96</v>
      </c>
      <c r="N48" s="35" t="s">
        <v>1902</v>
      </c>
      <c r="O48" s="67">
        <v>42954</v>
      </c>
      <c r="P48" s="67">
        <v>47336</v>
      </c>
      <c r="Q48" s="72"/>
      <c r="R48" s="72"/>
      <c r="S48" s="72"/>
      <c r="T48" s="76" t="str">
        <v>05婦中地域</v>
      </c>
      <c r="U48" s="76" t="str">
        <v>70鵜坂地区</v>
      </c>
    </row>
    <row r="49" spans="1:21" s="29" customFormat="1" ht="82.5">
      <c r="A49" s="35">
        <v>1650100405</v>
      </c>
      <c r="B49" s="38" t="s">
        <v>890</v>
      </c>
      <c r="C49" s="50" t="s">
        <v>203</v>
      </c>
      <c r="D49" s="33">
        <v>10</v>
      </c>
      <c r="E49" s="35"/>
      <c r="F49" s="51"/>
      <c r="G49" s="51" t="str">
        <f>IF(COUNTIFS('食事提供加算(2026.06.01)（非表示）'!$C$2:$C$140,$A49,'食事提供加算(2026.06.01)（非表示）'!$E$2:$E$140,$H49)&gt;0,"●","")</f>
        <v/>
      </c>
      <c r="H49" s="51" t="str">
        <f t="shared" si="0"/>
        <v>22</v>
      </c>
      <c r="I49" s="38" t="s">
        <v>2090</v>
      </c>
      <c r="J49" s="35" t="s">
        <v>124</v>
      </c>
      <c r="K49" s="33" t="s">
        <v>1156</v>
      </c>
      <c r="L49" s="38" t="s">
        <v>1498</v>
      </c>
      <c r="M49" s="35" t="s">
        <v>1787</v>
      </c>
      <c r="N49" s="35" t="s">
        <v>1208</v>
      </c>
      <c r="O49" s="67">
        <v>43160</v>
      </c>
      <c r="P49" s="67">
        <v>47542</v>
      </c>
      <c r="Q49" s="72"/>
      <c r="R49" s="72"/>
      <c r="S49" s="72"/>
      <c r="T49" s="76" t="str">
        <v>01富山地域</v>
      </c>
      <c r="U49" s="76" t="str">
        <v>13東部</v>
      </c>
    </row>
    <row r="50" spans="1:21" s="29" customFormat="1" ht="82.5">
      <c r="A50" s="35">
        <v>1650100421</v>
      </c>
      <c r="B50" s="38" t="s">
        <v>797</v>
      </c>
      <c r="C50" s="50" t="s">
        <v>203</v>
      </c>
      <c r="D50" s="33">
        <v>10</v>
      </c>
      <c r="E50" s="35"/>
      <c r="F50" s="51"/>
      <c r="G50" s="51" t="str">
        <f>IF(COUNTIFS('食事提供加算(2026.06.01)（非表示）'!$C$2:$C$140,$A50,'食事提供加算(2026.06.01)（非表示）'!$E$2:$E$140,$H50)&gt;0,"●","")</f>
        <v/>
      </c>
      <c r="H50" s="51" t="str">
        <f t="shared" si="0"/>
        <v>22</v>
      </c>
      <c r="I50" s="38" t="s">
        <v>1994</v>
      </c>
      <c r="J50" s="35" t="s">
        <v>124</v>
      </c>
      <c r="K50" s="33" t="s">
        <v>1047</v>
      </c>
      <c r="L50" s="38" t="s">
        <v>1496</v>
      </c>
      <c r="M50" s="35" t="s">
        <v>1620</v>
      </c>
      <c r="N50" s="35" t="s">
        <v>1962</v>
      </c>
      <c r="O50" s="67">
        <v>43191</v>
      </c>
      <c r="P50" s="67">
        <v>47573</v>
      </c>
      <c r="Q50" s="72"/>
      <c r="R50" s="72"/>
      <c r="S50" s="72"/>
      <c r="T50" s="76" t="str">
        <v>01富山地域</v>
      </c>
      <c r="U50" s="76" t="str">
        <v>10光陽</v>
      </c>
    </row>
    <row r="51" spans="1:21" s="29" customFormat="1" ht="82.5">
      <c r="A51" s="35">
        <v>1650100447</v>
      </c>
      <c r="B51" s="38" t="s">
        <v>391</v>
      </c>
      <c r="C51" s="50" t="s">
        <v>203</v>
      </c>
      <c r="D51" s="33">
        <v>5</v>
      </c>
      <c r="E51" s="35"/>
      <c r="F51" s="51"/>
      <c r="G51" s="51" t="str">
        <f>IF(COUNTIFS('食事提供加算(2026.06.01)（非表示）'!$C$2:$C$140,$A51,'食事提供加算(2026.06.01)（非表示）'!$E$2:$E$140,$H51)&gt;0,"●","")</f>
        <v/>
      </c>
      <c r="H51" s="51" t="str">
        <f t="shared" si="0"/>
        <v>22</v>
      </c>
      <c r="I51" s="38" t="s">
        <v>590</v>
      </c>
      <c r="J51" s="35" t="s">
        <v>124</v>
      </c>
      <c r="K51" s="33" t="s">
        <v>329</v>
      </c>
      <c r="L51" s="38" t="s">
        <v>16</v>
      </c>
      <c r="M51" s="35" t="s">
        <v>1595</v>
      </c>
      <c r="N51" s="35" t="s">
        <v>760</v>
      </c>
      <c r="O51" s="67">
        <v>43191</v>
      </c>
      <c r="P51" s="67">
        <v>47573</v>
      </c>
      <c r="Q51" s="72"/>
      <c r="R51" s="72"/>
      <c r="S51" s="72"/>
      <c r="T51" s="76" t="str">
        <v>01富山地域</v>
      </c>
      <c r="U51" s="76" t="str">
        <v>28藤ノ木</v>
      </c>
    </row>
    <row r="52" spans="1:21" s="29" customFormat="1" ht="99">
      <c r="A52" s="35">
        <v>1650100462</v>
      </c>
      <c r="B52" s="38" t="s">
        <v>355</v>
      </c>
      <c r="C52" s="50" t="s">
        <v>203</v>
      </c>
      <c r="D52" s="33">
        <v>10</v>
      </c>
      <c r="E52" s="35" t="s">
        <v>124</v>
      </c>
      <c r="F52" s="51"/>
      <c r="G52" s="51" t="str">
        <f>IF(COUNTIFS('食事提供加算(2026.06.01)（非表示）'!$C$2:$C$140,$A52,'食事提供加算(2026.06.01)（非表示）'!$E$2:$E$140,$H52)&gt;0,"●","")</f>
        <v/>
      </c>
      <c r="H52" s="51" t="str">
        <f t="shared" si="0"/>
        <v>22</v>
      </c>
      <c r="I52" s="38" t="s">
        <v>1040</v>
      </c>
      <c r="J52" s="35" t="s">
        <v>124</v>
      </c>
      <c r="K52" s="33" t="s">
        <v>140</v>
      </c>
      <c r="L52" s="38" t="s">
        <v>34</v>
      </c>
      <c r="M52" s="35" t="s">
        <v>180</v>
      </c>
      <c r="N52" s="35" t="s">
        <v>180</v>
      </c>
      <c r="O52" s="67">
        <v>43191</v>
      </c>
      <c r="P52" s="67">
        <v>47573</v>
      </c>
      <c r="Q52" s="72"/>
      <c r="R52" s="72"/>
      <c r="S52" s="72"/>
      <c r="T52" s="76" t="str">
        <v>01富山地域</v>
      </c>
      <c r="U52" s="76" t="str">
        <v>11堀川</v>
      </c>
    </row>
    <row r="53" spans="1:21" s="29" customFormat="1" ht="148.5">
      <c r="A53" s="35">
        <v>1650100488</v>
      </c>
      <c r="B53" s="38" t="s">
        <v>18</v>
      </c>
      <c r="C53" s="50" t="s">
        <v>203</v>
      </c>
      <c r="D53" s="33">
        <v>15</v>
      </c>
      <c r="E53" s="35" t="s">
        <v>124</v>
      </c>
      <c r="F53" s="51"/>
      <c r="G53" s="51" t="str">
        <f>IF(COUNTIFS('食事提供加算(2026.06.01)（非表示）'!$C$2:$C$140,$A53,'食事提供加算(2026.06.01)（非表示）'!$E$2:$E$140,$H53)&gt;0,"●","")</f>
        <v/>
      </c>
      <c r="H53" s="51" t="str">
        <f t="shared" si="0"/>
        <v>22</v>
      </c>
      <c r="I53" s="38" t="s">
        <v>2024</v>
      </c>
      <c r="J53" s="35" t="s">
        <v>124</v>
      </c>
      <c r="K53" s="33" t="s">
        <v>551</v>
      </c>
      <c r="L53" s="38" t="s">
        <v>1331</v>
      </c>
      <c r="M53" s="35" t="s">
        <v>1626</v>
      </c>
      <c r="N53" s="35" t="s">
        <v>1887</v>
      </c>
      <c r="O53" s="67">
        <v>43191</v>
      </c>
      <c r="P53" s="67">
        <v>47573</v>
      </c>
      <c r="Q53" s="72"/>
      <c r="R53" s="72"/>
      <c r="S53" s="72"/>
      <c r="T53" s="76" t="str">
        <v>01富山地域</v>
      </c>
      <c r="U53" s="76" t="str">
        <v>40呉羽</v>
      </c>
    </row>
    <row r="54" spans="1:21" s="29" customFormat="1" ht="82.5">
      <c r="A54" s="35">
        <v>1650100496</v>
      </c>
      <c r="B54" s="38" t="s">
        <v>599</v>
      </c>
      <c r="C54" s="50" t="s">
        <v>203</v>
      </c>
      <c r="D54" s="33">
        <v>18</v>
      </c>
      <c r="E54" s="35" t="s">
        <v>124</v>
      </c>
      <c r="F54" s="51"/>
      <c r="G54" s="51" t="str">
        <f>IF(COUNTIFS('食事提供加算(2026.06.01)（非表示）'!$C$2:$C$140,$A54,'食事提供加算(2026.06.01)（非表示）'!$E$2:$E$140,$H54)&gt;0,"●","")</f>
        <v/>
      </c>
      <c r="H54" s="51" t="str">
        <f t="shared" si="0"/>
        <v>22</v>
      </c>
      <c r="I54" s="38" t="s">
        <v>891</v>
      </c>
      <c r="J54" s="35" t="s">
        <v>124</v>
      </c>
      <c r="K54" s="33" t="s">
        <v>1132</v>
      </c>
      <c r="L54" s="38" t="s">
        <v>1357</v>
      </c>
      <c r="M54" s="35" t="s">
        <v>1670</v>
      </c>
      <c r="N54" s="35" t="s">
        <v>1900</v>
      </c>
      <c r="O54" s="67">
        <v>43191</v>
      </c>
      <c r="P54" s="67">
        <v>47573</v>
      </c>
      <c r="Q54" s="72"/>
      <c r="R54" s="72"/>
      <c r="S54" s="72"/>
      <c r="T54" s="76" t="str">
        <v>01富山地域</v>
      </c>
      <c r="U54" s="76" t="str">
        <v>29山室</v>
      </c>
    </row>
    <row r="55" spans="1:21" s="29" customFormat="1" ht="148.5">
      <c r="A55" s="35">
        <v>1650100504</v>
      </c>
      <c r="B55" s="38" t="s">
        <v>585</v>
      </c>
      <c r="C55" s="50" t="s">
        <v>203</v>
      </c>
      <c r="D55" s="33">
        <v>15</v>
      </c>
      <c r="E55" s="35" t="s">
        <v>124</v>
      </c>
      <c r="F55" s="51"/>
      <c r="G55" s="51" t="str">
        <f>IF(COUNTIFS('食事提供加算(2026.06.01)（非表示）'!$C$2:$C$140,$A55,'食事提供加算(2026.06.01)（非表示）'!$E$2:$E$140,$H55)&gt;0,"●","")</f>
        <v/>
      </c>
      <c r="H55" s="51" t="str">
        <f t="shared" si="0"/>
        <v>22</v>
      </c>
      <c r="I55" s="38" t="s">
        <v>2024</v>
      </c>
      <c r="J55" s="35" t="s">
        <v>124</v>
      </c>
      <c r="K55" s="33" t="s">
        <v>302</v>
      </c>
      <c r="L55" s="38" t="s">
        <v>1323</v>
      </c>
      <c r="M55" s="35" t="s">
        <v>1661</v>
      </c>
      <c r="N55" s="35" t="s">
        <v>1661</v>
      </c>
      <c r="O55" s="67">
        <v>43191</v>
      </c>
      <c r="P55" s="67">
        <v>47573</v>
      </c>
      <c r="Q55" s="72"/>
      <c r="R55" s="72"/>
      <c r="S55" s="72"/>
      <c r="T55" s="76" t="str">
        <v>01富山地域</v>
      </c>
      <c r="U55" s="76" t="str">
        <v>26新庄</v>
      </c>
    </row>
    <row r="56" spans="1:21" s="29" customFormat="1" ht="148.5">
      <c r="A56" s="35">
        <v>1650100512</v>
      </c>
      <c r="B56" s="38" t="s">
        <v>576</v>
      </c>
      <c r="C56" s="50" t="s">
        <v>203</v>
      </c>
      <c r="D56" s="33">
        <v>22</v>
      </c>
      <c r="E56" s="35" t="s">
        <v>124</v>
      </c>
      <c r="F56" s="51"/>
      <c r="G56" s="51" t="str">
        <f>IF(COUNTIFS('食事提供加算(2026.06.01)（非表示）'!$C$2:$C$140,$A56,'食事提供加算(2026.06.01)（非表示）'!$E$2:$E$140,$H56)&gt;0,"●","")</f>
        <v/>
      </c>
      <c r="H56" s="51" t="str">
        <f t="shared" si="0"/>
        <v>22</v>
      </c>
      <c r="I56" s="38" t="s">
        <v>2024</v>
      </c>
      <c r="J56" s="35" t="s">
        <v>124</v>
      </c>
      <c r="K56" s="33" t="s">
        <v>302</v>
      </c>
      <c r="L56" s="38" t="s">
        <v>1261</v>
      </c>
      <c r="M56" s="35" t="s">
        <v>1633</v>
      </c>
      <c r="N56" s="35" t="s">
        <v>1661</v>
      </c>
      <c r="O56" s="67">
        <v>43191</v>
      </c>
      <c r="P56" s="67">
        <v>47573</v>
      </c>
      <c r="Q56" s="72"/>
      <c r="R56" s="72"/>
      <c r="S56" s="72"/>
      <c r="T56" s="76" t="str">
        <v>01富山地域</v>
      </c>
      <c r="U56" s="76" t="str">
        <v>26新庄</v>
      </c>
    </row>
    <row r="57" spans="1:21" s="29" customFormat="1" ht="82.5">
      <c r="A57" s="35">
        <v>1650100538</v>
      </c>
      <c r="B57" s="38" t="s">
        <v>463</v>
      </c>
      <c r="C57" s="50" t="s">
        <v>203</v>
      </c>
      <c r="D57" s="33">
        <v>18</v>
      </c>
      <c r="E57" s="35" t="s">
        <v>124</v>
      </c>
      <c r="F57" s="51"/>
      <c r="G57" s="51" t="str">
        <f>IF(COUNTIFS('食事提供加算(2026.06.01)（非表示）'!$C$2:$C$140,$A57,'食事提供加算(2026.06.01)（非表示）'!$E$2:$E$140,$H57)&gt;0,"●","")</f>
        <v/>
      </c>
      <c r="H57" s="51" t="str">
        <f t="shared" si="0"/>
        <v>22</v>
      </c>
      <c r="I57" s="38" t="s">
        <v>508</v>
      </c>
      <c r="J57" s="35" t="s">
        <v>124</v>
      </c>
      <c r="K57" s="33" t="s">
        <v>341</v>
      </c>
      <c r="L57" s="38" t="s">
        <v>1036</v>
      </c>
      <c r="M57" s="35" t="s">
        <v>1662</v>
      </c>
      <c r="N57" s="35" t="s">
        <v>1811</v>
      </c>
      <c r="O57" s="67">
        <v>43191</v>
      </c>
      <c r="P57" s="67">
        <v>47573</v>
      </c>
      <c r="Q57" s="72"/>
      <c r="R57" s="72"/>
      <c r="S57" s="72"/>
      <c r="T57" s="76" t="str">
        <v>01富山地域</v>
      </c>
      <c r="U57" s="76" t="str">
        <v>14奥田</v>
      </c>
    </row>
    <row r="58" spans="1:21" s="29" customFormat="1" ht="82.5">
      <c r="A58" s="35">
        <v>1650100546</v>
      </c>
      <c r="B58" s="38" t="s">
        <v>597</v>
      </c>
      <c r="C58" s="50" t="s">
        <v>203</v>
      </c>
      <c r="D58" s="33">
        <v>18</v>
      </c>
      <c r="E58" s="35" t="s">
        <v>124</v>
      </c>
      <c r="F58" s="51"/>
      <c r="G58" s="51" t="str">
        <f>IF(COUNTIFS('食事提供加算(2026.06.01)（非表示）'!$C$2:$C$140,$A58,'食事提供加算(2026.06.01)（非表示）'!$E$2:$E$140,$H58)&gt;0,"●","")</f>
        <v/>
      </c>
      <c r="H58" s="51" t="str">
        <f t="shared" si="0"/>
        <v>22</v>
      </c>
      <c r="I58" s="38" t="s">
        <v>2029</v>
      </c>
      <c r="J58" s="35" t="s">
        <v>124</v>
      </c>
      <c r="K58" s="33" t="s">
        <v>715</v>
      </c>
      <c r="L58" s="38" t="s">
        <v>502</v>
      </c>
      <c r="M58" s="35" t="s">
        <v>947</v>
      </c>
      <c r="N58" s="35" t="s">
        <v>1088</v>
      </c>
      <c r="O58" s="67">
        <v>43191</v>
      </c>
      <c r="P58" s="67">
        <v>47573</v>
      </c>
      <c r="Q58" s="72"/>
      <c r="R58" s="72"/>
      <c r="S58" s="72"/>
      <c r="T58" s="76" t="str">
        <v>01富山地域</v>
      </c>
      <c r="U58" s="76" t="str">
        <v>23針原</v>
      </c>
    </row>
    <row r="59" spans="1:21" s="29" customFormat="1" ht="99">
      <c r="A59" s="35">
        <v>1650100561</v>
      </c>
      <c r="B59" s="38" t="s">
        <v>598</v>
      </c>
      <c r="C59" s="50" t="s">
        <v>203</v>
      </c>
      <c r="D59" s="33">
        <v>25</v>
      </c>
      <c r="E59" s="35" t="s">
        <v>124</v>
      </c>
      <c r="F59" s="51"/>
      <c r="G59" s="51" t="str">
        <f>IF(COUNTIFS('食事提供加算(2026.06.01)（非表示）'!$C$2:$C$140,$A59,'食事提供加算(2026.06.01)（非表示）'!$E$2:$E$140,$H59)&gt;0,"●","")</f>
        <v/>
      </c>
      <c r="H59" s="51" t="str">
        <f t="shared" si="0"/>
        <v>22</v>
      </c>
      <c r="I59" s="38" t="s">
        <v>47</v>
      </c>
      <c r="J59" s="35" t="s">
        <v>124</v>
      </c>
      <c r="K59" s="33" t="s">
        <v>92</v>
      </c>
      <c r="L59" s="38" t="s">
        <v>1328</v>
      </c>
      <c r="M59" s="35" t="s">
        <v>903</v>
      </c>
      <c r="N59" s="35" t="s">
        <v>1899</v>
      </c>
      <c r="O59" s="67">
        <v>43191</v>
      </c>
      <c r="P59" s="67">
        <v>47573</v>
      </c>
      <c r="Q59" s="72"/>
      <c r="R59" s="72"/>
      <c r="S59" s="72"/>
      <c r="T59" s="76" t="str">
        <v>01富山地域</v>
      </c>
      <c r="U59" s="76" t="str">
        <v>36四方</v>
      </c>
    </row>
    <row r="60" spans="1:21" s="29" customFormat="1" ht="82.5">
      <c r="A60" s="35">
        <v>1650100579</v>
      </c>
      <c r="B60" s="38" t="s">
        <v>587</v>
      </c>
      <c r="C60" s="50" t="s">
        <v>203</v>
      </c>
      <c r="D60" s="33">
        <v>18</v>
      </c>
      <c r="E60" s="35" t="s">
        <v>124</v>
      </c>
      <c r="F60" s="51"/>
      <c r="G60" s="51" t="str">
        <f>IF(COUNTIFS('食事提供加算(2026.06.01)（非表示）'!$C$2:$C$140,$A60,'食事提供加算(2026.06.01)（非表示）'!$E$2:$E$140,$H60)&gt;0,"●","")</f>
        <v/>
      </c>
      <c r="H60" s="51" t="str">
        <f t="shared" si="0"/>
        <v>22</v>
      </c>
      <c r="I60" s="38" t="s">
        <v>1437</v>
      </c>
      <c r="J60" s="35" t="s">
        <v>124</v>
      </c>
      <c r="K60" s="33" t="s">
        <v>1131</v>
      </c>
      <c r="L60" s="38" t="s">
        <v>1356</v>
      </c>
      <c r="M60" s="35" t="s">
        <v>578</v>
      </c>
      <c r="N60" s="35" t="s">
        <v>315</v>
      </c>
      <c r="O60" s="67">
        <v>43191</v>
      </c>
      <c r="P60" s="67">
        <v>47573</v>
      </c>
      <c r="Q60" s="72"/>
      <c r="R60" s="72"/>
      <c r="S60" s="72"/>
      <c r="T60" s="76" t="str">
        <v>01富山地域</v>
      </c>
      <c r="U60" s="76" t="str">
        <v>35月岡</v>
      </c>
    </row>
    <row r="61" spans="1:21" s="29" customFormat="1" ht="82.5">
      <c r="A61" s="35">
        <v>1650100587</v>
      </c>
      <c r="B61" s="38" t="s">
        <v>445</v>
      </c>
      <c r="C61" s="50" t="s">
        <v>203</v>
      </c>
      <c r="D61" s="33">
        <v>18</v>
      </c>
      <c r="E61" s="35" t="s">
        <v>124</v>
      </c>
      <c r="F61" s="51"/>
      <c r="G61" s="51" t="str">
        <f>IF(COUNTIFS('食事提供加算(2026.06.01)（非表示）'!$C$2:$C$140,$A61,'食事提供加算(2026.06.01)（非表示）'!$E$2:$E$140,$H61)&gt;0,"●","")</f>
        <v/>
      </c>
      <c r="H61" s="51" t="str">
        <f t="shared" si="0"/>
        <v>22</v>
      </c>
      <c r="I61" s="38" t="s">
        <v>704</v>
      </c>
      <c r="J61" s="35" t="s">
        <v>124</v>
      </c>
      <c r="K61" s="33" t="s">
        <v>1130</v>
      </c>
      <c r="L61" s="41" t="s">
        <v>1175</v>
      </c>
      <c r="M61" s="35" t="s">
        <v>1664</v>
      </c>
      <c r="N61" s="35" t="s">
        <v>1613</v>
      </c>
      <c r="O61" s="67">
        <v>43191</v>
      </c>
      <c r="P61" s="67">
        <v>47573</v>
      </c>
      <c r="Q61" s="72"/>
      <c r="R61" s="72"/>
      <c r="S61" s="72"/>
      <c r="T61" s="76" t="str">
        <v>05婦中地域</v>
      </c>
      <c r="U61" s="76" t="str">
        <v>70鵜坂地区</v>
      </c>
    </row>
    <row r="62" spans="1:21" s="29" customFormat="1" ht="82.5">
      <c r="A62" s="35">
        <v>1650100595</v>
      </c>
      <c r="B62" s="38" t="s">
        <v>470</v>
      </c>
      <c r="C62" s="50" t="s">
        <v>203</v>
      </c>
      <c r="D62" s="33">
        <v>10</v>
      </c>
      <c r="E62" s="35" t="s">
        <v>124</v>
      </c>
      <c r="F62" s="51"/>
      <c r="G62" s="51" t="str">
        <f>IF(COUNTIFS('食事提供加算(2026.06.01)（非表示）'!$C$2:$C$140,$A62,'食事提供加算(2026.06.01)（非表示）'!$E$2:$E$140,$H62)&gt;0,"●","")</f>
        <v/>
      </c>
      <c r="H62" s="51" t="str">
        <f t="shared" si="0"/>
        <v>22</v>
      </c>
      <c r="I62" s="38" t="s">
        <v>2003</v>
      </c>
      <c r="J62" s="35" t="s">
        <v>124</v>
      </c>
      <c r="K62" s="33" t="s">
        <v>1024</v>
      </c>
      <c r="L62" s="38" t="s">
        <v>1330</v>
      </c>
      <c r="M62" s="35" t="s">
        <v>1663</v>
      </c>
      <c r="N62" s="35" t="s">
        <v>1884</v>
      </c>
      <c r="O62" s="67">
        <v>43191</v>
      </c>
      <c r="P62" s="67">
        <v>47573</v>
      </c>
      <c r="Q62" s="72"/>
      <c r="R62" s="72"/>
      <c r="S62" s="72"/>
      <c r="T62" s="76" t="str">
        <v>01富山地域</v>
      </c>
      <c r="U62" s="76" t="str">
        <v>47水橋西部</v>
      </c>
    </row>
    <row r="63" spans="1:21" s="29" customFormat="1" ht="82.5">
      <c r="A63" s="35">
        <v>1650160029</v>
      </c>
      <c r="B63" s="38" t="s">
        <v>38</v>
      </c>
      <c r="C63" s="50" t="s">
        <v>203</v>
      </c>
      <c r="D63" s="33">
        <v>10</v>
      </c>
      <c r="E63" s="35"/>
      <c r="F63" s="51"/>
      <c r="G63" s="51" t="str">
        <f>IF(COUNTIFS('食事提供加算(2026.06.01)（非表示）'!$C$2:$C$140,$A63,'食事提供加算(2026.06.01)（非表示）'!$E$2:$E$140,$H63)&gt;0,"●","")</f>
        <v/>
      </c>
      <c r="H63" s="51" t="str">
        <f t="shared" si="0"/>
        <v>22</v>
      </c>
      <c r="I63" s="38" t="s">
        <v>2089</v>
      </c>
      <c r="J63" s="35" t="s">
        <v>124</v>
      </c>
      <c r="K63" s="33" t="s">
        <v>1224</v>
      </c>
      <c r="L63" s="38" t="s">
        <v>976</v>
      </c>
      <c r="M63" s="35" t="s">
        <v>1789</v>
      </c>
      <c r="N63" s="35" t="s">
        <v>1970</v>
      </c>
      <c r="O63" s="105">
        <v>43739</v>
      </c>
      <c r="P63" s="67">
        <v>48121</v>
      </c>
      <c r="Q63" s="72"/>
      <c r="R63" s="72"/>
      <c r="S63" s="72"/>
      <c r="T63" s="76" t="str">
        <v>01富山地域</v>
      </c>
      <c r="U63" s="76" t="str">
        <v>45池多</v>
      </c>
    </row>
    <row r="64" spans="1:21" s="29" customFormat="1" ht="99">
      <c r="A64" s="35">
        <v>1650160060</v>
      </c>
      <c r="B64" s="38" t="s">
        <v>604</v>
      </c>
      <c r="C64" s="50" t="s">
        <v>203</v>
      </c>
      <c r="D64" s="33">
        <v>10</v>
      </c>
      <c r="E64" s="35" t="s">
        <v>124</v>
      </c>
      <c r="F64" s="51"/>
      <c r="G64" s="51" t="str">
        <f>IF(COUNTIFS('食事提供加算(2026.06.01)（非表示）'!$C$2:$C$140,$A64,'食事提供加算(2026.06.01)（非表示）'!$E$2:$E$140,$H64)&gt;0,"●","")</f>
        <v/>
      </c>
      <c r="H64" s="51" t="str">
        <f t="shared" si="0"/>
        <v>22</v>
      </c>
      <c r="I64" s="38" t="s">
        <v>1240</v>
      </c>
      <c r="J64" s="35" t="s">
        <v>124</v>
      </c>
      <c r="K64" s="33" t="s">
        <v>1078</v>
      </c>
      <c r="L64" s="38" t="s">
        <v>1359</v>
      </c>
      <c r="M64" s="35" t="s">
        <v>1335</v>
      </c>
      <c r="N64" s="35" t="s">
        <v>1335</v>
      </c>
      <c r="O64" s="105">
        <v>43922</v>
      </c>
      <c r="P64" s="108">
        <v>48304</v>
      </c>
      <c r="Q64" s="72"/>
      <c r="R64" s="72"/>
      <c r="S64" s="72"/>
      <c r="T64" s="76" t="str">
        <v>01富山地域</v>
      </c>
      <c r="U64" s="76" t="str">
        <v>17五福</v>
      </c>
    </row>
    <row r="65" spans="1:21" s="29" customFormat="1" ht="82.5">
      <c r="A65" s="35">
        <v>1650160086</v>
      </c>
      <c r="B65" s="38" t="s">
        <v>892</v>
      </c>
      <c r="C65" s="50" t="s">
        <v>203</v>
      </c>
      <c r="D65" s="33">
        <v>10</v>
      </c>
      <c r="E65" s="35"/>
      <c r="F65" s="51"/>
      <c r="G65" s="51" t="str">
        <f>IF(COUNTIFS('食事提供加算(2026.06.01)（非表示）'!$C$2:$C$140,$A65,'食事提供加算(2026.06.01)（非表示）'!$E$2:$E$140,$H65)&gt;0,"●","")</f>
        <v/>
      </c>
      <c r="H65" s="51" t="str">
        <f t="shared" si="0"/>
        <v>22</v>
      </c>
      <c r="I65" s="38" t="s">
        <v>848</v>
      </c>
      <c r="J65" s="35" t="s">
        <v>124</v>
      </c>
      <c r="K65" s="33" t="s">
        <v>1177</v>
      </c>
      <c r="L65" s="38" t="s">
        <v>1151</v>
      </c>
      <c r="M65" s="35" t="s">
        <v>1790</v>
      </c>
      <c r="N65" s="35" t="s">
        <v>1918</v>
      </c>
      <c r="O65" s="105">
        <v>44105</v>
      </c>
      <c r="P65" s="67">
        <v>46295</v>
      </c>
      <c r="Q65" s="72"/>
      <c r="R65" s="72"/>
      <c r="S65" s="72"/>
      <c r="T65" s="76" t="str">
        <v>01富山地域</v>
      </c>
      <c r="U65" s="76" t="str">
        <v>08星井町</v>
      </c>
    </row>
    <row r="66" spans="1:21" s="29" customFormat="1" ht="82.5">
      <c r="A66" s="35">
        <v>1650160110</v>
      </c>
      <c r="B66" s="38" t="s">
        <v>894</v>
      </c>
      <c r="C66" s="50" t="s">
        <v>203</v>
      </c>
      <c r="D66" s="33">
        <v>10</v>
      </c>
      <c r="E66" s="35"/>
      <c r="F66" s="51"/>
      <c r="G66" s="51" t="str">
        <f>IF(COUNTIFS('食事提供加算(2026.06.01)（非表示）'!$C$2:$C$140,$A66,'食事提供加算(2026.06.01)（非表示）'!$E$2:$E$140,$H66)&gt;0,"●","")</f>
        <v/>
      </c>
      <c r="H66" s="51" t="str">
        <f t="shared" ref="H66:H129" si="1">LEFT(C66,2)</f>
        <v>22</v>
      </c>
      <c r="I66" s="38" t="s">
        <v>1594</v>
      </c>
      <c r="J66" s="35" t="s">
        <v>124</v>
      </c>
      <c r="K66" s="33" t="s">
        <v>1226</v>
      </c>
      <c r="L66" s="38" t="s">
        <v>158</v>
      </c>
      <c r="M66" s="35" t="s">
        <v>1791</v>
      </c>
      <c r="N66" s="35" t="s">
        <v>478</v>
      </c>
      <c r="O66" s="105">
        <v>44287</v>
      </c>
      <c r="P66" s="67">
        <v>46477</v>
      </c>
      <c r="Q66" s="72"/>
      <c r="R66" s="72"/>
      <c r="S66" s="72"/>
      <c r="T66" s="76" t="str">
        <v>01富山地域</v>
      </c>
      <c r="U66" s="76" t="str">
        <v>22浜黒崎</v>
      </c>
    </row>
    <row r="67" spans="1:21" s="29" customFormat="1" ht="82.5">
      <c r="A67" s="35">
        <v>1650160185</v>
      </c>
      <c r="B67" s="38" t="s">
        <v>434</v>
      </c>
      <c r="C67" s="50" t="s">
        <v>203</v>
      </c>
      <c r="D67" s="33">
        <v>10</v>
      </c>
      <c r="E67" s="35"/>
      <c r="F67" s="51"/>
      <c r="G67" s="51" t="str">
        <f>IF(COUNTIFS('食事提供加算(2026.06.01)（非表示）'!$C$2:$C$140,$A67,'食事提供加算(2026.06.01)（非表示）'!$E$2:$E$140,$H67)&gt;0,"●","")</f>
        <v/>
      </c>
      <c r="H67" s="51" t="str">
        <f t="shared" si="1"/>
        <v>22</v>
      </c>
      <c r="I67" s="38" t="s">
        <v>1994</v>
      </c>
      <c r="J67" s="35" t="s">
        <v>124</v>
      </c>
      <c r="K67" s="33" t="s">
        <v>741</v>
      </c>
      <c r="L67" s="38" t="s">
        <v>1475</v>
      </c>
      <c r="M67" s="35" t="s">
        <v>1315</v>
      </c>
      <c r="N67" s="35" t="s">
        <v>1315</v>
      </c>
      <c r="O67" s="105">
        <v>44713</v>
      </c>
      <c r="P67" s="67">
        <v>46904</v>
      </c>
      <c r="Q67" s="72"/>
      <c r="R67" s="72"/>
      <c r="S67" s="72"/>
      <c r="T67" s="76" t="str">
        <v>01富山地域</v>
      </c>
      <c r="U67" s="76" t="str">
        <v>11堀川</v>
      </c>
    </row>
    <row r="68" spans="1:21" s="29" customFormat="1" ht="82.5">
      <c r="A68" s="35">
        <v>1650160219</v>
      </c>
      <c r="B68" s="38" t="s">
        <v>896</v>
      </c>
      <c r="C68" s="50" t="s">
        <v>203</v>
      </c>
      <c r="D68" s="33">
        <v>10</v>
      </c>
      <c r="E68" s="35"/>
      <c r="F68" s="51"/>
      <c r="G68" s="51" t="str">
        <f>IF(COUNTIFS('食事提供加算(2026.06.01)（非表示）'!$C$2:$C$140,$A68,'食事提供加算(2026.06.01)（非表示）'!$E$2:$E$140,$H68)&gt;0,"●","")</f>
        <v/>
      </c>
      <c r="H68" s="51" t="str">
        <f t="shared" si="1"/>
        <v>22</v>
      </c>
      <c r="I68" s="38" t="s">
        <v>720</v>
      </c>
      <c r="J68" s="35" t="s">
        <v>124</v>
      </c>
      <c r="K68" s="33" t="s">
        <v>1228</v>
      </c>
      <c r="L68" s="38" t="s">
        <v>1499</v>
      </c>
      <c r="M68" s="35" t="s">
        <v>1793</v>
      </c>
      <c r="N68" s="35" t="s">
        <v>1793</v>
      </c>
      <c r="O68" s="105">
        <v>44805</v>
      </c>
      <c r="P68" s="67">
        <v>46996</v>
      </c>
      <c r="Q68" s="72"/>
      <c r="R68" s="72"/>
      <c r="S68" s="72"/>
      <c r="T68" s="76" t="str">
        <v>01富山地域</v>
      </c>
      <c r="U68" s="76" t="str">
        <v>14奥田</v>
      </c>
    </row>
    <row r="69" spans="1:21" s="29" customFormat="1" ht="115.5">
      <c r="A69" s="35">
        <v>1650160268</v>
      </c>
      <c r="B69" s="39" t="s">
        <v>128</v>
      </c>
      <c r="C69" s="50" t="s">
        <v>203</v>
      </c>
      <c r="D69" s="33">
        <v>10</v>
      </c>
      <c r="E69" s="35"/>
      <c r="F69" s="51"/>
      <c r="G69" s="51" t="str">
        <f>IF(COUNTIFS('食事提供加算(2026.06.01)（非表示）'!$C$2:$C$140,$A69,'食事提供加算(2026.06.01)（非表示）'!$E$2:$E$140,$H69)&gt;0,"●","")</f>
        <v/>
      </c>
      <c r="H69" s="51" t="str">
        <f t="shared" si="1"/>
        <v>22</v>
      </c>
      <c r="I69" s="38" t="s">
        <v>251</v>
      </c>
      <c r="J69" s="35" t="s">
        <v>124</v>
      </c>
      <c r="K69" s="33" t="s">
        <v>1192</v>
      </c>
      <c r="L69" s="38" t="s">
        <v>1500</v>
      </c>
      <c r="M69" s="35" t="s">
        <v>1795</v>
      </c>
      <c r="N69" s="35" t="s">
        <v>1912</v>
      </c>
      <c r="O69" s="105">
        <v>45017</v>
      </c>
      <c r="P69" s="67">
        <v>47208</v>
      </c>
      <c r="Q69" s="72"/>
      <c r="R69" s="72"/>
      <c r="S69" s="72"/>
      <c r="T69" s="76" t="str">
        <v>01富山地域</v>
      </c>
      <c r="U69" s="76" t="str">
        <v>32蜷川</v>
      </c>
    </row>
    <row r="70" spans="1:21" s="29" customFormat="1" ht="82.5">
      <c r="A70" s="34">
        <v>1650160292</v>
      </c>
      <c r="B70" s="40" t="s">
        <v>898</v>
      </c>
      <c r="C70" s="50" t="s">
        <v>203</v>
      </c>
      <c r="D70" s="33">
        <v>10</v>
      </c>
      <c r="E70" s="35"/>
      <c r="F70" s="51"/>
      <c r="G70" s="51" t="str">
        <f>IF(COUNTIFS('食事提供加算(2026.06.01)（非表示）'!$C$2:$C$140,$A70,'食事提供加算(2026.06.01)（非表示）'!$E$2:$E$140,$H70)&gt;0,"●","")</f>
        <v/>
      </c>
      <c r="H70" s="51" t="str">
        <f t="shared" si="1"/>
        <v>22</v>
      </c>
      <c r="I70" s="38" t="s">
        <v>1594</v>
      </c>
      <c r="J70" s="35" t="s">
        <v>124</v>
      </c>
      <c r="K70" s="33" t="s">
        <v>1226</v>
      </c>
      <c r="L70" s="38" t="s">
        <v>158</v>
      </c>
      <c r="M70" s="35" t="s">
        <v>1791</v>
      </c>
      <c r="N70" s="35" t="s">
        <v>478</v>
      </c>
      <c r="O70" s="106">
        <v>45383</v>
      </c>
      <c r="P70" s="66">
        <v>47573</v>
      </c>
      <c r="Q70" s="72"/>
      <c r="R70" s="72"/>
      <c r="S70" s="72"/>
      <c r="T70" s="76" t="str">
        <v>01富山地域</v>
      </c>
      <c r="U70" s="76" t="str">
        <v>22浜黒崎</v>
      </c>
    </row>
    <row r="71" spans="1:21" s="29" customFormat="1" ht="82.5">
      <c r="A71" s="34">
        <v>1650160375</v>
      </c>
      <c r="B71" s="40" t="s">
        <v>900</v>
      </c>
      <c r="C71" s="50" t="s">
        <v>203</v>
      </c>
      <c r="D71" s="34">
        <v>5</v>
      </c>
      <c r="E71" s="35"/>
      <c r="F71" s="51"/>
      <c r="G71" s="51" t="str">
        <f>IF(COUNTIFS('食事提供加算(2026.06.01)（非表示）'!$C$2:$C$140,$A71,'食事提供加算(2026.06.01)（非表示）'!$E$2:$E$140,$H71)&gt;0,"●","")</f>
        <v/>
      </c>
      <c r="H71" s="51" t="str">
        <f t="shared" si="1"/>
        <v>22</v>
      </c>
      <c r="I71" s="38" t="s">
        <v>2091</v>
      </c>
      <c r="J71" s="35" t="s">
        <v>124</v>
      </c>
      <c r="K71" s="33" t="s">
        <v>1206</v>
      </c>
      <c r="L71" s="40" t="s">
        <v>1035</v>
      </c>
      <c r="M71" s="34" t="s">
        <v>1457</v>
      </c>
      <c r="N71" s="33" t="s">
        <v>1971</v>
      </c>
      <c r="O71" s="106">
        <v>45536</v>
      </c>
      <c r="P71" s="66">
        <v>47726</v>
      </c>
      <c r="Q71" s="72"/>
      <c r="R71" s="72"/>
      <c r="S71" s="72"/>
      <c r="T71" s="76" t="str">
        <v>05婦中地域</v>
      </c>
      <c r="U71" s="59" t="str">
        <v>70鵜坂地区</v>
      </c>
    </row>
    <row r="72" spans="1:21" s="29" customFormat="1" ht="82.5">
      <c r="A72" s="34">
        <v>1650160383</v>
      </c>
      <c r="B72" s="40" t="s">
        <v>584</v>
      </c>
      <c r="C72" s="50" t="s">
        <v>203</v>
      </c>
      <c r="D72" s="34">
        <v>10</v>
      </c>
      <c r="E72" s="35"/>
      <c r="F72" s="51"/>
      <c r="G72" s="51" t="str">
        <f>IF(COUNTIFS('食事提供加算(2026.06.01)（非表示）'!$C$2:$C$140,$A72,'食事提供加算(2026.06.01)（非表示）'!$E$2:$E$140,$H72)&gt;0,"●","")</f>
        <v/>
      </c>
      <c r="H72" s="51" t="str">
        <f t="shared" si="1"/>
        <v>22</v>
      </c>
      <c r="I72" s="38" t="s">
        <v>1585</v>
      </c>
      <c r="J72" s="35" t="s">
        <v>124</v>
      </c>
      <c r="K72" s="33" t="s">
        <v>1126</v>
      </c>
      <c r="L72" s="40" t="s">
        <v>190</v>
      </c>
      <c r="M72" s="34" t="s">
        <v>808</v>
      </c>
      <c r="N72" s="33" t="s">
        <v>1904</v>
      </c>
      <c r="O72" s="106">
        <v>45597</v>
      </c>
      <c r="P72" s="66">
        <v>47787</v>
      </c>
      <c r="Q72" s="72"/>
      <c r="R72" s="72"/>
      <c r="S72" s="72"/>
      <c r="T72" s="76" t="str">
        <v>01富山地域</v>
      </c>
      <c r="U72" s="59" t="str">
        <v>35月岡</v>
      </c>
    </row>
    <row r="73" spans="1:21" s="29" customFormat="1" ht="82.5">
      <c r="A73" s="34">
        <v>1650160391</v>
      </c>
      <c r="B73" s="40" t="s">
        <v>692</v>
      </c>
      <c r="C73" s="50" t="s">
        <v>203</v>
      </c>
      <c r="D73" s="34">
        <v>10</v>
      </c>
      <c r="E73" s="35"/>
      <c r="F73" s="51"/>
      <c r="G73" s="51" t="str">
        <f>IF(COUNTIFS('食事提供加算(2026.06.01)（非表示）'!$C$2:$C$140,$A73,'食事提供加算(2026.06.01)（非表示）'!$E$2:$E$140,$H73)&gt;0,"●","")</f>
        <v/>
      </c>
      <c r="H73" s="51" t="str">
        <f t="shared" si="1"/>
        <v>22</v>
      </c>
      <c r="I73" s="38" t="s">
        <v>442</v>
      </c>
      <c r="J73" s="35" t="s">
        <v>124</v>
      </c>
      <c r="K73" s="33" t="s">
        <v>1141</v>
      </c>
      <c r="L73" s="40" t="s">
        <v>349</v>
      </c>
      <c r="M73" s="34" t="s">
        <v>1750</v>
      </c>
      <c r="N73" s="34" t="s">
        <v>1972</v>
      </c>
      <c r="O73" s="106">
        <v>45627</v>
      </c>
      <c r="P73" s="66">
        <v>47817</v>
      </c>
      <c r="Q73" s="72"/>
      <c r="R73" s="72"/>
      <c r="S73" s="72"/>
      <c r="T73" s="76" t="str">
        <v>01富山地域</v>
      </c>
      <c r="U73" s="59" t="str">
        <v>09西田地方</v>
      </c>
    </row>
    <row r="74" spans="1:21" s="29" customFormat="1" ht="82.5">
      <c r="A74" s="34">
        <v>1650160409</v>
      </c>
      <c r="B74" s="40" t="s">
        <v>542</v>
      </c>
      <c r="C74" s="50" t="s">
        <v>203</v>
      </c>
      <c r="D74" s="34">
        <v>10</v>
      </c>
      <c r="E74" s="35"/>
      <c r="F74" s="51"/>
      <c r="G74" s="51" t="str">
        <f>IF(COUNTIFS('食事提供加算(2026.06.01)（非表示）'!$C$2:$C$140,$A74,'食事提供加算(2026.06.01)（非表示）'!$E$2:$E$140,$H74)&gt;0,"●","")</f>
        <v/>
      </c>
      <c r="H74" s="51" t="str">
        <f t="shared" si="1"/>
        <v>22</v>
      </c>
      <c r="I74" s="38" t="s">
        <v>2092</v>
      </c>
      <c r="J74" s="35" t="s">
        <v>124</v>
      </c>
      <c r="K74" s="33" t="s">
        <v>918</v>
      </c>
      <c r="L74" s="40" t="s">
        <v>1501</v>
      </c>
      <c r="M74" s="34" t="s">
        <v>1796</v>
      </c>
      <c r="N74" s="34" t="s">
        <v>1244</v>
      </c>
      <c r="O74" s="106">
        <v>45658</v>
      </c>
      <c r="P74" s="66">
        <v>47848</v>
      </c>
      <c r="Q74" s="72"/>
      <c r="R74" s="72"/>
      <c r="S74" s="72"/>
      <c r="T74" s="76" t="str">
        <v>01富山地域</v>
      </c>
      <c r="U74" s="59" t="str">
        <v>18神明</v>
      </c>
    </row>
    <row r="75" spans="1:21" s="29" customFormat="1" ht="82.5">
      <c r="A75" s="34">
        <v>1650160508</v>
      </c>
      <c r="B75" s="40" t="s">
        <v>809</v>
      </c>
      <c r="C75" s="50" t="s">
        <v>203</v>
      </c>
      <c r="D75" s="34">
        <v>20</v>
      </c>
      <c r="E75" s="35"/>
      <c r="F75" s="51"/>
      <c r="G75" s="51" t="str">
        <f>IF(COUNTIFS('食事提供加算(2026.06.01)（非表示）'!$C$2:$C$140,$A75,'食事提供加算(2026.06.01)（非表示）'!$E$2:$E$140,$H75)&gt;0,"●","")</f>
        <v/>
      </c>
      <c r="H75" s="51" t="str">
        <f t="shared" si="1"/>
        <v>22</v>
      </c>
      <c r="I75" s="38" t="s">
        <v>2043</v>
      </c>
      <c r="J75" s="35" t="s">
        <v>124</v>
      </c>
      <c r="K75" s="33" t="s">
        <v>1047</v>
      </c>
      <c r="L75" s="40" t="s">
        <v>1502</v>
      </c>
      <c r="M75" s="34" t="s">
        <v>1797</v>
      </c>
      <c r="N75" s="33" t="s">
        <v>1159</v>
      </c>
      <c r="O75" s="106">
        <v>45809</v>
      </c>
      <c r="P75" s="66">
        <v>47999</v>
      </c>
      <c r="Q75" s="72"/>
      <c r="R75" s="72"/>
      <c r="S75" s="72"/>
      <c r="T75" s="76" t="str">
        <v>01富山地域</v>
      </c>
      <c r="U75" s="59" t="str">
        <v>10光陽</v>
      </c>
    </row>
    <row r="76" spans="1:21" s="29" customFormat="1" ht="115.5">
      <c r="A76" s="34">
        <v>1650160441</v>
      </c>
      <c r="B76" s="40" t="s">
        <v>902</v>
      </c>
      <c r="C76" s="50" t="s">
        <v>203</v>
      </c>
      <c r="D76" s="34">
        <v>10</v>
      </c>
      <c r="E76" s="35"/>
      <c r="F76" s="51"/>
      <c r="G76" s="51" t="str">
        <f>IF(COUNTIFS('食事提供加算(2026.06.01)（非表示）'!$C$2:$C$140,$A76,'食事提供加算(2026.06.01)（非表示）'!$E$2:$E$140,$H76)&gt;0,"●","")</f>
        <v/>
      </c>
      <c r="H76" s="51" t="str">
        <f t="shared" si="1"/>
        <v>22</v>
      </c>
      <c r="I76" s="39" t="s">
        <v>2093</v>
      </c>
      <c r="J76" s="35" t="s">
        <v>124</v>
      </c>
      <c r="K76" s="33" t="s">
        <v>741</v>
      </c>
      <c r="L76" s="43" t="s">
        <v>1504</v>
      </c>
      <c r="M76" s="37" t="s">
        <v>1017</v>
      </c>
      <c r="N76" s="37" t="s">
        <v>117</v>
      </c>
      <c r="O76" s="106">
        <v>45809</v>
      </c>
      <c r="P76" s="66">
        <v>47999</v>
      </c>
      <c r="Q76" s="72"/>
      <c r="R76" s="72"/>
      <c r="S76" s="72"/>
      <c r="T76" s="76" t="str">
        <v>01富山地域</v>
      </c>
      <c r="U76" s="59" t="str">
        <v>11堀川</v>
      </c>
    </row>
    <row r="77" spans="1:21" s="29" customFormat="1" ht="82.5">
      <c r="A77" s="34">
        <v>1650160359</v>
      </c>
      <c r="B77" s="43" t="s">
        <v>501</v>
      </c>
      <c r="C77" s="50" t="s">
        <v>203</v>
      </c>
      <c r="D77" s="34">
        <v>10</v>
      </c>
      <c r="E77" s="35"/>
      <c r="F77" s="51"/>
      <c r="G77" s="51" t="str">
        <f>IF(COUNTIFS('食事提供加算(2026.06.01)（非表示）'!$C$2:$C$140,$A77,'食事提供加算(2026.06.01)（非表示）'!$E$2:$E$140,$H77)&gt;0,"●","")</f>
        <v/>
      </c>
      <c r="H77" s="51" t="str">
        <f t="shared" si="1"/>
        <v>22</v>
      </c>
      <c r="I77" s="39" t="s">
        <v>1963</v>
      </c>
      <c r="J77" s="35" t="s">
        <v>124</v>
      </c>
      <c r="K77" s="51" t="s">
        <v>249</v>
      </c>
      <c r="L77" s="40" t="s">
        <v>1505</v>
      </c>
      <c r="M77" s="37" t="s">
        <v>1798</v>
      </c>
      <c r="N77" s="34"/>
      <c r="O77" s="106">
        <v>45901</v>
      </c>
      <c r="P77" s="66">
        <v>48091</v>
      </c>
      <c r="Q77" s="72"/>
      <c r="R77" s="72"/>
      <c r="S77" s="72"/>
      <c r="T77" s="76" t="str">
        <v>01富山地域</v>
      </c>
      <c r="U77" s="59" t="str">
        <v>11堀川</v>
      </c>
    </row>
    <row r="78" spans="1:21" s="29" customFormat="1" ht="82.5">
      <c r="A78" s="34">
        <v>1650160516</v>
      </c>
      <c r="B78" s="43" t="s">
        <v>733</v>
      </c>
      <c r="C78" s="50" t="s">
        <v>203</v>
      </c>
      <c r="D78" s="34">
        <v>5</v>
      </c>
      <c r="E78" s="35"/>
      <c r="F78" s="51"/>
      <c r="G78" s="51" t="str">
        <f>IF(COUNTIFS('食事提供加算(2026.06.01)（非表示）'!$C$2:$C$140,$A78,'食事提供加算(2026.06.01)（非表示）'!$E$2:$E$140,$H78)&gt;0,"●","")</f>
        <v/>
      </c>
      <c r="H78" s="51" t="str">
        <f t="shared" si="1"/>
        <v>22</v>
      </c>
      <c r="I78" s="39" t="s">
        <v>963</v>
      </c>
      <c r="J78" s="35" t="s">
        <v>124</v>
      </c>
      <c r="K78" s="51" t="s">
        <v>1090</v>
      </c>
      <c r="L78" s="43" t="s">
        <v>60</v>
      </c>
      <c r="M78" s="37" t="s">
        <v>1646</v>
      </c>
      <c r="N78" s="37" t="s">
        <v>1057</v>
      </c>
      <c r="O78" s="106">
        <v>46023</v>
      </c>
      <c r="P78" s="66">
        <v>48213</v>
      </c>
      <c r="Q78" s="72"/>
      <c r="R78" s="72"/>
      <c r="S78" s="72"/>
      <c r="T78" s="76" t="str">
        <v>05婦中地域</v>
      </c>
      <c r="U78" s="59" t="str">
        <v>69速星地区</v>
      </c>
    </row>
    <row r="79" spans="1:21" s="29" customFormat="1" ht="82.5">
      <c r="A79" s="34">
        <v>1650160607</v>
      </c>
      <c r="B79" s="43" t="s">
        <v>514</v>
      </c>
      <c r="C79" s="50" t="s">
        <v>203</v>
      </c>
      <c r="D79" s="34">
        <v>10</v>
      </c>
      <c r="E79" s="35"/>
      <c r="F79" s="51"/>
      <c r="G79" s="51" t="str">
        <f>IF(COUNTIFS('食事提供加算(2026.06.01)（非表示）'!$C$2:$C$140,$A79,'食事提供加算(2026.06.01)（非表示）'!$E$2:$E$140,$H79)&gt;0,"●","")</f>
        <v/>
      </c>
      <c r="H79" s="51" t="str">
        <f t="shared" si="1"/>
        <v>22</v>
      </c>
      <c r="I79" s="39" t="s">
        <v>2094</v>
      </c>
      <c r="J79" s="35" t="s">
        <v>124</v>
      </c>
      <c r="K79" s="51" t="s">
        <v>241</v>
      </c>
      <c r="L79" s="43" t="s">
        <v>1200</v>
      </c>
      <c r="M79" s="37" t="s">
        <v>1799</v>
      </c>
      <c r="N79" s="37"/>
      <c r="O79" s="106">
        <v>46113</v>
      </c>
      <c r="P79" s="66">
        <v>48304</v>
      </c>
      <c r="Q79" s="72"/>
      <c r="R79" s="72"/>
      <c r="S79" s="72"/>
      <c r="T79" s="76" t="str">
        <v>01富山地域</v>
      </c>
      <c r="U79" s="59" t="str">
        <v>12堀川南</v>
      </c>
    </row>
    <row r="80" spans="1:21" s="29" customFormat="1" ht="82.5">
      <c r="A80" s="34">
        <v>1650160615</v>
      </c>
      <c r="B80" s="43" t="s">
        <v>589</v>
      </c>
      <c r="C80" s="50" t="s">
        <v>203</v>
      </c>
      <c r="D80" s="34">
        <v>10</v>
      </c>
      <c r="E80" s="35"/>
      <c r="F80" s="51"/>
      <c r="G80" s="51" t="str">
        <f>IF(COUNTIFS('食事提供加算(2026.06.01)（非表示）'!$C$2:$C$140,$A80,'食事提供加算(2026.06.01)（非表示）'!$E$2:$E$140,$H80)&gt;0,"●","")</f>
        <v/>
      </c>
      <c r="H80" s="51" t="str">
        <f t="shared" si="1"/>
        <v>22</v>
      </c>
      <c r="I80" s="39" t="s">
        <v>2096</v>
      </c>
      <c r="J80" s="35" t="s">
        <v>124</v>
      </c>
      <c r="K80" s="51" t="s">
        <v>54</v>
      </c>
      <c r="L80" s="43" t="s">
        <v>488</v>
      </c>
      <c r="M80" s="37" t="s">
        <v>549</v>
      </c>
      <c r="N80" s="37" t="s">
        <v>1973</v>
      </c>
      <c r="O80" s="106">
        <v>46113</v>
      </c>
      <c r="P80" s="66">
        <v>48304</v>
      </c>
      <c r="Q80" s="72"/>
      <c r="R80" s="72"/>
      <c r="S80" s="72"/>
      <c r="T80" s="76" t="str">
        <v>01富山地域</v>
      </c>
      <c r="U80" s="59" t="str">
        <v>10光陽</v>
      </c>
    </row>
    <row r="81" spans="1:21" s="29" customFormat="1" ht="82.5">
      <c r="A81" s="34">
        <v>1650160540</v>
      </c>
      <c r="B81" s="43" t="s">
        <v>905</v>
      </c>
      <c r="C81" s="50" t="s">
        <v>203</v>
      </c>
      <c r="D81" s="34">
        <v>10</v>
      </c>
      <c r="E81" s="35"/>
      <c r="F81" s="51"/>
      <c r="G81" s="51" t="str">
        <f>IF(COUNTIFS('食事提供加算(2026.06.01)（非表示）'!$C$2:$C$140,$A81,'食事提供加算(2026.06.01)（非表示）'!$E$2:$E$140,$H81)&gt;0,"●","")</f>
        <v/>
      </c>
      <c r="H81" s="51" t="str">
        <f t="shared" si="1"/>
        <v>22</v>
      </c>
      <c r="I81" s="39" t="s">
        <v>2097</v>
      </c>
      <c r="J81" s="35" t="s">
        <v>124</v>
      </c>
      <c r="K81" s="51" t="s">
        <v>1058</v>
      </c>
      <c r="L81" s="43" t="s">
        <v>1507</v>
      </c>
      <c r="M81" s="37" t="s">
        <v>1800</v>
      </c>
      <c r="N81" s="37"/>
      <c r="O81" s="106">
        <v>46113</v>
      </c>
      <c r="P81" s="66">
        <v>48304</v>
      </c>
      <c r="Q81" s="72"/>
      <c r="R81" s="72"/>
      <c r="S81" s="72"/>
      <c r="T81" s="76" t="str">
        <v>01富山地域</v>
      </c>
      <c r="U81" s="59" t="str">
        <v>32蜷川</v>
      </c>
    </row>
    <row r="82" spans="1:21" s="29" customFormat="1" ht="82.5">
      <c r="A82" s="34">
        <v>1650160631</v>
      </c>
      <c r="B82" s="43" t="s">
        <v>907</v>
      </c>
      <c r="C82" s="50" t="s">
        <v>203</v>
      </c>
      <c r="D82" s="34">
        <v>10</v>
      </c>
      <c r="E82" s="35"/>
      <c r="F82" s="51"/>
      <c r="G82" s="51" t="str">
        <f>IF(COUNTIFS('食事提供加算(2026.06.01)（非表示）'!$C$2:$C$140,$A82,'食事提供加算(2026.06.01)（非表示）'!$E$2:$E$140,$H82)&gt;0,"●","")</f>
        <v/>
      </c>
      <c r="H82" s="51" t="str">
        <f t="shared" si="1"/>
        <v>22</v>
      </c>
      <c r="I82" s="39" t="s">
        <v>2098</v>
      </c>
      <c r="J82" s="35" t="s">
        <v>124</v>
      </c>
      <c r="K82" s="51" t="s">
        <v>1223</v>
      </c>
      <c r="L82" s="43" t="s">
        <v>1508</v>
      </c>
      <c r="M82" s="37" t="s">
        <v>1801</v>
      </c>
      <c r="N82" s="37"/>
      <c r="O82" s="106">
        <v>46143</v>
      </c>
      <c r="P82" s="66">
        <v>48334</v>
      </c>
      <c r="Q82" s="72"/>
      <c r="R82" s="72"/>
      <c r="S82" s="72"/>
      <c r="T82" s="76" t="str">
        <v>04八尾地域</v>
      </c>
      <c r="U82" s="59" t="str">
        <v>61保内地区</v>
      </c>
    </row>
    <row r="83" spans="1:21" s="29" customFormat="1" ht="82.5">
      <c r="A83" s="34">
        <v>1650160649</v>
      </c>
      <c r="B83" s="43" t="s">
        <v>655</v>
      </c>
      <c r="C83" s="50" t="s">
        <v>203</v>
      </c>
      <c r="D83" s="34">
        <v>10</v>
      </c>
      <c r="E83" s="35"/>
      <c r="F83" s="51"/>
      <c r="G83" s="51" t="str">
        <f>IF(COUNTIFS('食事提供加算(2026.06.01)（非表示）'!$C$2:$C$140,$A83,'食事提供加算(2026.06.01)（非表示）'!$E$2:$E$140,$H83)&gt;0,"●","")</f>
        <v/>
      </c>
      <c r="H83" s="51" t="str">
        <f t="shared" si="1"/>
        <v>22</v>
      </c>
      <c r="I83" s="39" t="s">
        <v>2099</v>
      </c>
      <c r="J83" s="35" t="s">
        <v>124</v>
      </c>
      <c r="K83" s="51" t="s">
        <v>742</v>
      </c>
      <c r="L83" s="43" t="s">
        <v>1509</v>
      </c>
      <c r="M83" s="37" t="s">
        <v>400</v>
      </c>
      <c r="N83" s="37"/>
      <c r="O83" s="106">
        <v>46174</v>
      </c>
      <c r="P83" s="66">
        <v>48365</v>
      </c>
      <c r="Q83" s="72"/>
      <c r="R83" s="72"/>
      <c r="S83" s="72"/>
      <c r="T83" s="76" t="str">
        <v>01富山地域</v>
      </c>
      <c r="U83" s="59" t="str">
        <v>37八幡</v>
      </c>
    </row>
    <row r="84" spans="1:21" s="29" customFormat="1" ht="66">
      <c r="A84" s="98">
        <v>1650100132</v>
      </c>
      <c r="B84" s="38" t="s">
        <v>909</v>
      </c>
      <c r="C84" s="50" t="s">
        <v>79</v>
      </c>
      <c r="D84" s="33">
        <v>5</v>
      </c>
      <c r="E84" s="35"/>
      <c r="F84" s="51"/>
      <c r="G84" s="51" t="str">
        <f>IF(COUNTIFS('食事提供加算(2026.06.01)（非表示）'!$C$2:$C$140,$A84,'食事提供加算(2026.06.01)（非表示）'!$E$2:$E$140,$H84)&gt;0,"●","")</f>
        <v/>
      </c>
      <c r="H84" s="51" t="str">
        <f t="shared" si="1"/>
        <v>23</v>
      </c>
      <c r="I84" s="38" t="s">
        <v>2028</v>
      </c>
      <c r="J84" s="35"/>
      <c r="K84" s="33" t="s">
        <v>50</v>
      </c>
      <c r="L84" s="38" t="s">
        <v>489</v>
      </c>
      <c r="M84" s="35" t="s">
        <v>1642</v>
      </c>
      <c r="N84" s="35" t="s">
        <v>946</v>
      </c>
      <c r="O84" s="67">
        <v>41365</v>
      </c>
      <c r="P84" s="67">
        <v>47938</v>
      </c>
      <c r="Q84" s="72"/>
      <c r="R84" s="72"/>
      <c r="S84" s="72"/>
      <c r="T84" s="76" t="str">
        <v>01富山地域</v>
      </c>
      <c r="U84" s="59" t="str">
        <v>37八幡</v>
      </c>
    </row>
    <row r="85" spans="1:21" s="29" customFormat="1" ht="99">
      <c r="A85" s="35">
        <v>1650100165</v>
      </c>
      <c r="B85" s="38" t="s">
        <v>557</v>
      </c>
      <c r="C85" s="50" t="s">
        <v>79</v>
      </c>
      <c r="D85" s="33">
        <v>10</v>
      </c>
      <c r="E85" s="35"/>
      <c r="F85" s="51"/>
      <c r="G85" s="51" t="str">
        <f>IF(COUNTIFS('食事提供加算(2026.06.01)（非表示）'!$C$2:$C$140,$A85,'食事提供加算(2026.06.01)（非表示）'!$E$2:$E$140,$H85)&gt;0,"●","")</f>
        <v/>
      </c>
      <c r="H85" s="51" t="str">
        <f t="shared" si="1"/>
        <v>23</v>
      </c>
      <c r="I85" s="38" t="s">
        <v>2023</v>
      </c>
      <c r="J85" s="35" t="s">
        <v>124</v>
      </c>
      <c r="K85" s="33" t="s">
        <v>1123</v>
      </c>
      <c r="L85" s="38" t="s">
        <v>868</v>
      </c>
      <c r="M85" s="35" t="s">
        <v>683</v>
      </c>
      <c r="N85" s="35" t="s">
        <v>1760</v>
      </c>
      <c r="O85" s="67">
        <v>41426</v>
      </c>
      <c r="P85" s="67">
        <v>47999</v>
      </c>
      <c r="Q85" s="72"/>
      <c r="R85" s="72"/>
      <c r="S85" s="72"/>
      <c r="T85" s="76" t="str">
        <v>05婦中地域</v>
      </c>
      <c r="U85" s="76" t="str">
        <v>74古里地区</v>
      </c>
    </row>
    <row r="86" spans="1:21" s="29" customFormat="1" ht="82.5">
      <c r="A86" s="35">
        <v>1650100181</v>
      </c>
      <c r="B86" s="38" t="s">
        <v>114</v>
      </c>
      <c r="C86" s="50" t="s">
        <v>79</v>
      </c>
      <c r="D86" s="33">
        <v>5</v>
      </c>
      <c r="E86" s="35"/>
      <c r="F86" s="51"/>
      <c r="G86" s="51" t="str">
        <f>IF(COUNTIFS('食事提供加算(2026.06.01)（非表示）'!$C$2:$C$140,$A86,'食事提供加算(2026.06.01)（非表示）'!$E$2:$E$140,$H86)&gt;0,"●","")</f>
        <v/>
      </c>
      <c r="H86" s="51" t="str">
        <f t="shared" si="1"/>
        <v>23</v>
      </c>
      <c r="I86" s="38" t="s">
        <v>2028</v>
      </c>
      <c r="J86" s="35" t="s">
        <v>124</v>
      </c>
      <c r="K86" s="33" t="s">
        <v>32</v>
      </c>
      <c r="L86" s="38" t="s">
        <v>39</v>
      </c>
      <c r="M86" s="35" t="s">
        <v>1653</v>
      </c>
      <c r="N86" s="35" t="s">
        <v>206</v>
      </c>
      <c r="O86" s="67">
        <v>41791</v>
      </c>
      <c r="P86" s="67">
        <v>48365</v>
      </c>
      <c r="Q86" s="72"/>
      <c r="R86" s="72"/>
      <c r="S86" s="72"/>
      <c r="T86" s="76" t="str">
        <v>05婦中地域</v>
      </c>
      <c r="U86" s="76" t="str">
        <v>72宮川地区</v>
      </c>
    </row>
    <row r="87" spans="1:21" s="29" customFormat="1" ht="66">
      <c r="A87" s="35">
        <v>1650100223</v>
      </c>
      <c r="B87" s="38" t="s">
        <v>9</v>
      </c>
      <c r="C87" s="50" t="s">
        <v>79</v>
      </c>
      <c r="D87" s="33">
        <v>10</v>
      </c>
      <c r="E87" s="35"/>
      <c r="F87" s="51"/>
      <c r="G87" s="51" t="str">
        <f>IF(COUNTIFS('食事提供加算(2026.06.01)（非表示）'!$C$2:$C$140,$A87,'食事提供加算(2026.06.01)（非表示）'!$E$2:$E$140,$H87)&gt;0,"●","")</f>
        <v/>
      </c>
      <c r="H87" s="51" t="str">
        <f t="shared" si="1"/>
        <v>23</v>
      </c>
      <c r="I87" s="38" t="s">
        <v>2040</v>
      </c>
      <c r="J87" s="35"/>
      <c r="K87" s="33" t="s">
        <v>241</v>
      </c>
      <c r="L87" s="38" t="s">
        <v>101</v>
      </c>
      <c r="M87" s="35" t="s">
        <v>1802</v>
      </c>
      <c r="N87" s="35" t="s">
        <v>1974</v>
      </c>
      <c r="O87" s="67">
        <v>42005</v>
      </c>
      <c r="P87" s="67">
        <v>46387</v>
      </c>
      <c r="Q87" s="72"/>
      <c r="R87" s="72"/>
      <c r="S87" s="72"/>
      <c r="T87" s="76" t="str">
        <v>01富山地域</v>
      </c>
      <c r="U87" s="76" t="str">
        <v>12堀川南</v>
      </c>
    </row>
    <row r="88" spans="1:21" s="29" customFormat="1" ht="66">
      <c r="A88" s="35">
        <v>1650100256</v>
      </c>
      <c r="B88" s="38" t="s">
        <v>51</v>
      </c>
      <c r="C88" s="50" t="s">
        <v>79</v>
      </c>
      <c r="D88" s="33">
        <v>10</v>
      </c>
      <c r="E88" s="35"/>
      <c r="F88" s="51"/>
      <c r="G88" s="51" t="str">
        <f>IF(COUNTIFS('食事提供加算(2026.06.01)（非表示）'!$C$2:$C$140,$A88,'食事提供加算(2026.06.01)（非表示）'!$E$2:$E$140,$H88)&gt;0,"●","")</f>
        <v/>
      </c>
      <c r="H88" s="51" t="str">
        <f t="shared" si="1"/>
        <v>23</v>
      </c>
      <c r="I88" s="38" t="s">
        <v>2028</v>
      </c>
      <c r="J88" s="35"/>
      <c r="K88" s="33" t="s">
        <v>1229</v>
      </c>
      <c r="L88" s="38" t="s">
        <v>1510</v>
      </c>
      <c r="M88" s="35" t="s">
        <v>1803</v>
      </c>
      <c r="N88" s="35" t="s">
        <v>1886</v>
      </c>
      <c r="O88" s="67">
        <v>42095</v>
      </c>
      <c r="P88" s="67">
        <v>46477</v>
      </c>
      <c r="Q88" s="72"/>
      <c r="R88" s="72"/>
      <c r="S88" s="72"/>
      <c r="T88" s="76" t="str">
        <v>01富山地域</v>
      </c>
      <c r="U88" s="76" t="str">
        <v>42寒江</v>
      </c>
    </row>
    <row r="89" spans="1:21" s="29" customFormat="1" ht="82.5">
      <c r="A89" s="34">
        <v>1650100272</v>
      </c>
      <c r="B89" s="44" t="s">
        <v>5</v>
      </c>
      <c r="C89" s="50" t="s">
        <v>79</v>
      </c>
      <c r="D89" s="33">
        <v>6</v>
      </c>
      <c r="E89" s="35"/>
      <c r="F89" s="51"/>
      <c r="G89" s="51" t="str">
        <f>IF(COUNTIFS('食事提供加算(2026.06.01)（非表示）'!$C$2:$C$140,$A89,'食事提供加算(2026.06.01)（非表示）'!$E$2:$E$140,$H89)&gt;0,"●","")</f>
        <v/>
      </c>
      <c r="H89" s="51" t="str">
        <f t="shared" si="1"/>
        <v>23</v>
      </c>
      <c r="I89" s="38" t="s">
        <v>1890</v>
      </c>
      <c r="J89" s="35" t="s">
        <v>124</v>
      </c>
      <c r="K89" s="51" t="s">
        <v>1128</v>
      </c>
      <c r="L89" s="39" t="s">
        <v>1353</v>
      </c>
      <c r="M89" s="51" t="s">
        <v>1658</v>
      </c>
      <c r="N89" s="51" t="s">
        <v>1794</v>
      </c>
      <c r="O89" s="67">
        <v>42309</v>
      </c>
      <c r="P89" s="67">
        <v>46691</v>
      </c>
      <c r="Q89" s="72"/>
      <c r="R89" s="72"/>
      <c r="S89" s="72"/>
      <c r="T89" s="76" t="str">
        <v>01富山地域</v>
      </c>
      <c r="U89" s="76" t="str">
        <v>25広田</v>
      </c>
    </row>
    <row r="90" spans="1:21" s="29" customFormat="1" ht="82.5">
      <c r="A90" s="34">
        <v>1650100280</v>
      </c>
      <c r="B90" s="44" t="s">
        <v>226</v>
      </c>
      <c r="C90" s="50" t="s">
        <v>79</v>
      </c>
      <c r="D90" s="33">
        <v>10</v>
      </c>
      <c r="E90" s="35"/>
      <c r="F90" s="51"/>
      <c r="G90" s="51" t="str">
        <f>IF(COUNTIFS('食事提供加算(2026.06.01)（非表示）'!$C$2:$C$140,$A90,'食事提供加算(2026.06.01)（非表示）'!$E$2:$E$140,$H90)&gt;0,"●","")</f>
        <v/>
      </c>
      <c r="H90" s="51" t="str">
        <f t="shared" si="1"/>
        <v>23</v>
      </c>
      <c r="I90" s="38" t="s">
        <v>436</v>
      </c>
      <c r="J90" s="35"/>
      <c r="K90" s="33" t="s">
        <v>1039</v>
      </c>
      <c r="L90" s="38" t="s">
        <v>1511</v>
      </c>
      <c r="M90" s="35" t="s">
        <v>129</v>
      </c>
      <c r="N90" s="35" t="s">
        <v>1975</v>
      </c>
      <c r="O90" s="67">
        <v>42348</v>
      </c>
      <c r="P90" s="67">
        <v>46730</v>
      </c>
      <c r="Q90" s="72"/>
      <c r="R90" s="72"/>
      <c r="S90" s="72"/>
      <c r="T90" s="76" t="str">
        <v>01富山地域</v>
      </c>
      <c r="U90" s="76" t="str">
        <v>25広田</v>
      </c>
    </row>
    <row r="91" spans="1:21" s="29" customFormat="1" ht="115.5">
      <c r="A91" s="34">
        <v>1650100298</v>
      </c>
      <c r="B91" s="38" t="s">
        <v>911</v>
      </c>
      <c r="C91" s="50" t="s">
        <v>79</v>
      </c>
      <c r="D91" s="33">
        <v>5</v>
      </c>
      <c r="E91" s="35"/>
      <c r="F91" s="51"/>
      <c r="G91" s="51" t="str">
        <f>IF(COUNTIFS('食事提供加算(2026.06.01)（非表示）'!$C$2:$C$140,$A91,'食事提供加算(2026.06.01)（非表示）'!$E$2:$E$140,$H91)&gt;0,"●","")</f>
        <v/>
      </c>
      <c r="H91" s="51" t="str">
        <f t="shared" si="1"/>
        <v>23</v>
      </c>
      <c r="I91" s="38" t="s">
        <v>2017</v>
      </c>
      <c r="J91" s="35" t="s">
        <v>124</v>
      </c>
      <c r="K91" s="33" t="s">
        <v>714</v>
      </c>
      <c r="L91" s="38" t="s">
        <v>1324</v>
      </c>
      <c r="M91" s="35" t="s">
        <v>1617</v>
      </c>
      <c r="N91" s="33" t="s">
        <v>1882</v>
      </c>
      <c r="O91" s="67">
        <v>42370</v>
      </c>
      <c r="P91" s="67">
        <v>46752</v>
      </c>
      <c r="Q91" s="72"/>
      <c r="R91" s="72"/>
      <c r="S91" s="72"/>
      <c r="T91" s="76" t="str">
        <v>01富山地域</v>
      </c>
      <c r="U91" s="76" t="str">
        <v>23針原</v>
      </c>
    </row>
    <row r="92" spans="1:21" s="29" customFormat="1" ht="99">
      <c r="A92" s="35">
        <v>1650100348</v>
      </c>
      <c r="B92" s="38" t="s">
        <v>914</v>
      </c>
      <c r="C92" s="50" t="s">
        <v>79</v>
      </c>
      <c r="D92" s="33">
        <v>10</v>
      </c>
      <c r="E92" s="35"/>
      <c r="F92" s="51"/>
      <c r="G92" s="51" t="str">
        <f>IF(COUNTIFS('食事提供加算(2026.06.01)（非表示）'!$C$2:$C$140,$A92,'食事提供加算(2026.06.01)（非表示）'!$E$2:$E$140,$H92)&gt;0,"●","")</f>
        <v/>
      </c>
      <c r="H92" s="51" t="str">
        <f t="shared" si="1"/>
        <v>23</v>
      </c>
      <c r="I92" s="38" t="s">
        <v>1585</v>
      </c>
      <c r="J92" s="35"/>
      <c r="K92" s="33" t="s">
        <v>813</v>
      </c>
      <c r="L92" s="41" t="s">
        <v>1512</v>
      </c>
      <c r="M92" s="35" t="s">
        <v>1171</v>
      </c>
      <c r="N92" s="35" t="s">
        <v>1673</v>
      </c>
      <c r="O92" s="67">
        <v>42614</v>
      </c>
      <c r="P92" s="67">
        <v>46996</v>
      </c>
      <c r="Q92" s="72"/>
      <c r="R92" s="72"/>
      <c r="S92" s="72"/>
      <c r="T92" s="76" t="str">
        <v>01富山地域</v>
      </c>
      <c r="U92" s="76" t="str">
        <v>35月岡</v>
      </c>
    </row>
    <row r="93" spans="1:21" s="29" customFormat="1" ht="82.5">
      <c r="A93" s="35">
        <v>1650100439</v>
      </c>
      <c r="B93" s="38" t="s">
        <v>916</v>
      </c>
      <c r="C93" s="50" t="s">
        <v>79</v>
      </c>
      <c r="D93" s="33">
        <v>10</v>
      </c>
      <c r="E93" s="35"/>
      <c r="F93" s="51"/>
      <c r="G93" s="51" t="str">
        <f>IF(COUNTIFS('食事提供加算(2026.06.01)（非表示）'!$C$2:$C$140,$A93,'食事提供加算(2026.06.01)（非表示）'!$E$2:$E$140,$H93)&gt;0,"●","")</f>
        <v/>
      </c>
      <c r="H93" s="51" t="str">
        <f t="shared" si="1"/>
        <v>23</v>
      </c>
      <c r="I93" s="38" t="s">
        <v>2080</v>
      </c>
      <c r="J93" s="35"/>
      <c r="K93" s="33" t="s">
        <v>1211</v>
      </c>
      <c r="L93" s="38" t="s">
        <v>254</v>
      </c>
      <c r="M93" s="35" t="s">
        <v>1804</v>
      </c>
      <c r="N93" s="35" t="s">
        <v>1976</v>
      </c>
      <c r="O93" s="67">
        <v>43191</v>
      </c>
      <c r="P93" s="66">
        <v>47573</v>
      </c>
      <c r="Q93" s="72"/>
      <c r="R93" s="72"/>
      <c r="S93" s="72"/>
      <c r="T93" s="76" t="str">
        <v>01富山地域</v>
      </c>
      <c r="U93" s="76" t="str">
        <v>16桜谷</v>
      </c>
    </row>
    <row r="94" spans="1:21" s="29" customFormat="1" ht="132">
      <c r="A94" s="35">
        <v>1650100413</v>
      </c>
      <c r="B94" s="38" t="s">
        <v>922</v>
      </c>
      <c r="C94" s="50" t="s">
        <v>79</v>
      </c>
      <c r="D94" s="33">
        <v>10</v>
      </c>
      <c r="E94" s="35"/>
      <c r="F94" s="51"/>
      <c r="G94" s="51" t="str">
        <f>IF(COUNTIFS('食事提供加算(2026.06.01)（非表示）'!$C$2:$C$140,$A94,'食事提供加算(2026.06.01)（非表示）'!$E$2:$E$140,$H94)&gt;0,"●","")</f>
        <v/>
      </c>
      <c r="H94" s="51" t="str">
        <f t="shared" si="1"/>
        <v>23</v>
      </c>
      <c r="I94" s="38" t="s">
        <v>2070</v>
      </c>
      <c r="J94" s="35"/>
      <c r="K94" s="33" t="s">
        <v>556</v>
      </c>
      <c r="L94" s="38" t="s">
        <v>73</v>
      </c>
      <c r="M94" s="35" t="s">
        <v>1575</v>
      </c>
      <c r="N94" s="35" t="s">
        <v>1575</v>
      </c>
      <c r="O94" s="67">
        <v>43191</v>
      </c>
      <c r="P94" s="66">
        <v>47573</v>
      </c>
      <c r="Q94" s="72"/>
      <c r="R94" s="72"/>
      <c r="S94" s="72"/>
      <c r="T94" s="76" t="str">
        <v>02大沢野地域</v>
      </c>
      <c r="U94" s="76" t="str">
        <v>53船峅地区</v>
      </c>
    </row>
    <row r="95" spans="1:21" s="29" customFormat="1" ht="99">
      <c r="A95" s="35">
        <v>1650100454</v>
      </c>
      <c r="B95" s="38" t="s">
        <v>575</v>
      </c>
      <c r="C95" s="50" t="s">
        <v>79</v>
      </c>
      <c r="D95" s="33">
        <v>11</v>
      </c>
      <c r="E95" s="35" t="s">
        <v>124</v>
      </c>
      <c r="F95" s="51"/>
      <c r="G95" s="51" t="str">
        <f>IF(COUNTIFS('食事提供加算(2026.06.01)（非表示）'!$C$2:$C$140,$A95,'食事提供加算(2026.06.01)（非表示）'!$E$2:$E$140,$H95)&gt;0,"●","")</f>
        <v/>
      </c>
      <c r="H95" s="51" t="str">
        <f t="shared" si="1"/>
        <v>23</v>
      </c>
      <c r="I95" s="38" t="s">
        <v>801</v>
      </c>
      <c r="J95" s="35"/>
      <c r="K95" s="33" t="s">
        <v>1129</v>
      </c>
      <c r="L95" s="38" t="s">
        <v>1354</v>
      </c>
      <c r="M95" s="35" t="s">
        <v>1660</v>
      </c>
      <c r="N95" s="35" t="s">
        <v>1660</v>
      </c>
      <c r="O95" s="67">
        <v>43191</v>
      </c>
      <c r="P95" s="67">
        <v>47573</v>
      </c>
      <c r="Q95" s="72"/>
      <c r="R95" s="72"/>
      <c r="S95" s="72"/>
      <c r="T95" s="76" t="str">
        <v>01富山地域</v>
      </c>
      <c r="U95" s="76" t="str">
        <v>20萩浦</v>
      </c>
    </row>
    <row r="96" spans="1:21" s="29" customFormat="1" ht="82.5">
      <c r="A96" s="35">
        <v>1650100603</v>
      </c>
      <c r="B96" s="38" t="s">
        <v>240</v>
      </c>
      <c r="C96" s="50" t="s">
        <v>79</v>
      </c>
      <c r="D96" s="33">
        <v>10</v>
      </c>
      <c r="E96" s="35"/>
      <c r="F96" s="51"/>
      <c r="G96" s="51" t="str">
        <f>IF(COUNTIFS('食事提供加算(2026.06.01)（非表示）'!$C$2:$C$140,$A96,'食事提供加算(2026.06.01)（非表示）'!$E$2:$E$140,$H96)&gt;0,"●","")</f>
        <v/>
      </c>
      <c r="H96" s="51" t="str">
        <f t="shared" si="1"/>
        <v>23</v>
      </c>
      <c r="I96" s="38" t="s">
        <v>1528</v>
      </c>
      <c r="J96" s="35"/>
      <c r="K96" s="33" t="s">
        <v>732</v>
      </c>
      <c r="L96" s="38" t="s">
        <v>1513</v>
      </c>
      <c r="M96" s="35" t="s">
        <v>1805</v>
      </c>
      <c r="N96" s="35" t="s">
        <v>1805</v>
      </c>
      <c r="O96" s="67">
        <v>43221</v>
      </c>
      <c r="P96" s="67">
        <v>47603</v>
      </c>
      <c r="Q96" s="72"/>
      <c r="R96" s="72"/>
      <c r="S96" s="72"/>
      <c r="T96" s="76" t="str">
        <v>01富山地域</v>
      </c>
      <c r="U96" s="76" t="str">
        <v>06柳町</v>
      </c>
    </row>
    <row r="97" spans="1:21" s="29" customFormat="1" ht="66">
      <c r="A97" s="35">
        <v>1650100629</v>
      </c>
      <c r="B97" s="38" t="s">
        <v>923</v>
      </c>
      <c r="C97" s="50" t="s">
        <v>79</v>
      </c>
      <c r="D97" s="33">
        <v>10</v>
      </c>
      <c r="E97" s="35"/>
      <c r="F97" s="51"/>
      <c r="G97" s="51" t="str">
        <f>IF(COUNTIFS('食事提供加算(2026.06.01)（非表示）'!$C$2:$C$140,$A97,'食事提供加算(2026.06.01)（非表示）'!$E$2:$E$140,$H97)&gt;0,"●","")</f>
        <v/>
      </c>
      <c r="H97" s="51" t="str">
        <f t="shared" si="1"/>
        <v>23</v>
      </c>
      <c r="I97" s="39" t="s">
        <v>172</v>
      </c>
      <c r="J97" s="35"/>
      <c r="K97" s="33" t="s">
        <v>1230</v>
      </c>
      <c r="L97" s="38" t="s">
        <v>1516</v>
      </c>
      <c r="M97" s="35" t="s">
        <v>1091</v>
      </c>
      <c r="N97" s="35" t="s">
        <v>941</v>
      </c>
      <c r="O97" s="67">
        <v>43282</v>
      </c>
      <c r="P97" s="67">
        <v>47664</v>
      </c>
      <c r="Q97" s="72"/>
      <c r="R97" s="72"/>
      <c r="S97" s="72"/>
      <c r="T97" s="76" t="str">
        <v>01富山地域</v>
      </c>
      <c r="U97" s="76" t="str">
        <v>07清水町</v>
      </c>
    </row>
    <row r="98" spans="1:21" s="29" customFormat="1" ht="66">
      <c r="A98" s="35">
        <v>1650160045</v>
      </c>
      <c r="B98" s="38" t="s">
        <v>924</v>
      </c>
      <c r="C98" s="50" t="s">
        <v>79</v>
      </c>
      <c r="D98" s="33">
        <v>10</v>
      </c>
      <c r="E98" s="35"/>
      <c r="F98" s="51"/>
      <c r="G98" s="51" t="str">
        <f>IF(COUNTIFS('食事提供加算(2026.06.01)（非表示）'!$C$2:$C$140,$A98,'食事提供加算(2026.06.01)（非表示）'!$E$2:$E$140,$H98)&gt;0,"●","")</f>
        <v/>
      </c>
      <c r="H98" s="51" t="str">
        <f t="shared" si="1"/>
        <v>23</v>
      </c>
      <c r="I98" s="38" t="s">
        <v>2032</v>
      </c>
      <c r="J98" s="35"/>
      <c r="K98" s="33" t="s">
        <v>1142</v>
      </c>
      <c r="L98" s="38" t="s">
        <v>1364</v>
      </c>
      <c r="M98" s="35" t="s">
        <v>1032</v>
      </c>
      <c r="N98" s="35" t="s">
        <v>77</v>
      </c>
      <c r="O98" s="105">
        <v>43922</v>
      </c>
      <c r="P98" s="67">
        <v>48304</v>
      </c>
      <c r="Q98" s="72"/>
      <c r="R98" s="72"/>
      <c r="S98" s="72"/>
      <c r="T98" s="76" t="str">
        <v>01富山地域</v>
      </c>
      <c r="U98" s="76" t="str">
        <v>23針原</v>
      </c>
    </row>
    <row r="99" spans="1:21" s="29" customFormat="1" ht="82.5">
      <c r="A99" s="35">
        <v>1650160094</v>
      </c>
      <c r="B99" s="39" t="s">
        <v>818</v>
      </c>
      <c r="C99" s="50" t="s">
        <v>79</v>
      </c>
      <c r="D99" s="33">
        <v>10</v>
      </c>
      <c r="E99" s="35"/>
      <c r="F99" s="51"/>
      <c r="G99" s="51" t="str">
        <f>IF(COUNTIFS('食事提供加算(2026.06.01)（非表示）'!$C$2:$C$140,$A99,'食事提供加算(2026.06.01)（非表示）'!$E$2:$E$140,$H99)&gt;0,"●","")</f>
        <v/>
      </c>
      <c r="H99" s="51" t="str">
        <f t="shared" si="1"/>
        <v>23</v>
      </c>
      <c r="I99" s="38" t="s">
        <v>2087</v>
      </c>
      <c r="J99" s="35"/>
      <c r="K99" s="33" t="s">
        <v>560</v>
      </c>
      <c r="L99" s="38" t="s">
        <v>992</v>
      </c>
      <c r="M99" s="35" t="s">
        <v>1806</v>
      </c>
      <c r="N99" s="35" t="s">
        <v>1977</v>
      </c>
      <c r="O99" s="105">
        <v>44136</v>
      </c>
      <c r="P99" s="67">
        <v>46326</v>
      </c>
      <c r="Q99" s="72"/>
      <c r="R99" s="72"/>
      <c r="S99" s="72"/>
      <c r="T99" s="76" t="str">
        <v>01富山地域</v>
      </c>
      <c r="U99" s="59" t="str">
        <v>25広田</v>
      </c>
    </row>
    <row r="100" spans="1:21" s="29" customFormat="1" ht="82.5">
      <c r="A100" s="35">
        <v>1650160128</v>
      </c>
      <c r="B100" s="38" t="s">
        <v>479</v>
      </c>
      <c r="C100" s="50" t="s">
        <v>79</v>
      </c>
      <c r="D100" s="33">
        <v>10</v>
      </c>
      <c r="E100" s="35"/>
      <c r="F100" s="51"/>
      <c r="G100" s="51" t="str">
        <f>IF(COUNTIFS('食事提供加算(2026.06.01)（非表示）'!$C$2:$C$140,$A100,'食事提供加算(2026.06.01)（非表示）'!$E$2:$E$140,$H100)&gt;0,"●","")</f>
        <v/>
      </c>
      <c r="H100" s="51" t="str">
        <f t="shared" si="1"/>
        <v>23</v>
      </c>
      <c r="I100" s="38" t="s">
        <v>2050</v>
      </c>
      <c r="J100" s="35"/>
      <c r="K100" s="33" t="s">
        <v>1233</v>
      </c>
      <c r="L100" s="38" t="s">
        <v>566</v>
      </c>
      <c r="M100" s="35" t="s">
        <v>1635</v>
      </c>
      <c r="N100" s="35" t="s">
        <v>7</v>
      </c>
      <c r="O100" s="105">
        <v>44287</v>
      </c>
      <c r="P100" s="67">
        <v>46477</v>
      </c>
      <c r="Q100" s="72"/>
      <c r="R100" s="72"/>
      <c r="S100" s="72"/>
      <c r="T100" s="76" t="str">
        <v>05婦中地域</v>
      </c>
      <c r="U100" s="76" t="str">
        <v>70鵜坂地区</v>
      </c>
    </row>
    <row r="101" spans="1:21" s="29" customFormat="1" ht="82.5">
      <c r="A101" s="35">
        <v>1650160151</v>
      </c>
      <c r="B101" s="38" t="s">
        <v>529</v>
      </c>
      <c r="C101" s="50" t="s">
        <v>79</v>
      </c>
      <c r="D101" s="33">
        <v>10</v>
      </c>
      <c r="E101" s="35"/>
      <c r="F101" s="51"/>
      <c r="G101" s="51" t="str">
        <f>IF(COUNTIFS('食事提供加算(2026.06.01)（非表示）'!$C$2:$C$140,$A101,'食事提供加算(2026.06.01)（非表示）'!$E$2:$E$140,$H101)&gt;0,"●","")</f>
        <v/>
      </c>
      <c r="H101" s="51" t="str">
        <f t="shared" si="1"/>
        <v>23</v>
      </c>
      <c r="I101" s="38" t="s">
        <v>1476</v>
      </c>
      <c r="J101" s="35"/>
      <c r="K101" s="33" t="s">
        <v>58</v>
      </c>
      <c r="L101" s="38" t="s">
        <v>1519</v>
      </c>
      <c r="M101" s="35" t="s">
        <v>1808</v>
      </c>
      <c r="N101" s="35" t="s">
        <v>1808</v>
      </c>
      <c r="O101" s="105">
        <v>44470</v>
      </c>
      <c r="P101" s="67">
        <v>46476</v>
      </c>
      <c r="Q101" s="72"/>
      <c r="R101" s="72"/>
      <c r="S101" s="72"/>
      <c r="T101" s="76" t="str">
        <v>01富山地域</v>
      </c>
      <c r="U101" s="76" t="str">
        <v>21大広田</v>
      </c>
    </row>
    <row r="102" spans="1:21" s="29" customFormat="1" ht="82.5">
      <c r="A102" s="35">
        <v>1650160177</v>
      </c>
      <c r="B102" s="38" t="s">
        <v>925</v>
      </c>
      <c r="C102" s="50" t="s">
        <v>79</v>
      </c>
      <c r="D102" s="33">
        <v>10</v>
      </c>
      <c r="E102" s="35"/>
      <c r="F102" s="51"/>
      <c r="G102" s="51" t="str">
        <f>IF(COUNTIFS('食事提供加算(2026.06.01)（非表示）'!$C$2:$C$140,$A102,'食事提供加算(2026.06.01)（非表示）'!$E$2:$E$140,$H102)&gt;0,"●","")</f>
        <v/>
      </c>
      <c r="H102" s="51" t="str">
        <f t="shared" si="1"/>
        <v>23</v>
      </c>
      <c r="I102" s="38" t="s">
        <v>2100</v>
      </c>
      <c r="J102" s="35"/>
      <c r="K102" s="33" t="s">
        <v>1209</v>
      </c>
      <c r="L102" s="38" t="s">
        <v>727</v>
      </c>
      <c r="M102" s="33" t="s">
        <v>75</v>
      </c>
      <c r="N102" s="33" t="s">
        <v>269</v>
      </c>
      <c r="O102" s="65">
        <v>44652</v>
      </c>
      <c r="P102" s="65">
        <v>46843</v>
      </c>
      <c r="Q102" s="72"/>
      <c r="R102" s="72"/>
      <c r="S102" s="72"/>
      <c r="T102" s="76" t="str">
        <v>01富山地域</v>
      </c>
      <c r="U102" s="76" t="str">
        <v>03安野屋</v>
      </c>
    </row>
    <row r="103" spans="1:21" s="29" customFormat="1" ht="49.5">
      <c r="A103" s="35">
        <v>1650160201</v>
      </c>
      <c r="B103" s="38" t="s">
        <v>167</v>
      </c>
      <c r="C103" s="50" t="s">
        <v>79</v>
      </c>
      <c r="D103" s="33">
        <v>10</v>
      </c>
      <c r="E103" s="35"/>
      <c r="F103" s="51"/>
      <c r="G103" s="51" t="str">
        <f>IF(COUNTIFS('食事提供加算(2026.06.01)（非表示）'!$C$2:$C$140,$A103,'食事提供加算(2026.06.01)（非表示）'!$E$2:$E$140,$H103)&gt;0,"●","")</f>
        <v/>
      </c>
      <c r="H103" s="51" t="str">
        <f t="shared" si="1"/>
        <v>23</v>
      </c>
      <c r="I103" s="38" t="s">
        <v>2040</v>
      </c>
      <c r="J103" s="35"/>
      <c r="K103" s="33" t="s">
        <v>1235</v>
      </c>
      <c r="L103" s="38" t="s">
        <v>1520</v>
      </c>
      <c r="M103" s="33" t="s">
        <v>1729</v>
      </c>
      <c r="N103" s="33"/>
      <c r="O103" s="65">
        <v>44805</v>
      </c>
      <c r="P103" s="65">
        <v>46996</v>
      </c>
      <c r="Q103" s="72"/>
      <c r="R103" s="72"/>
      <c r="S103" s="72"/>
      <c r="T103" s="76" t="str">
        <v>01富山地域</v>
      </c>
      <c r="U103" s="76" t="str">
        <v>12堀川南</v>
      </c>
    </row>
    <row r="104" spans="1:21" s="29" customFormat="1" ht="99">
      <c r="A104" s="35">
        <v>1650160227</v>
      </c>
      <c r="B104" s="38" t="s">
        <v>343</v>
      </c>
      <c r="C104" s="50" t="s">
        <v>79</v>
      </c>
      <c r="D104" s="33">
        <v>10</v>
      </c>
      <c r="E104" s="35"/>
      <c r="F104" s="51"/>
      <c r="G104" s="51" t="str">
        <f>IF(COUNTIFS('食事提供加算(2026.06.01)（非表示）'!$C$2:$C$140,$A104,'食事提供加算(2026.06.01)（非表示）'!$E$2:$E$140,$H104)&gt;0,"●","")</f>
        <v/>
      </c>
      <c r="H104" s="51" t="str">
        <f t="shared" si="1"/>
        <v>23</v>
      </c>
      <c r="I104" s="38" t="s">
        <v>343</v>
      </c>
      <c r="J104" s="35" t="s">
        <v>124</v>
      </c>
      <c r="K104" s="33" t="s">
        <v>1101</v>
      </c>
      <c r="L104" s="38" t="s">
        <v>1522</v>
      </c>
      <c r="M104" s="33" t="s">
        <v>1717</v>
      </c>
      <c r="N104" s="33" t="s">
        <v>795</v>
      </c>
      <c r="O104" s="65">
        <v>44866</v>
      </c>
      <c r="P104" s="65">
        <v>47057</v>
      </c>
      <c r="Q104" s="72"/>
      <c r="R104" s="72"/>
      <c r="S104" s="72"/>
      <c r="T104" s="76" t="str">
        <v>01富山地域</v>
      </c>
      <c r="U104" s="76" t="str">
        <v>28藤ノ木</v>
      </c>
    </row>
    <row r="105" spans="1:21" s="29" customFormat="1" ht="82.5">
      <c r="A105" s="35">
        <v>1650160250</v>
      </c>
      <c r="B105" s="38" t="s">
        <v>926</v>
      </c>
      <c r="C105" s="50" t="s">
        <v>79</v>
      </c>
      <c r="D105" s="33">
        <v>10</v>
      </c>
      <c r="E105" s="35"/>
      <c r="F105" s="51"/>
      <c r="G105" s="51" t="str">
        <f>IF(COUNTIFS('食事提供加算(2026.06.01)（非表示）'!$C$2:$C$140,$A105,'食事提供加算(2026.06.01)（非表示）'!$E$2:$E$140,$H105)&gt;0,"●","")</f>
        <v/>
      </c>
      <c r="H105" s="51" t="str">
        <f t="shared" si="1"/>
        <v>23</v>
      </c>
      <c r="I105" s="38" t="s">
        <v>2101</v>
      </c>
      <c r="J105" s="35"/>
      <c r="K105" s="33" t="s">
        <v>917</v>
      </c>
      <c r="L105" s="38" t="s">
        <v>1360</v>
      </c>
      <c r="M105" s="33" t="s">
        <v>1731</v>
      </c>
      <c r="N105" s="33" t="s">
        <v>1452</v>
      </c>
      <c r="O105" s="65">
        <v>45017</v>
      </c>
      <c r="P105" s="65">
        <v>47208</v>
      </c>
      <c r="Q105" s="72"/>
      <c r="R105" s="72"/>
      <c r="S105" s="72"/>
      <c r="T105" s="76" t="str">
        <v>01富山地域</v>
      </c>
      <c r="U105" s="76" t="str">
        <v>09西田地方</v>
      </c>
    </row>
    <row r="106" spans="1:21" s="29" customFormat="1" ht="82.5">
      <c r="A106" s="34">
        <v>1650160276</v>
      </c>
      <c r="B106" s="41" t="s">
        <v>927</v>
      </c>
      <c r="C106" s="50" t="s">
        <v>79</v>
      </c>
      <c r="D106" s="34">
        <v>10</v>
      </c>
      <c r="E106" s="35"/>
      <c r="F106" s="51"/>
      <c r="G106" s="51" t="str">
        <f>IF(COUNTIFS('食事提供加算(2026.06.01)（非表示）'!$C$2:$C$140,$A106,'食事提供加算(2026.06.01)（非表示）'!$E$2:$E$140,$H106)&gt;0,"●","")</f>
        <v/>
      </c>
      <c r="H106" s="51" t="str">
        <f t="shared" si="1"/>
        <v>23</v>
      </c>
      <c r="I106" s="38" t="s">
        <v>1917</v>
      </c>
      <c r="J106" s="35"/>
      <c r="K106" s="33" t="s">
        <v>624</v>
      </c>
      <c r="L106" s="41" t="s">
        <v>1523</v>
      </c>
      <c r="M106" s="34" t="s">
        <v>1514</v>
      </c>
      <c r="N106" s="33"/>
      <c r="O106" s="66">
        <v>45323</v>
      </c>
      <c r="P106" s="66">
        <v>47514</v>
      </c>
      <c r="Q106" s="72"/>
      <c r="R106" s="72"/>
      <c r="S106" s="72"/>
      <c r="T106" s="76" t="str">
        <v>01富山地域</v>
      </c>
      <c r="U106" s="76" t="str">
        <v>13東部</v>
      </c>
    </row>
    <row r="107" spans="1:21" s="29" customFormat="1" ht="66">
      <c r="A107" s="35">
        <v>1650160334</v>
      </c>
      <c r="B107" s="44" t="s">
        <v>452</v>
      </c>
      <c r="C107" s="50" t="s">
        <v>79</v>
      </c>
      <c r="D107" s="33">
        <v>6</v>
      </c>
      <c r="E107" s="35"/>
      <c r="F107" s="51"/>
      <c r="G107" s="51" t="str">
        <f>IF(COUNTIFS('食事提供加算(2026.06.01)（非表示）'!$C$2:$C$140,$A107,'食事提供加算(2026.06.01)（非表示）'!$E$2:$E$140,$H107)&gt;0,"●","")</f>
        <v/>
      </c>
      <c r="H107" s="51" t="str">
        <f t="shared" si="1"/>
        <v>23</v>
      </c>
      <c r="I107" s="38" t="s">
        <v>1489</v>
      </c>
      <c r="J107" s="35" t="s">
        <v>124</v>
      </c>
      <c r="K107" s="33" t="s">
        <v>1115</v>
      </c>
      <c r="L107" s="38" t="s">
        <v>621</v>
      </c>
      <c r="M107" s="51" t="s">
        <v>558</v>
      </c>
      <c r="N107" s="51" t="s">
        <v>1287</v>
      </c>
      <c r="O107" s="106">
        <v>45383</v>
      </c>
      <c r="P107" s="66">
        <v>47573</v>
      </c>
      <c r="Q107" s="72"/>
      <c r="R107" s="72"/>
      <c r="S107" s="72"/>
      <c r="T107" s="76" t="str">
        <v>01富山地域</v>
      </c>
      <c r="U107" s="76" t="str">
        <v>17五福</v>
      </c>
    </row>
    <row r="108" spans="1:21" s="29" customFormat="1" ht="66">
      <c r="A108" s="34">
        <v>1650160326</v>
      </c>
      <c r="B108" s="40" t="s">
        <v>86</v>
      </c>
      <c r="C108" s="50" t="s">
        <v>79</v>
      </c>
      <c r="D108" s="34">
        <v>20</v>
      </c>
      <c r="E108" s="35"/>
      <c r="F108" s="51"/>
      <c r="G108" s="51" t="str">
        <f>IF(COUNTIFS('食事提供加算(2026.06.01)（非表示）'!$C$2:$C$140,$A108,'食事提供加算(2026.06.01)（非表示）'!$E$2:$E$140,$H108)&gt;0,"●","")</f>
        <v/>
      </c>
      <c r="H108" s="51" t="str">
        <f t="shared" si="1"/>
        <v>23</v>
      </c>
      <c r="I108" s="38" t="s">
        <v>2102</v>
      </c>
      <c r="J108" s="35"/>
      <c r="K108" s="33" t="s">
        <v>1173</v>
      </c>
      <c r="L108" s="40" t="s">
        <v>506</v>
      </c>
      <c r="M108" s="34" t="s">
        <v>1121</v>
      </c>
      <c r="N108" s="33" t="s">
        <v>1959</v>
      </c>
      <c r="O108" s="106">
        <v>45383</v>
      </c>
      <c r="P108" s="66">
        <v>47573</v>
      </c>
      <c r="Q108" s="72"/>
      <c r="R108" s="72"/>
      <c r="S108" s="72"/>
      <c r="T108" s="76" t="str">
        <v>02大沢野地域</v>
      </c>
      <c r="U108" s="76" t="str">
        <v>54大沢野地区</v>
      </c>
    </row>
    <row r="109" spans="1:21" s="29" customFormat="1" ht="132">
      <c r="A109" s="35">
        <v>1650160458</v>
      </c>
      <c r="B109" s="38" t="s">
        <v>154</v>
      </c>
      <c r="C109" s="50" t="s">
        <v>79</v>
      </c>
      <c r="D109" s="33">
        <v>10</v>
      </c>
      <c r="E109" s="35"/>
      <c r="F109" s="51"/>
      <c r="G109" s="51" t="str">
        <f>IF(COUNTIFS('食事提供加算(2026.06.01)（非表示）'!$C$2:$C$140,$A109,'食事提供加算(2026.06.01)（非表示）'!$E$2:$E$140,$H109)&gt;0,"●","")</f>
        <v/>
      </c>
      <c r="H109" s="51" t="str">
        <f t="shared" si="1"/>
        <v>23</v>
      </c>
      <c r="I109" s="38" t="s">
        <v>1069</v>
      </c>
      <c r="J109" s="35"/>
      <c r="K109" s="33" t="s">
        <v>432</v>
      </c>
      <c r="L109" s="38" t="s">
        <v>260</v>
      </c>
      <c r="M109" s="35" t="s">
        <v>1809</v>
      </c>
      <c r="N109" s="35" t="s">
        <v>1978</v>
      </c>
      <c r="O109" s="67">
        <v>45809</v>
      </c>
      <c r="P109" s="67">
        <v>47999</v>
      </c>
      <c r="Q109" s="72"/>
      <c r="R109" s="72"/>
      <c r="S109" s="72"/>
      <c r="T109" s="76" t="str">
        <v>01富山地域</v>
      </c>
      <c r="U109" s="76" t="str">
        <v>01総曲輪</v>
      </c>
    </row>
    <row r="110" spans="1:21" s="29" customFormat="1" ht="165">
      <c r="A110" s="35">
        <v>1650160482</v>
      </c>
      <c r="B110" s="38" t="s">
        <v>930</v>
      </c>
      <c r="C110" s="50" t="s">
        <v>79</v>
      </c>
      <c r="D110" s="33">
        <v>10</v>
      </c>
      <c r="E110" s="35"/>
      <c r="F110" s="51"/>
      <c r="G110" s="51" t="str">
        <f>IF(COUNTIFS('食事提供加算(2026.06.01)（非表示）'!$C$2:$C$140,$A110,'食事提供加算(2026.06.01)（非表示）'!$E$2:$E$140,$H110)&gt;0,"●","")</f>
        <v/>
      </c>
      <c r="H110" s="51" t="str">
        <f t="shared" si="1"/>
        <v>23</v>
      </c>
      <c r="I110" s="38" t="s">
        <v>2043</v>
      </c>
      <c r="J110" s="35"/>
      <c r="K110" s="33" t="s">
        <v>1154</v>
      </c>
      <c r="L110" s="38" t="s">
        <v>1066</v>
      </c>
      <c r="M110" s="35" t="s">
        <v>1810</v>
      </c>
      <c r="N110" s="35" t="s">
        <v>1979</v>
      </c>
      <c r="O110" s="67">
        <v>45809</v>
      </c>
      <c r="P110" s="67">
        <v>47999</v>
      </c>
      <c r="Q110" s="72"/>
      <c r="R110" s="72"/>
      <c r="S110" s="72"/>
      <c r="T110" s="76" t="str">
        <v>01富山地域</v>
      </c>
      <c r="U110" s="76" t="str">
        <v>02愛宕</v>
      </c>
    </row>
    <row r="111" spans="1:21" s="29" customFormat="1" ht="82.5">
      <c r="A111" s="35">
        <v>1650160466</v>
      </c>
      <c r="B111" s="38" t="s">
        <v>371</v>
      </c>
      <c r="C111" s="50" t="s">
        <v>79</v>
      </c>
      <c r="D111" s="33">
        <v>10</v>
      </c>
      <c r="E111" s="35"/>
      <c r="F111" s="51"/>
      <c r="G111" s="51" t="str">
        <f>IF(COUNTIFS('食事提供加算(2026.06.01)（非表示）'!$C$2:$C$140,$A111,'食事提供加算(2026.06.01)（非表示）'!$E$2:$E$140,$H111)&gt;0,"●","")</f>
        <v/>
      </c>
      <c r="H111" s="51" t="str">
        <f t="shared" si="1"/>
        <v>23</v>
      </c>
      <c r="I111" s="38" t="s">
        <v>2043</v>
      </c>
      <c r="J111" s="35"/>
      <c r="K111" s="33" t="s">
        <v>453</v>
      </c>
      <c r="L111" s="38" t="s">
        <v>1524</v>
      </c>
      <c r="M111" s="35" t="s">
        <v>1812</v>
      </c>
      <c r="N111" s="35" t="s">
        <v>1845</v>
      </c>
      <c r="O111" s="105">
        <v>45809</v>
      </c>
      <c r="P111" s="67">
        <v>47999</v>
      </c>
      <c r="Q111" s="72"/>
      <c r="R111" s="72"/>
      <c r="S111" s="72"/>
      <c r="T111" s="76" t="str">
        <v>01富山地域</v>
      </c>
      <c r="U111" s="59" t="str">
        <v>02愛宕</v>
      </c>
    </row>
    <row r="112" spans="1:21" s="29" customFormat="1" ht="82.5">
      <c r="A112" s="35">
        <v>1650160474</v>
      </c>
      <c r="B112" s="38" t="s">
        <v>647</v>
      </c>
      <c r="C112" s="50" t="s">
        <v>79</v>
      </c>
      <c r="D112" s="33">
        <v>10</v>
      </c>
      <c r="E112" s="35"/>
      <c r="F112" s="51"/>
      <c r="G112" s="51" t="str">
        <f>IF(COUNTIFS('食事提供加算(2026.06.01)（非表示）'!$C$2:$C$140,$A112,'食事提供加算(2026.06.01)（非表示）'!$E$2:$E$140,$H112)&gt;0,"●","")</f>
        <v/>
      </c>
      <c r="H112" s="51" t="str">
        <f t="shared" si="1"/>
        <v>23</v>
      </c>
      <c r="I112" s="38" t="s">
        <v>2043</v>
      </c>
      <c r="J112" s="35" t="s">
        <v>124</v>
      </c>
      <c r="K112" s="33" t="s">
        <v>453</v>
      </c>
      <c r="L112" s="38" t="s">
        <v>1525</v>
      </c>
      <c r="M112" s="33" t="s">
        <v>548</v>
      </c>
      <c r="N112" s="33" t="s">
        <v>1823</v>
      </c>
      <c r="O112" s="65">
        <v>45809</v>
      </c>
      <c r="P112" s="65">
        <v>47999</v>
      </c>
      <c r="Q112" s="72"/>
      <c r="R112" s="72"/>
      <c r="S112" s="72"/>
      <c r="T112" s="76" t="str">
        <v>01富山地域</v>
      </c>
      <c r="U112" s="59" t="str">
        <v>02愛宕</v>
      </c>
    </row>
    <row r="113" spans="1:21" s="29" customFormat="1" ht="165">
      <c r="A113" s="35">
        <v>1650160136</v>
      </c>
      <c r="B113" s="38" t="s">
        <v>856</v>
      </c>
      <c r="C113" s="50" t="s">
        <v>79</v>
      </c>
      <c r="D113" s="33">
        <v>10</v>
      </c>
      <c r="E113" s="35"/>
      <c r="F113" s="51"/>
      <c r="G113" s="51" t="str">
        <f>IF(COUNTIFS('食事提供加算(2026.06.01)（非表示）'!$C$2:$C$140,$A113,'食事提供加算(2026.06.01)（非表示）'!$E$2:$E$140,$H113)&gt;0,"●","")</f>
        <v/>
      </c>
      <c r="H113" s="51" t="str">
        <f t="shared" si="1"/>
        <v>23</v>
      </c>
      <c r="I113" s="38" t="s">
        <v>1934</v>
      </c>
      <c r="J113" s="35" t="s">
        <v>124</v>
      </c>
      <c r="K113" s="33" t="s">
        <v>1212</v>
      </c>
      <c r="L113" s="38" t="s">
        <v>1527</v>
      </c>
      <c r="M113" s="35" t="s">
        <v>1813</v>
      </c>
      <c r="N113" s="35" t="s">
        <v>1964</v>
      </c>
      <c r="O113" s="105">
        <v>44287</v>
      </c>
      <c r="P113" s="67">
        <v>46477</v>
      </c>
      <c r="Q113" s="72"/>
      <c r="R113" s="72"/>
      <c r="S113" s="72"/>
      <c r="T113" s="76" t="str">
        <v>05婦中地域</v>
      </c>
      <c r="U113" s="59" t="str">
        <v>69速星地区</v>
      </c>
    </row>
    <row r="114" spans="1:21" s="29" customFormat="1" ht="82.5">
      <c r="A114" s="34">
        <v>1650160284</v>
      </c>
      <c r="B114" s="40" t="s">
        <v>887</v>
      </c>
      <c r="C114" s="50" t="s">
        <v>79</v>
      </c>
      <c r="D114" s="34">
        <v>10</v>
      </c>
      <c r="E114" s="35"/>
      <c r="F114" s="51"/>
      <c r="G114" s="51" t="str">
        <f>IF(COUNTIFS('食事提供加算(2026.06.01)（非表示）'!$C$2:$C$140,$A114,'食事提供加算(2026.06.01)（非表示）'!$E$2:$E$140,$H114)&gt;0,"●","")</f>
        <v/>
      </c>
      <c r="H114" s="51" t="str">
        <f t="shared" si="1"/>
        <v>23</v>
      </c>
      <c r="I114" s="38" t="s">
        <v>1290</v>
      </c>
      <c r="J114" s="35"/>
      <c r="K114" s="33" t="s">
        <v>1128</v>
      </c>
      <c r="L114" s="40" t="s">
        <v>258</v>
      </c>
      <c r="M114" s="34" t="s">
        <v>1814</v>
      </c>
      <c r="N114" s="33" t="s">
        <v>320</v>
      </c>
      <c r="O114" s="106">
        <v>45383</v>
      </c>
      <c r="P114" s="66">
        <v>47573</v>
      </c>
      <c r="Q114" s="72"/>
      <c r="R114" s="72"/>
      <c r="S114" s="72"/>
      <c r="T114" s="76" t="str">
        <v>01富山地域</v>
      </c>
      <c r="U114" s="59" t="str">
        <v>25広田</v>
      </c>
    </row>
    <row r="115" spans="1:21" s="29" customFormat="1" ht="82.5">
      <c r="A115" s="34">
        <v>1650160318</v>
      </c>
      <c r="B115" s="40" t="s">
        <v>934</v>
      </c>
      <c r="C115" s="50" t="s">
        <v>79</v>
      </c>
      <c r="D115" s="34">
        <v>10</v>
      </c>
      <c r="E115" s="35"/>
      <c r="F115" s="51"/>
      <c r="G115" s="51" t="str">
        <f>IF(COUNTIFS('食事提供加算(2026.06.01)（非表示）'!$C$2:$C$140,$A115,'食事提供加算(2026.06.01)（非表示）'!$E$2:$E$140,$H115)&gt;0,"●","")</f>
        <v/>
      </c>
      <c r="H115" s="51" t="str">
        <f t="shared" si="1"/>
        <v>23</v>
      </c>
      <c r="I115" s="38" t="s">
        <v>2103</v>
      </c>
      <c r="J115" s="35" t="s">
        <v>124</v>
      </c>
      <c r="K115" s="33" t="s">
        <v>550</v>
      </c>
      <c r="L115" s="40" t="s">
        <v>691</v>
      </c>
      <c r="M115" s="34" t="s">
        <v>1725</v>
      </c>
      <c r="N115" s="33"/>
      <c r="O115" s="106">
        <v>45383</v>
      </c>
      <c r="P115" s="66">
        <v>47573</v>
      </c>
      <c r="Q115" s="72"/>
      <c r="R115" s="72"/>
      <c r="S115" s="72"/>
      <c r="T115" s="76" t="str">
        <v>01富山地域</v>
      </c>
      <c r="U115" s="59" t="str">
        <v>15奥田北</v>
      </c>
    </row>
    <row r="116" spans="1:21" s="29" customFormat="1" ht="66">
      <c r="A116" s="34">
        <v>1650160367</v>
      </c>
      <c r="B116" s="40" t="s">
        <v>935</v>
      </c>
      <c r="C116" s="50" t="s">
        <v>79</v>
      </c>
      <c r="D116" s="34">
        <v>10</v>
      </c>
      <c r="E116" s="35"/>
      <c r="F116" s="51"/>
      <c r="G116" s="51" t="str">
        <f>IF(COUNTIFS('食事提供加算(2026.06.01)（非表示）'!$C$2:$C$140,$A116,'食事提供加算(2026.06.01)（非表示）'!$E$2:$E$140,$H116)&gt;0,"●","")</f>
        <v/>
      </c>
      <c r="H116" s="51" t="str">
        <f t="shared" si="1"/>
        <v>23</v>
      </c>
      <c r="I116" s="38" t="s">
        <v>677</v>
      </c>
      <c r="J116" s="35"/>
      <c r="K116" s="33" t="s">
        <v>882</v>
      </c>
      <c r="L116" s="40" t="s">
        <v>1529</v>
      </c>
      <c r="M116" s="34" t="s">
        <v>1815</v>
      </c>
      <c r="N116" s="33" t="s">
        <v>1043</v>
      </c>
      <c r="O116" s="106">
        <v>45505</v>
      </c>
      <c r="P116" s="66">
        <v>47695</v>
      </c>
      <c r="Q116" s="72"/>
      <c r="R116" s="72"/>
      <c r="S116" s="72"/>
      <c r="T116" s="76" t="str">
        <v>01富山地域</v>
      </c>
      <c r="U116" s="59" t="str">
        <v>35月岡</v>
      </c>
    </row>
    <row r="117" spans="1:21" s="29" customFormat="1" ht="66">
      <c r="A117" s="34">
        <v>1650160425</v>
      </c>
      <c r="B117" s="40" t="s">
        <v>821</v>
      </c>
      <c r="C117" s="50" t="s">
        <v>79</v>
      </c>
      <c r="D117" s="34">
        <v>10</v>
      </c>
      <c r="E117" s="35"/>
      <c r="F117" s="51"/>
      <c r="G117" s="51" t="str">
        <f>IF(COUNTIFS('食事提供加算(2026.06.01)（非表示）'!$C$2:$C$140,$A117,'食事提供加算(2026.06.01)（非表示）'!$E$2:$E$140,$H117)&gt;0,"●","")</f>
        <v/>
      </c>
      <c r="H117" s="51" t="str">
        <f t="shared" si="1"/>
        <v>23</v>
      </c>
      <c r="I117" s="38" t="s">
        <v>1917</v>
      </c>
      <c r="J117" s="35" t="s">
        <v>124</v>
      </c>
      <c r="K117" s="33" t="s">
        <v>1157</v>
      </c>
      <c r="L117" s="40" t="s">
        <v>541</v>
      </c>
      <c r="M117" s="34" t="s">
        <v>1816</v>
      </c>
      <c r="N117" s="33"/>
      <c r="O117" s="106">
        <v>45748</v>
      </c>
      <c r="P117" s="66">
        <v>47938</v>
      </c>
      <c r="Q117" s="72"/>
      <c r="R117" s="72"/>
      <c r="S117" s="72"/>
      <c r="T117" s="76" t="str">
        <v>01富山地域</v>
      </c>
      <c r="U117" s="59" t="str">
        <v>14奥田</v>
      </c>
    </row>
    <row r="118" spans="1:21" s="29" customFormat="1" ht="66">
      <c r="A118" s="35">
        <v>1650160037</v>
      </c>
      <c r="B118" s="38" t="s">
        <v>938</v>
      </c>
      <c r="C118" s="50" t="s">
        <v>79</v>
      </c>
      <c r="D118" s="33">
        <v>10</v>
      </c>
      <c r="E118" s="35"/>
      <c r="F118" s="51"/>
      <c r="G118" s="51" t="str">
        <f>IF(COUNTIFS('食事提供加算(2026.06.01)（非表示）'!$C$2:$C$140,$A118,'食事提供加算(2026.06.01)（非表示）'!$E$2:$E$140,$H118)&gt;0,"●","")</f>
        <v/>
      </c>
      <c r="H118" s="51" t="str">
        <f t="shared" si="1"/>
        <v>23</v>
      </c>
      <c r="I118" s="38" t="s">
        <v>1014</v>
      </c>
      <c r="J118" s="35"/>
      <c r="K118" s="33" t="s">
        <v>1158</v>
      </c>
      <c r="L118" s="38" t="s">
        <v>1517</v>
      </c>
      <c r="M118" s="35" t="s">
        <v>1817</v>
      </c>
      <c r="N118" s="35" t="s">
        <v>897</v>
      </c>
      <c r="O118" s="105">
        <v>43831</v>
      </c>
      <c r="P118" s="67">
        <v>48213</v>
      </c>
      <c r="Q118" s="72"/>
      <c r="R118" s="72"/>
      <c r="S118" s="72"/>
      <c r="T118" s="76" t="str">
        <v>02大沢野地域</v>
      </c>
      <c r="U118" s="76" t="str">
        <v>55大久保地区</v>
      </c>
    </row>
    <row r="119" spans="1:21" s="29" customFormat="1" ht="66">
      <c r="A119" s="35">
        <v>1650160573</v>
      </c>
      <c r="B119" s="39" t="s">
        <v>904</v>
      </c>
      <c r="C119" s="50" t="s">
        <v>79</v>
      </c>
      <c r="D119" s="33">
        <v>10</v>
      </c>
      <c r="E119" s="35"/>
      <c r="F119" s="51"/>
      <c r="G119" s="51" t="str">
        <f>IF(COUNTIFS('食事提供加算(2026.06.01)（非表示）'!$C$2:$C$140,$A119,'食事提供加算(2026.06.01)（非表示）'!$E$2:$E$140,$H119)&gt;0,"●","")</f>
        <v/>
      </c>
      <c r="H119" s="51" t="str">
        <f t="shared" si="1"/>
        <v>23</v>
      </c>
      <c r="I119" s="39" t="s">
        <v>1649</v>
      </c>
      <c r="J119" s="35"/>
      <c r="K119" s="51" t="s">
        <v>1074</v>
      </c>
      <c r="L119" s="39" t="s">
        <v>943</v>
      </c>
      <c r="M119" s="54" t="s">
        <v>1818</v>
      </c>
      <c r="N119" s="35"/>
      <c r="O119" s="105">
        <v>46113</v>
      </c>
      <c r="P119" s="108">
        <v>48304</v>
      </c>
      <c r="Q119" s="72"/>
      <c r="R119" s="72"/>
      <c r="S119" s="72"/>
      <c r="T119" s="76" t="str">
        <v>01富山地域</v>
      </c>
      <c r="U119" s="76" t="str">
        <v>25広田</v>
      </c>
    </row>
    <row r="120" spans="1:21" s="29" customFormat="1" ht="66">
      <c r="A120" s="35">
        <v>1650160557</v>
      </c>
      <c r="B120" s="39" t="s">
        <v>174</v>
      </c>
      <c r="C120" s="50" t="s">
        <v>79</v>
      </c>
      <c r="D120" s="33">
        <v>10</v>
      </c>
      <c r="E120" s="35"/>
      <c r="F120" s="51"/>
      <c r="G120" s="51" t="str">
        <f>IF(COUNTIFS('食事提供加算(2026.06.01)（非表示）'!$C$2:$C$140,$A120,'食事提供加算(2026.06.01)（非表示）'!$E$2:$E$140,$H120)&gt;0,"●","")</f>
        <v/>
      </c>
      <c r="H120" s="51" t="str">
        <f t="shared" si="1"/>
        <v>23</v>
      </c>
      <c r="I120" s="39" t="s">
        <v>2104</v>
      </c>
      <c r="J120" s="35"/>
      <c r="K120" s="51" t="s">
        <v>1236</v>
      </c>
      <c r="L120" s="39" t="s">
        <v>1355</v>
      </c>
      <c r="M120" s="54" t="s">
        <v>901</v>
      </c>
      <c r="N120" s="35"/>
      <c r="O120" s="105">
        <v>46113</v>
      </c>
      <c r="P120" s="108">
        <v>48304</v>
      </c>
      <c r="Q120" s="72"/>
      <c r="R120" s="72"/>
      <c r="S120" s="72"/>
      <c r="T120" s="76" t="str">
        <v>01富山地域</v>
      </c>
      <c r="U120" s="76" t="str">
        <v>24豊田</v>
      </c>
    </row>
    <row r="121" spans="1:21" s="29" customFormat="1" ht="66">
      <c r="A121" s="35">
        <v>1650160581</v>
      </c>
      <c r="B121" s="39" t="s">
        <v>942</v>
      </c>
      <c r="C121" s="50" t="s">
        <v>79</v>
      </c>
      <c r="D121" s="33">
        <v>10</v>
      </c>
      <c r="E121" s="35"/>
      <c r="F121" s="51"/>
      <c r="G121" s="51" t="str">
        <f>IF(COUNTIFS('食事提供加算(2026.06.01)（非表示）'!$C$2:$C$140,$A121,'食事提供加算(2026.06.01)（非表示）'!$E$2:$E$140,$H121)&gt;0,"●","")</f>
        <v/>
      </c>
      <c r="H121" s="51" t="str">
        <f t="shared" si="1"/>
        <v>23</v>
      </c>
      <c r="I121" s="39" t="s">
        <v>2105</v>
      </c>
      <c r="J121" s="35"/>
      <c r="K121" s="51" t="s">
        <v>845</v>
      </c>
      <c r="L121" s="39" t="s">
        <v>1392</v>
      </c>
      <c r="M121" s="54" t="s">
        <v>1506</v>
      </c>
      <c r="N121" s="35"/>
      <c r="O121" s="107" t="s">
        <v>2130</v>
      </c>
      <c r="P121" s="108">
        <v>48304</v>
      </c>
      <c r="Q121" s="72"/>
      <c r="R121" s="72"/>
      <c r="S121" s="72"/>
      <c r="T121" s="76" t="str">
        <v>01富山地域</v>
      </c>
      <c r="U121" s="76" t="str">
        <v>16桜谷</v>
      </c>
    </row>
    <row r="122" spans="1:21" s="29" customFormat="1" ht="66">
      <c r="A122" s="35">
        <v>1650160565</v>
      </c>
      <c r="B122" s="39" t="s">
        <v>687</v>
      </c>
      <c r="C122" s="50" t="s">
        <v>79</v>
      </c>
      <c r="D122" s="33">
        <v>10</v>
      </c>
      <c r="E122" s="35"/>
      <c r="F122" s="51"/>
      <c r="G122" s="51" t="str">
        <f>IF(COUNTIFS('食事提供加算(2026.06.01)（非表示）'!$C$2:$C$140,$A122,'食事提供加算(2026.06.01)（非表示）'!$E$2:$E$140,$H122)&gt;0,"●","")</f>
        <v/>
      </c>
      <c r="H122" s="51" t="str">
        <f t="shared" si="1"/>
        <v>23</v>
      </c>
      <c r="I122" s="39" t="s">
        <v>1672</v>
      </c>
      <c r="J122" s="35"/>
      <c r="K122" s="51" t="s">
        <v>736</v>
      </c>
      <c r="L122" s="39" t="s">
        <v>744</v>
      </c>
      <c r="M122" s="54" t="s">
        <v>1819</v>
      </c>
      <c r="N122" s="54" t="s">
        <v>919</v>
      </c>
      <c r="O122" s="107">
        <v>46113</v>
      </c>
      <c r="P122" s="108">
        <v>48304</v>
      </c>
      <c r="Q122" s="72"/>
      <c r="R122" s="72"/>
      <c r="S122" s="72"/>
      <c r="T122" s="76" t="str">
        <v>01富山地域</v>
      </c>
      <c r="U122" s="76" t="str">
        <v>14奥田</v>
      </c>
    </row>
    <row r="123" spans="1:21" s="29" customFormat="1" ht="82.5">
      <c r="A123" s="35">
        <v>1650160623</v>
      </c>
      <c r="B123" s="39" t="s">
        <v>253</v>
      </c>
      <c r="C123" s="50" t="s">
        <v>79</v>
      </c>
      <c r="D123" s="33">
        <v>10</v>
      </c>
      <c r="E123" s="35"/>
      <c r="F123" s="51"/>
      <c r="G123" s="51" t="str">
        <f>IF(COUNTIFS('食事提供加算(2026.06.01)（非表示）'!$C$2:$C$140,$A123,'食事提供加算(2026.06.01)（非表示）'!$E$2:$E$140,$H123)&gt;0,"●","")</f>
        <v/>
      </c>
      <c r="H123" s="51" t="str">
        <f t="shared" si="1"/>
        <v>23</v>
      </c>
      <c r="I123" s="39" t="s">
        <v>1093</v>
      </c>
      <c r="J123" s="35"/>
      <c r="K123" s="51" t="s">
        <v>1212</v>
      </c>
      <c r="L123" s="39" t="s">
        <v>1531</v>
      </c>
      <c r="M123" s="54" t="s">
        <v>1145</v>
      </c>
      <c r="N123" s="54" t="s">
        <v>860</v>
      </c>
      <c r="O123" s="107">
        <v>46143</v>
      </c>
      <c r="P123" s="108">
        <v>48334</v>
      </c>
      <c r="Q123" s="72"/>
      <c r="R123" s="72"/>
      <c r="S123" s="72"/>
      <c r="T123" s="76" t="str">
        <v>05婦中地域</v>
      </c>
      <c r="U123" s="76" t="str">
        <v>69速星地区</v>
      </c>
    </row>
    <row r="124" spans="1:21" s="29" customFormat="1" ht="82.5">
      <c r="A124" s="35">
        <v>1650100025</v>
      </c>
      <c r="B124" s="44" t="s">
        <v>25</v>
      </c>
      <c r="C124" s="50" t="s">
        <v>62</v>
      </c>
      <c r="D124" s="52"/>
      <c r="E124" s="35"/>
      <c r="F124" s="51"/>
      <c r="G124" s="51" t="str">
        <f>IF(COUNTIFS('食事提供加算(2026.06.01)（非表示）'!$C$2:$C$140,$A124,'食事提供加算(2026.06.01)（非表示）'!$E$2:$E$140,$H124)&gt;0,"●","")</f>
        <v/>
      </c>
      <c r="H124" s="51" t="str">
        <f t="shared" si="1"/>
        <v>24</v>
      </c>
      <c r="I124" s="38" t="s">
        <v>2080</v>
      </c>
      <c r="J124" s="35"/>
      <c r="K124" s="103" t="s">
        <v>1211</v>
      </c>
      <c r="L124" s="38" t="s">
        <v>443</v>
      </c>
      <c r="M124" s="103" t="s">
        <v>783</v>
      </c>
      <c r="N124" s="103" t="s">
        <v>1958</v>
      </c>
      <c r="O124" s="105">
        <v>41030</v>
      </c>
      <c r="P124" s="67">
        <v>47938</v>
      </c>
      <c r="Q124" s="72"/>
      <c r="R124" s="72"/>
      <c r="S124" s="44"/>
      <c r="T124" s="76" t="str">
        <v>01富山地域</v>
      </c>
      <c r="U124" s="76" t="str">
        <v>16桜谷</v>
      </c>
    </row>
    <row r="125" spans="1:21" s="29" customFormat="1" ht="115.5">
      <c r="A125" s="35">
        <v>1650100033</v>
      </c>
      <c r="B125" s="38" t="s">
        <v>944</v>
      </c>
      <c r="C125" s="50" t="s">
        <v>62</v>
      </c>
      <c r="D125" s="52"/>
      <c r="E125" s="35"/>
      <c r="F125" s="51"/>
      <c r="G125" s="51" t="str">
        <f>IF(COUNTIFS('食事提供加算(2026.06.01)（非表示）'!$C$2:$C$140,$A125,'食事提供加算(2026.06.01)（非表示）'!$E$2:$E$140,$H125)&gt;0,"●","")</f>
        <v/>
      </c>
      <c r="H125" s="51" t="str">
        <f t="shared" si="1"/>
        <v>24</v>
      </c>
      <c r="I125" s="38" t="s">
        <v>2017</v>
      </c>
      <c r="J125" s="35"/>
      <c r="K125" s="33" t="s">
        <v>1106</v>
      </c>
      <c r="L125" s="38" t="s">
        <v>1324</v>
      </c>
      <c r="M125" s="35" t="s">
        <v>1617</v>
      </c>
      <c r="N125" s="35" t="s">
        <v>1882</v>
      </c>
      <c r="O125" s="105">
        <v>42095</v>
      </c>
      <c r="P125" s="67">
        <v>46477</v>
      </c>
      <c r="Q125" s="72"/>
      <c r="R125" s="72"/>
      <c r="S125" s="44"/>
      <c r="T125" s="76" t="str">
        <v>01富山地域</v>
      </c>
      <c r="U125" s="76" t="str">
        <v>23針原</v>
      </c>
    </row>
    <row r="126" spans="1:21" s="29" customFormat="1" ht="82.5">
      <c r="A126" s="35">
        <v>1650160193</v>
      </c>
      <c r="B126" s="38" t="s">
        <v>864</v>
      </c>
      <c r="C126" s="50" t="s">
        <v>62</v>
      </c>
      <c r="D126" s="52"/>
      <c r="E126" s="35"/>
      <c r="F126" s="51"/>
      <c r="G126" s="51" t="str">
        <f>IF(COUNTIFS('食事提供加算(2026.06.01)（非表示）'!$C$2:$C$140,$A126,'食事提供加算(2026.06.01)（非表示）'!$E$2:$E$140,$H126)&gt;0,"●","")</f>
        <v/>
      </c>
      <c r="H126" s="51" t="str">
        <f t="shared" si="1"/>
        <v>24</v>
      </c>
      <c r="I126" s="38" t="s">
        <v>1934</v>
      </c>
      <c r="J126" s="35" t="s">
        <v>124</v>
      </c>
      <c r="K126" s="33" t="s">
        <v>1212</v>
      </c>
      <c r="L126" s="38" t="s">
        <v>1486</v>
      </c>
      <c r="M126" s="35" t="s">
        <v>802</v>
      </c>
      <c r="N126" s="35" t="s">
        <v>1964</v>
      </c>
      <c r="O126" s="105">
        <v>44774</v>
      </c>
      <c r="P126" s="67">
        <v>46965</v>
      </c>
      <c r="Q126" s="72"/>
      <c r="R126" s="72"/>
      <c r="S126" s="44"/>
      <c r="T126" s="76" t="str">
        <v>05婦中地域</v>
      </c>
      <c r="U126" s="76" t="str">
        <v>69速星地区</v>
      </c>
    </row>
    <row r="127" spans="1:21" s="29" customFormat="1" ht="165">
      <c r="A127" s="34">
        <v>1650160136</v>
      </c>
      <c r="B127" s="41" t="s">
        <v>856</v>
      </c>
      <c r="C127" s="50" t="s">
        <v>62</v>
      </c>
      <c r="D127" s="34"/>
      <c r="E127" s="35"/>
      <c r="F127" s="51"/>
      <c r="G127" s="51" t="str">
        <f>IF(COUNTIFS('食事提供加算(2026.06.01)（非表示）'!$C$2:$C$140,$A127,'食事提供加算(2026.06.01)（非表示）'!$E$2:$E$140,$H127)&gt;0,"●","")</f>
        <v/>
      </c>
      <c r="H127" s="51" t="str">
        <f t="shared" si="1"/>
        <v>24</v>
      </c>
      <c r="I127" s="38" t="s">
        <v>1934</v>
      </c>
      <c r="J127" s="35" t="s">
        <v>124</v>
      </c>
      <c r="K127" s="33" t="s">
        <v>1212</v>
      </c>
      <c r="L127" s="38" t="s">
        <v>1527</v>
      </c>
      <c r="M127" s="35" t="s">
        <v>1813</v>
      </c>
      <c r="N127" s="35" t="s">
        <v>1964</v>
      </c>
      <c r="O127" s="106">
        <v>45017</v>
      </c>
      <c r="P127" s="66">
        <v>47208</v>
      </c>
      <c r="Q127" s="72"/>
      <c r="R127" s="72"/>
      <c r="S127" s="44"/>
      <c r="T127" s="76" t="str">
        <v>05婦中地域</v>
      </c>
      <c r="U127" s="76" t="str">
        <v>69速星地区</v>
      </c>
    </row>
    <row r="128" spans="1:21" s="29" customFormat="1" ht="82.5">
      <c r="A128" s="34">
        <v>1650160110</v>
      </c>
      <c r="B128" s="41" t="s">
        <v>894</v>
      </c>
      <c r="C128" s="50" t="s">
        <v>62</v>
      </c>
      <c r="D128" s="34"/>
      <c r="E128" s="35"/>
      <c r="F128" s="51"/>
      <c r="G128" s="51" t="str">
        <f>IF(COUNTIFS('食事提供加算(2026.06.01)（非表示）'!$C$2:$C$140,$A128,'食事提供加算(2026.06.01)（非表示）'!$E$2:$E$140,$H128)&gt;0,"●","")</f>
        <v/>
      </c>
      <c r="H128" s="51" t="str">
        <f t="shared" si="1"/>
        <v>24</v>
      </c>
      <c r="I128" s="38" t="s">
        <v>1594</v>
      </c>
      <c r="J128" s="35" t="s">
        <v>124</v>
      </c>
      <c r="K128" s="33" t="s">
        <v>1226</v>
      </c>
      <c r="L128" s="38" t="s">
        <v>158</v>
      </c>
      <c r="M128" s="35" t="s">
        <v>1791</v>
      </c>
      <c r="N128" s="35" t="s">
        <v>478</v>
      </c>
      <c r="O128" s="106">
        <v>45017</v>
      </c>
      <c r="P128" s="66">
        <v>47208</v>
      </c>
      <c r="Q128" s="72"/>
      <c r="R128" s="72"/>
      <c r="S128" s="44"/>
      <c r="T128" s="76" t="str">
        <v>01富山地域</v>
      </c>
      <c r="U128" s="76" t="str">
        <v>22浜黒崎</v>
      </c>
    </row>
    <row r="129" spans="1:21" s="29" customFormat="1" ht="148.5">
      <c r="A129" s="35">
        <v>1650160144</v>
      </c>
      <c r="B129" s="38" t="s">
        <v>948</v>
      </c>
      <c r="C129" s="50" t="s">
        <v>62</v>
      </c>
      <c r="D129" s="51" t="s">
        <v>2151</v>
      </c>
      <c r="E129" s="35"/>
      <c r="F129" s="51"/>
      <c r="G129" s="51" t="str">
        <f>IF(COUNTIFS('食事提供加算(2026.06.01)（非表示）'!$C$2:$C$140,$A129,'食事提供加算(2026.06.01)（非表示）'!$E$2:$E$140,$H129)&gt;0,"●","")</f>
        <v/>
      </c>
      <c r="H129" s="51" t="str">
        <f t="shared" si="1"/>
        <v>24</v>
      </c>
      <c r="I129" s="39" t="s">
        <v>2086</v>
      </c>
      <c r="J129" s="35" t="s">
        <v>124</v>
      </c>
      <c r="K129" s="33" t="s">
        <v>1047</v>
      </c>
      <c r="L129" s="38" t="s">
        <v>1484</v>
      </c>
      <c r="M129" s="35" t="s">
        <v>662</v>
      </c>
      <c r="N129" s="35" t="s">
        <v>1118</v>
      </c>
      <c r="O129" s="106">
        <v>45108</v>
      </c>
      <c r="P129" s="66">
        <v>47299</v>
      </c>
      <c r="Q129" s="72"/>
      <c r="R129" s="72"/>
      <c r="S129" s="44"/>
      <c r="T129" s="76" t="str">
        <v>01富山地域</v>
      </c>
      <c r="U129" s="76" t="str">
        <v>10光陽</v>
      </c>
    </row>
    <row r="130" spans="1:21" s="29" customFormat="1" ht="82.5">
      <c r="A130" s="34">
        <v>1650160292</v>
      </c>
      <c r="B130" s="40" t="s">
        <v>898</v>
      </c>
      <c r="C130" s="50" t="s">
        <v>62</v>
      </c>
      <c r="D130" s="34"/>
      <c r="E130" s="35"/>
      <c r="F130" s="51"/>
      <c r="G130" s="51" t="str">
        <f>IF(COUNTIFS('食事提供加算(2026.06.01)（非表示）'!$C$2:$C$140,$A130,'食事提供加算(2026.06.01)（非表示）'!$E$2:$E$140,$H130)&gt;0,"●","")</f>
        <v/>
      </c>
      <c r="H130" s="51" t="str">
        <f t="shared" ref="H130:H193" si="2">LEFT(C130,2)</f>
        <v>24</v>
      </c>
      <c r="I130" s="38" t="s">
        <v>1594</v>
      </c>
      <c r="J130" s="35" t="s">
        <v>124</v>
      </c>
      <c r="K130" s="33" t="s">
        <v>1226</v>
      </c>
      <c r="L130" s="38" t="s">
        <v>158</v>
      </c>
      <c r="M130" s="35" t="s">
        <v>1791</v>
      </c>
      <c r="N130" s="35" t="s">
        <v>478</v>
      </c>
      <c r="O130" s="106">
        <v>45383</v>
      </c>
      <c r="P130" s="66">
        <v>47573</v>
      </c>
      <c r="Q130" s="72"/>
      <c r="R130" s="72"/>
      <c r="S130" s="44"/>
      <c r="T130" s="76" t="str">
        <v>01富山地域</v>
      </c>
      <c r="U130" s="59" t="str">
        <v>22浜黒崎</v>
      </c>
    </row>
    <row r="131" spans="1:21" s="29" customFormat="1" ht="132">
      <c r="A131" s="34">
        <v>1650160300</v>
      </c>
      <c r="B131" s="40" t="s">
        <v>332</v>
      </c>
      <c r="C131" s="50" t="s">
        <v>62</v>
      </c>
      <c r="D131" s="34"/>
      <c r="E131" s="35"/>
      <c r="F131" s="51"/>
      <c r="G131" s="51" t="str">
        <f>IF(COUNTIFS('食事提供加算(2026.06.01)（非表示）'!$C$2:$C$140,$A131,'食事提供加算(2026.06.01)（非表示）'!$E$2:$E$140,$H131)&gt;0,"●","")</f>
        <v/>
      </c>
      <c r="H131" s="51" t="str">
        <f t="shared" si="2"/>
        <v>24</v>
      </c>
      <c r="I131" s="38" t="s">
        <v>2086</v>
      </c>
      <c r="J131" s="35" t="s">
        <v>124</v>
      </c>
      <c r="K131" s="33" t="s">
        <v>140</v>
      </c>
      <c r="L131" s="40" t="s">
        <v>1488</v>
      </c>
      <c r="M131" s="34" t="s">
        <v>1027</v>
      </c>
      <c r="N131" s="33" t="s">
        <v>1298</v>
      </c>
      <c r="O131" s="106">
        <v>45383</v>
      </c>
      <c r="P131" s="66">
        <v>47573</v>
      </c>
      <c r="Q131" s="72"/>
      <c r="R131" s="72"/>
      <c r="S131" s="72"/>
      <c r="T131" s="76" t="str">
        <v>01富山地域</v>
      </c>
      <c r="U131" s="59" t="str">
        <v>08星井町</v>
      </c>
    </row>
    <row r="132" spans="1:21" s="29" customFormat="1" ht="82.5">
      <c r="A132" s="34">
        <v>1650160276</v>
      </c>
      <c r="B132" s="40" t="s">
        <v>927</v>
      </c>
      <c r="C132" s="50" t="s">
        <v>62</v>
      </c>
      <c r="D132" s="34"/>
      <c r="E132" s="35"/>
      <c r="F132" s="51"/>
      <c r="G132" s="51" t="str">
        <f>IF(COUNTIFS('食事提供加算(2026.06.01)（非表示）'!$C$2:$C$140,$A132,'食事提供加算(2026.06.01)（非表示）'!$E$2:$E$140,$H132)&gt;0,"●","")</f>
        <v/>
      </c>
      <c r="H132" s="51" t="str">
        <f t="shared" si="2"/>
        <v>24</v>
      </c>
      <c r="I132" s="38" t="s">
        <v>1917</v>
      </c>
      <c r="J132" s="35" t="s">
        <v>124</v>
      </c>
      <c r="K132" s="33" t="s">
        <v>624</v>
      </c>
      <c r="L132" s="41" t="s">
        <v>1523</v>
      </c>
      <c r="M132" s="34" t="s">
        <v>1514</v>
      </c>
      <c r="N132" s="33"/>
      <c r="O132" s="106">
        <v>45658</v>
      </c>
      <c r="P132" s="66">
        <v>47848</v>
      </c>
      <c r="Q132" s="72"/>
      <c r="R132" s="72"/>
      <c r="S132" s="44"/>
      <c r="T132" s="76" t="str">
        <v>01富山地域</v>
      </c>
      <c r="U132" s="59" t="str">
        <v>13東部</v>
      </c>
    </row>
    <row r="133" spans="1:21" s="29" customFormat="1" ht="66">
      <c r="A133" s="34">
        <v>1650160425</v>
      </c>
      <c r="B133" s="40" t="s">
        <v>821</v>
      </c>
      <c r="C133" s="50" t="s">
        <v>62</v>
      </c>
      <c r="D133" s="34"/>
      <c r="E133" s="35"/>
      <c r="F133" s="51"/>
      <c r="G133" s="51" t="str">
        <f>IF(COUNTIFS('食事提供加算(2026.06.01)（非表示）'!$C$2:$C$140,$A133,'食事提供加算(2026.06.01)（非表示）'!$E$2:$E$140,$H133)&gt;0,"●","")</f>
        <v/>
      </c>
      <c r="H133" s="51" t="str">
        <f t="shared" si="2"/>
        <v>24</v>
      </c>
      <c r="I133" s="38" t="s">
        <v>1917</v>
      </c>
      <c r="J133" s="35" t="s">
        <v>124</v>
      </c>
      <c r="K133" s="33" t="s">
        <v>1157</v>
      </c>
      <c r="L133" s="41" t="s">
        <v>541</v>
      </c>
      <c r="M133" s="34" t="s">
        <v>1816</v>
      </c>
      <c r="N133" s="33"/>
      <c r="O133" s="106">
        <v>45748</v>
      </c>
      <c r="P133" s="66">
        <v>47938</v>
      </c>
      <c r="Q133" s="72"/>
      <c r="R133" s="72"/>
      <c r="S133" s="44"/>
      <c r="T133" s="76" t="str">
        <v>01富山地域</v>
      </c>
      <c r="U133" s="59" t="str">
        <v>14奥田</v>
      </c>
    </row>
    <row r="134" spans="1:21" s="29" customFormat="1" ht="66">
      <c r="A134" s="34">
        <v>1650160433</v>
      </c>
      <c r="B134" s="40" t="s">
        <v>869</v>
      </c>
      <c r="C134" s="50" t="s">
        <v>62</v>
      </c>
      <c r="D134" s="34"/>
      <c r="E134" s="35"/>
      <c r="F134" s="51"/>
      <c r="G134" s="51" t="str">
        <f>IF(COUNTIFS('食事提供加算(2026.06.01)（非表示）'!$C$2:$C$140,$A134,'食事提供加算(2026.06.01)（非表示）'!$E$2:$E$140,$H134)&gt;0,"●","")</f>
        <v/>
      </c>
      <c r="H134" s="51" t="str">
        <f t="shared" si="2"/>
        <v>24</v>
      </c>
      <c r="I134" s="38" t="s">
        <v>2083</v>
      </c>
      <c r="J134" s="35" t="s">
        <v>124</v>
      </c>
      <c r="K134" s="33" t="s">
        <v>329</v>
      </c>
      <c r="L134" s="41" t="s">
        <v>1070</v>
      </c>
      <c r="M134" s="34" t="s">
        <v>1736</v>
      </c>
      <c r="N134" s="33" t="s">
        <v>291</v>
      </c>
      <c r="O134" s="106">
        <v>45778</v>
      </c>
      <c r="P134" s="66">
        <v>47968</v>
      </c>
      <c r="Q134" s="72"/>
      <c r="R134" s="72"/>
      <c r="S134" s="44"/>
      <c r="T134" s="76" t="str">
        <v>01富山地域</v>
      </c>
      <c r="U134" s="59" t="str">
        <v>28藤ノ木</v>
      </c>
    </row>
    <row r="135" spans="1:21" s="29" customFormat="1" ht="82.5">
      <c r="A135" s="34">
        <v>1650160474</v>
      </c>
      <c r="B135" s="43" t="s">
        <v>863</v>
      </c>
      <c r="C135" s="50" t="s">
        <v>62</v>
      </c>
      <c r="D135" s="37" t="s">
        <v>2151</v>
      </c>
      <c r="E135" s="35"/>
      <c r="F135" s="51"/>
      <c r="G135" s="51" t="str">
        <f>IF(COUNTIFS('食事提供加算(2026.06.01)（非表示）'!$C$2:$C$140,$A135,'食事提供加算(2026.06.01)（非表示）'!$E$2:$E$140,$H135)&gt;0,"●","")</f>
        <v/>
      </c>
      <c r="H135" s="51" t="str">
        <f t="shared" si="2"/>
        <v>24</v>
      </c>
      <c r="I135" s="38" t="s">
        <v>2043</v>
      </c>
      <c r="J135" s="35" t="s">
        <v>124</v>
      </c>
      <c r="K135" s="33" t="s">
        <v>453</v>
      </c>
      <c r="L135" s="38" t="s">
        <v>1524</v>
      </c>
      <c r="M135" s="34" t="s">
        <v>548</v>
      </c>
      <c r="N135" s="33" t="s">
        <v>1823</v>
      </c>
      <c r="O135" s="106">
        <v>45809</v>
      </c>
      <c r="P135" s="66">
        <v>47999</v>
      </c>
      <c r="Q135" s="72"/>
      <c r="R135" s="72"/>
      <c r="S135" s="44"/>
      <c r="T135" s="76" t="str">
        <v>01富山地域</v>
      </c>
      <c r="U135" s="59" t="str">
        <v>02愛宕</v>
      </c>
    </row>
    <row r="136" spans="1:21" s="29" customFormat="1" ht="66">
      <c r="A136" s="34">
        <v>1650160540</v>
      </c>
      <c r="B136" s="43" t="s">
        <v>905</v>
      </c>
      <c r="C136" s="50" t="s">
        <v>62</v>
      </c>
      <c r="D136" s="34"/>
      <c r="E136" s="35"/>
      <c r="F136" s="51"/>
      <c r="G136" s="51" t="str">
        <f>IF(COUNTIFS('食事提供加算(2026.06.01)（非表示）'!$C$2:$C$140,$A136,'食事提供加算(2026.06.01)（非表示）'!$E$2:$E$140,$H136)&gt;0,"●","")</f>
        <v/>
      </c>
      <c r="H136" s="51" t="str">
        <f t="shared" si="2"/>
        <v>24</v>
      </c>
      <c r="I136" s="39" t="s">
        <v>2097</v>
      </c>
      <c r="J136" s="35" t="s">
        <v>124</v>
      </c>
      <c r="K136" s="51" t="s">
        <v>1058</v>
      </c>
      <c r="L136" s="43" t="s">
        <v>1507</v>
      </c>
      <c r="M136" s="37" t="s">
        <v>1800</v>
      </c>
      <c r="N136" s="37"/>
      <c r="O136" s="106">
        <v>46113</v>
      </c>
      <c r="P136" s="66">
        <v>48304</v>
      </c>
      <c r="Q136" s="72"/>
      <c r="R136" s="72"/>
      <c r="S136" s="44"/>
      <c r="T136" s="76" t="str">
        <v>01富山地域</v>
      </c>
      <c r="U136" s="76" t="str">
        <v>32蜷川</v>
      </c>
    </row>
    <row r="137" spans="1:21" s="29" customFormat="1" ht="49.5">
      <c r="A137" s="34">
        <v>1610100347</v>
      </c>
      <c r="B137" s="40" t="s">
        <v>80</v>
      </c>
      <c r="C137" s="50" t="s">
        <v>171</v>
      </c>
      <c r="D137" s="34"/>
      <c r="E137" s="35"/>
      <c r="F137" s="51"/>
      <c r="G137" s="51" t="str">
        <f>IF(COUNTIFS('食事提供加算(2026.06.01)（非表示）'!$C$2:$C$140,$A137,'食事提供加算(2026.06.01)（非表示）'!$E$2:$E$140,$H137)&gt;0,"●","")</f>
        <v/>
      </c>
      <c r="H137" s="51" t="str">
        <f t="shared" si="2"/>
        <v>26</v>
      </c>
      <c r="I137" s="38" t="s">
        <v>1460</v>
      </c>
      <c r="J137" s="35"/>
      <c r="K137" s="34" t="s">
        <v>1041</v>
      </c>
      <c r="L137" s="38" t="s">
        <v>1278</v>
      </c>
      <c r="M137" s="35" t="s">
        <v>675</v>
      </c>
      <c r="N137" s="35" t="s">
        <v>1186</v>
      </c>
      <c r="O137" s="65">
        <v>38991</v>
      </c>
      <c r="P137" s="66"/>
      <c r="Q137" s="41"/>
      <c r="R137" s="72"/>
      <c r="S137" s="72"/>
      <c r="T137" s="76" t="str">
        <v>03大山地域</v>
      </c>
      <c r="U137" s="76" t="str">
        <v>58大庄地区</v>
      </c>
    </row>
    <row r="138" spans="1:21" s="29" customFormat="1" ht="82.5">
      <c r="A138" s="34">
        <v>1610100206</v>
      </c>
      <c r="B138" s="40" t="s">
        <v>270</v>
      </c>
      <c r="C138" s="50" t="s">
        <v>171</v>
      </c>
      <c r="D138" s="34"/>
      <c r="E138" s="35"/>
      <c r="F138" s="51"/>
      <c r="G138" s="51" t="str">
        <f>IF(COUNTIFS('食事提供加算(2026.06.01)（非表示）'!$C$2:$C$140,$A138,'食事提供加算(2026.06.01)（非表示）'!$E$2:$E$140,$H138)&gt;0,"●","")</f>
        <v/>
      </c>
      <c r="H138" s="51" t="str">
        <f t="shared" si="2"/>
        <v>26</v>
      </c>
      <c r="I138" s="38" t="s">
        <v>2003</v>
      </c>
      <c r="J138" s="35"/>
      <c r="K138" s="34" t="s">
        <v>1024</v>
      </c>
      <c r="L138" s="38" t="s">
        <v>215</v>
      </c>
      <c r="M138" s="33" t="s">
        <v>163</v>
      </c>
      <c r="N138" s="33" t="s">
        <v>1842</v>
      </c>
      <c r="O138" s="65">
        <v>38991</v>
      </c>
      <c r="P138" s="66"/>
      <c r="Q138" s="41"/>
      <c r="R138" s="72"/>
      <c r="S138" s="72"/>
      <c r="T138" s="76" t="str">
        <v>01富山地域</v>
      </c>
      <c r="U138" s="76" t="str">
        <v>47水橋西部</v>
      </c>
    </row>
    <row r="139" spans="1:21" s="29" customFormat="1" ht="82.5">
      <c r="A139" s="34">
        <v>1610100263</v>
      </c>
      <c r="B139" s="40" t="s">
        <v>277</v>
      </c>
      <c r="C139" s="50" t="s">
        <v>171</v>
      </c>
      <c r="D139" s="34"/>
      <c r="E139" s="35"/>
      <c r="F139" s="51"/>
      <c r="G139" s="51" t="str">
        <f>IF(COUNTIFS('食事提供加算(2026.06.01)（非表示）'!$C$2:$C$140,$A139,'食事提供加算(2026.06.01)（非表示）'!$E$2:$E$140,$H139)&gt;0,"●","")</f>
        <v/>
      </c>
      <c r="H139" s="51" t="str">
        <f t="shared" si="2"/>
        <v>26</v>
      </c>
      <c r="I139" s="38" t="s">
        <v>277</v>
      </c>
      <c r="J139" s="35"/>
      <c r="K139" s="34" t="s">
        <v>1030</v>
      </c>
      <c r="L139" s="38" t="s">
        <v>257</v>
      </c>
      <c r="M139" s="33" t="s">
        <v>1570</v>
      </c>
      <c r="N139" s="33" t="s">
        <v>1570</v>
      </c>
      <c r="O139" s="65">
        <v>38991</v>
      </c>
      <c r="P139" s="66"/>
      <c r="Q139" s="41"/>
      <c r="R139" s="72"/>
      <c r="S139" s="72"/>
      <c r="T139" s="76" t="str">
        <v>01富山地域</v>
      </c>
      <c r="U139" s="76" t="str">
        <v>40呉羽</v>
      </c>
    </row>
    <row r="140" spans="1:21" s="29" customFormat="1" ht="82.5">
      <c r="A140" s="34">
        <v>1610100412</v>
      </c>
      <c r="B140" s="40" t="s">
        <v>294</v>
      </c>
      <c r="C140" s="50" t="s">
        <v>171</v>
      </c>
      <c r="D140" s="34"/>
      <c r="E140" s="35"/>
      <c r="F140" s="51"/>
      <c r="G140" s="51" t="str">
        <f>IF(COUNTIFS('食事提供加算(2026.06.01)（非表示）'!$C$2:$C$140,$A140,'食事提供加算(2026.06.01)（非表示）'!$E$2:$E$140,$H140)&gt;0,"●","")</f>
        <v/>
      </c>
      <c r="H140" s="51" t="str">
        <f t="shared" si="2"/>
        <v>26</v>
      </c>
      <c r="I140" s="38" t="s">
        <v>1405</v>
      </c>
      <c r="J140" s="35"/>
      <c r="K140" s="34" t="s">
        <v>1045</v>
      </c>
      <c r="L140" s="38" t="s">
        <v>1245</v>
      </c>
      <c r="M140" s="33" t="s">
        <v>1576</v>
      </c>
      <c r="N140" s="33" t="s">
        <v>1848</v>
      </c>
      <c r="O140" s="65">
        <v>38991</v>
      </c>
      <c r="P140" s="66"/>
      <c r="Q140" s="41"/>
      <c r="R140" s="72"/>
      <c r="S140" s="72"/>
      <c r="T140" s="76" t="str">
        <v>01富山地域</v>
      </c>
      <c r="U140" s="76" t="str">
        <v>29山室</v>
      </c>
    </row>
    <row r="141" spans="1:21" s="29" customFormat="1" ht="115.5">
      <c r="A141" s="34">
        <v>1610100289</v>
      </c>
      <c r="B141" s="40" t="s">
        <v>279</v>
      </c>
      <c r="C141" s="50" t="s">
        <v>171</v>
      </c>
      <c r="D141" s="34"/>
      <c r="E141" s="35"/>
      <c r="F141" s="51"/>
      <c r="G141" s="51" t="str">
        <f>IF(COUNTIFS('食事提供加算(2026.06.01)（非表示）'!$C$2:$C$140,$A141,'食事提供加算(2026.06.01)（非表示）'!$E$2:$E$140,$H141)&gt;0,"●","")</f>
        <v/>
      </c>
      <c r="H141" s="51" t="str">
        <f t="shared" si="2"/>
        <v>26</v>
      </c>
      <c r="I141" s="38" t="s">
        <v>2004</v>
      </c>
      <c r="J141" s="35"/>
      <c r="K141" s="34" t="s">
        <v>952</v>
      </c>
      <c r="L141" s="38" t="s">
        <v>1257</v>
      </c>
      <c r="M141" s="33" t="s">
        <v>1572</v>
      </c>
      <c r="N141" s="33" t="s">
        <v>1844</v>
      </c>
      <c r="O141" s="65">
        <v>38991</v>
      </c>
      <c r="P141" s="66"/>
      <c r="Q141" s="41"/>
      <c r="R141" s="72"/>
      <c r="S141" s="72"/>
      <c r="T141" s="76" t="str">
        <v>01富山地域</v>
      </c>
      <c r="U141" s="76" t="str">
        <v>20萩浦</v>
      </c>
    </row>
    <row r="142" spans="1:21" s="29" customFormat="1" ht="82.5">
      <c r="A142" s="34">
        <v>1610100636</v>
      </c>
      <c r="B142" s="38" t="s">
        <v>303</v>
      </c>
      <c r="C142" s="50" t="s">
        <v>171</v>
      </c>
      <c r="D142" s="33"/>
      <c r="E142" s="35"/>
      <c r="F142" s="51"/>
      <c r="G142" s="51" t="str">
        <f>IF(COUNTIFS('食事提供加算(2026.06.01)（非表示）'!$C$2:$C$140,$A142,'食事提供加算(2026.06.01)（非表示）'!$E$2:$E$140,$H142)&gt;0,"●","")</f>
        <v/>
      </c>
      <c r="H142" s="51" t="str">
        <f t="shared" si="2"/>
        <v>26</v>
      </c>
      <c r="I142" s="38" t="s">
        <v>2006</v>
      </c>
      <c r="J142" s="35"/>
      <c r="K142" s="33" t="s">
        <v>1106</v>
      </c>
      <c r="L142" s="38" t="s">
        <v>1281</v>
      </c>
      <c r="M142" s="35" t="s">
        <v>1581</v>
      </c>
      <c r="N142" s="35" t="s">
        <v>731</v>
      </c>
      <c r="O142" s="65">
        <v>39965</v>
      </c>
      <c r="P142" s="65"/>
      <c r="Q142" s="41"/>
      <c r="R142" s="72"/>
      <c r="S142" s="72"/>
      <c r="T142" s="76" t="str">
        <v>01富山地域</v>
      </c>
      <c r="U142" s="76" t="str">
        <v>14奥田</v>
      </c>
    </row>
    <row r="143" spans="1:21" s="29" customFormat="1" ht="66">
      <c r="A143" s="34">
        <v>1610100594</v>
      </c>
      <c r="B143" s="38" t="s">
        <v>298</v>
      </c>
      <c r="C143" s="50" t="s">
        <v>171</v>
      </c>
      <c r="D143" s="33"/>
      <c r="E143" s="35"/>
      <c r="F143" s="51"/>
      <c r="G143" s="51" t="str">
        <f>IF(COUNTIFS('食事提供加算(2026.06.01)（非表示）'!$C$2:$C$140,$A143,'食事提供加算(2026.06.01)（非表示）'!$E$2:$E$140,$H143)&gt;0,"●","")</f>
        <v/>
      </c>
      <c r="H143" s="51" t="str">
        <f t="shared" si="2"/>
        <v>26</v>
      </c>
      <c r="I143" s="38" t="s">
        <v>2006</v>
      </c>
      <c r="J143" s="35"/>
      <c r="K143" s="33" t="s">
        <v>1048</v>
      </c>
      <c r="L143" s="38" t="s">
        <v>753</v>
      </c>
      <c r="M143" s="35" t="s">
        <v>1579</v>
      </c>
      <c r="N143" s="35" t="s">
        <v>1608</v>
      </c>
      <c r="O143" s="65">
        <v>39965</v>
      </c>
      <c r="P143" s="65"/>
      <c r="Q143" s="41"/>
      <c r="R143" s="72"/>
      <c r="S143" s="72"/>
      <c r="T143" s="76" t="str">
        <v>01富山地域</v>
      </c>
      <c r="U143" s="76" t="str">
        <v>11堀川</v>
      </c>
    </row>
    <row r="144" spans="1:21" s="29" customFormat="1" ht="82.5">
      <c r="A144" s="34">
        <v>1610100362</v>
      </c>
      <c r="B144" s="38" t="s">
        <v>292</v>
      </c>
      <c r="C144" s="50" t="s">
        <v>171</v>
      </c>
      <c r="D144" s="33"/>
      <c r="E144" s="35"/>
      <c r="F144" s="51"/>
      <c r="G144" s="51" t="str">
        <f>IF(COUNTIFS('食事提供加算(2026.06.01)（非表示）'!$C$2:$C$140,$A144,'食事提供加算(2026.06.01)（非表示）'!$E$2:$E$140,$H144)&gt;0,"●","")</f>
        <v/>
      </c>
      <c r="H144" s="51" t="str">
        <f t="shared" si="2"/>
        <v>26</v>
      </c>
      <c r="I144" s="38" t="s">
        <v>2006</v>
      </c>
      <c r="J144" s="35"/>
      <c r="K144" s="33" t="s">
        <v>1042</v>
      </c>
      <c r="L144" s="38" t="s">
        <v>1013</v>
      </c>
      <c r="M144" s="35" t="s">
        <v>1574</v>
      </c>
      <c r="N144" s="35" t="s">
        <v>1532</v>
      </c>
      <c r="O144" s="65">
        <v>39965</v>
      </c>
      <c r="P144" s="65"/>
      <c r="Q144" s="41"/>
      <c r="R144" s="72"/>
      <c r="S144" s="72"/>
      <c r="T144" s="76" t="str">
        <v>05婦中地域</v>
      </c>
      <c r="U144" s="76" t="str">
        <v>70鵜坂地区</v>
      </c>
    </row>
    <row r="145" spans="1:21" s="29" customFormat="1" ht="148.5">
      <c r="A145" s="34">
        <v>1610100768</v>
      </c>
      <c r="B145" s="38" t="s">
        <v>964</v>
      </c>
      <c r="C145" s="50" t="s">
        <v>171</v>
      </c>
      <c r="D145" s="33"/>
      <c r="E145" s="35"/>
      <c r="F145" s="51"/>
      <c r="G145" s="51" t="str">
        <f>IF(COUNTIFS('食事提供加算(2026.06.01)（非表示）'!$C$2:$C$140,$A145,'食事提供加算(2026.06.01)（非表示）'!$E$2:$E$140,$H145)&gt;0,"●","")</f>
        <v/>
      </c>
      <c r="H145" s="51" t="str">
        <f t="shared" si="2"/>
        <v>26</v>
      </c>
      <c r="I145" s="38" t="s">
        <v>1566</v>
      </c>
      <c r="J145" s="35"/>
      <c r="K145" s="33" t="s">
        <v>1047</v>
      </c>
      <c r="L145" s="38" t="s">
        <v>792</v>
      </c>
      <c r="M145" s="35" t="s">
        <v>1827</v>
      </c>
      <c r="N145" s="35" t="s">
        <v>1447</v>
      </c>
      <c r="O145" s="65">
        <v>39995</v>
      </c>
      <c r="P145" s="65"/>
      <c r="Q145" s="41"/>
      <c r="R145" s="72"/>
      <c r="S145" s="72"/>
      <c r="T145" s="76" t="str">
        <v>01富山地域</v>
      </c>
      <c r="U145" s="76" t="str">
        <v>10光陽</v>
      </c>
    </row>
    <row r="146" spans="1:21" s="29" customFormat="1" ht="99">
      <c r="A146" s="34">
        <v>1610200089</v>
      </c>
      <c r="B146" s="38" t="s">
        <v>965</v>
      </c>
      <c r="C146" s="50" t="s">
        <v>171</v>
      </c>
      <c r="D146" s="33"/>
      <c r="E146" s="35"/>
      <c r="F146" s="51"/>
      <c r="G146" s="51" t="str">
        <f>IF(COUNTIFS('食事提供加算(2026.06.01)（非表示）'!$C$2:$C$140,$A146,'食事提供加算(2026.06.01)（非表示）'!$E$2:$E$140,$H146)&gt;0,"●","")</f>
        <v/>
      </c>
      <c r="H146" s="51" t="str">
        <f t="shared" si="2"/>
        <v>26</v>
      </c>
      <c r="I146" s="38" t="s">
        <v>2110</v>
      </c>
      <c r="J146" s="35"/>
      <c r="K146" s="33" t="s">
        <v>1220</v>
      </c>
      <c r="L146" s="38" t="s">
        <v>87</v>
      </c>
      <c r="M146" s="35" t="s">
        <v>1439</v>
      </c>
      <c r="N146" s="35" t="s">
        <v>1396</v>
      </c>
      <c r="O146" s="65">
        <v>40026</v>
      </c>
      <c r="P146" s="65"/>
      <c r="Q146" s="41"/>
      <c r="R146" s="72"/>
      <c r="S146" s="72"/>
      <c r="T146" s="76" t="str">
        <v>01富山地域</v>
      </c>
      <c r="U146" s="76" t="str">
        <v>07清水町</v>
      </c>
    </row>
    <row r="147" spans="1:21" s="29" customFormat="1" ht="99">
      <c r="A147" s="34">
        <v>1610100321</v>
      </c>
      <c r="B147" s="38" t="s">
        <v>288</v>
      </c>
      <c r="C147" s="50" t="s">
        <v>171</v>
      </c>
      <c r="D147" s="33"/>
      <c r="E147" s="35"/>
      <c r="F147" s="51"/>
      <c r="G147" s="51" t="str">
        <f>IF(COUNTIFS('食事提供加算(2026.06.01)（非表示）'!$C$2:$C$140,$A147,'食事提供加算(2026.06.01)（非表示）'!$E$2:$E$140,$H147)&gt;0,"●","")</f>
        <v/>
      </c>
      <c r="H147" s="51" t="str">
        <f t="shared" si="2"/>
        <v>26</v>
      </c>
      <c r="I147" s="38" t="s">
        <v>1089</v>
      </c>
      <c r="J147" s="35"/>
      <c r="K147" s="33" t="s">
        <v>1039</v>
      </c>
      <c r="L147" s="38" t="s">
        <v>183</v>
      </c>
      <c r="M147" s="35" t="s">
        <v>323</v>
      </c>
      <c r="N147" s="35" t="s">
        <v>1847</v>
      </c>
      <c r="O147" s="65">
        <v>40695</v>
      </c>
      <c r="P147" s="65"/>
      <c r="Q147" s="41"/>
      <c r="R147" s="72"/>
      <c r="S147" s="72"/>
      <c r="T147" s="76" t="str">
        <v>01富山地域</v>
      </c>
      <c r="U147" s="76" t="str">
        <v>25広田</v>
      </c>
    </row>
    <row r="148" spans="1:21" s="29" customFormat="1" ht="66">
      <c r="A148" s="34">
        <v>1610101006</v>
      </c>
      <c r="B148" s="38" t="s">
        <v>330</v>
      </c>
      <c r="C148" s="50" t="s">
        <v>171</v>
      </c>
      <c r="D148" s="33"/>
      <c r="E148" s="35"/>
      <c r="F148" s="51"/>
      <c r="G148" s="51" t="str">
        <f>IF(COUNTIFS('食事提供加算(2026.06.01)（非表示）'!$C$2:$C$140,$A148,'食事提供加算(2026.06.01)（非表示）'!$E$2:$E$140,$H148)&gt;0,"●","")</f>
        <v/>
      </c>
      <c r="H148" s="51" t="str">
        <f t="shared" si="2"/>
        <v>26</v>
      </c>
      <c r="I148" s="38" t="s">
        <v>1134</v>
      </c>
      <c r="J148" s="35"/>
      <c r="K148" s="33" t="s">
        <v>1052</v>
      </c>
      <c r="L148" s="38" t="s">
        <v>195</v>
      </c>
      <c r="M148" s="33" t="s">
        <v>724</v>
      </c>
      <c r="N148" s="33" t="s">
        <v>1689</v>
      </c>
      <c r="O148" s="65">
        <v>41487</v>
      </c>
      <c r="P148" s="65"/>
      <c r="Q148" s="41"/>
      <c r="R148" s="72"/>
      <c r="S148" s="72"/>
      <c r="T148" s="76" t="str">
        <v>01富山地域</v>
      </c>
      <c r="U148" s="76" t="str">
        <v>11堀川</v>
      </c>
    </row>
    <row r="149" spans="1:21" s="29" customFormat="1" ht="66">
      <c r="A149" s="34">
        <v>1610101386</v>
      </c>
      <c r="B149" s="38" t="s">
        <v>217</v>
      </c>
      <c r="C149" s="50" t="s">
        <v>171</v>
      </c>
      <c r="D149" s="33"/>
      <c r="E149" s="35"/>
      <c r="F149" s="51"/>
      <c r="G149" s="51" t="str">
        <f>IF(COUNTIFS('食事提供加算(2026.06.01)（非表示）'!$C$2:$C$140,$A149,'食事提供加算(2026.06.01)（非表示）'!$E$2:$E$140,$H149)&gt;0,"●","")</f>
        <v/>
      </c>
      <c r="H149" s="51" t="str">
        <f t="shared" si="2"/>
        <v>26</v>
      </c>
      <c r="I149" s="38" t="s">
        <v>884</v>
      </c>
      <c r="J149" s="35"/>
      <c r="K149" s="33" t="s">
        <v>1058</v>
      </c>
      <c r="L149" s="38" t="s">
        <v>1296</v>
      </c>
      <c r="M149" s="35" t="s">
        <v>669</v>
      </c>
      <c r="N149" s="35" t="s">
        <v>1855</v>
      </c>
      <c r="O149" s="65">
        <v>41671</v>
      </c>
      <c r="P149" s="65"/>
      <c r="Q149" s="41"/>
      <c r="R149" s="72"/>
      <c r="S149" s="72"/>
      <c r="T149" s="76" t="str">
        <v>01富山地域</v>
      </c>
      <c r="U149" s="76" t="str">
        <v>32蜷川</v>
      </c>
    </row>
    <row r="150" spans="1:21" s="29" customFormat="1" ht="82.5">
      <c r="A150" s="34">
        <v>1610101246</v>
      </c>
      <c r="B150" s="38" t="s">
        <v>276</v>
      </c>
      <c r="C150" s="50" t="s">
        <v>171</v>
      </c>
      <c r="D150" s="33"/>
      <c r="E150" s="35"/>
      <c r="F150" s="51"/>
      <c r="G150" s="51" t="str">
        <f>IF(COUNTIFS('食事提供加算(2026.06.01)（非表示）'!$C$2:$C$140,$A150,'食事提供加算(2026.06.01)（非表示）'!$E$2:$E$140,$H150)&gt;0,"●","")</f>
        <v/>
      </c>
      <c r="H150" s="51" t="str">
        <f t="shared" si="2"/>
        <v>26</v>
      </c>
      <c r="I150" s="38" t="s">
        <v>337</v>
      </c>
      <c r="J150" s="35"/>
      <c r="K150" s="33" t="s">
        <v>1055</v>
      </c>
      <c r="L150" s="38" t="s">
        <v>1295</v>
      </c>
      <c r="M150" s="33" t="s">
        <v>29</v>
      </c>
      <c r="N150" s="33" t="s">
        <v>1402</v>
      </c>
      <c r="O150" s="65">
        <v>41852</v>
      </c>
      <c r="P150" s="65"/>
      <c r="Q150" s="41"/>
      <c r="R150" s="72"/>
      <c r="S150" s="72"/>
      <c r="T150" s="76" t="str">
        <v>01富山地域</v>
      </c>
      <c r="U150" s="76" t="str">
        <v>10光陽</v>
      </c>
    </row>
    <row r="151" spans="1:21" s="29" customFormat="1" ht="82.5">
      <c r="A151" s="34">
        <v>1610101675</v>
      </c>
      <c r="B151" s="38" t="s">
        <v>350</v>
      </c>
      <c r="C151" s="50" t="s">
        <v>171</v>
      </c>
      <c r="D151" s="33"/>
      <c r="E151" s="35"/>
      <c r="F151" s="51"/>
      <c r="G151" s="51" t="str">
        <f>IF(COUNTIFS('食事提供加算(2026.06.01)（非表示）'!$C$2:$C$140,$A151,'食事提供加算(2026.06.01)（非表示）'!$E$2:$E$140,$H151)&gt;0,"●","")</f>
        <v/>
      </c>
      <c r="H151" s="51" t="str">
        <f t="shared" si="2"/>
        <v>26</v>
      </c>
      <c r="I151" s="38" t="s">
        <v>1515</v>
      </c>
      <c r="J151" s="35"/>
      <c r="K151" s="33" t="s">
        <v>219</v>
      </c>
      <c r="L151" s="38" t="s">
        <v>420</v>
      </c>
      <c r="M151" s="33" t="s">
        <v>1133</v>
      </c>
      <c r="N151" s="33" t="s">
        <v>1133</v>
      </c>
      <c r="O151" s="65">
        <v>42095</v>
      </c>
      <c r="P151" s="65"/>
      <c r="Q151" s="41"/>
      <c r="R151" s="72"/>
      <c r="S151" s="72"/>
      <c r="T151" s="76" t="str">
        <v>01富山地域</v>
      </c>
      <c r="U151" s="76" t="str">
        <v>32蜷川</v>
      </c>
    </row>
    <row r="152" spans="1:21" s="29" customFormat="1" ht="99">
      <c r="A152" s="34">
        <v>1610101667</v>
      </c>
      <c r="B152" s="38" t="s">
        <v>345</v>
      </c>
      <c r="C152" s="50" t="s">
        <v>171</v>
      </c>
      <c r="D152" s="33"/>
      <c r="E152" s="35"/>
      <c r="F152" s="51"/>
      <c r="G152" s="51" t="str">
        <f>IF(COUNTIFS('食事提供加算(2026.06.01)（非表示）'!$C$2:$C$140,$A152,'食事提供加算(2026.06.01)（非表示）'!$E$2:$E$140,$H152)&gt;0,"●","")</f>
        <v/>
      </c>
      <c r="H152" s="51" t="str">
        <f t="shared" si="2"/>
        <v>26</v>
      </c>
      <c r="I152" s="38" t="s">
        <v>1864</v>
      </c>
      <c r="J152" s="35"/>
      <c r="K152" s="33" t="s">
        <v>1062</v>
      </c>
      <c r="L152" s="38" t="s">
        <v>885</v>
      </c>
      <c r="M152" s="35" t="s">
        <v>1589</v>
      </c>
      <c r="N152" s="35" t="s">
        <v>1857</v>
      </c>
      <c r="O152" s="65">
        <v>42095</v>
      </c>
      <c r="P152" s="65"/>
      <c r="Q152" s="41"/>
      <c r="R152" s="72"/>
      <c r="S152" s="72"/>
      <c r="T152" s="76" t="str">
        <v>01富山地域</v>
      </c>
      <c r="U152" s="76" t="str">
        <v>09西田地方</v>
      </c>
    </row>
    <row r="153" spans="1:21" s="29" customFormat="1" ht="66">
      <c r="A153" s="34">
        <v>1610101824</v>
      </c>
      <c r="B153" s="38" t="s">
        <v>357</v>
      </c>
      <c r="C153" s="50" t="s">
        <v>171</v>
      </c>
      <c r="D153" s="33"/>
      <c r="E153" s="35"/>
      <c r="F153" s="51"/>
      <c r="G153" s="51" t="str">
        <f>IF(COUNTIFS('食事提供加算(2026.06.01)（非表示）'!$C$2:$C$140,$A153,'食事提供加算(2026.06.01)（非表示）'!$E$2:$E$140,$H153)&gt;0,"●","")</f>
        <v/>
      </c>
      <c r="H153" s="51" t="str">
        <f t="shared" si="2"/>
        <v>26</v>
      </c>
      <c r="I153" s="38" t="s">
        <v>1480</v>
      </c>
      <c r="J153" s="35"/>
      <c r="K153" s="33" t="s">
        <v>983</v>
      </c>
      <c r="L153" s="38" t="s">
        <v>1300</v>
      </c>
      <c r="M153" s="52" t="s">
        <v>1591</v>
      </c>
      <c r="N153" s="52" t="s">
        <v>1657</v>
      </c>
      <c r="O153" s="65">
        <v>42979</v>
      </c>
      <c r="P153" s="65"/>
      <c r="Q153" s="41"/>
      <c r="R153" s="72"/>
      <c r="S153" s="72"/>
      <c r="T153" s="76" t="str">
        <v>01富山地域</v>
      </c>
      <c r="U153" s="76" t="str">
        <v>38草島</v>
      </c>
    </row>
    <row r="154" spans="1:21" s="29" customFormat="1" ht="99">
      <c r="A154" s="34">
        <v>1610100867</v>
      </c>
      <c r="B154" s="38" t="s">
        <v>316</v>
      </c>
      <c r="C154" s="50" t="s">
        <v>171</v>
      </c>
      <c r="D154" s="33"/>
      <c r="E154" s="35"/>
      <c r="F154" s="51"/>
      <c r="G154" s="51" t="str">
        <f>IF(COUNTIFS('食事提供加算(2026.06.01)（非表示）'!$C$2:$C$140,$A154,'食事提供加算(2026.06.01)（非表示）'!$E$2:$E$140,$H154)&gt;0,"●","")</f>
        <v/>
      </c>
      <c r="H154" s="51" t="str">
        <f t="shared" si="2"/>
        <v>26</v>
      </c>
      <c r="I154" s="38" t="s">
        <v>1990</v>
      </c>
      <c r="J154" s="35"/>
      <c r="K154" s="33" t="s">
        <v>793</v>
      </c>
      <c r="L154" s="40" t="s">
        <v>422</v>
      </c>
      <c r="M154" s="35" t="s">
        <v>1537</v>
      </c>
      <c r="N154" s="35" t="s">
        <v>1414</v>
      </c>
      <c r="O154" s="65">
        <v>43435</v>
      </c>
      <c r="P154" s="65"/>
      <c r="Q154" s="41"/>
      <c r="R154" s="72"/>
      <c r="S154" s="72"/>
      <c r="T154" s="76" t="str">
        <v>01富山地域</v>
      </c>
      <c r="U154" s="76" t="str">
        <v>11堀川</v>
      </c>
    </row>
    <row r="155" spans="1:21" s="29" customFormat="1" ht="66">
      <c r="A155" s="34">
        <v>1610102368</v>
      </c>
      <c r="B155" s="38" t="s">
        <v>360</v>
      </c>
      <c r="C155" s="50" t="s">
        <v>171</v>
      </c>
      <c r="D155" s="33"/>
      <c r="E155" s="35"/>
      <c r="F155" s="51"/>
      <c r="G155" s="51" t="str">
        <f>IF(COUNTIFS('食事提供加算(2026.06.01)（非表示）'!$C$2:$C$140,$A155,'食事提供加算(2026.06.01)（非表示）'!$E$2:$E$140,$H155)&gt;0,"●","")</f>
        <v/>
      </c>
      <c r="H155" s="51" t="str">
        <f t="shared" si="2"/>
        <v>26</v>
      </c>
      <c r="I155" s="38" t="s">
        <v>772</v>
      </c>
      <c r="J155" s="35"/>
      <c r="K155" s="33" t="s">
        <v>1067</v>
      </c>
      <c r="L155" s="38" t="s">
        <v>1304</v>
      </c>
      <c r="M155" s="52" t="s">
        <v>1592</v>
      </c>
      <c r="N155" s="52" t="s">
        <v>962</v>
      </c>
      <c r="O155" s="65">
        <v>43556</v>
      </c>
      <c r="P155" s="65"/>
      <c r="Q155" s="41"/>
      <c r="R155" s="72"/>
      <c r="S155" s="72"/>
      <c r="T155" s="76" t="str">
        <v>01富山地域</v>
      </c>
      <c r="U155" s="76" t="str">
        <v>29山室</v>
      </c>
    </row>
    <row r="156" spans="1:21" s="29" customFormat="1" ht="82.5">
      <c r="A156" s="34">
        <v>1610102400</v>
      </c>
      <c r="B156" s="38" t="s">
        <v>361</v>
      </c>
      <c r="C156" s="50" t="s">
        <v>171</v>
      </c>
      <c r="D156" s="33"/>
      <c r="E156" s="35"/>
      <c r="F156" s="51"/>
      <c r="G156" s="51" t="str">
        <f>IF(COUNTIFS('食事提供加算(2026.06.01)（非表示）'!$C$2:$C$140,$A156,'食事提供加算(2026.06.01)（非表示）'!$E$2:$E$140,$H156)&gt;0,"●","")</f>
        <v/>
      </c>
      <c r="H156" s="51" t="str">
        <f t="shared" si="2"/>
        <v>26</v>
      </c>
      <c r="I156" s="38" t="s">
        <v>1351</v>
      </c>
      <c r="J156" s="35"/>
      <c r="K156" s="33" t="s">
        <v>503</v>
      </c>
      <c r="L156" s="38" t="s">
        <v>1305</v>
      </c>
      <c r="M156" s="52" t="s">
        <v>1593</v>
      </c>
      <c r="N156" s="52" t="s">
        <v>1342</v>
      </c>
      <c r="O156" s="65">
        <v>43891</v>
      </c>
      <c r="P156" s="65"/>
      <c r="Q156" s="41"/>
      <c r="R156" s="72"/>
      <c r="S156" s="72"/>
      <c r="T156" s="76" t="str">
        <v>03大山地域</v>
      </c>
      <c r="U156" s="76" t="str">
        <v>58大庄地区</v>
      </c>
    </row>
    <row r="157" spans="1:21" s="29" customFormat="1" ht="148.5">
      <c r="A157" s="34">
        <v>1610102434</v>
      </c>
      <c r="B157" s="38" t="s">
        <v>970</v>
      </c>
      <c r="C157" s="50" t="s">
        <v>171</v>
      </c>
      <c r="D157" s="33"/>
      <c r="E157" s="35"/>
      <c r="F157" s="51"/>
      <c r="G157" s="51" t="str">
        <f>IF(COUNTIFS('食事提供加算(2026.06.01)（非表示）'!$C$2:$C$140,$A157,'食事提供加算(2026.06.01)（非表示）'!$E$2:$E$140,$H157)&gt;0,"●","")</f>
        <v/>
      </c>
      <c r="H157" s="51" t="str">
        <f t="shared" si="2"/>
        <v>26</v>
      </c>
      <c r="I157" s="38" t="s">
        <v>2006</v>
      </c>
      <c r="J157" s="35"/>
      <c r="K157" s="33" t="s">
        <v>1030</v>
      </c>
      <c r="L157" s="38" t="s">
        <v>1321</v>
      </c>
      <c r="M157" s="52" t="s">
        <v>1611</v>
      </c>
      <c r="N157" s="52" t="s">
        <v>289</v>
      </c>
      <c r="O157" s="65">
        <v>44166</v>
      </c>
      <c r="P157" s="65"/>
      <c r="Q157" s="41"/>
      <c r="R157" s="72"/>
      <c r="S157" s="72"/>
      <c r="T157" s="76" t="str">
        <v>01富山地域</v>
      </c>
      <c r="U157" s="76" t="str">
        <v>40呉羽</v>
      </c>
    </row>
    <row r="158" spans="1:21" s="29" customFormat="1" ht="66">
      <c r="A158" s="34">
        <v>1610102590</v>
      </c>
      <c r="B158" s="38" t="s">
        <v>363</v>
      </c>
      <c r="C158" s="50" t="s">
        <v>171</v>
      </c>
      <c r="D158" s="33"/>
      <c r="E158" s="35"/>
      <c r="F158" s="51"/>
      <c r="G158" s="51" t="str">
        <f>IF(COUNTIFS('食事提供加算(2026.06.01)（非表示）'!$C$2:$C$140,$A158,'食事提供加算(2026.06.01)（非表示）'!$E$2:$E$140,$H158)&gt;0,"●","")</f>
        <v/>
      </c>
      <c r="H158" s="51" t="str">
        <f t="shared" si="2"/>
        <v>26</v>
      </c>
      <c r="I158" s="38" t="s">
        <v>1960</v>
      </c>
      <c r="J158" s="35"/>
      <c r="K158" s="33" t="s">
        <v>1071</v>
      </c>
      <c r="L158" s="38" t="s">
        <v>1307</v>
      </c>
      <c r="M158" s="52" t="s">
        <v>1271</v>
      </c>
      <c r="N158" s="52" t="s">
        <v>1705</v>
      </c>
      <c r="O158" s="65">
        <v>44228</v>
      </c>
      <c r="P158" s="65"/>
      <c r="Q158" s="41"/>
      <c r="R158" s="72"/>
      <c r="S158" s="72"/>
      <c r="T158" s="76" t="str">
        <v>01富山地域</v>
      </c>
      <c r="U158" s="76" t="str">
        <v>26新庄</v>
      </c>
    </row>
    <row r="159" spans="1:21" s="29" customFormat="1" ht="99">
      <c r="A159" s="34">
        <v>1610101881</v>
      </c>
      <c r="B159" s="38" t="s">
        <v>374</v>
      </c>
      <c r="C159" s="50" t="s">
        <v>171</v>
      </c>
      <c r="D159" s="33"/>
      <c r="E159" s="35"/>
      <c r="F159" s="51"/>
      <c r="G159" s="51" t="str">
        <f>IF(COUNTIFS('食事提供加算(2026.06.01)（非表示）'!$C$2:$C$140,$A159,'食事提供加算(2026.06.01)（非表示）'!$E$2:$E$140,$H159)&gt;0,"●","")</f>
        <v/>
      </c>
      <c r="H159" s="51" t="str">
        <f t="shared" si="2"/>
        <v>26</v>
      </c>
      <c r="I159" s="38" t="s">
        <v>2010</v>
      </c>
      <c r="J159" s="35"/>
      <c r="K159" s="33" t="s">
        <v>1001</v>
      </c>
      <c r="L159" s="38" t="s">
        <v>1312</v>
      </c>
      <c r="M159" s="52" t="s">
        <v>774</v>
      </c>
      <c r="N159" s="52" t="s">
        <v>774</v>
      </c>
      <c r="O159" s="65">
        <v>44348</v>
      </c>
      <c r="P159" s="65"/>
      <c r="Q159" s="41"/>
      <c r="R159" s="72"/>
      <c r="S159" s="72"/>
      <c r="T159" s="76" t="str">
        <v>01富山地域</v>
      </c>
      <c r="U159" s="76" t="str">
        <v>13東部</v>
      </c>
    </row>
    <row r="160" spans="1:21" s="29" customFormat="1" ht="165">
      <c r="A160" s="34">
        <v>2810903498</v>
      </c>
      <c r="B160" s="38" t="s">
        <v>971</v>
      </c>
      <c r="C160" s="50" t="s">
        <v>171</v>
      </c>
      <c r="D160" s="33"/>
      <c r="E160" s="35"/>
      <c r="F160" s="51"/>
      <c r="G160" s="51" t="str">
        <f>IF(COUNTIFS('食事提供加算(2026.06.01)（非表示）'!$C$2:$C$140,$A160,'食事提供加算(2026.06.01)（非表示）'!$E$2:$E$140,$H160)&gt;0,"●","")</f>
        <v/>
      </c>
      <c r="H160" s="51" t="str">
        <f t="shared" si="2"/>
        <v>26</v>
      </c>
      <c r="I160" s="38" t="s">
        <v>2111</v>
      </c>
      <c r="J160" s="35"/>
      <c r="K160" s="33" t="s">
        <v>1087</v>
      </c>
      <c r="L160" s="38" t="s">
        <v>525</v>
      </c>
      <c r="M160" s="52" t="s">
        <v>1450</v>
      </c>
      <c r="N160" s="52" t="s">
        <v>1454</v>
      </c>
      <c r="O160" s="65">
        <v>44501</v>
      </c>
      <c r="P160" s="65"/>
      <c r="Q160" s="41"/>
      <c r="R160" s="72"/>
      <c r="S160" s="72"/>
      <c r="T160" s="76" t="str">
        <v>その他</v>
      </c>
      <c r="U160" s="76" t="str">
        <v>その他</v>
      </c>
    </row>
    <row r="161" spans="1:21" s="29" customFormat="1" ht="115.5">
      <c r="A161" s="34">
        <v>1610103317</v>
      </c>
      <c r="B161" s="39" t="s">
        <v>396</v>
      </c>
      <c r="C161" s="50" t="s">
        <v>171</v>
      </c>
      <c r="D161" s="33"/>
      <c r="E161" s="35"/>
      <c r="F161" s="51"/>
      <c r="G161" s="51" t="str">
        <f>IF(COUNTIFS('食事提供加算(2026.06.01)（非表示）'!$C$2:$C$140,$A161,'食事提供加算(2026.06.01)（非表示）'!$E$2:$E$140,$H161)&gt;0,"●","")</f>
        <v/>
      </c>
      <c r="H161" s="51" t="str">
        <f t="shared" si="2"/>
        <v>26</v>
      </c>
      <c r="I161" s="39" t="s">
        <v>539</v>
      </c>
      <c r="J161" s="35"/>
      <c r="K161" s="51" t="s">
        <v>1058</v>
      </c>
      <c r="L161" s="39" t="s">
        <v>256</v>
      </c>
      <c r="M161" s="53" t="s">
        <v>1603</v>
      </c>
      <c r="N161" s="53" t="s">
        <v>1148</v>
      </c>
      <c r="O161" s="65">
        <v>45931</v>
      </c>
      <c r="P161" s="65"/>
      <c r="Q161" s="41"/>
      <c r="R161" s="72"/>
      <c r="S161" s="72"/>
      <c r="T161" s="76" t="str">
        <v>01富山地域</v>
      </c>
      <c r="U161" s="76" t="str">
        <v>32蜷川</v>
      </c>
    </row>
    <row r="162" spans="1:21" s="29" customFormat="1" ht="148.5">
      <c r="A162" s="34">
        <v>1610100495</v>
      </c>
      <c r="B162" s="41" t="s">
        <v>480</v>
      </c>
      <c r="C162" s="50" t="s">
        <v>207</v>
      </c>
      <c r="D162" s="34"/>
      <c r="E162" s="35"/>
      <c r="F162" s="51"/>
      <c r="G162" s="51" t="str">
        <f>IF(COUNTIFS('食事提供加算(2026.06.01)（非表示）'!$C$2:$C$140,$A162,'食事提供加算(2026.06.01)（非表示）'!$E$2:$E$140,$H162)&gt;0,"●","")</f>
        <v/>
      </c>
      <c r="H162" s="51" t="str">
        <f t="shared" si="2"/>
        <v>27</v>
      </c>
      <c r="I162" s="59" t="s">
        <v>2024</v>
      </c>
      <c r="J162" s="35"/>
      <c r="K162" s="34" t="s">
        <v>551</v>
      </c>
      <c r="L162" s="38" t="s">
        <v>1331</v>
      </c>
      <c r="M162" s="52" t="s">
        <v>1626</v>
      </c>
      <c r="N162" s="52" t="s">
        <v>1887</v>
      </c>
      <c r="O162" s="65">
        <v>38991</v>
      </c>
      <c r="P162" s="66"/>
      <c r="Q162" s="72"/>
      <c r="R162" s="72"/>
      <c r="S162" s="72"/>
      <c r="T162" s="76" t="str">
        <v>01富山地域</v>
      </c>
      <c r="U162" s="76" t="str">
        <v>40呉羽</v>
      </c>
    </row>
    <row r="163" spans="1:21" s="29" customFormat="1" ht="82.5">
      <c r="A163" s="34">
        <v>1610100206</v>
      </c>
      <c r="B163" s="40" t="s">
        <v>270</v>
      </c>
      <c r="C163" s="50" t="s">
        <v>207</v>
      </c>
      <c r="D163" s="34"/>
      <c r="E163" s="35"/>
      <c r="F163" s="51"/>
      <c r="G163" s="51" t="str">
        <f>IF(COUNTIFS('食事提供加算(2026.06.01)（非表示）'!$C$2:$C$140,$A163,'食事提供加算(2026.06.01)（非表示）'!$E$2:$E$140,$H163)&gt;0,"●","")</f>
        <v/>
      </c>
      <c r="H163" s="51" t="str">
        <f t="shared" si="2"/>
        <v>27</v>
      </c>
      <c r="I163" s="38" t="s">
        <v>2003</v>
      </c>
      <c r="J163" s="35"/>
      <c r="K163" s="34" t="s">
        <v>1024</v>
      </c>
      <c r="L163" s="38" t="s">
        <v>215</v>
      </c>
      <c r="M163" s="35" t="s">
        <v>1663</v>
      </c>
      <c r="N163" s="35" t="s">
        <v>1884</v>
      </c>
      <c r="O163" s="65">
        <v>38991</v>
      </c>
      <c r="P163" s="66"/>
      <c r="Q163" s="72"/>
      <c r="R163" s="72"/>
      <c r="S163" s="72"/>
      <c r="T163" s="76" t="str">
        <v>01富山地域</v>
      </c>
      <c r="U163" s="76" t="str">
        <v>47水橋西部</v>
      </c>
    </row>
    <row r="164" spans="1:21" s="29" customFormat="1" ht="115.5">
      <c r="A164" s="34">
        <v>1610100024</v>
      </c>
      <c r="B164" s="40" t="s">
        <v>185</v>
      </c>
      <c r="C164" s="50" t="s">
        <v>207</v>
      </c>
      <c r="D164" s="34"/>
      <c r="E164" s="35"/>
      <c r="F164" s="51"/>
      <c r="G164" s="51" t="str">
        <f>IF(COUNTIFS('食事提供加算(2026.06.01)（非表示）'!$C$2:$C$140,$A164,'食事提供加算(2026.06.01)（非表示）'!$E$2:$E$140,$H164)&gt;0,"●","")</f>
        <v/>
      </c>
      <c r="H164" s="51" t="str">
        <f t="shared" si="2"/>
        <v>27</v>
      </c>
      <c r="I164" s="38" t="s">
        <v>2017</v>
      </c>
      <c r="J164" s="35"/>
      <c r="K164" s="34" t="s">
        <v>1106</v>
      </c>
      <c r="L164" s="38" t="s">
        <v>1324</v>
      </c>
      <c r="M164" s="34" t="s">
        <v>1619</v>
      </c>
      <c r="N164" s="35" t="s">
        <v>1883</v>
      </c>
      <c r="O164" s="65">
        <v>38991</v>
      </c>
      <c r="P164" s="66"/>
      <c r="Q164" s="72"/>
      <c r="R164" s="72"/>
      <c r="S164" s="72"/>
      <c r="T164" s="76" t="str">
        <v>01富山地域</v>
      </c>
      <c r="U164" s="76" t="str">
        <v>23針原</v>
      </c>
    </row>
    <row r="165" spans="1:21" s="29" customFormat="1" ht="99">
      <c r="A165" s="34">
        <v>1610102160</v>
      </c>
      <c r="B165" s="42" t="s">
        <v>598</v>
      </c>
      <c r="C165" s="50" t="s">
        <v>207</v>
      </c>
      <c r="D165" s="34"/>
      <c r="E165" s="35"/>
      <c r="F165" s="51"/>
      <c r="G165" s="51" t="str">
        <f>IF(COUNTIFS('食事提供加算(2026.06.01)（非表示）'!$C$2:$C$140,$A165,'食事提供加算(2026.06.01)（非表示）'!$E$2:$E$140,$H165)&gt;0,"●","")</f>
        <v/>
      </c>
      <c r="H165" s="51" t="str">
        <f t="shared" si="2"/>
        <v>27</v>
      </c>
      <c r="I165" s="38" t="s">
        <v>47</v>
      </c>
      <c r="J165" s="35"/>
      <c r="K165" s="34" t="s">
        <v>92</v>
      </c>
      <c r="L165" s="38" t="s">
        <v>1328</v>
      </c>
      <c r="M165" s="35" t="s">
        <v>903</v>
      </c>
      <c r="N165" s="35" t="s">
        <v>1899</v>
      </c>
      <c r="O165" s="65">
        <v>38991</v>
      </c>
      <c r="P165" s="66"/>
      <c r="Q165" s="72"/>
      <c r="R165" s="72"/>
      <c r="S165" s="72"/>
      <c r="T165" s="76" t="str">
        <v>01富山地域</v>
      </c>
      <c r="U165" s="76" t="str">
        <v>36四方</v>
      </c>
    </row>
    <row r="166" spans="1:21" s="29" customFormat="1" ht="66">
      <c r="A166" s="34">
        <v>1610100149</v>
      </c>
      <c r="B166" s="41" t="s">
        <v>466</v>
      </c>
      <c r="C166" s="50" t="s">
        <v>207</v>
      </c>
      <c r="D166" s="34"/>
      <c r="E166" s="35"/>
      <c r="F166" s="51"/>
      <c r="G166" s="51" t="str">
        <f>IF(COUNTIFS('食事提供加算(2026.06.01)（非表示）'!$C$2:$C$140,$A166,'食事提供加算(2026.06.01)（非表示）'!$E$2:$E$140,$H166)&gt;0,"●","")</f>
        <v/>
      </c>
      <c r="H166" s="51" t="str">
        <f t="shared" si="2"/>
        <v>27</v>
      </c>
      <c r="I166" s="59" t="s">
        <v>2018</v>
      </c>
      <c r="J166" s="35"/>
      <c r="K166" s="33" t="s">
        <v>1028</v>
      </c>
      <c r="L166" s="38" t="s">
        <v>1326</v>
      </c>
      <c r="M166" s="34" t="s">
        <v>1056</v>
      </c>
      <c r="N166" s="35" t="s">
        <v>798</v>
      </c>
      <c r="O166" s="65">
        <v>38991</v>
      </c>
      <c r="P166" s="66"/>
      <c r="Q166" s="72"/>
      <c r="R166" s="72"/>
      <c r="S166" s="72"/>
      <c r="T166" s="76" t="str">
        <v>02大沢野地域</v>
      </c>
      <c r="U166" s="76" t="str">
        <v>53船峅地区</v>
      </c>
    </row>
    <row r="167" spans="1:21" s="29" customFormat="1" ht="66">
      <c r="A167" s="34">
        <v>1610100172</v>
      </c>
      <c r="B167" s="41" t="s">
        <v>189</v>
      </c>
      <c r="C167" s="50" t="s">
        <v>207</v>
      </c>
      <c r="D167" s="34"/>
      <c r="E167" s="35"/>
      <c r="F167" s="51"/>
      <c r="G167" s="51" t="str">
        <f>IF(COUNTIFS('食事提供加算(2026.06.01)（非表示）'!$C$2:$C$140,$A167,'食事提供加算(2026.06.01)（非表示）'!$E$2:$E$140,$H167)&gt;0,"●","")</f>
        <v/>
      </c>
      <c r="H167" s="51" t="str">
        <f t="shared" si="2"/>
        <v>27</v>
      </c>
      <c r="I167" s="59" t="s">
        <v>2018</v>
      </c>
      <c r="J167" s="35"/>
      <c r="K167" s="33" t="s">
        <v>1028</v>
      </c>
      <c r="L167" s="38" t="s">
        <v>1326</v>
      </c>
      <c r="M167" s="34" t="s">
        <v>1056</v>
      </c>
      <c r="N167" s="35" t="s">
        <v>798</v>
      </c>
      <c r="O167" s="65">
        <v>38991</v>
      </c>
      <c r="P167" s="66"/>
      <c r="Q167" s="72"/>
      <c r="R167" s="72"/>
      <c r="S167" s="72"/>
      <c r="T167" s="76" t="str">
        <v>02大沢野地域</v>
      </c>
      <c r="U167" s="76" t="str">
        <v>53船峅地区</v>
      </c>
    </row>
    <row r="168" spans="1:21" s="29" customFormat="1" ht="66">
      <c r="A168" s="34">
        <v>1610100081</v>
      </c>
      <c r="B168" s="41" t="s">
        <v>974</v>
      </c>
      <c r="C168" s="50" t="s">
        <v>207</v>
      </c>
      <c r="D168" s="34"/>
      <c r="E168" s="35"/>
      <c r="F168" s="51"/>
      <c r="G168" s="51" t="str">
        <f>IF(COUNTIFS('食事提供加算(2026.06.01)（非表示）'!$C$2:$C$140,$A168,'食事提供加算(2026.06.01)（非表示）'!$E$2:$E$140,$H168)&gt;0,"●","")</f>
        <v/>
      </c>
      <c r="H168" s="51" t="str">
        <f t="shared" si="2"/>
        <v>27</v>
      </c>
      <c r="I168" s="59" t="s">
        <v>2018</v>
      </c>
      <c r="J168" s="35"/>
      <c r="K168" s="33" t="s">
        <v>1028</v>
      </c>
      <c r="L168" s="38" t="s">
        <v>1326</v>
      </c>
      <c r="M168" s="34" t="s">
        <v>1056</v>
      </c>
      <c r="N168" s="35" t="s">
        <v>798</v>
      </c>
      <c r="O168" s="65">
        <v>38991</v>
      </c>
      <c r="P168" s="66"/>
      <c r="Q168" s="72"/>
      <c r="R168" s="72"/>
      <c r="S168" s="72"/>
      <c r="T168" s="76" t="str">
        <v>02大沢野地域</v>
      </c>
      <c r="U168" s="76" t="str">
        <v>53船峅地区</v>
      </c>
    </row>
    <row r="169" spans="1:21" s="29" customFormat="1" ht="66">
      <c r="A169" s="34">
        <v>1610100107</v>
      </c>
      <c r="B169" s="41" t="s">
        <v>759</v>
      </c>
      <c r="C169" s="50" t="s">
        <v>207</v>
      </c>
      <c r="D169" s="34"/>
      <c r="E169" s="35"/>
      <c r="F169" s="51"/>
      <c r="G169" s="51" t="str">
        <f>IF(COUNTIFS('食事提供加算(2026.06.01)（非表示）'!$C$2:$C$140,$A169,'食事提供加算(2026.06.01)（非表示）'!$E$2:$E$140,$H169)&gt;0,"●","")</f>
        <v/>
      </c>
      <c r="H169" s="51" t="str">
        <f t="shared" si="2"/>
        <v>27</v>
      </c>
      <c r="I169" s="59" t="s">
        <v>2018</v>
      </c>
      <c r="J169" s="35"/>
      <c r="K169" s="33" t="s">
        <v>1028</v>
      </c>
      <c r="L169" s="38" t="s">
        <v>1326</v>
      </c>
      <c r="M169" s="34" t="s">
        <v>1056</v>
      </c>
      <c r="N169" s="35" t="s">
        <v>798</v>
      </c>
      <c r="O169" s="65">
        <v>38991</v>
      </c>
      <c r="P169" s="66"/>
      <c r="Q169" s="72"/>
      <c r="R169" s="72"/>
      <c r="S169" s="72"/>
      <c r="T169" s="76" t="str">
        <v>02大沢野地域</v>
      </c>
      <c r="U169" s="76" t="str">
        <v>53船峅地区</v>
      </c>
    </row>
    <row r="170" spans="1:21" s="29" customFormat="1" ht="66">
      <c r="A170" s="34">
        <v>1610100099</v>
      </c>
      <c r="B170" s="41" t="s">
        <v>977</v>
      </c>
      <c r="C170" s="50" t="s">
        <v>207</v>
      </c>
      <c r="D170" s="34"/>
      <c r="E170" s="35"/>
      <c r="F170" s="51"/>
      <c r="G170" s="51" t="str">
        <f>IF(COUNTIFS('食事提供加算(2026.06.01)（非表示）'!$C$2:$C$140,$A170,'食事提供加算(2026.06.01)（非表示）'!$E$2:$E$140,$H170)&gt;0,"●","")</f>
        <v/>
      </c>
      <c r="H170" s="51" t="str">
        <f t="shared" si="2"/>
        <v>27</v>
      </c>
      <c r="I170" s="59" t="s">
        <v>2018</v>
      </c>
      <c r="J170" s="35"/>
      <c r="K170" s="33" t="s">
        <v>1028</v>
      </c>
      <c r="L170" s="38" t="s">
        <v>1326</v>
      </c>
      <c r="M170" s="34" t="s">
        <v>1056</v>
      </c>
      <c r="N170" s="35" t="s">
        <v>798</v>
      </c>
      <c r="O170" s="65">
        <v>38991</v>
      </c>
      <c r="P170" s="66"/>
      <c r="Q170" s="72"/>
      <c r="R170" s="72"/>
      <c r="S170" s="72"/>
      <c r="T170" s="76" t="str">
        <v>02大沢野地域</v>
      </c>
      <c r="U170" s="76" t="str">
        <v>53船峅地区</v>
      </c>
    </row>
    <row r="171" spans="1:21" s="29" customFormat="1" ht="99">
      <c r="A171" s="34">
        <v>1618000010</v>
      </c>
      <c r="B171" s="41" t="s">
        <v>454</v>
      </c>
      <c r="C171" s="50" t="s">
        <v>207</v>
      </c>
      <c r="D171" s="34"/>
      <c r="E171" s="35"/>
      <c r="F171" s="51"/>
      <c r="G171" s="51" t="str">
        <f>IF(COUNTIFS('食事提供加算(2026.06.01)（非表示）'!$C$2:$C$140,$A171,'食事提供加算(2026.06.01)（非表示）'!$E$2:$E$140,$H171)&gt;0,"●","")</f>
        <v/>
      </c>
      <c r="H171" s="51" t="str">
        <f t="shared" si="2"/>
        <v>27</v>
      </c>
      <c r="I171" s="38" t="s">
        <v>454</v>
      </c>
      <c r="J171" s="35"/>
      <c r="K171" s="34" t="s">
        <v>366</v>
      </c>
      <c r="L171" s="38" t="s">
        <v>1322</v>
      </c>
      <c r="M171" s="34" t="s">
        <v>243</v>
      </c>
      <c r="N171" s="35" t="s">
        <v>1880</v>
      </c>
      <c r="O171" s="65">
        <v>38991</v>
      </c>
      <c r="P171" s="66"/>
      <c r="Q171" s="72"/>
      <c r="R171" s="72"/>
      <c r="S171" s="72"/>
      <c r="T171" s="76" t="str">
        <v>05婦中地域</v>
      </c>
      <c r="U171" s="76" t="str">
        <v>74古里地区</v>
      </c>
    </row>
    <row r="172" spans="1:21" s="29" customFormat="1" ht="82.5">
      <c r="A172" s="34">
        <v>1610100156</v>
      </c>
      <c r="B172" s="41" t="s">
        <v>532</v>
      </c>
      <c r="C172" s="50" t="s">
        <v>207</v>
      </c>
      <c r="D172" s="34"/>
      <c r="E172" s="35"/>
      <c r="F172" s="51"/>
      <c r="G172" s="51" t="str">
        <f>IF(COUNTIFS('食事提供加算(2026.06.01)（非表示）'!$C$2:$C$140,$A172,'食事提供加算(2026.06.01)（非表示）'!$E$2:$E$140,$H172)&gt;0,"●","")</f>
        <v/>
      </c>
      <c r="H172" s="51" t="str">
        <f t="shared" si="2"/>
        <v>27</v>
      </c>
      <c r="I172" s="59" t="s">
        <v>2021</v>
      </c>
      <c r="J172" s="35"/>
      <c r="K172" s="34" t="s">
        <v>1122</v>
      </c>
      <c r="L172" s="41" t="s">
        <v>1341</v>
      </c>
      <c r="M172" s="34" t="s">
        <v>1645</v>
      </c>
      <c r="N172" s="35" t="s">
        <v>1892</v>
      </c>
      <c r="O172" s="65">
        <v>38991</v>
      </c>
      <c r="P172" s="66"/>
      <c r="Q172" s="72"/>
      <c r="R172" s="72"/>
      <c r="S172" s="72"/>
      <c r="T172" s="76" t="str">
        <v>04八尾地域</v>
      </c>
      <c r="U172" s="76" t="str">
        <v>62杉原地区</v>
      </c>
    </row>
    <row r="173" spans="1:21" s="29" customFormat="1" ht="99">
      <c r="A173" s="34">
        <v>1610100552</v>
      </c>
      <c r="B173" s="41" t="s">
        <v>482</v>
      </c>
      <c r="C173" s="50" t="s">
        <v>207</v>
      </c>
      <c r="D173" s="34"/>
      <c r="E173" s="35"/>
      <c r="F173" s="51"/>
      <c r="G173" s="51" t="str">
        <f>IF(COUNTIFS('食事提供加算(2026.06.01)（非表示）'!$C$2:$C$140,$A173,'食事提供加算(2026.06.01)（非表示）'!$E$2:$E$140,$H173)&gt;0,"●","")</f>
        <v/>
      </c>
      <c r="H173" s="51" t="str">
        <f t="shared" si="2"/>
        <v>27</v>
      </c>
      <c r="I173" s="38" t="s">
        <v>2025</v>
      </c>
      <c r="J173" s="35"/>
      <c r="K173" s="34" t="s">
        <v>166</v>
      </c>
      <c r="L173" s="38" t="s">
        <v>70</v>
      </c>
      <c r="M173" s="35" t="s">
        <v>375</v>
      </c>
      <c r="N173" s="35" t="s">
        <v>1888</v>
      </c>
      <c r="O173" s="65">
        <v>38991</v>
      </c>
      <c r="P173" s="66"/>
      <c r="Q173" s="72"/>
      <c r="R173" s="72"/>
      <c r="S173" s="72"/>
      <c r="T173" s="76" t="str">
        <v>01富山地域</v>
      </c>
      <c r="U173" s="76" t="str">
        <v>16桜谷</v>
      </c>
    </row>
    <row r="174" spans="1:21" s="29" customFormat="1" ht="66">
      <c r="A174" s="34">
        <v>1610100529</v>
      </c>
      <c r="B174" s="41" t="s">
        <v>449</v>
      </c>
      <c r="C174" s="50" t="s">
        <v>207</v>
      </c>
      <c r="D174" s="34"/>
      <c r="E174" s="35"/>
      <c r="F174" s="51"/>
      <c r="G174" s="51" t="str">
        <f>IF(COUNTIFS('食事提供加算(2026.06.01)（非表示）'!$C$2:$C$140,$A174,'食事提供加算(2026.06.01)（非表示）'!$E$2:$E$140,$H174)&gt;0,"●","")</f>
        <v/>
      </c>
      <c r="H174" s="51" t="str">
        <f t="shared" si="2"/>
        <v>27</v>
      </c>
      <c r="I174" s="59" t="s">
        <v>2016</v>
      </c>
      <c r="J174" s="35"/>
      <c r="K174" s="34" t="s">
        <v>109</v>
      </c>
      <c r="L174" s="38" t="s">
        <v>1232</v>
      </c>
      <c r="M174" s="34" t="s">
        <v>1616</v>
      </c>
      <c r="N174" s="104" t="s">
        <v>459</v>
      </c>
      <c r="O174" s="65">
        <v>38991</v>
      </c>
      <c r="P174" s="66"/>
      <c r="Q174" s="72"/>
      <c r="R174" s="72"/>
      <c r="S174" s="72"/>
      <c r="T174" s="76" t="str">
        <v>02大沢野地域</v>
      </c>
      <c r="U174" s="76" t="str">
        <v>54大沢野地区</v>
      </c>
    </row>
    <row r="175" spans="1:21" s="29" customFormat="1" ht="49.5">
      <c r="A175" s="34">
        <v>1610100131</v>
      </c>
      <c r="B175" s="41" t="s">
        <v>540</v>
      </c>
      <c r="C175" s="50" t="s">
        <v>207</v>
      </c>
      <c r="D175" s="34"/>
      <c r="E175" s="35"/>
      <c r="F175" s="51"/>
      <c r="G175" s="51" t="str">
        <f>IF(COUNTIFS('食事提供加算(2026.06.01)（非表示）'!$C$2:$C$140,$A175,'食事提供加算(2026.06.01)（非表示）'!$E$2:$E$140,$H175)&gt;0,"●","")</f>
        <v/>
      </c>
      <c r="H175" s="51" t="str">
        <f t="shared" si="2"/>
        <v>27</v>
      </c>
      <c r="I175" s="59" t="s">
        <v>2023</v>
      </c>
      <c r="J175" s="35"/>
      <c r="K175" s="34" t="s">
        <v>219</v>
      </c>
      <c r="L175" s="38" t="s">
        <v>1343</v>
      </c>
      <c r="M175" s="34" t="s">
        <v>1448</v>
      </c>
      <c r="N175" s="104" t="s">
        <v>1893</v>
      </c>
      <c r="O175" s="65">
        <v>38991</v>
      </c>
      <c r="P175" s="66"/>
      <c r="Q175" s="72"/>
      <c r="R175" s="72"/>
      <c r="S175" s="72"/>
      <c r="T175" s="76" t="str">
        <v>01富山地域</v>
      </c>
      <c r="U175" s="76" t="str">
        <v>32蜷川</v>
      </c>
    </row>
    <row r="176" spans="1:21" s="29" customFormat="1" ht="49.5">
      <c r="A176" s="34">
        <v>1610100602</v>
      </c>
      <c r="B176" s="41" t="s">
        <v>545</v>
      </c>
      <c r="C176" s="50" t="s">
        <v>207</v>
      </c>
      <c r="D176" s="34"/>
      <c r="E176" s="35"/>
      <c r="F176" s="51"/>
      <c r="G176" s="51" t="str">
        <f>IF(COUNTIFS('食事提供加算(2026.06.01)（非表示）'!$C$2:$C$140,$A176,'食事提供加算(2026.06.01)（非表示）'!$E$2:$E$140,$H176)&gt;0,"●","")</f>
        <v/>
      </c>
      <c r="H176" s="51" t="str">
        <f t="shared" si="2"/>
        <v>27</v>
      </c>
      <c r="I176" s="59" t="s">
        <v>2023</v>
      </c>
      <c r="J176" s="35"/>
      <c r="K176" s="34" t="s">
        <v>219</v>
      </c>
      <c r="L176" s="38" t="s">
        <v>1343</v>
      </c>
      <c r="M176" s="34" t="s">
        <v>1448</v>
      </c>
      <c r="N176" s="104" t="s">
        <v>1893</v>
      </c>
      <c r="O176" s="65">
        <v>38991</v>
      </c>
      <c r="P176" s="66"/>
      <c r="Q176" s="72"/>
      <c r="R176" s="72"/>
      <c r="S176" s="72"/>
      <c r="T176" s="76" t="str">
        <v>01富山地域</v>
      </c>
      <c r="U176" s="76" t="str">
        <v>32蜷川</v>
      </c>
    </row>
    <row r="177" spans="1:21" s="29" customFormat="1" ht="82.5">
      <c r="A177" s="34">
        <v>1650100025</v>
      </c>
      <c r="B177" s="41" t="s">
        <v>25</v>
      </c>
      <c r="C177" s="50" t="s">
        <v>207</v>
      </c>
      <c r="D177" s="34"/>
      <c r="E177" s="35"/>
      <c r="F177" s="51"/>
      <c r="G177" s="51" t="str">
        <f>IF(COUNTIFS('食事提供加算(2026.06.01)（非表示）'!$C$2:$C$140,$A177,'食事提供加算(2026.06.01)（非表示）'!$E$2:$E$140,$H177)&gt;0,"●","")</f>
        <v/>
      </c>
      <c r="H177" s="51" t="str">
        <f t="shared" si="2"/>
        <v>27</v>
      </c>
      <c r="I177" s="38" t="s">
        <v>2080</v>
      </c>
      <c r="J177" s="35"/>
      <c r="K177" s="34" t="s">
        <v>1211</v>
      </c>
      <c r="L177" s="38" t="s">
        <v>443</v>
      </c>
      <c r="M177" s="34" t="s">
        <v>783</v>
      </c>
      <c r="N177" s="104" t="s">
        <v>1958</v>
      </c>
      <c r="O177" s="65">
        <v>38991</v>
      </c>
      <c r="P177" s="66"/>
      <c r="Q177" s="72"/>
      <c r="R177" s="72"/>
      <c r="S177" s="72"/>
      <c r="T177" s="76" t="str">
        <v>01富山地域</v>
      </c>
      <c r="U177" s="76" t="str">
        <v>16桜谷</v>
      </c>
    </row>
    <row r="178" spans="1:21" s="29" customFormat="1" ht="66">
      <c r="A178" s="34">
        <v>1611900018</v>
      </c>
      <c r="B178" s="41" t="s">
        <v>978</v>
      </c>
      <c r="C178" s="50" t="s">
        <v>207</v>
      </c>
      <c r="D178" s="34"/>
      <c r="E178" s="35"/>
      <c r="F178" s="51"/>
      <c r="G178" s="51" t="str">
        <f>IF(COUNTIFS('食事提供加算(2026.06.01)（非表示）'!$C$2:$C$140,$A178,'食事提供加算(2026.06.01)（非表示）'!$E$2:$E$140,$H178)&gt;0,"●","")</f>
        <v/>
      </c>
      <c r="H178" s="51" t="str">
        <f t="shared" si="2"/>
        <v>27</v>
      </c>
      <c r="I178" s="59" t="s">
        <v>2112</v>
      </c>
      <c r="J178" s="35"/>
      <c r="K178" s="34" t="s">
        <v>1102</v>
      </c>
      <c r="L178" s="41" t="s">
        <v>1542</v>
      </c>
      <c r="M178" s="34" t="s">
        <v>1214</v>
      </c>
      <c r="N178" s="104" t="s">
        <v>115</v>
      </c>
      <c r="O178" s="65">
        <v>38991</v>
      </c>
      <c r="P178" s="66"/>
      <c r="Q178" s="72"/>
      <c r="R178" s="72"/>
      <c r="S178" s="72"/>
      <c r="T178" s="76" t="str">
        <v>その他</v>
      </c>
      <c r="U178" s="76" t="str">
        <v>その他</v>
      </c>
    </row>
    <row r="179" spans="1:21" s="29" customFormat="1" ht="66">
      <c r="A179" s="34">
        <v>1611600014</v>
      </c>
      <c r="B179" s="41" t="s">
        <v>979</v>
      </c>
      <c r="C179" s="50" t="s">
        <v>207</v>
      </c>
      <c r="D179" s="34"/>
      <c r="E179" s="35"/>
      <c r="F179" s="51"/>
      <c r="G179" s="51" t="str">
        <f>IF(COUNTIFS('食事提供加算(2026.06.01)（非表示）'!$C$2:$C$140,$A179,'食事提供加算(2026.06.01)（非表示）'!$E$2:$E$140,$H179)&gt;0,"●","")</f>
        <v/>
      </c>
      <c r="H179" s="51" t="str">
        <f t="shared" si="2"/>
        <v>27</v>
      </c>
      <c r="I179" s="59" t="s">
        <v>2113</v>
      </c>
      <c r="J179" s="35"/>
      <c r="K179" s="34" t="s">
        <v>1246</v>
      </c>
      <c r="L179" s="41" t="s">
        <v>1543</v>
      </c>
      <c r="M179" s="34" t="s">
        <v>259</v>
      </c>
      <c r="N179" s="104" t="s">
        <v>1983</v>
      </c>
      <c r="O179" s="65">
        <v>38991</v>
      </c>
      <c r="P179" s="66"/>
      <c r="Q179" s="72"/>
      <c r="R179" s="72"/>
      <c r="S179" s="72"/>
      <c r="T179" s="76" t="str">
        <v>その他</v>
      </c>
      <c r="U179" s="76" t="str">
        <v>その他</v>
      </c>
    </row>
    <row r="180" spans="1:21" s="29" customFormat="1" ht="66">
      <c r="A180" s="34">
        <v>1611600014</v>
      </c>
      <c r="B180" s="41" t="s">
        <v>13</v>
      </c>
      <c r="C180" s="50" t="s">
        <v>207</v>
      </c>
      <c r="D180" s="34"/>
      <c r="E180" s="35"/>
      <c r="F180" s="51"/>
      <c r="G180" s="51" t="str">
        <f>IF(COUNTIFS('食事提供加算(2026.06.01)（非表示）'!$C$2:$C$140,$A180,'食事提供加算(2026.06.01)（非表示）'!$E$2:$E$140,$H180)&gt;0,"●","")</f>
        <v/>
      </c>
      <c r="H180" s="51" t="str">
        <f t="shared" si="2"/>
        <v>27</v>
      </c>
      <c r="I180" s="59" t="s">
        <v>2113</v>
      </c>
      <c r="J180" s="35"/>
      <c r="K180" s="34" t="s">
        <v>1247</v>
      </c>
      <c r="L180" s="41" t="s">
        <v>1545</v>
      </c>
      <c r="M180" s="34" t="s">
        <v>1785</v>
      </c>
      <c r="N180" s="104" t="s">
        <v>1984</v>
      </c>
      <c r="O180" s="65">
        <v>38991</v>
      </c>
      <c r="P180" s="66"/>
      <c r="Q180" s="72"/>
      <c r="R180" s="72"/>
      <c r="S180" s="72"/>
      <c r="T180" s="76" t="str">
        <v>その他</v>
      </c>
      <c r="U180" s="76" t="str">
        <v>その他</v>
      </c>
    </row>
    <row r="181" spans="1:21" s="29" customFormat="1" ht="82.5">
      <c r="A181" s="34">
        <v>1690100001</v>
      </c>
      <c r="B181" s="41" t="s">
        <v>526</v>
      </c>
      <c r="C181" s="50" t="s">
        <v>207</v>
      </c>
      <c r="D181" s="34"/>
      <c r="E181" s="35"/>
      <c r="F181" s="51"/>
      <c r="G181" s="51" t="str">
        <f>IF(COUNTIFS('食事提供加算(2026.06.01)（非表示）'!$C$2:$C$140,$A181,'食事提供加算(2026.06.01)（非表示）'!$E$2:$E$140,$H181)&gt;0,"●","")</f>
        <v/>
      </c>
      <c r="H181" s="51" t="str">
        <f t="shared" si="2"/>
        <v>27</v>
      </c>
      <c r="I181" s="59" t="s">
        <v>2026</v>
      </c>
      <c r="J181" s="35"/>
      <c r="K181" s="34" t="s">
        <v>184</v>
      </c>
      <c r="L181" s="38" t="s">
        <v>1333</v>
      </c>
      <c r="M181" s="33" t="s">
        <v>1630</v>
      </c>
      <c r="N181" s="33" t="s">
        <v>981</v>
      </c>
      <c r="O181" s="65">
        <v>38991</v>
      </c>
      <c r="P181" s="66"/>
      <c r="Q181" s="72"/>
      <c r="R181" s="72"/>
      <c r="S181" s="72"/>
      <c r="T181" s="76" t="str">
        <v>01富山地域</v>
      </c>
      <c r="U181" s="76" t="str">
        <v>24豊田</v>
      </c>
    </row>
    <row r="182" spans="1:21" s="29" customFormat="1" ht="115.5">
      <c r="A182" s="35">
        <v>1610100479</v>
      </c>
      <c r="B182" s="41" t="s">
        <v>592</v>
      </c>
      <c r="C182" s="50" t="s">
        <v>207</v>
      </c>
      <c r="D182" s="34"/>
      <c r="E182" s="35"/>
      <c r="F182" s="51"/>
      <c r="G182" s="51" t="str">
        <f>IF(COUNTIFS('食事提供加算(2026.06.01)（非表示）'!$C$2:$C$140,$A182,'食事提供加算(2026.06.01)（非表示）'!$E$2:$E$140,$H182)&gt;0,"●","")</f>
        <v/>
      </c>
      <c r="H182" s="51" t="str">
        <f t="shared" si="2"/>
        <v>27</v>
      </c>
      <c r="I182" s="59" t="s">
        <v>2017</v>
      </c>
      <c r="J182" s="35"/>
      <c r="K182" s="34" t="s">
        <v>1106</v>
      </c>
      <c r="L182" s="38" t="s">
        <v>1324</v>
      </c>
      <c r="M182" s="34" t="s">
        <v>1617</v>
      </c>
      <c r="N182" s="104" t="s">
        <v>1733</v>
      </c>
      <c r="O182" s="65">
        <v>38991</v>
      </c>
      <c r="P182" s="66"/>
      <c r="Q182" s="72"/>
      <c r="R182" s="72"/>
      <c r="S182" s="72"/>
      <c r="T182" s="76" t="str">
        <v>01富山地域</v>
      </c>
      <c r="U182" s="76" t="str">
        <v>23針原</v>
      </c>
    </row>
    <row r="183" spans="1:21" s="29" customFormat="1" ht="66">
      <c r="A183" s="35" t="s">
        <v>237</v>
      </c>
      <c r="B183" s="41" t="s">
        <v>980</v>
      </c>
      <c r="C183" s="50" t="s">
        <v>207</v>
      </c>
      <c r="D183" s="34"/>
      <c r="E183" s="35"/>
      <c r="F183" s="51"/>
      <c r="G183" s="51" t="str">
        <f>IF(COUNTIFS('食事提供加算(2026.06.01)（非表示）'!$C$2:$C$140,$A183,'食事提供加算(2026.06.01)（非表示）'!$E$2:$E$140,$H183)&gt;0,"●","")</f>
        <v/>
      </c>
      <c r="H183" s="51" t="str">
        <f t="shared" si="2"/>
        <v>27</v>
      </c>
      <c r="I183" s="59" t="s">
        <v>2114</v>
      </c>
      <c r="J183" s="35"/>
      <c r="K183" s="34" t="s">
        <v>1215</v>
      </c>
      <c r="L183" s="41" t="s">
        <v>1547</v>
      </c>
      <c r="M183" s="34" t="s">
        <v>1345</v>
      </c>
      <c r="N183" s="104" t="s">
        <v>1096</v>
      </c>
      <c r="O183" s="65">
        <v>38991</v>
      </c>
      <c r="P183" s="66"/>
      <c r="Q183" s="72"/>
      <c r="R183" s="72"/>
      <c r="S183" s="72"/>
      <c r="T183" s="76" t="str">
        <v>01富山地域</v>
      </c>
      <c r="U183" s="76" t="str">
        <v>32蜷川</v>
      </c>
    </row>
    <row r="184" spans="1:21" s="29" customFormat="1" ht="66">
      <c r="A184" s="35">
        <v>1660200039</v>
      </c>
      <c r="B184" s="41" t="s">
        <v>982</v>
      </c>
      <c r="C184" s="50" t="s">
        <v>207</v>
      </c>
      <c r="D184" s="34"/>
      <c r="E184" s="35"/>
      <c r="F184" s="51"/>
      <c r="G184" s="51" t="str">
        <f>IF(COUNTIFS('食事提供加算(2026.06.01)（非表示）'!$C$2:$C$140,$A184,'食事提供加算(2026.06.01)（非表示）'!$E$2:$E$140,$H184)&gt;0,"●","")</f>
        <v/>
      </c>
      <c r="H184" s="51" t="str">
        <f t="shared" si="2"/>
        <v>27</v>
      </c>
      <c r="I184" s="59" t="s">
        <v>2114</v>
      </c>
      <c r="J184" s="35"/>
      <c r="K184" s="34" t="s">
        <v>1248</v>
      </c>
      <c r="L184" s="41" t="s">
        <v>1548</v>
      </c>
      <c r="M184" s="34" t="s">
        <v>72</v>
      </c>
      <c r="N184" s="104" t="s">
        <v>1985</v>
      </c>
      <c r="O184" s="65">
        <v>38991</v>
      </c>
      <c r="P184" s="66"/>
      <c r="Q184" s="72"/>
      <c r="R184" s="72"/>
      <c r="S184" s="72"/>
      <c r="T184" s="76" t="str">
        <v>その他</v>
      </c>
      <c r="U184" s="76" t="str">
        <v>その他</v>
      </c>
    </row>
    <row r="185" spans="1:21" s="29" customFormat="1" ht="82.5">
      <c r="A185" s="34">
        <v>1610100487</v>
      </c>
      <c r="B185" s="41" t="s">
        <v>606</v>
      </c>
      <c r="C185" s="50" t="s">
        <v>207</v>
      </c>
      <c r="D185" s="34"/>
      <c r="E185" s="35"/>
      <c r="F185" s="51"/>
      <c r="G185" s="51" t="str">
        <f>IF(COUNTIFS('食事提供加算(2026.06.01)（非表示）'!$C$2:$C$140,$A185,'食事提供加算(2026.06.01)（非表示）'!$E$2:$E$140,$H185)&gt;0,"●","")</f>
        <v/>
      </c>
      <c r="H185" s="51" t="str">
        <f t="shared" si="2"/>
        <v>27</v>
      </c>
      <c r="I185" s="59" t="s">
        <v>2106</v>
      </c>
      <c r="J185" s="35"/>
      <c r="K185" s="34" t="s">
        <v>1237</v>
      </c>
      <c r="L185" s="40" t="s">
        <v>1533</v>
      </c>
      <c r="M185" s="34" t="s">
        <v>1820</v>
      </c>
      <c r="N185" s="34" t="s">
        <v>1346</v>
      </c>
      <c r="O185" s="65">
        <v>39276</v>
      </c>
      <c r="P185" s="65"/>
      <c r="Q185" s="72"/>
      <c r="R185" s="72"/>
      <c r="S185" s="72"/>
      <c r="T185" s="76" t="str">
        <v>01富山地域</v>
      </c>
      <c r="U185" s="76" t="str">
        <v>26新庄</v>
      </c>
    </row>
    <row r="186" spans="1:21" s="29" customFormat="1" ht="66">
      <c r="A186" s="34">
        <v>1611600154</v>
      </c>
      <c r="B186" s="41" t="s">
        <v>984</v>
      </c>
      <c r="C186" s="50" t="s">
        <v>207</v>
      </c>
      <c r="D186" s="34"/>
      <c r="E186" s="35"/>
      <c r="F186" s="51"/>
      <c r="G186" s="51" t="str">
        <f>IF(COUNTIFS('食事提供加算(2026.06.01)（非表示）'!$C$2:$C$140,$A186,'食事提供加算(2026.06.01)（非表示）'!$E$2:$E$140,$H186)&gt;0,"●","")</f>
        <v/>
      </c>
      <c r="H186" s="51" t="str">
        <f t="shared" si="2"/>
        <v>27</v>
      </c>
      <c r="I186" s="59" t="s">
        <v>2113</v>
      </c>
      <c r="J186" s="35"/>
      <c r="K186" s="34" t="s">
        <v>1250</v>
      </c>
      <c r="L186" s="41" t="s">
        <v>147</v>
      </c>
      <c r="M186" s="34" t="s">
        <v>620</v>
      </c>
      <c r="N186" s="104" t="s">
        <v>620</v>
      </c>
      <c r="O186" s="66">
        <v>39326</v>
      </c>
      <c r="P186" s="66"/>
      <c r="Q186" s="72"/>
      <c r="R186" s="72"/>
      <c r="S186" s="72"/>
      <c r="T186" s="76" t="str">
        <v>その他</v>
      </c>
      <c r="U186" s="76" t="str">
        <v>その他</v>
      </c>
    </row>
    <row r="187" spans="1:21" s="29" customFormat="1" ht="66">
      <c r="A187" s="34">
        <v>1611600049</v>
      </c>
      <c r="B187" s="41" t="s">
        <v>667</v>
      </c>
      <c r="C187" s="50" t="s">
        <v>207</v>
      </c>
      <c r="D187" s="34"/>
      <c r="E187" s="35"/>
      <c r="F187" s="51"/>
      <c r="G187" s="51" t="str">
        <f>IF(COUNTIFS('食事提供加算(2026.06.01)（非表示）'!$C$2:$C$140,$A187,'食事提供加算(2026.06.01)（非表示）'!$E$2:$E$140,$H187)&gt;0,"●","")</f>
        <v/>
      </c>
      <c r="H187" s="51" t="str">
        <f t="shared" si="2"/>
        <v>27</v>
      </c>
      <c r="I187" s="59" t="s">
        <v>2113</v>
      </c>
      <c r="J187" s="35"/>
      <c r="K187" s="34" t="s">
        <v>1251</v>
      </c>
      <c r="L187" s="41" t="s">
        <v>627</v>
      </c>
      <c r="M187" s="34" t="s">
        <v>773</v>
      </c>
      <c r="N187" s="34" t="s">
        <v>773</v>
      </c>
      <c r="O187" s="66">
        <v>39356</v>
      </c>
      <c r="P187" s="66"/>
      <c r="Q187" s="72"/>
      <c r="R187" s="72"/>
      <c r="S187" s="72"/>
      <c r="T187" s="76" t="str">
        <v>その他</v>
      </c>
      <c r="U187" s="76" t="str">
        <v>その他</v>
      </c>
    </row>
    <row r="188" spans="1:21" s="29" customFormat="1" ht="82.5">
      <c r="A188" s="34">
        <v>1640100341</v>
      </c>
      <c r="B188" s="41" t="s">
        <v>686</v>
      </c>
      <c r="C188" s="50" t="s">
        <v>207</v>
      </c>
      <c r="D188" s="34"/>
      <c r="E188" s="35"/>
      <c r="F188" s="51"/>
      <c r="G188" s="51" t="str">
        <f>IF(COUNTIFS('食事提供加算(2026.06.01)（非表示）'!$C$2:$C$140,$A188,'食事提供加算(2026.06.01)（非表示）'!$E$2:$E$140,$H188)&gt;0,"●","")</f>
        <v/>
      </c>
      <c r="H188" s="51" t="str">
        <f t="shared" si="2"/>
        <v>27</v>
      </c>
      <c r="I188" s="59" t="s">
        <v>2108</v>
      </c>
      <c r="J188" s="35"/>
      <c r="K188" s="34" t="s">
        <v>1242</v>
      </c>
      <c r="L188" s="41" t="s">
        <v>1409</v>
      </c>
      <c r="M188" s="34" t="s">
        <v>1825</v>
      </c>
      <c r="N188" s="104" t="s">
        <v>1099</v>
      </c>
      <c r="O188" s="66">
        <v>40269</v>
      </c>
      <c r="P188" s="66"/>
      <c r="Q188" s="72"/>
      <c r="R188" s="72"/>
      <c r="S188" s="72"/>
      <c r="T188" s="76" t="str">
        <v>03大山地域</v>
      </c>
      <c r="U188" s="76" t="str">
        <v>56上滝地区</v>
      </c>
    </row>
    <row r="189" spans="1:21" s="29" customFormat="1" ht="66">
      <c r="A189" s="34">
        <v>1610100933</v>
      </c>
      <c r="B189" s="41" t="s">
        <v>202</v>
      </c>
      <c r="C189" s="50" t="s">
        <v>207</v>
      </c>
      <c r="D189" s="34"/>
      <c r="E189" s="35"/>
      <c r="F189" s="51"/>
      <c r="G189" s="51" t="str">
        <f>IF(COUNTIFS('食事提供加算(2026.06.01)（非表示）'!$C$2:$C$140,$A189,'食事提供加算(2026.06.01)（非表示）'!$E$2:$E$140,$H189)&gt;0,"●","")</f>
        <v/>
      </c>
      <c r="H189" s="51" t="str">
        <f t="shared" si="2"/>
        <v>27</v>
      </c>
      <c r="I189" s="59" t="s">
        <v>2018</v>
      </c>
      <c r="J189" s="35"/>
      <c r="K189" s="33" t="s">
        <v>1028</v>
      </c>
      <c r="L189" s="38" t="s">
        <v>1326</v>
      </c>
      <c r="M189" s="34" t="s">
        <v>1056</v>
      </c>
      <c r="N189" s="35" t="s">
        <v>798</v>
      </c>
      <c r="O189" s="66">
        <v>40299</v>
      </c>
      <c r="P189" s="66"/>
      <c r="Q189" s="72"/>
      <c r="R189" s="72"/>
      <c r="S189" s="72"/>
      <c r="T189" s="76" t="str">
        <v>02大沢野地域</v>
      </c>
      <c r="U189" s="76" t="str">
        <v>53船峅地区</v>
      </c>
    </row>
    <row r="190" spans="1:21" s="29" customFormat="1" ht="66">
      <c r="A190" s="34">
        <v>1611700061</v>
      </c>
      <c r="B190" s="41" t="s">
        <v>247</v>
      </c>
      <c r="C190" s="50" t="s">
        <v>207</v>
      </c>
      <c r="D190" s="34"/>
      <c r="E190" s="35"/>
      <c r="F190" s="51"/>
      <c r="G190" s="51" t="str">
        <f>IF(COUNTIFS('食事提供加算(2026.06.01)（非表示）'!$C$2:$C$140,$A190,'食事提供加算(2026.06.01)（非表示）'!$E$2:$E$140,$H190)&gt;0,"●","")</f>
        <v/>
      </c>
      <c r="H190" s="51" t="str">
        <f t="shared" si="2"/>
        <v>27</v>
      </c>
      <c r="I190" s="59" t="s">
        <v>2115</v>
      </c>
      <c r="J190" s="35"/>
      <c r="K190" s="34" t="s">
        <v>726</v>
      </c>
      <c r="L190" s="41" t="s">
        <v>1549</v>
      </c>
      <c r="M190" s="34" t="s">
        <v>1639</v>
      </c>
      <c r="N190" s="34" t="s">
        <v>1639</v>
      </c>
      <c r="O190" s="66">
        <v>40954</v>
      </c>
      <c r="P190" s="66"/>
      <c r="Q190" s="72"/>
      <c r="R190" s="72"/>
      <c r="S190" s="72"/>
      <c r="T190" s="76" t="str">
        <v>その他</v>
      </c>
      <c r="U190" s="76" t="str">
        <v>その他</v>
      </c>
    </row>
    <row r="191" spans="1:21" s="29" customFormat="1" ht="99">
      <c r="A191" s="34">
        <v>1611600113</v>
      </c>
      <c r="B191" s="41" t="s">
        <v>865</v>
      </c>
      <c r="C191" s="50" t="s">
        <v>207</v>
      </c>
      <c r="D191" s="34"/>
      <c r="E191" s="35"/>
      <c r="F191" s="51"/>
      <c r="G191" s="51" t="str">
        <f>IF(COUNTIFS('食事提供加算(2026.06.01)（非表示）'!$C$2:$C$140,$A191,'食事提供加算(2026.06.01)（非表示）'!$E$2:$E$140,$H191)&gt;0,"●","")</f>
        <v/>
      </c>
      <c r="H191" s="51" t="str">
        <f t="shared" si="2"/>
        <v>27</v>
      </c>
      <c r="I191" s="59" t="s">
        <v>2020</v>
      </c>
      <c r="J191" s="35"/>
      <c r="K191" s="34" t="s">
        <v>1253</v>
      </c>
      <c r="L191" s="41" t="s">
        <v>1550</v>
      </c>
      <c r="M191" s="34" t="s">
        <v>1758</v>
      </c>
      <c r="N191" s="34" t="s">
        <v>1618</v>
      </c>
      <c r="O191" s="66">
        <v>41030</v>
      </c>
      <c r="P191" s="66"/>
      <c r="Q191" s="72"/>
      <c r="R191" s="72"/>
      <c r="S191" s="72"/>
      <c r="T191" s="76" t="str">
        <v>その他</v>
      </c>
      <c r="U191" s="76" t="str">
        <v>その他</v>
      </c>
    </row>
    <row r="192" spans="1:21" s="29" customFormat="1" ht="99">
      <c r="A192" s="34">
        <v>1640100515</v>
      </c>
      <c r="B192" s="41" t="s">
        <v>956</v>
      </c>
      <c r="C192" s="50" t="s">
        <v>207</v>
      </c>
      <c r="D192" s="34"/>
      <c r="E192" s="35"/>
      <c r="F192" s="51"/>
      <c r="G192" s="51" t="str">
        <f>IF(COUNTIFS('食事提供加算(2026.06.01)（非表示）'!$C$2:$C$140,$A192,'食事提供加算(2026.06.01)（非表示）'!$E$2:$E$140,$H192)&gt;0,"●","")</f>
        <v/>
      </c>
      <c r="H192" s="51" t="str">
        <f t="shared" si="2"/>
        <v>27</v>
      </c>
      <c r="I192" s="59" t="s">
        <v>1990</v>
      </c>
      <c r="J192" s="35"/>
      <c r="K192" s="34" t="s">
        <v>793</v>
      </c>
      <c r="L192" s="40" t="s">
        <v>422</v>
      </c>
      <c r="M192" s="35" t="s">
        <v>1537</v>
      </c>
      <c r="N192" s="35" t="s">
        <v>1414</v>
      </c>
      <c r="O192" s="66">
        <v>41320</v>
      </c>
      <c r="P192" s="66"/>
      <c r="Q192" s="72"/>
      <c r="R192" s="72"/>
      <c r="S192" s="72"/>
      <c r="T192" s="76" t="str">
        <v>01富山地域</v>
      </c>
      <c r="U192" s="76" t="str">
        <v>11堀川</v>
      </c>
    </row>
    <row r="193" spans="1:21" s="29" customFormat="1" ht="148.5">
      <c r="A193" s="34">
        <v>1640100036</v>
      </c>
      <c r="B193" s="41" t="s">
        <v>585</v>
      </c>
      <c r="C193" s="50" t="s">
        <v>207</v>
      </c>
      <c r="D193" s="34"/>
      <c r="E193" s="35"/>
      <c r="F193" s="51"/>
      <c r="G193" s="51" t="str">
        <f>IF(COUNTIFS('食事提供加算(2026.06.01)（非表示）'!$C$2:$C$140,$A193,'食事提供加算(2026.06.01)（非表示）'!$E$2:$E$140,$H193)&gt;0,"●","")</f>
        <v/>
      </c>
      <c r="H193" s="51" t="str">
        <f t="shared" si="2"/>
        <v>27</v>
      </c>
      <c r="I193" s="59" t="s">
        <v>2024</v>
      </c>
      <c r="J193" s="35"/>
      <c r="K193" s="34" t="s">
        <v>302</v>
      </c>
      <c r="L193" s="38" t="s">
        <v>1323</v>
      </c>
      <c r="M193" s="35" t="s">
        <v>1661</v>
      </c>
      <c r="N193" s="35" t="s">
        <v>1661</v>
      </c>
      <c r="O193" s="66">
        <v>41365</v>
      </c>
      <c r="P193" s="66"/>
      <c r="Q193" s="72"/>
      <c r="R193" s="72"/>
      <c r="S193" s="72"/>
      <c r="T193" s="76" t="str">
        <v>01富山地域</v>
      </c>
      <c r="U193" s="76" t="str">
        <v>26新庄</v>
      </c>
    </row>
    <row r="194" spans="1:21" s="29" customFormat="1" ht="99">
      <c r="A194" s="34">
        <v>1680100045</v>
      </c>
      <c r="B194" s="41" t="s">
        <v>604</v>
      </c>
      <c r="C194" s="50" t="s">
        <v>207</v>
      </c>
      <c r="D194" s="34"/>
      <c r="E194" s="35"/>
      <c r="F194" s="51"/>
      <c r="G194" s="51" t="str">
        <f>IF(COUNTIFS('食事提供加算(2026.06.01)（非表示）'!$C$2:$C$140,$A194,'食事提供加算(2026.06.01)（非表示）'!$E$2:$E$140,$H194)&gt;0,"●","")</f>
        <v/>
      </c>
      <c r="H194" s="51" t="str">
        <f t="shared" ref="H194:H250" si="3">LEFT(C194,2)</f>
        <v>27</v>
      </c>
      <c r="I194" s="38" t="s">
        <v>1240</v>
      </c>
      <c r="J194" s="35"/>
      <c r="K194" s="34" t="s">
        <v>1078</v>
      </c>
      <c r="L194" s="38" t="s">
        <v>1359</v>
      </c>
      <c r="M194" s="34" t="s">
        <v>535</v>
      </c>
      <c r="N194" s="34" t="s">
        <v>1987</v>
      </c>
      <c r="O194" s="66">
        <v>41365</v>
      </c>
      <c r="P194" s="66"/>
      <c r="Q194" s="72"/>
      <c r="R194" s="72"/>
      <c r="S194" s="72"/>
      <c r="T194" s="76" t="str">
        <v>01富山地域</v>
      </c>
      <c r="U194" s="76" t="str">
        <v>17五福</v>
      </c>
    </row>
    <row r="195" spans="1:21" s="29" customFormat="1" ht="99">
      <c r="A195" s="34">
        <v>1640100234</v>
      </c>
      <c r="B195" s="41" t="s">
        <v>858</v>
      </c>
      <c r="C195" s="50" t="s">
        <v>207</v>
      </c>
      <c r="D195" s="34"/>
      <c r="E195" s="35"/>
      <c r="F195" s="51"/>
      <c r="G195" s="51" t="str">
        <f>IF(COUNTIFS('食事提供加算(2026.06.01)（非表示）'!$C$2:$C$140,$A195,'食事提供加算(2026.06.01)（非表示）'!$E$2:$E$140,$H195)&gt;0,"●","")</f>
        <v/>
      </c>
      <c r="H195" s="51" t="str">
        <f t="shared" si="3"/>
        <v>27</v>
      </c>
      <c r="I195" s="59" t="s">
        <v>2020</v>
      </c>
      <c r="J195" s="35"/>
      <c r="K195" s="34" t="s">
        <v>1195</v>
      </c>
      <c r="L195" s="41" t="s">
        <v>48</v>
      </c>
      <c r="M195" s="34" t="s">
        <v>1824</v>
      </c>
      <c r="N195" s="34" t="s">
        <v>1981</v>
      </c>
      <c r="O195" s="66">
        <v>41365</v>
      </c>
      <c r="P195" s="66"/>
      <c r="Q195" s="72"/>
      <c r="R195" s="72"/>
      <c r="S195" s="72"/>
      <c r="T195" s="76" t="str">
        <v>01富山地域</v>
      </c>
      <c r="U195" s="76" t="str">
        <v>49三郷</v>
      </c>
    </row>
    <row r="196" spans="1:21" s="29" customFormat="1" ht="66">
      <c r="A196" s="34">
        <v>1640100176</v>
      </c>
      <c r="B196" s="38" t="s">
        <v>552</v>
      </c>
      <c r="C196" s="50" t="s">
        <v>207</v>
      </c>
      <c r="D196" s="34"/>
      <c r="E196" s="35"/>
      <c r="F196" s="51"/>
      <c r="G196" s="51" t="str">
        <f>IF(COUNTIFS('食事提供加算(2026.06.01)（非表示）'!$C$2:$C$140,$A196,'食事提供加算(2026.06.01)（非表示）'!$E$2:$E$140,$H196)&gt;0,"●","")</f>
        <v/>
      </c>
      <c r="H196" s="51" t="str">
        <f t="shared" si="3"/>
        <v>27</v>
      </c>
      <c r="I196" s="59" t="s">
        <v>1430</v>
      </c>
      <c r="J196" s="35"/>
      <c r="K196" s="34" t="s">
        <v>1126</v>
      </c>
      <c r="L196" s="38" t="s">
        <v>921</v>
      </c>
      <c r="M196" s="34" t="s">
        <v>1651</v>
      </c>
      <c r="N196" s="34" t="s">
        <v>1894</v>
      </c>
      <c r="O196" s="66">
        <v>41365</v>
      </c>
      <c r="P196" s="66"/>
      <c r="Q196" s="72"/>
      <c r="R196" s="72"/>
      <c r="S196" s="72"/>
      <c r="T196" s="76" t="str">
        <v>01富山地域</v>
      </c>
      <c r="U196" s="76" t="str">
        <v>35月岡</v>
      </c>
    </row>
    <row r="197" spans="1:21" s="29" customFormat="1" ht="148.5">
      <c r="A197" s="34">
        <v>1640100119</v>
      </c>
      <c r="B197" s="41" t="s">
        <v>576</v>
      </c>
      <c r="C197" s="50" t="s">
        <v>207</v>
      </c>
      <c r="D197" s="34"/>
      <c r="E197" s="35"/>
      <c r="F197" s="51"/>
      <c r="G197" s="51" t="str">
        <f>IF(COUNTIFS('食事提供加算(2026.06.01)（非表示）'!$C$2:$C$140,$A197,'食事提供加算(2026.06.01)（非表示）'!$E$2:$E$140,$H197)&gt;0,"●","")</f>
        <v/>
      </c>
      <c r="H197" s="51" t="str">
        <f t="shared" si="3"/>
        <v>27</v>
      </c>
      <c r="I197" s="59" t="s">
        <v>2024</v>
      </c>
      <c r="J197" s="35"/>
      <c r="K197" s="34" t="s">
        <v>302</v>
      </c>
      <c r="L197" s="41" t="s">
        <v>1261</v>
      </c>
      <c r="M197" s="34" t="s">
        <v>1633</v>
      </c>
      <c r="N197" s="34" t="s">
        <v>1661</v>
      </c>
      <c r="O197" s="66">
        <v>41365</v>
      </c>
      <c r="P197" s="66"/>
      <c r="Q197" s="72"/>
      <c r="R197" s="72"/>
      <c r="S197" s="72"/>
      <c r="T197" s="76" t="str">
        <v>01富山地域</v>
      </c>
      <c r="U197" s="76" t="str">
        <v>26新庄</v>
      </c>
    </row>
    <row r="198" spans="1:21" s="29" customFormat="1" ht="99">
      <c r="A198" s="34">
        <v>1670103314</v>
      </c>
      <c r="B198" s="41" t="s">
        <v>986</v>
      </c>
      <c r="C198" s="50" t="s">
        <v>207</v>
      </c>
      <c r="D198" s="34"/>
      <c r="E198" s="35"/>
      <c r="F198" s="51"/>
      <c r="G198" s="51" t="str">
        <f>IF(COUNTIFS('食事提供加算(2026.06.01)（非表示）'!$C$2:$C$140,$A198,'食事提供加算(2026.06.01)（非表示）'!$E$2:$E$140,$H198)&gt;0,"●","")</f>
        <v/>
      </c>
      <c r="H198" s="51" t="str">
        <f t="shared" si="3"/>
        <v>27</v>
      </c>
      <c r="I198" s="59" t="s">
        <v>1953</v>
      </c>
      <c r="J198" s="35"/>
      <c r="K198" s="34" t="s">
        <v>1061</v>
      </c>
      <c r="L198" s="41" t="s">
        <v>1551</v>
      </c>
      <c r="M198" s="34" t="s">
        <v>1821</v>
      </c>
      <c r="N198" s="34" t="s">
        <v>389</v>
      </c>
      <c r="O198" s="66">
        <v>41365</v>
      </c>
      <c r="P198" s="66"/>
      <c r="Q198" s="72"/>
      <c r="R198" s="72"/>
      <c r="S198" s="72"/>
      <c r="T198" s="76" t="str">
        <v>02大沢野地域</v>
      </c>
      <c r="U198" s="76" t="str">
        <v>54大沢野地区</v>
      </c>
    </row>
    <row r="199" spans="1:21" s="29" customFormat="1" ht="66">
      <c r="A199" s="33">
        <v>1640100416</v>
      </c>
      <c r="B199" s="41" t="s">
        <v>599</v>
      </c>
      <c r="C199" s="50" t="s">
        <v>207</v>
      </c>
      <c r="D199" s="34"/>
      <c r="E199" s="35"/>
      <c r="F199" s="51"/>
      <c r="G199" s="51" t="str">
        <f>IF(COUNTIFS('食事提供加算(2026.06.01)（非表示）'!$C$2:$C$140,$A199,'食事提供加算(2026.06.01)（非表示）'!$E$2:$E$140,$H199)&gt;0,"●","")</f>
        <v/>
      </c>
      <c r="H199" s="51" t="str">
        <f t="shared" si="3"/>
        <v>27</v>
      </c>
      <c r="I199" s="59" t="s">
        <v>891</v>
      </c>
      <c r="J199" s="35"/>
      <c r="K199" s="33" t="s">
        <v>1132</v>
      </c>
      <c r="L199" s="38" t="s">
        <v>1357</v>
      </c>
      <c r="M199" s="35" t="s">
        <v>1670</v>
      </c>
      <c r="N199" s="35" t="s">
        <v>1900</v>
      </c>
      <c r="O199" s="66">
        <v>41365</v>
      </c>
      <c r="P199" s="66"/>
      <c r="Q199" s="72"/>
      <c r="R199" s="72"/>
      <c r="S199" s="72"/>
      <c r="T199" s="76" t="str">
        <v>01富山地域</v>
      </c>
      <c r="U199" s="76" t="str">
        <v>29山室</v>
      </c>
    </row>
    <row r="200" spans="1:21" s="29" customFormat="1" ht="82.5">
      <c r="A200" s="33">
        <v>1650100116</v>
      </c>
      <c r="B200" s="41" t="s">
        <v>923</v>
      </c>
      <c r="C200" s="50" t="s">
        <v>207</v>
      </c>
      <c r="D200" s="34"/>
      <c r="E200" s="35"/>
      <c r="F200" s="51"/>
      <c r="G200" s="51" t="str">
        <f>IF(COUNTIFS('食事提供加算(2026.06.01)（非表示）'!$C$2:$C$140,$A200,'食事提供加算(2026.06.01)（非表示）'!$E$2:$E$140,$H200)&gt;0,"●","")</f>
        <v/>
      </c>
      <c r="H200" s="51" t="str">
        <f t="shared" si="3"/>
        <v>27</v>
      </c>
      <c r="I200" s="59" t="s">
        <v>182</v>
      </c>
      <c r="J200" s="35"/>
      <c r="K200" s="33" t="s">
        <v>1230</v>
      </c>
      <c r="L200" s="59" t="s">
        <v>1516</v>
      </c>
      <c r="M200" s="34" t="s">
        <v>1091</v>
      </c>
      <c r="N200" s="34" t="s">
        <v>941</v>
      </c>
      <c r="O200" s="66">
        <v>41365</v>
      </c>
      <c r="P200" s="66"/>
      <c r="Q200" s="72"/>
      <c r="R200" s="72"/>
      <c r="S200" s="72"/>
      <c r="T200" s="76" t="str">
        <v>01富山地域</v>
      </c>
      <c r="U200" s="76" t="str">
        <v>07清水町</v>
      </c>
    </row>
    <row r="201" spans="1:21" s="29" customFormat="1" ht="66">
      <c r="A201" s="33">
        <v>1680100227</v>
      </c>
      <c r="B201" s="41" t="s">
        <v>587</v>
      </c>
      <c r="C201" s="50" t="s">
        <v>207</v>
      </c>
      <c r="D201" s="34"/>
      <c r="E201" s="35"/>
      <c r="F201" s="51"/>
      <c r="G201" s="51" t="str">
        <f>IF(COUNTIFS('食事提供加算(2026.06.01)（非表示）'!$C$2:$C$140,$A201,'食事提供加算(2026.06.01)（非表示）'!$E$2:$E$140,$H201)&gt;0,"●","")</f>
        <v/>
      </c>
      <c r="H201" s="51" t="str">
        <f t="shared" si="3"/>
        <v>27</v>
      </c>
      <c r="I201" s="59" t="s">
        <v>1437</v>
      </c>
      <c r="J201" s="35"/>
      <c r="K201" s="33" t="s">
        <v>1131</v>
      </c>
      <c r="L201" s="59" t="s">
        <v>1356</v>
      </c>
      <c r="M201" s="34" t="s">
        <v>578</v>
      </c>
      <c r="N201" s="34" t="s">
        <v>315</v>
      </c>
      <c r="O201" s="66">
        <v>41365</v>
      </c>
      <c r="P201" s="66"/>
      <c r="Q201" s="72"/>
      <c r="R201" s="72"/>
      <c r="S201" s="72"/>
      <c r="T201" s="76" t="str">
        <v>01富山地域</v>
      </c>
      <c r="U201" s="76" t="str">
        <v>35月岡</v>
      </c>
    </row>
    <row r="202" spans="1:21" s="29" customFormat="1" ht="82.5">
      <c r="A202" s="33">
        <v>1641600141</v>
      </c>
      <c r="B202" s="41" t="s">
        <v>987</v>
      </c>
      <c r="C202" s="50" t="s">
        <v>207</v>
      </c>
      <c r="D202" s="34"/>
      <c r="E202" s="35"/>
      <c r="F202" s="51"/>
      <c r="G202" s="51" t="str">
        <f>IF(COUNTIFS('食事提供加算(2026.06.01)（非表示）'!$C$2:$C$140,$A202,'食事提供加算(2026.06.01)（非表示）'!$E$2:$E$140,$H202)&gt;0,"●","")</f>
        <v/>
      </c>
      <c r="H202" s="51" t="str">
        <f t="shared" si="3"/>
        <v>27</v>
      </c>
      <c r="I202" s="59" t="s">
        <v>2116</v>
      </c>
      <c r="J202" s="35"/>
      <c r="K202" s="33" t="s">
        <v>648</v>
      </c>
      <c r="L202" s="59" t="s">
        <v>1530</v>
      </c>
      <c r="M202" s="34" t="s">
        <v>840</v>
      </c>
      <c r="N202" s="34" t="s">
        <v>568</v>
      </c>
      <c r="O202" s="66">
        <v>41426</v>
      </c>
      <c r="P202" s="66"/>
      <c r="Q202" s="72"/>
      <c r="R202" s="72"/>
      <c r="S202" s="72"/>
      <c r="T202" s="76" t="str">
        <v>その他</v>
      </c>
      <c r="U202" s="76" t="str">
        <v>その他</v>
      </c>
    </row>
    <row r="203" spans="1:21" s="29" customFormat="1" ht="49.5">
      <c r="A203" s="33">
        <v>1640100564</v>
      </c>
      <c r="B203" s="41" t="s">
        <v>989</v>
      </c>
      <c r="C203" s="50" t="s">
        <v>207</v>
      </c>
      <c r="D203" s="34"/>
      <c r="E203" s="35"/>
      <c r="F203" s="51"/>
      <c r="G203" s="51" t="str">
        <f>IF(COUNTIFS('食事提供加算(2026.06.01)（非表示）'!$C$2:$C$140,$A203,'食事提供加算(2026.06.01)（非表示）'!$E$2:$E$140,$H203)&gt;0,"●","")</f>
        <v/>
      </c>
      <c r="H203" s="51" t="str">
        <f t="shared" si="3"/>
        <v>27</v>
      </c>
      <c r="I203" s="59" t="s">
        <v>1263</v>
      </c>
      <c r="J203" s="35"/>
      <c r="K203" s="33" t="s">
        <v>1147</v>
      </c>
      <c r="L203" s="38" t="s">
        <v>1552</v>
      </c>
      <c r="M203" s="34" t="s">
        <v>1445</v>
      </c>
      <c r="N203" s="34" t="s">
        <v>1930</v>
      </c>
      <c r="O203" s="66">
        <v>41730</v>
      </c>
      <c r="P203" s="66"/>
      <c r="Q203" s="72"/>
      <c r="R203" s="72"/>
      <c r="S203" s="72"/>
      <c r="T203" s="76" t="str">
        <v>03大山地域</v>
      </c>
      <c r="U203" s="76" t="str">
        <v>58大庄地区</v>
      </c>
    </row>
    <row r="204" spans="1:21" s="29" customFormat="1" ht="82.5">
      <c r="A204" s="35">
        <v>1640100598</v>
      </c>
      <c r="B204" s="99" t="s">
        <v>112</v>
      </c>
      <c r="C204" s="50" t="s">
        <v>207</v>
      </c>
      <c r="D204" s="53" t="s">
        <v>2151</v>
      </c>
      <c r="E204" s="35"/>
      <c r="F204" s="51"/>
      <c r="G204" s="51" t="str">
        <f>IF(COUNTIFS('食事提供加算(2026.06.01)（非表示）'!$C$2:$C$140,$A204,'食事提供加算(2026.06.01)（非表示）'!$E$2:$E$140,$H204)&gt;0,"●","")</f>
        <v/>
      </c>
      <c r="H204" s="51" t="str">
        <f t="shared" si="3"/>
        <v>27</v>
      </c>
      <c r="I204" s="59" t="s">
        <v>1740</v>
      </c>
      <c r="J204" s="35"/>
      <c r="K204" s="35" t="s">
        <v>614</v>
      </c>
      <c r="L204" s="41" t="s">
        <v>1539</v>
      </c>
      <c r="M204" s="35" t="s">
        <v>1826</v>
      </c>
      <c r="N204" s="35" t="s">
        <v>881</v>
      </c>
      <c r="O204" s="66">
        <v>41883</v>
      </c>
      <c r="P204" s="66"/>
      <c r="Q204" s="72"/>
      <c r="R204" s="72"/>
      <c r="S204" s="72"/>
      <c r="T204" s="76" t="str">
        <v>04八尾地域</v>
      </c>
      <c r="U204" s="76" t="str">
        <v>62杉原地区</v>
      </c>
    </row>
    <row r="205" spans="1:21" s="29" customFormat="1" ht="66">
      <c r="A205" s="35">
        <v>1650100215</v>
      </c>
      <c r="B205" s="99" t="s">
        <v>2152</v>
      </c>
      <c r="C205" s="50" t="s">
        <v>207</v>
      </c>
      <c r="D205" s="52"/>
      <c r="E205" s="35"/>
      <c r="F205" s="51"/>
      <c r="G205" s="51" t="str">
        <f>IF(COUNTIFS('食事提供加算(2026.06.01)（非表示）'!$C$2:$C$140,$A205,'食事提供加算(2026.06.01)（非表示）'!$E$2:$E$140,$H205)&gt;0,"●","")</f>
        <v/>
      </c>
      <c r="H205" s="51" t="str">
        <f t="shared" si="3"/>
        <v>27</v>
      </c>
      <c r="I205" s="59" t="s">
        <v>1994</v>
      </c>
      <c r="J205" s="35"/>
      <c r="K205" s="35" t="s">
        <v>1052</v>
      </c>
      <c r="L205" s="41" t="s">
        <v>1553</v>
      </c>
      <c r="M205" s="35" t="s">
        <v>1459</v>
      </c>
      <c r="N205" s="35" t="s">
        <v>1967</v>
      </c>
      <c r="O205" s="66">
        <v>41897</v>
      </c>
      <c r="P205" s="66"/>
      <c r="Q205" s="72"/>
      <c r="R205" s="72"/>
      <c r="S205" s="72"/>
      <c r="T205" s="76" t="str">
        <v>01富山地域</v>
      </c>
      <c r="U205" s="76" t="str">
        <v>11堀川</v>
      </c>
    </row>
    <row r="206" spans="1:21" s="29" customFormat="1" ht="99">
      <c r="A206" s="35">
        <v>1611900281</v>
      </c>
      <c r="B206" s="99" t="s">
        <v>107</v>
      </c>
      <c r="C206" s="50" t="s">
        <v>207</v>
      </c>
      <c r="D206" s="52"/>
      <c r="E206" s="35"/>
      <c r="F206" s="51"/>
      <c r="G206" s="51" t="str">
        <f>IF(COUNTIFS('食事提供加算(2026.06.01)（非表示）'!$C$2:$C$140,$A206,'食事提供加算(2026.06.01)（非表示）'!$E$2:$E$140,$H206)&gt;0,"●","")</f>
        <v/>
      </c>
      <c r="H206" s="51" t="str">
        <f t="shared" si="3"/>
        <v>27</v>
      </c>
      <c r="I206" s="59" t="s">
        <v>2117</v>
      </c>
      <c r="J206" s="35"/>
      <c r="K206" s="35" t="s">
        <v>1256</v>
      </c>
      <c r="L206" s="41" t="s">
        <v>690</v>
      </c>
      <c r="M206" s="35" t="s">
        <v>1828</v>
      </c>
      <c r="N206" s="35" t="s">
        <v>1568</v>
      </c>
      <c r="O206" s="66">
        <v>42005</v>
      </c>
      <c r="P206" s="66"/>
      <c r="Q206" s="72"/>
      <c r="R206" s="72"/>
      <c r="S206" s="72"/>
      <c r="T206" s="76" t="str">
        <v>その他</v>
      </c>
      <c r="U206" s="76" t="str">
        <v>その他</v>
      </c>
    </row>
    <row r="207" spans="1:21" s="29" customFormat="1" ht="82.5">
      <c r="A207" s="34">
        <v>1610101675</v>
      </c>
      <c r="B207" s="100" t="s">
        <v>350</v>
      </c>
      <c r="C207" s="50" t="s">
        <v>207</v>
      </c>
      <c r="D207" s="33"/>
      <c r="E207" s="35"/>
      <c r="F207" s="51"/>
      <c r="G207" s="51" t="str">
        <f>IF(COUNTIFS('食事提供加算(2026.06.01)（非表示）'!$C$2:$C$140,$A207,'食事提供加算(2026.06.01)（非表示）'!$E$2:$E$140,$H207)&gt;0,"●","")</f>
        <v/>
      </c>
      <c r="H207" s="51" t="str">
        <f t="shared" si="3"/>
        <v>27</v>
      </c>
      <c r="I207" s="100" t="s">
        <v>1515</v>
      </c>
      <c r="J207" s="35"/>
      <c r="K207" s="33" t="s">
        <v>219</v>
      </c>
      <c r="L207" s="38" t="s">
        <v>420</v>
      </c>
      <c r="M207" s="33" t="s">
        <v>1133</v>
      </c>
      <c r="N207" s="33" t="s">
        <v>1133</v>
      </c>
      <c r="O207" s="65">
        <v>42095</v>
      </c>
      <c r="P207" s="65"/>
      <c r="Q207" s="72"/>
      <c r="R207" s="72"/>
      <c r="S207" s="72"/>
      <c r="T207" s="76" t="str">
        <v>01富山地域</v>
      </c>
      <c r="U207" s="76" t="str">
        <v>32蜷川</v>
      </c>
    </row>
    <row r="208" spans="1:21" s="29" customFormat="1" ht="82.5">
      <c r="A208" s="35">
        <v>1640100523</v>
      </c>
      <c r="B208" s="99" t="s">
        <v>993</v>
      </c>
      <c r="C208" s="50" t="s">
        <v>207</v>
      </c>
      <c r="D208" s="52"/>
      <c r="E208" s="35"/>
      <c r="F208" s="51"/>
      <c r="G208" s="51" t="str">
        <f>IF(COUNTIFS('食事提供加算(2026.06.01)（非表示）'!$C$2:$C$140,$A208,'食事提供加算(2026.06.01)（非表示）'!$E$2:$E$140,$H208)&gt;0,"●","")</f>
        <v/>
      </c>
      <c r="H208" s="51" t="str">
        <f t="shared" si="3"/>
        <v>27</v>
      </c>
      <c r="I208" s="59" t="s">
        <v>2118</v>
      </c>
      <c r="J208" s="35"/>
      <c r="K208" s="35" t="s">
        <v>428</v>
      </c>
      <c r="L208" s="41" t="s">
        <v>913</v>
      </c>
      <c r="M208" s="35" t="s">
        <v>513</v>
      </c>
      <c r="N208" s="35" t="s">
        <v>1988</v>
      </c>
      <c r="O208" s="65">
        <v>42095</v>
      </c>
      <c r="P208" s="65"/>
      <c r="Q208" s="72"/>
      <c r="R208" s="72"/>
      <c r="S208" s="72"/>
      <c r="T208" s="76" t="str">
        <v>01富山地域</v>
      </c>
      <c r="U208" s="76" t="str">
        <v>09西田地方</v>
      </c>
    </row>
    <row r="209" spans="1:21" s="29" customFormat="1" ht="82.5">
      <c r="A209" s="35">
        <v>1640100218</v>
      </c>
      <c r="B209" s="99" t="s">
        <v>445</v>
      </c>
      <c r="C209" s="50" t="s">
        <v>207</v>
      </c>
      <c r="D209" s="52"/>
      <c r="E209" s="35"/>
      <c r="F209" s="51"/>
      <c r="G209" s="51" t="str">
        <f>IF(COUNTIFS('食事提供加算(2026.06.01)（非表示）'!$C$2:$C$140,$A209,'食事提供加算(2026.06.01)（非表示）'!$E$2:$E$140,$H209)&gt;0,"●","")</f>
        <v/>
      </c>
      <c r="H209" s="51" t="str">
        <f t="shared" si="3"/>
        <v>27</v>
      </c>
      <c r="I209" s="59" t="s">
        <v>704</v>
      </c>
      <c r="J209" s="35"/>
      <c r="K209" s="35" t="s">
        <v>1130</v>
      </c>
      <c r="L209" s="41" t="s">
        <v>1175</v>
      </c>
      <c r="M209" s="35" t="s">
        <v>1664</v>
      </c>
      <c r="N209" s="35" t="s">
        <v>1613</v>
      </c>
      <c r="O209" s="65">
        <v>42461</v>
      </c>
      <c r="P209" s="65"/>
      <c r="Q209" s="72"/>
      <c r="R209" s="72"/>
      <c r="S209" s="72"/>
      <c r="T209" s="76" t="str">
        <v>05婦中地域</v>
      </c>
      <c r="U209" s="76" t="str">
        <v>70鵜坂地区</v>
      </c>
    </row>
    <row r="210" spans="1:21" s="29" customFormat="1" ht="99">
      <c r="A210" s="35">
        <v>1640100085</v>
      </c>
      <c r="B210" s="99" t="s">
        <v>355</v>
      </c>
      <c r="C210" s="50" t="s">
        <v>207</v>
      </c>
      <c r="D210" s="52"/>
      <c r="E210" s="35"/>
      <c r="F210" s="51"/>
      <c r="G210" s="51" t="str">
        <f>IF(COUNTIFS('食事提供加算(2026.06.01)（非表示）'!$C$2:$C$140,$A210,'食事提供加算(2026.06.01)（非表示）'!$E$2:$E$140,$H210)&gt;0,"●","")</f>
        <v/>
      </c>
      <c r="H210" s="51" t="str">
        <f t="shared" si="3"/>
        <v>27</v>
      </c>
      <c r="I210" s="59" t="s">
        <v>1040</v>
      </c>
      <c r="J210" s="35"/>
      <c r="K210" s="35" t="s">
        <v>140</v>
      </c>
      <c r="L210" s="38" t="s">
        <v>34</v>
      </c>
      <c r="M210" s="35" t="s">
        <v>180</v>
      </c>
      <c r="N210" s="35" t="s">
        <v>180</v>
      </c>
      <c r="O210" s="65">
        <v>42491</v>
      </c>
      <c r="P210" s="65"/>
      <c r="Q210" s="72"/>
      <c r="R210" s="72"/>
      <c r="S210" s="72"/>
      <c r="T210" s="76" t="str">
        <v>01富山地域</v>
      </c>
      <c r="U210" s="76" t="str">
        <v>11堀川</v>
      </c>
    </row>
    <row r="211" spans="1:21" s="29" customFormat="1" ht="82.5">
      <c r="A211" s="35">
        <v>1640100556</v>
      </c>
      <c r="B211" s="99" t="s">
        <v>995</v>
      </c>
      <c r="C211" s="50" t="s">
        <v>207</v>
      </c>
      <c r="D211" s="52"/>
      <c r="E211" s="35"/>
      <c r="F211" s="51"/>
      <c r="G211" s="51" t="str">
        <f>IF(COUNTIFS('食事提供加算(2026.06.01)（非表示）'!$C$2:$C$140,$A211,'食事提供加算(2026.06.01)（非表示）'!$E$2:$E$140,$H211)&gt;0,"●","")</f>
        <v/>
      </c>
      <c r="H211" s="51" t="str">
        <f t="shared" si="3"/>
        <v>27</v>
      </c>
      <c r="I211" s="59" t="s">
        <v>2119</v>
      </c>
      <c r="J211" s="35"/>
      <c r="K211" s="35" t="s">
        <v>1129</v>
      </c>
      <c r="L211" s="41" t="s">
        <v>1540</v>
      </c>
      <c r="M211" s="35" t="s">
        <v>192</v>
      </c>
      <c r="N211" s="35" t="s">
        <v>1989</v>
      </c>
      <c r="O211" s="65">
        <v>42491</v>
      </c>
      <c r="P211" s="65"/>
      <c r="Q211" s="72"/>
      <c r="R211" s="72"/>
      <c r="S211" s="72"/>
      <c r="T211" s="76" t="str">
        <v>01富山地域</v>
      </c>
      <c r="U211" s="76" t="str">
        <v>20萩浦</v>
      </c>
    </row>
    <row r="212" spans="1:21" s="29" customFormat="1" ht="82.5">
      <c r="A212" s="34">
        <v>1640100614</v>
      </c>
      <c r="B212" s="72" t="s">
        <v>463</v>
      </c>
      <c r="C212" s="50" t="s">
        <v>207</v>
      </c>
      <c r="D212" s="35"/>
      <c r="E212" s="35"/>
      <c r="F212" s="51"/>
      <c r="G212" s="51" t="str">
        <f>IF(COUNTIFS('食事提供加算(2026.06.01)（非表示）'!$C$2:$C$140,$A212,'食事提供加算(2026.06.01)（非表示）'!$E$2:$E$140,$H212)&gt;0,"●","")</f>
        <v/>
      </c>
      <c r="H212" s="51" t="str">
        <f t="shared" si="3"/>
        <v>27</v>
      </c>
      <c r="I212" s="59" t="s">
        <v>508</v>
      </c>
      <c r="J212" s="35"/>
      <c r="K212" s="34" t="s">
        <v>742</v>
      </c>
      <c r="L212" s="59" t="s">
        <v>685</v>
      </c>
      <c r="M212" s="35" t="s">
        <v>1662</v>
      </c>
      <c r="N212" s="35" t="s">
        <v>1811</v>
      </c>
      <c r="O212" s="65">
        <v>42522</v>
      </c>
      <c r="P212" s="65"/>
      <c r="Q212" s="72"/>
      <c r="R212" s="72"/>
      <c r="S212" s="72"/>
      <c r="T212" s="76" t="str">
        <v>01富山地域</v>
      </c>
      <c r="U212" s="76" t="str">
        <v>14奥田</v>
      </c>
    </row>
    <row r="213" spans="1:21" s="29" customFormat="1" ht="99">
      <c r="A213" s="34">
        <v>1640100572</v>
      </c>
      <c r="B213" s="72" t="s">
        <v>575</v>
      </c>
      <c r="C213" s="50" t="s">
        <v>207</v>
      </c>
      <c r="D213" s="35"/>
      <c r="E213" s="35"/>
      <c r="F213" s="51"/>
      <c r="G213" s="51" t="str">
        <f>IF(COUNTIFS('食事提供加算(2026.06.01)（非表示）'!$C$2:$C$140,$A213,'食事提供加算(2026.06.01)（非表示）'!$E$2:$E$140,$H213)&gt;0,"●","")</f>
        <v/>
      </c>
      <c r="H213" s="51" t="str">
        <f t="shared" si="3"/>
        <v>27</v>
      </c>
      <c r="I213" s="59" t="s">
        <v>801</v>
      </c>
      <c r="J213" s="35"/>
      <c r="K213" s="34" t="s">
        <v>1129</v>
      </c>
      <c r="L213" s="38" t="s">
        <v>1354</v>
      </c>
      <c r="M213" s="35" t="s">
        <v>1660</v>
      </c>
      <c r="N213" s="35" t="s">
        <v>1660</v>
      </c>
      <c r="O213" s="65">
        <v>42614</v>
      </c>
      <c r="P213" s="65"/>
      <c r="Q213" s="72"/>
      <c r="R213" s="72"/>
      <c r="S213" s="72"/>
      <c r="T213" s="76" t="str">
        <v>01富山地域</v>
      </c>
      <c r="U213" s="76" t="str">
        <v>20萩浦</v>
      </c>
    </row>
    <row r="214" spans="1:21" s="29" customFormat="1" ht="82.5">
      <c r="A214" s="34">
        <v>1650100330</v>
      </c>
      <c r="B214" s="101" t="s">
        <v>265</v>
      </c>
      <c r="C214" s="50" t="s">
        <v>207</v>
      </c>
      <c r="D214" s="35"/>
      <c r="E214" s="35"/>
      <c r="F214" s="51"/>
      <c r="G214" s="51" t="str">
        <f>IF(COUNTIFS('食事提供加算(2026.06.01)（非表示）'!$C$2:$C$140,$A214,'食事提供加算(2026.06.01)（非表示）'!$E$2:$E$140,$H214)&gt;0,"●","")</f>
        <v/>
      </c>
      <c r="H214" s="51" t="str">
        <f t="shared" si="3"/>
        <v>27</v>
      </c>
      <c r="I214" s="59" t="s">
        <v>1994</v>
      </c>
      <c r="J214" s="35"/>
      <c r="K214" s="37" t="s">
        <v>1047</v>
      </c>
      <c r="L214" s="42" t="s">
        <v>1555</v>
      </c>
      <c r="M214" s="35" t="s">
        <v>1784</v>
      </c>
      <c r="N214" s="35" t="s">
        <v>1784</v>
      </c>
      <c r="O214" s="65">
        <v>42826</v>
      </c>
      <c r="P214" s="65"/>
      <c r="Q214" s="72"/>
      <c r="R214" s="72"/>
      <c r="S214" s="72"/>
      <c r="T214" s="76" t="str">
        <v>01富山地域</v>
      </c>
      <c r="U214" s="76" t="str">
        <v>10光陽</v>
      </c>
    </row>
    <row r="215" spans="1:21" s="29" customFormat="1" ht="82.5">
      <c r="A215" s="34">
        <v>1640100605</v>
      </c>
      <c r="B215" s="72" t="s">
        <v>996</v>
      </c>
      <c r="C215" s="50" t="s">
        <v>207</v>
      </c>
      <c r="D215" s="35"/>
      <c r="E215" s="35"/>
      <c r="F215" s="51"/>
      <c r="G215" s="51" t="str">
        <f>IF(COUNTIFS('食事提供加算(2026.06.01)（非表示）'!$C$2:$C$140,$A215,'食事提供加算(2026.06.01)（非表示）'!$E$2:$E$140,$H215)&gt;0,"●","")</f>
        <v/>
      </c>
      <c r="H215" s="51" t="str">
        <f t="shared" si="3"/>
        <v>27</v>
      </c>
      <c r="I215" s="59" t="s">
        <v>496</v>
      </c>
      <c r="J215" s="35"/>
      <c r="K215" s="34" t="s">
        <v>1061</v>
      </c>
      <c r="L215" s="38" t="s">
        <v>608</v>
      </c>
      <c r="M215" s="35" t="s">
        <v>1829</v>
      </c>
      <c r="N215" s="35" t="s">
        <v>1856</v>
      </c>
      <c r="O215" s="65">
        <v>42917</v>
      </c>
      <c r="P215" s="65"/>
      <c r="Q215" s="72"/>
      <c r="R215" s="72"/>
      <c r="S215" s="72"/>
      <c r="T215" s="76" t="str">
        <v>02大沢野地域</v>
      </c>
      <c r="U215" s="76" t="str">
        <v>54大沢野地区</v>
      </c>
    </row>
    <row r="216" spans="1:21" s="29" customFormat="1" ht="82.5">
      <c r="A216" s="34">
        <v>1640100663</v>
      </c>
      <c r="B216" s="72" t="s">
        <v>500</v>
      </c>
      <c r="C216" s="50" t="s">
        <v>207</v>
      </c>
      <c r="D216" s="35"/>
      <c r="E216" s="35"/>
      <c r="F216" s="51"/>
      <c r="G216" s="51" t="str">
        <f>IF(COUNTIFS('食事提供加算(2026.06.01)（非表示）'!$C$2:$C$140,$A216,'食事提供加算(2026.06.01)（非表示）'!$E$2:$E$140,$H216)&gt;0,"●","")</f>
        <v/>
      </c>
      <c r="H216" s="51" t="str">
        <f t="shared" si="3"/>
        <v>27</v>
      </c>
      <c r="I216" s="59" t="s">
        <v>496</v>
      </c>
      <c r="J216" s="35"/>
      <c r="K216" s="34" t="s">
        <v>1061</v>
      </c>
      <c r="L216" s="41" t="s">
        <v>1337</v>
      </c>
      <c r="M216" s="35" t="s">
        <v>1665</v>
      </c>
      <c r="N216" s="35" t="s">
        <v>1856</v>
      </c>
      <c r="O216" s="65">
        <v>42917</v>
      </c>
      <c r="P216" s="65"/>
      <c r="Q216" s="72"/>
      <c r="R216" s="72"/>
      <c r="S216" s="72"/>
      <c r="T216" s="76" t="str">
        <v>02大沢野地域</v>
      </c>
      <c r="U216" s="76" t="str">
        <v>54大沢野地区</v>
      </c>
    </row>
    <row r="217" spans="1:21" s="29" customFormat="1" ht="99">
      <c r="A217" s="34">
        <v>1650100348</v>
      </c>
      <c r="B217" s="72" t="s">
        <v>914</v>
      </c>
      <c r="C217" s="50" t="s">
        <v>207</v>
      </c>
      <c r="D217" s="35"/>
      <c r="E217" s="35"/>
      <c r="F217" s="51"/>
      <c r="G217" s="51" t="str">
        <f>IF(COUNTIFS('食事提供加算(2026.06.01)（非表示）'!$C$2:$C$140,$A217,'食事提供加算(2026.06.01)（非表示）'!$E$2:$E$140,$H217)&gt;0,"●","")</f>
        <v/>
      </c>
      <c r="H217" s="51" t="str">
        <f t="shared" si="3"/>
        <v>27</v>
      </c>
      <c r="I217" s="59" t="s">
        <v>1585</v>
      </c>
      <c r="J217" s="35"/>
      <c r="K217" s="34" t="s">
        <v>813</v>
      </c>
      <c r="L217" s="41" t="s">
        <v>1512</v>
      </c>
      <c r="M217" s="35" t="s">
        <v>1171</v>
      </c>
      <c r="N217" s="35" t="s">
        <v>1673</v>
      </c>
      <c r="O217" s="65">
        <v>43070</v>
      </c>
      <c r="P217" s="65"/>
      <c r="Q217" s="72"/>
      <c r="R217" s="72"/>
      <c r="S217" s="72"/>
      <c r="T217" s="76" t="str">
        <v>01富山地域</v>
      </c>
      <c r="U217" s="76" t="str">
        <v>35月岡</v>
      </c>
    </row>
    <row r="218" spans="1:21" s="29" customFormat="1" ht="82.5">
      <c r="A218" s="34">
        <v>1610102202</v>
      </c>
      <c r="B218" s="72" t="s">
        <v>797</v>
      </c>
      <c r="C218" s="50" t="s">
        <v>207</v>
      </c>
      <c r="D218" s="35"/>
      <c r="E218" s="35"/>
      <c r="F218" s="51"/>
      <c r="G218" s="51" t="str">
        <f>IF(COUNTIFS('食事提供加算(2026.06.01)（非表示）'!$C$2:$C$140,$A218,'食事提供加算(2026.06.01)（非表示）'!$E$2:$E$140,$H218)&gt;0,"●","")</f>
        <v/>
      </c>
      <c r="H218" s="51" t="str">
        <f t="shared" si="3"/>
        <v>27</v>
      </c>
      <c r="I218" s="59" t="s">
        <v>1994</v>
      </c>
      <c r="J218" s="35"/>
      <c r="K218" s="34" t="s">
        <v>741</v>
      </c>
      <c r="L218" s="41" t="s">
        <v>1496</v>
      </c>
      <c r="M218" s="35" t="s">
        <v>1620</v>
      </c>
      <c r="N218" s="35" t="s">
        <v>1962</v>
      </c>
      <c r="O218" s="65">
        <v>43191</v>
      </c>
      <c r="P218" s="65"/>
      <c r="Q218" s="72"/>
      <c r="R218" s="72"/>
      <c r="S218" s="72"/>
      <c r="T218" s="76" t="str">
        <v>01富山地域</v>
      </c>
      <c r="U218" s="76" t="str">
        <v>10光陽</v>
      </c>
    </row>
    <row r="219" spans="1:21" s="29" customFormat="1" ht="132">
      <c r="A219" s="34">
        <v>1650100413</v>
      </c>
      <c r="B219" s="72" t="s">
        <v>922</v>
      </c>
      <c r="C219" s="50" t="s">
        <v>207</v>
      </c>
      <c r="D219" s="35"/>
      <c r="E219" s="35"/>
      <c r="F219" s="51"/>
      <c r="G219" s="51" t="str">
        <f>IF(COUNTIFS('食事提供加算(2026.06.01)（非表示）'!$C$2:$C$140,$A219,'食事提供加算(2026.06.01)（非表示）'!$E$2:$E$140,$H219)&gt;0,"●","")</f>
        <v/>
      </c>
      <c r="H219" s="51" t="str">
        <f t="shared" si="3"/>
        <v>27</v>
      </c>
      <c r="I219" s="59" t="s">
        <v>2070</v>
      </c>
      <c r="J219" s="35"/>
      <c r="K219" s="34" t="s">
        <v>556</v>
      </c>
      <c r="L219" s="38" t="s">
        <v>73</v>
      </c>
      <c r="M219" s="35" t="s">
        <v>1025</v>
      </c>
      <c r="N219" s="35" t="s">
        <v>1575</v>
      </c>
      <c r="O219" s="65">
        <v>43221</v>
      </c>
      <c r="P219" s="65"/>
      <c r="Q219" s="72"/>
      <c r="R219" s="72"/>
      <c r="S219" s="72"/>
      <c r="T219" s="76" t="str">
        <v>02大沢野地域</v>
      </c>
      <c r="U219" s="76" t="str">
        <v>53船峅地区</v>
      </c>
    </row>
    <row r="220" spans="1:21" s="29" customFormat="1" ht="82.5">
      <c r="A220" s="34">
        <v>1650100280</v>
      </c>
      <c r="B220" s="72" t="s">
        <v>226</v>
      </c>
      <c r="C220" s="50" t="s">
        <v>207</v>
      </c>
      <c r="D220" s="35"/>
      <c r="E220" s="35"/>
      <c r="F220" s="51"/>
      <c r="G220" s="51" t="str">
        <f>IF(COUNTIFS('食事提供加算(2026.06.01)（非表示）'!$C$2:$C$140,$A220,'食事提供加算(2026.06.01)（非表示）'!$E$2:$E$140,$H220)&gt;0,"●","")</f>
        <v/>
      </c>
      <c r="H220" s="51" t="str">
        <f t="shared" si="3"/>
        <v>27</v>
      </c>
      <c r="I220" s="59" t="s">
        <v>436</v>
      </c>
      <c r="J220" s="35"/>
      <c r="K220" s="34" t="s">
        <v>1039</v>
      </c>
      <c r="L220" s="38" t="s">
        <v>1511</v>
      </c>
      <c r="M220" s="35" t="s">
        <v>129</v>
      </c>
      <c r="N220" s="35" t="s">
        <v>1975</v>
      </c>
      <c r="O220" s="65">
        <v>43252</v>
      </c>
      <c r="P220" s="65"/>
      <c r="Q220" s="72"/>
      <c r="R220" s="72"/>
      <c r="S220" s="72"/>
      <c r="T220" s="76" t="str">
        <v>01富山地域</v>
      </c>
      <c r="U220" s="76" t="str">
        <v>25広田</v>
      </c>
    </row>
    <row r="221" spans="1:21" s="29" customFormat="1" ht="82.5">
      <c r="A221" s="34">
        <v>1650100397</v>
      </c>
      <c r="B221" s="41" t="s">
        <v>338</v>
      </c>
      <c r="C221" s="50" t="s">
        <v>207</v>
      </c>
      <c r="D221" s="34"/>
      <c r="E221" s="35"/>
      <c r="F221" s="51"/>
      <c r="G221" s="51" t="str">
        <f>IF(COUNTIFS('食事提供加算(2026.06.01)（非表示）'!$C$2:$C$140,$A221,'食事提供加算(2026.06.01)（非表示）'!$E$2:$E$140,$H221)&gt;0,"●","")</f>
        <v/>
      </c>
      <c r="H221" s="51" t="str">
        <f t="shared" si="3"/>
        <v>27</v>
      </c>
      <c r="I221" s="38" t="s">
        <v>2120</v>
      </c>
      <c r="J221" s="35"/>
      <c r="K221" s="33" t="s">
        <v>370</v>
      </c>
      <c r="L221" s="41" t="s">
        <v>1556</v>
      </c>
      <c r="M221" s="35" t="s">
        <v>96</v>
      </c>
      <c r="N221" s="35" t="s">
        <v>1902</v>
      </c>
      <c r="O221" s="66">
        <v>43405</v>
      </c>
      <c r="P221" s="66"/>
      <c r="Q221" s="72"/>
      <c r="R221" s="72"/>
      <c r="S221" s="72"/>
      <c r="T221" s="76" t="str">
        <v>05婦中地域</v>
      </c>
      <c r="U221" s="76" t="str">
        <v>70鵜坂地区</v>
      </c>
    </row>
    <row r="222" spans="1:21" s="29" customFormat="1" ht="82.5">
      <c r="A222" s="34">
        <v>1650100199</v>
      </c>
      <c r="B222" s="41" t="s">
        <v>536</v>
      </c>
      <c r="C222" s="50" t="s">
        <v>207</v>
      </c>
      <c r="D222" s="34"/>
      <c r="E222" s="35"/>
      <c r="F222" s="51"/>
      <c r="G222" s="51" t="str">
        <f>IF(COUNTIFS('食事提供加算(2026.06.01)（非表示）'!$C$2:$C$140,$A222,'食事提供加算(2026.06.01)（非表示）'!$E$2:$E$140,$H222)&gt;0,"●","")</f>
        <v/>
      </c>
      <c r="H222" s="51" t="str">
        <f t="shared" si="3"/>
        <v>27</v>
      </c>
      <c r="I222" s="38" t="s">
        <v>2120</v>
      </c>
      <c r="J222" s="35"/>
      <c r="K222" s="33" t="s">
        <v>1030</v>
      </c>
      <c r="L222" s="41" t="s">
        <v>1491</v>
      </c>
      <c r="M222" s="35" t="s">
        <v>261</v>
      </c>
      <c r="N222" s="35" t="s">
        <v>586</v>
      </c>
      <c r="O222" s="66">
        <v>43405</v>
      </c>
      <c r="P222" s="66"/>
      <c r="Q222" s="72"/>
      <c r="R222" s="72"/>
      <c r="S222" s="72"/>
      <c r="T222" s="76" t="str">
        <v>01富山地域</v>
      </c>
      <c r="U222" s="76" t="str">
        <v>40呉羽</v>
      </c>
    </row>
    <row r="223" spans="1:21" s="29" customFormat="1" ht="82.5">
      <c r="A223" s="35">
        <v>1640100390</v>
      </c>
      <c r="B223" s="99" t="s">
        <v>661</v>
      </c>
      <c r="C223" s="50" t="s">
        <v>207</v>
      </c>
      <c r="D223" s="52"/>
      <c r="E223" s="35"/>
      <c r="F223" s="51"/>
      <c r="G223" s="51" t="str">
        <f>IF(COUNTIFS('食事提供加算(2026.06.01)（非表示）'!$C$2:$C$140,$A223,'食事提供加算(2026.06.01)（非表示）'!$E$2:$E$140,$H223)&gt;0,"●","")</f>
        <v/>
      </c>
      <c r="H223" s="51" t="str">
        <f t="shared" si="3"/>
        <v>27</v>
      </c>
      <c r="I223" s="59" t="s">
        <v>830</v>
      </c>
      <c r="J223" s="35"/>
      <c r="K223" s="35" t="s">
        <v>1243</v>
      </c>
      <c r="L223" s="59" t="s">
        <v>1536</v>
      </c>
      <c r="M223" s="35" t="s">
        <v>1571</v>
      </c>
      <c r="N223" s="35" t="s">
        <v>1655</v>
      </c>
      <c r="O223" s="65">
        <v>43617</v>
      </c>
      <c r="P223" s="65"/>
      <c r="Q223" s="72"/>
      <c r="R223" s="72"/>
      <c r="S223" s="72"/>
      <c r="T223" s="76" t="str">
        <v>01富山地域</v>
      </c>
      <c r="U223" s="76" t="str">
        <v>06柳町</v>
      </c>
    </row>
    <row r="224" spans="1:21" s="29" customFormat="1" ht="82.5">
      <c r="A224" s="35">
        <v>1611700137</v>
      </c>
      <c r="B224" s="102" t="s">
        <v>997</v>
      </c>
      <c r="C224" s="50" t="s">
        <v>207</v>
      </c>
      <c r="D224" s="52"/>
      <c r="E224" s="35"/>
      <c r="F224" s="51"/>
      <c r="G224" s="51" t="str">
        <f>IF(COUNTIFS('食事提供加算(2026.06.01)（非表示）'!$C$2:$C$140,$A224,'食事提供加算(2026.06.01)（非表示）'!$E$2:$E$140,$H224)&gt;0,"●","")</f>
        <v/>
      </c>
      <c r="H224" s="51" t="str">
        <f t="shared" si="3"/>
        <v>27</v>
      </c>
      <c r="I224" s="59" t="s">
        <v>2000</v>
      </c>
      <c r="J224" s="35"/>
      <c r="K224" s="35" t="s">
        <v>1258</v>
      </c>
      <c r="L224" s="59" t="s">
        <v>1557</v>
      </c>
      <c r="M224" s="35" t="s">
        <v>1830</v>
      </c>
      <c r="N224" s="35" t="s">
        <v>1991</v>
      </c>
      <c r="O224" s="65">
        <v>43617</v>
      </c>
      <c r="P224" s="65"/>
      <c r="Q224" s="72"/>
      <c r="R224" s="72"/>
      <c r="S224" s="72"/>
      <c r="T224" s="76" t="str">
        <v>その他</v>
      </c>
      <c r="U224" s="76" t="str">
        <v>その他</v>
      </c>
    </row>
    <row r="225" spans="1:21" s="29" customFormat="1" ht="82.5">
      <c r="A225" s="35">
        <v>1611900141</v>
      </c>
      <c r="B225" s="99" t="s">
        <v>998</v>
      </c>
      <c r="C225" s="50" t="s">
        <v>207</v>
      </c>
      <c r="D225" s="52"/>
      <c r="E225" s="35"/>
      <c r="F225" s="51"/>
      <c r="G225" s="51" t="str">
        <f>IF(COUNTIFS('食事提供加算(2026.06.01)（非表示）'!$C$2:$C$140,$A225,'食事提供加算(2026.06.01)（非表示）'!$E$2:$E$140,$H225)&gt;0,"●","")</f>
        <v/>
      </c>
      <c r="H225" s="51" t="str">
        <f t="shared" si="3"/>
        <v>27</v>
      </c>
      <c r="I225" s="59" t="s">
        <v>2121</v>
      </c>
      <c r="J225" s="35"/>
      <c r="K225" s="35" t="s">
        <v>1264</v>
      </c>
      <c r="L225" s="59" t="s">
        <v>444</v>
      </c>
      <c r="M225" s="35" t="s">
        <v>286</v>
      </c>
      <c r="N225" s="35" t="s">
        <v>353</v>
      </c>
      <c r="O225" s="65">
        <v>43647</v>
      </c>
      <c r="P225" s="65"/>
      <c r="Q225" s="72"/>
      <c r="R225" s="72"/>
      <c r="S225" s="72"/>
      <c r="T225" s="76" t="str">
        <v>その他</v>
      </c>
      <c r="U225" s="76" t="str">
        <v>その他</v>
      </c>
    </row>
    <row r="226" spans="1:21" s="29" customFormat="1" ht="66">
      <c r="A226" s="35">
        <v>1650160037</v>
      </c>
      <c r="B226" s="99" t="s">
        <v>938</v>
      </c>
      <c r="C226" s="50" t="s">
        <v>207</v>
      </c>
      <c r="D226" s="52"/>
      <c r="E226" s="35"/>
      <c r="F226" s="51"/>
      <c r="G226" s="51" t="str">
        <f>IF(COUNTIFS('食事提供加算(2026.06.01)（非表示）'!$C$2:$C$140,$A226,'食事提供加算(2026.06.01)（非表示）'!$E$2:$E$140,$H226)&gt;0,"●","")</f>
        <v/>
      </c>
      <c r="H226" s="51" t="str">
        <f t="shared" si="3"/>
        <v>27</v>
      </c>
      <c r="I226" s="59" t="s">
        <v>1014</v>
      </c>
      <c r="J226" s="35"/>
      <c r="K226" s="35" t="s">
        <v>1158</v>
      </c>
      <c r="L226" s="59" t="s">
        <v>1517</v>
      </c>
      <c r="M226" s="35" t="s">
        <v>1817</v>
      </c>
      <c r="N226" s="35" t="s">
        <v>897</v>
      </c>
      <c r="O226" s="65">
        <v>43831</v>
      </c>
      <c r="P226" s="65"/>
      <c r="Q226" s="72"/>
      <c r="R226" s="72"/>
      <c r="S226" s="72"/>
      <c r="T226" s="76" t="str">
        <v>02大沢野地域</v>
      </c>
      <c r="U226" s="76" t="str">
        <v>55大久保地区</v>
      </c>
    </row>
    <row r="227" spans="1:21" s="29" customFormat="1" ht="82.5">
      <c r="A227" s="35">
        <v>1650100603</v>
      </c>
      <c r="B227" s="99" t="s">
        <v>240</v>
      </c>
      <c r="C227" s="50" t="s">
        <v>207</v>
      </c>
      <c r="D227" s="52"/>
      <c r="E227" s="35"/>
      <c r="F227" s="51"/>
      <c r="G227" s="51" t="str">
        <f>IF(COUNTIFS('食事提供加算(2026.06.01)（非表示）'!$C$2:$C$140,$A227,'食事提供加算(2026.06.01)（非表示）'!$E$2:$E$140,$H227)&gt;0,"●","")</f>
        <v/>
      </c>
      <c r="H227" s="51" t="str">
        <f t="shared" si="3"/>
        <v>27</v>
      </c>
      <c r="I227" s="59" t="s">
        <v>1528</v>
      </c>
      <c r="J227" s="35"/>
      <c r="K227" s="35" t="s">
        <v>732</v>
      </c>
      <c r="L227" s="38" t="s">
        <v>1513</v>
      </c>
      <c r="M227" s="35" t="s">
        <v>1805</v>
      </c>
      <c r="N227" s="35" t="s">
        <v>1805</v>
      </c>
      <c r="O227" s="65">
        <v>43891</v>
      </c>
      <c r="P227" s="65"/>
      <c r="Q227" s="72"/>
      <c r="R227" s="72"/>
      <c r="S227" s="72"/>
      <c r="T227" s="76" t="str">
        <v>01富山地域</v>
      </c>
      <c r="U227" s="76" t="str">
        <v>06柳町</v>
      </c>
    </row>
    <row r="228" spans="1:21" s="29" customFormat="1" ht="82.5">
      <c r="A228" s="35">
        <v>1650160094</v>
      </c>
      <c r="B228" s="99" t="s">
        <v>747</v>
      </c>
      <c r="C228" s="50" t="s">
        <v>207</v>
      </c>
      <c r="D228" s="52"/>
      <c r="E228" s="35"/>
      <c r="F228" s="51"/>
      <c r="G228" s="51" t="str">
        <f>IF(COUNTIFS('食事提供加算(2026.06.01)（非表示）'!$C$2:$C$140,$A228,'食事提供加算(2026.06.01)（非表示）'!$E$2:$E$140,$H228)&gt;0,"●","")</f>
        <v/>
      </c>
      <c r="H228" s="51" t="str">
        <f t="shared" si="3"/>
        <v>27</v>
      </c>
      <c r="I228" s="59" t="s">
        <v>2087</v>
      </c>
      <c r="J228" s="35"/>
      <c r="K228" s="35" t="s">
        <v>560</v>
      </c>
      <c r="L228" s="59" t="s">
        <v>992</v>
      </c>
      <c r="M228" s="35" t="s">
        <v>1806</v>
      </c>
      <c r="N228" s="35" t="s">
        <v>1977</v>
      </c>
      <c r="O228" s="65">
        <v>44136</v>
      </c>
      <c r="P228" s="65"/>
      <c r="Q228" s="72"/>
      <c r="R228" s="72"/>
      <c r="S228" s="72"/>
      <c r="T228" s="76" t="str">
        <v>01富山地域</v>
      </c>
      <c r="U228" s="76" t="str">
        <v>25広田</v>
      </c>
    </row>
    <row r="229" spans="1:21" s="29" customFormat="1" ht="82.5">
      <c r="A229" s="34">
        <v>1610102582</v>
      </c>
      <c r="B229" s="100" t="s">
        <v>63</v>
      </c>
      <c r="C229" s="50" t="s">
        <v>207</v>
      </c>
      <c r="D229" s="33"/>
      <c r="E229" s="35"/>
      <c r="F229" s="51"/>
      <c r="G229" s="51" t="str">
        <f>IF(COUNTIFS('食事提供加算(2026.06.01)（非表示）'!$C$2:$C$140,$A229,'食事提供加算(2026.06.01)（非表示）'!$E$2:$E$140,$H229)&gt;0,"●","")</f>
        <v/>
      </c>
      <c r="H229" s="51" t="str">
        <f t="shared" si="3"/>
        <v>27</v>
      </c>
      <c r="I229" s="100" t="s">
        <v>496</v>
      </c>
      <c r="J229" s="35"/>
      <c r="K229" s="51" t="s">
        <v>1061</v>
      </c>
      <c r="L229" s="100" t="s">
        <v>1277</v>
      </c>
      <c r="M229" s="52" t="s">
        <v>1807</v>
      </c>
      <c r="N229" s="52" t="s">
        <v>1992</v>
      </c>
      <c r="O229" s="65">
        <v>44287</v>
      </c>
      <c r="P229" s="65"/>
      <c r="Q229" s="72"/>
      <c r="R229" s="72"/>
      <c r="S229" s="72"/>
      <c r="T229" s="76" t="str">
        <v>02大沢野地域</v>
      </c>
      <c r="U229" s="76" t="str">
        <v>54大沢野地区</v>
      </c>
    </row>
    <row r="230" spans="1:21" s="29" customFormat="1" ht="82.5">
      <c r="A230" s="34">
        <v>1650160029</v>
      </c>
      <c r="B230" s="41" t="s">
        <v>38</v>
      </c>
      <c r="C230" s="50" t="s">
        <v>207</v>
      </c>
      <c r="D230" s="34"/>
      <c r="E230" s="35"/>
      <c r="F230" s="51"/>
      <c r="G230" s="51" t="str">
        <f>IF(COUNTIFS('食事提供加算(2026.06.01)（非表示）'!$C$2:$C$140,$A230,'食事提供加算(2026.06.01)（非表示）'!$E$2:$E$140,$H230)&gt;0,"●","")</f>
        <v/>
      </c>
      <c r="H230" s="51" t="str">
        <f t="shared" si="3"/>
        <v>27</v>
      </c>
      <c r="I230" s="38" t="s">
        <v>2089</v>
      </c>
      <c r="J230" s="35"/>
      <c r="K230" s="34" t="s">
        <v>1224</v>
      </c>
      <c r="L230" s="41" t="s">
        <v>976</v>
      </c>
      <c r="M230" s="34" t="s">
        <v>1789</v>
      </c>
      <c r="N230" s="33" t="s">
        <v>1970</v>
      </c>
      <c r="O230" s="66">
        <v>44378</v>
      </c>
      <c r="P230" s="66"/>
      <c r="Q230" s="72"/>
      <c r="R230" s="72"/>
      <c r="S230" s="72"/>
      <c r="T230" s="76" t="str">
        <v>01富山地域</v>
      </c>
      <c r="U230" s="76" t="str">
        <v>45池多</v>
      </c>
    </row>
    <row r="231" spans="1:21" s="29" customFormat="1" ht="66">
      <c r="A231" s="34">
        <v>1670100799</v>
      </c>
      <c r="B231" s="41" t="s">
        <v>1003</v>
      </c>
      <c r="C231" s="50" t="s">
        <v>207</v>
      </c>
      <c r="D231" s="34"/>
      <c r="E231" s="35"/>
      <c r="F231" s="51"/>
      <c r="G231" s="51" t="str">
        <f>IF(COUNTIFS('食事提供加算(2026.06.01)（非表示）'!$C$2:$C$140,$A231,'食事提供加算(2026.06.01)（非表示）'!$E$2:$E$140,$H231)&gt;0,"●","")</f>
        <v/>
      </c>
      <c r="H231" s="51" t="str">
        <f t="shared" si="3"/>
        <v>27</v>
      </c>
      <c r="I231" s="38" t="s">
        <v>2122</v>
      </c>
      <c r="J231" s="35"/>
      <c r="K231" s="34" t="s">
        <v>1265</v>
      </c>
      <c r="L231" s="41" t="s">
        <v>906</v>
      </c>
      <c r="M231" s="34" t="s">
        <v>1832</v>
      </c>
      <c r="N231" s="33" t="s">
        <v>1841</v>
      </c>
      <c r="O231" s="66">
        <v>44386</v>
      </c>
      <c r="P231" s="66"/>
      <c r="Q231" s="72"/>
      <c r="R231" s="72"/>
      <c r="S231" s="72"/>
      <c r="T231" s="76" t="str">
        <v>01富山地域</v>
      </c>
      <c r="U231" s="76" t="str">
        <v>21大広田</v>
      </c>
    </row>
    <row r="232" spans="1:21" s="29" customFormat="1" ht="99">
      <c r="A232" s="34">
        <v>1611600295</v>
      </c>
      <c r="B232" s="41" t="s">
        <v>899</v>
      </c>
      <c r="C232" s="50" t="s">
        <v>207</v>
      </c>
      <c r="D232" s="34"/>
      <c r="E232" s="35"/>
      <c r="F232" s="51"/>
      <c r="G232" s="51" t="str">
        <f>IF(COUNTIFS('食事提供加算(2026.06.01)（非表示）'!$C$2:$C$140,$A232,'食事提供加算(2026.06.01)（非表示）'!$E$2:$E$140,$H232)&gt;0,"●","")</f>
        <v/>
      </c>
      <c r="H232" s="51" t="str">
        <f t="shared" si="3"/>
        <v>27</v>
      </c>
      <c r="I232" s="38" t="s">
        <v>2123</v>
      </c>
      <c r="J232" s="35"/>
      <c r="K232" s="34" t="s">
        <v>791</v>
      </c>
      <c r="L232" s="41" t="s">
        <v>159</v>
      </c>
      <c r="M232" s="34" t="s">
        <v>1835</v>
      </c>
      <c r="N232" s="33" t="s">
        <v>1993</v>
      </c>
      <c r="O232" s="66">
        <v>44670</v>
      </c>
      <c r="P232" s="66"/>
      <c r="Q232" s="72"/>
      <c r="R232" s="72"/>
      <c r="S232" s="72"/>
      <c r="T232" s="76" t="str">
        <v>その他</v>
      </c>
      <c r="U232" s="76" t="str">
        <v>その他</v>
      </c>
    </row>
    <row r="233" spans="1:21" s="29" customFormat="1" ht="66">
      <c r="A233" s="34">
        <v>1650160185</v>
      </c>
      <c r="B233" s="41" t="s">
        <v>434</v>
      </c>
      <c r="C233" s="50" t="s">
        <v>207</v>
      </c>
      <c r="D233" s="34"/>
      <c r="E233" s="35"/>
      <c r="F233" s="51"/>
      <c r="G233" s="51" t="str">
        <f>IF(COUNTIFS('食事提供加算(2026.06.01)（非表示）'!$C$2:$C$140,$A233,'食事提供加算(2026.06.01)（非表示）'!$E$2:$E$140,$H233)&gt;0,"●","")</f>
        <v/>
      </c>
      <c r="H233" s="51" t="str">
        <f t="shared" si="3"/>
        <v>27</v>
      </c>
      <c r="I233" s="38" t="s">
        <v>2124</v>
      </c>
      <c r="J233" s="35"/>
      <c r="K233" s="34" t="s">
        <v>741</v>
      </c>
      <c r="L233" s="41" t="s">
        <v>232</v>
      </c>
      <c r="M233" s="35" t="s">
        <v>1315</v>
      </c>
      <c r="N233" s="33" t="s">
        <v>1995</v>
      </c>
      <c r="O233" s="66">
        <v>44713</v>
      </c>
      <c r="P233" s="66"/>
      <c r="Q233" s="72"/>
      <c r="R233" s="72"/>
      <c r="S233" s="72"/>
      <c r="T233" s="76" t="str">
        <v>01富山地域</v>
      </c>
      <c r="U233" s="76" t="str">
        <v>11堀川</v>
      </c>
    </row>
    <row r="234" spans="1:21" s="29" customFormat="1" ht="82.5">
      <c r="A234" s="34">
        <v>1650160177</v>
      </c>
      <c r="B234" s="41" t="s">
        <v>925</v>
      </c>
      <c r="C234" s="50" t="s">
        <v>207</v>
      </c>
      <c r="D234" s="33"/>
      <c r="E234" s="35"/>
      <c r="F234" s="51"/>
      <c r="G234" s="51" t="str">
        <f>IF(COUNTIFS('食事提供加算(2026.06.01)（非表示）'!$C$2:$C$140,$A234,'食事提供加算(2026.06.01)（非表示）'!$E$2:$E$140,$H234)&gt;0,"●","")</f>
        <v/>
      </c>
      <c r="H234" s="51" t="str">
        <f t="shared" si="3"/>
        <v>27</v>
      </c>
      <c r="I234" s="38" t="s">
        <v>2100</v>
      </c>
      <c r="J234" s="35"/>
      <c r="K234" s="33" t="s">
        <v>1209</v>
      </c>
      <c r="L234" s="38" t="s">
        <v>727</v>
      </c>
      <c r="M234" s="33" t="s">
        <v>75</v>
      </c>
      <c r="N234" s="33" t="s">
        <v>269</v>
      </c>
      <c r="O234" s="66">
        <v>44896</v>
      </c>
      <c r="P234" s="66"/>
      <c r="Q234" s="72"/>
      <c r="R234" s="72"/>
      <c r="S234" s="72"/>
      <c r="T234" s="76" t="str">
        <v>01富山地域</v>
      </c>
      <c r="U234" s="76" t="str">
        <v>03安野屋</v>
      </c>
    </row>
    <row r="235" spans="1:21" s="29" customFormat="1" ht="82.5">
      <c r="A235" s="34">
        <v>1650160474</v>
      </c>
      <c r="B235" s="41" t="s">
        <v>1005</v>
      </c>
      <c r="C235" s="50" t="s">
        <v>207</v>
      </c>
      <c r="D235" s="34"/>
      <c r="E235" s="35"/>
      <c r="F235" s="51"/>
      <c r="G235" s="51" t="str">
        <f>IF(COUNTIFS('食事提供加算(2026.06.01)（非表示）'!$C$2:$C$140,$A235,'食事提供加算(2026.06.01)（非表示）'!$E$2:$E$140,$H235)&gt;0,"●","")</f>
        <v/>
      </c>
      <c r="H235" s="51" t="str">
        <f t="shared" si="3"/>
        <v>27</v>
      </c>
      <c r="I235" s="38" t="s">
        <v>2043</v>
      </c>
      <c r="J235" s="35"/>
      <c r="K235" s="34" t="s">
        <v>453</v>
      </c>
      <c r="L235" s="41" t="s">
        <v>1559</v>
      </c>
      <c r="M235" s="34" t="s">
        <v>548</v>
      </c>
      <c r="N235" s="34" t="s">
        <v>1823</v>
      </c>
      <c r="O235" s="66">
        <v>44927</v>
      </c>
      <c r="P235" s="66"/>
      <c r="Q235" s="72"/>
      <c r="R235" s="72"/>
      <c r="S235" s="72"/>
      <c r="T235" s="76" t="str">
        <v>01富山地域</v>
      </c>
      <c r="U235" s="59" t="str">
        <v>02愛宕</v>
      </c>
    </row>
    <row r="236" spans="1:21" s="29" customFormat="1" ht="66">
      <c r="A236" s="34">
        <v>1650160219</v>
      </c>
      <c r="B236" s="41" t="s">
        <v>896</v>
      </c>
      <c r="C236" s="50" t="s">
        <v>207</v>
      </c>
      <c r="D236" s="34"/>
      <c r="E236" s="35"/>
      <c r="F236" s="51"/>
      <c r="G236" s="51" t="str">
        <f>IF(COUNTIFS('食事提供加算(2026.06.01)（非表示）'!$C$2:$C$140,$A236,'食事提供加算(2026.06.01)（非表示）'!$E$2:$E$140,$H236)&gt;0,"●","")</f>
        <v/>
      </c>
      <c r="H236" s="51" t="str">
        <f t="shared" si="3"/>
        <v>27</v>
      </c>
      <c r="I236" s="38" t="s">
        <v>720</v>
      </c>
      <c r="J236" s="35"/>
      <c r="K236" s="34" t="s">
        <v>1051</v>
      </c>
      <c r="L236" s="41" t="s">
        <v>1499</v>
      </c>
      <c r="M236" s="34" t="s">
        <v>1793</v>
      </c>
      <c r="N236" s="33"/>
      <c r="O236" s="66">
        <v>44958</v>
      </c>
      <c r="P236" s="66"/>
      <c r="Q236" s="72"/>
      <c r="R236" s="72"/>
      <c r="S236" s="72"/>
      <c r="T236" s="76" t="str">
        <v>01富山地域</v>
      </c>
      <c r="U236" s="59" t="str">
        <v>14奥田</v>
      </c>
    </row>
    <row r="237" spans="1:21" s="29" customFormat="1" ht="99">
      <c r="A237" s="34">
        <v>1610102723</v>
      </c>
      <c r="B237" s="41" t="s">
        <v>612</v>
      </c>
      <c r="C237" s="50" t="s">
        <v>207</v>
      </c>
      <c r="D237" s="34"/>
      <c r="E237" s="35"/>
      <c r="F237" s="51"/>
      <c r="G237" s="51" t="str">
        <f>IF(COUNTIFS('食事提供加算(2026.06.01)（非表示）'!$C$2:$C$140,$A237,'食事提供加算(2026.06.01)（非表示）'!$E$2:$E$140,$H237)&gt;0,"●","")</f>
        <v/>
      </c>
      <c r="H237" s="51" t="str">
        <f t="shared" si="3"/>
        <v>27</v>
      </c>
      <c r="I237" s="59" t="s">
        <v>2031</v>
      </c>
      <c r="J237" s="35"/>
      <c r="K237" s="33" t="s">
        <v>1</v>
      </c>
      <c r="L237" s="38" t="s">
        <v>990</v>
      </c>
      <c r="M237" s="33" t="s">
        <v>1676</v>
      </c>
      <c r="N237" s="33" t="s">
        <v>582</v>
      </c>
      <c r="O237" s="66">
        <v>45139</v>
      </c>
      <c r="P237" s="66"/>
      <c r="Q237" s="72"/>
      <c r="R237" s="72"/>
      <c r="S237" s="72"/>
      <c r="T237" s="76" t="str">
        <v>01富山地域</v>
      </c>
      <c r="U237" s="59" t="str">
        <v>12堀川南</v>
      </c>
    </row>
    <row r="238" spans="1:21" s="29" customFormat="1" ht="82.5">
      <c r="A238" s="34">
        <v>1610102731</v>
      </c>
      <c r="B238" s="41" t="s">
        <v>638</v>
      </c>
      <c r="C238" s="50" t="s">
        <v>207</v>
      </c>
      <c r="D238" s="34"/>
      <c r="E238" s="35"/>
      <c r="F238" s="51"/>
      <c r="G238" s="51" t="str">
        <f>IF(COUNTIFS('食事提供加算(2026.06.01)（非表示）'!$C$2:$C$140,$A238,'食事提供加算(2026.06.01)（非表示）'!$E$2:$E$140,$H238)&gt;0,"●","")</f>
        <v/>
      </c>
      <c r="H238" s="51" t="str">
        <f t="shared" si="3"/>
        <v>27</v>
      </c>
      <c r="I238" s="38" t="s">
        <v>1259</v>
      </c>
      <c r="J238" s="35"/>
      <c r="K238" s="34" t="s">
        <v>616</v>
      </c>
      <c r="L238" s="41" t="s">
        <v>1370</v>
      </c>
      <c r="M238" s="33" t="s">
        <v>1682</v>
      </c>
      <c r="N238" s="33" t="s">
        <v>958</v>
      </c>
      <c r="O238" s="66">
        <v>45323</v>
      </c>
      <c r="P238" s="66"/>
      <c r="Q238" s="72"/>
      <c r="R238" s="72"/>
      <c r="S238" s="72"/>
      <c r="T238" s="76" t="str">
        <v>01富山地域</v>
      </c>
      <c r="U238" s="59" t="str">
        <v>10光陽</v>
      </c>
    </row>
    <row r="239" spans="1:21" s="29" customFormat="1" ht="66">
      <c r="A239" s="34">
        <v>1650160383</v>
      </c>
      <c r="B239" s="41" t="s">
        <v>584</v>
      </c>
      <c r="C239" s="50" t="s">
        <v>207</v>
      </c>
      <c r="D239" s="34"/>
      <c r="E239" s="35"/>
      <c r="F239" s="51"/>
      <c r="G239" s="51" t="str">
        <f>IF(COUNTIFS('食事提供加算(2026.06.01)（非表示）'!$C$2:$C$140,$A239,'食事提供加算(2026.06.01)（非表示）'!$E$2:$E$140,$H239)&gt;0,"●","")</f>
        <v/>
      </c>
      <c r="H239" s="51" t="str">
        <f t="shared" si="3"/>
        <v>27</v>
      </c>
      <c r="I239" s="38" t="s">
        <v>1585</v>
      </c>
      <c r="J239" s="35"/>
      <c r="K239" s="34" t="s">
        <v>1065</v>
      </c>
      <c r="L239" s="41" t="s">
        <v>190</v>
      </c>
      <c r="M239" s="34" t="s">
        <v>808</v>
      </c>
      <c r="N239" s="33" t="s">
        <v>1904</v>
      </c>
      <c r="O239" s="66">
        <v>45597</v>
      </c>
      <c r="P239" s="66"/>
      <c r="Q239" s="72"/>
      <c r="R239" s="72"/>
      <c r="S239" s="72"/>
      <c r="T239" s="76" t="str">
        <v>01富山地域</v>
      </c>
      <c r="U239" s="59" t="str">
        <v>35月岡</v>
      </c>
    </row>
    <row r="240" spans="1:21" s="29" customFormat="1" ht="132">
      <c r="A240" s="34">
        <v>1690600091</v>
      </c>
      <c r="B240" s="42" t="s">
        <v>1008</v>
      </c>
      <c r="C240" s="50" t="s">
        <v>207</v>
      </c>
      <c r="D240" s="34"/>
      <c r="E240" s="35"/>
      <c r="F240" s="51"/>
      <c r="G240" s="51" t="str">
        <f>IF(COUNTIFS('食事提供加算(2026.06.01)（非表示）'!$C$2:$C$140,$A240,'食事提供加算(2026.06.01)（非表示）'!$E$2:$E$140,$H240)&gt;0,"●","")</f>
        <v/>
      </c>
      <c r="H240" s="51" t="str">
        <f t="shared" si="3"/>
        <v>27</v>
      </c>
      <c r="I240" s="39" t="s">
        <v>2125</v>
      </c>
      <c r="J240" s="35"/>
      <c r="K240" s="37" t="s">
        <v>1268</v>
      </c>
      <c r="L240" s="42" t="s">
        <v>1560</v>
      </c>
      <c r="M240" s="37" t="s">
        <v>82</v>
      </c>
      <c r="N240" s="51" t="s">
        <v>82</v>
      </c>
      <c r="O240" s="66">
        <v>45778</v>
      </c>
      <c r="P240" s="66"/>
      <c r="Q240" s="72"/>
      <c r="R240" s="72"/>
      <c r="S240" s="72"/>
      <c r="T240" s="76" t="str">
        <v>その他</v>
      </c>
      <c r="U240" s="59" t="str">
        <v>その他</v>
      </c>
    </row>
    <row r="241" spans="1:21" s="29" customFormat="1" ht="66">
      <c r="A241" s="34">
        <v>1610101782</v>
      </c>
      <c r="B241" s="42" t="s">
        <v>490</v>
      </c>
      <c r="C241" s="50" t="s">
        <v>207</v>
      </c>
      <c r="D241" s="34"/>
      <c r="E241" s="35"/>
      <c r="F241" s="51"/>
      <c r="G241" s="51" t="str">
        <f>IF(COUNTIFS('食事提供加算(2026.06.01)（非表示）'!$C$2:$C$140,$A241,'食事提供加算(2026.06.01)（非表示）'!$E$2:$E$140,$H241)&gt;0,"●","")</f>
        <v/>
      </c>
      <c r="H241" s="51" t="str">
        <f t="shared" si="3"/>
        <v>27</v>
      </c>
      <c r="I241" s="39" t="s">
        <v>2027</v>
      </c>
      <c r="J241" s="35"/>
      <c r="K241" s="37" t="s">
        <v>1079</v>
      </c>
      <c r="L241" s="42" t="s">
        <v>152</v>
      </c>
      <c r="M241" s="37" t="s">
        <v>1634</v>
      </c>
      <c r="N241" s="51" t="s">
        <v>1249</v>
      </c>
      <c r="O241" s="66">
        <v>45962</v>
      </c>
      <c r="P241" s="66"/>
      <c r="Q241" s="72"/>
      <c r="R241" s="72"/>
      <c r="S241" s="72"/>
      <c r="T241" s="76" t="str">
        <v>01富山地域</v>
      </c>
      <c r="U241" s="59" t="str">
        <v>37八幡</v>
      </c>
    </row>
    <row r="242" spans="1:21" s="29" customFormat="1" ht="66">
      <c r="A242" s="34">
        <v>1650160573</v>
      </c>
      <c r="B242" s="42" t="s">
        <v>1009</v>
      </c>
      <c r="C242" s="50" t="s">
        <v>207</v>
      </c>
      <c r="D242" s="34"/>
      <c r="E242" s="35"/>
      <c r="F242" s="51"/>
      <c r="G242" s="51" t="str">
        <f>IF(COUNTIFS('食事提供加算(2026.06.01)（非表示）'!$C$2:$C$140,$A242,'食事提供加算(2026.06.01)（非表示）'!$E$2:$E$140,$H242)&gt;0,"●","")</f>
        <v/>
      </c>
      <c r="H242" s="51" t="str">
        <f t="shared" si="3"/>
        <v>27</v>
      </c>
      <c r="I242" s="39" t="s">
        <v>2126</v>
      </c>
      <c r="J242" s="35"/>
      <c r="K242" s="37" t="s">
        <v>1074</v>
      </c>
      <c r="L242" s="42" t="s">
        <v>943</v>
      </c>
      <c r="M242" s="37" t="s">
        <v>1806</v>
      </c>
      <c r="N242" s="51"/>
      <c r="O242" s="66">
        <v>46113</v>
      </c>
      <c r="P242" s="66"/>
      <c r="Q242" s="72"/>
      <c r="R242" s="72"/>
      <c r="S242" s="72"/>
      <c r="T242" s="76" t="str">
        <v>01富山地域</v>
      </c>
      <c r="U242" s="76" t="str">
        <v>25広田</v>
      </c>
    </row>
    <row r="243" spans="1:21" s="29" customFormat="1" ht="82.5">
      <c r="A243" s="34">
        <v>16050160318</v>
      </c>
      <c r="B243" s="40" t="s">
        <v>934</v>
      </c>
      <c r="C243" s="50" t="s">
        <v>207</v>
      </c>
      <c r="D243" s="34"/>
      <c r="E243" s="35"/>
      <c r="F243" s="51"/>
      <c r="G243" s="51" t="str">
        <f>IF(COUNTIFS('食事提供加算(2026.06.01)（非表示）'!$C$2:$C$140,$A243,'食事提供加算(2026.06.01)（非表示）'!$E$2:$E$140,$H243)&gt;0,"●","")</f>
        <v/>
      </c>
      <c r="H243" s="51" t="str">
        <f t="shared" si="3"/>
        <v>27</v>
      </c>
      <c r="I243" s="38" t="s">
        <v>2103</v>
      </c>
      <c r="J243" s="35"/>
      <c r="K243" s="33" t="s">
        <v>550</v>
      </c>
      <c r="L243" s="40" t="s">
        <v>691</v>
      </c>
      <c r="M243" s="34" t="s">
        <v>1725</v>
      </c>
      <c r="N243" s="33"/>
      <c r="O243" s="66">
        <v>46174</v>
      </c>
      <c r="P243" s="66"/>
      <c r="Q243" s="72"/>
      <c r="R243" s="72"/>
      <c r="S243" s="72"/>
      <c r="T243" s="76" t="str">
        <v>01富山地域</v>
      </c>
      <c r="U243" s="76" t="str">
        <v>15奥田北</v>
      </c>
    </row>
    <row r="244" spans="1:21" s="29" customFormat="1" ht="66">
      <c r="A244" s="34">
        <v>1650160557</v>
      </c>
      <c r="B244" s="42" t="s">
        <v>174</v>
      </c>
      <c r="C244" s="50" t="s">
        <v>207</v>
      </c>
      <c r="D244" s="34"/>
      <c r="E244" s="35"/>
      <c r="F244" s="51"/>
      <c r="G244" s="51" t="str">
        <f>IF(COUNTIFS('食事提供加算(2026.06.01)（非表示）'!$C$2:$C$140,$A244,'食事提供加算(2026.06.01)（非表示）'!$E$2:$E$140,$H244)&gt;0,"●","")</f>
        <v/>
      </c>
      <c r="H244" s="51" t="str">
        <f t="shared" si="3"/>
        <v>27</v>
      </c>
      <c r="I244" s="39" t="s">
        <v>2104</v>
      </c>
      <c r="J244" s="35"/>
      <c r="K244" s="51" t="s">
        <v>1236</v>
      </c>
      <c r="L244" s="39" t="s">
        <v>1355</v>
      </c>
      <c r="M244" s="54" t="s">
        <v>901</v>
      </c>
      <c r="N244" s="35"/>
      <c r="O244" s="66">
        <v>46174</v>
      </c>
      <c r="P244" s="66"/>
      <c r="Q244" s="72"/>
      <c r="R244" s="72"/>
      <c r="S244" s="72"/>
      <c r="T244" s="76" t="str">
        <v>01富山地域</v>
      </c>
      <c r="U244" s="76" t="str">
        <v>24豊田</v>
      </c>
    </row>
    <row r="245" spans="1:21" s="29" customFormat="1" ht="99">
      <c r="A245" s="34">
        <v>1671800470</v>
      </c>
      <c r="B245" s="41" t="s">
        <v>1010</v>
      </c>
      <c r="C245" s="50" t="s">
        <v>211</v>
      </c>
      <c r="D245" s="37" t="s">
        <v>2151</v>
      </c>
      <c r="E245" s="35"/>
      <c r="F245" s="51"/>
      <c r="G245" s="51" t="str">
        <f>IF(COUNTIFS('食事提供加算(2026.06.01)（非表示）'!$C$2:$C$140,$A245,'食事提供加算(2026.06.01)（非表示）'!$E$2:$E$140,$H245)&gt;0,"●","")</f>
        <v/>
      </c>
      <c r="H245" s="51" t="str">
        <f t="shared" si="3"/>
        <v>28</v>
      </c>
      <c r="I245" s="38" t="s">
        <v>893</v>
      </c>
      <c r="J245" s="35"/>
      <c r="K245" s="34" t="s">
        <v>404</v>
      </c>
      <c r="L245" s="38" t="s">
        <v>1285</v>
      </c>
      <c r="M245" s="34" t="s">
        <v>1583</v>
      </c>
      <c r="N245" s="35" t="s">
        <v>866</v>
      </c>
      <c r="O245" s="66">
        <v>40330</v>
      </c>
      <c r="P245" s="66"/>
      <c r="Q245" s="72"/>
      <c r="R245" s="72"/>
      <c r="S245" s="72"/>
      <c r="T245" s="76" t="str">
        <v>04八尾地域</v>
      </c>
      <c r="U245" s="76" t="str">
        <v>61保内地区</v>
      </c>
    </row>
    <row r="246" spans="1:21" s="29" customFormat="1" ht="66">
      <c r="A246" s="34">
        <v>1670103413</v>
      </c>
      <c r="B246" s="41" t="s">
        <v>330</v>
      </c>
      <c r="C246" s="50" t="s">
        <v>211</v>
      </c>
      <c r="D246" s="34"/>
      <c r="E246" s="35"/>
      <c r="F246" s="51"/>
      <c r="G246" s="51" t="str">
        <f>IF(COUNTIFS('食事提供加算(2026.06.01)（非表示）'!$C$2:$C$140,$A246,'食事提供加算(2026.06.01)（非表示）'!$E$2:$E$140,$H246)&gt;0,"●","")</f>
        <v/>
      </c>
      <c r="H246" s="51" t="str">
        <f t="shared" si="3"/>
        <v>28</v>
      </c>
      <c r="I246" s="38" t="s">
        <v>1134</v>
      </c>
      <c r="J246" s="35"/>
      <c r="K246" s="34" t="s">
        <v>1052</v>
      </c>
      <c r="L246" s="41" t="s">
        <v>195</v>
      </c>
      <c r="M246" s="33" t="s">
        <v>724</v>
      </c>
      <c r="N246" s="33" t="s">
        <v>1689</v>
      </c>
      <c r="O246" s="66">
        <v>40634</v>
      </c>
      <c r="P246" s="66"/>
      <c r="Q246" s="72"/>
      <c r="R246" s="72"/>
      <c r="S246" s="72"/>
      <c r="T246" s="76" t="str">
        <v>01富山地域</v>
      </c>
      <c r="U246" s="76" t="str">
        <v>11堀川</v>
      </c>
    </row>
    <row r="247" spans="1:21" s="29" customFormat="1" ht="82.5">
      <c r="A247" s="34">
        <v>1671100293</v>
      </c>
      <c r="B247" s="41" t="s">
        <v>348</v>
      </c>
      <c r="C247" s="50" t="s">
        <v>211</v>
      </c>
      <c r="D247" s="34"/>
      <c r="E247" s="35"/>
      <c r="F247" s="51"/>
      <c r="G247" s="51" t="str">
        <f>IF(COUNTIFS('食事提供加算(2026.06.01)（非表示）'!$C$2:$C$140,$A247,'食事提供加算(2026.06.01)（非表示）'!$E$2:$E$140,$H247)&gt;0,"●","")</f>
        <v/>
      </c>
      <c r="H247" s="51" t="str">
        <f t="shared" si="3"/>
        <v>28</v>
      </c>
      <c r="I247" s="39" t="s">
        <v>2127</v>
      </c>
      <c r="J247" s="35"/>
      <c r="K247" s="34" t="s">
        <v>1269</v>
      </c>
      <c r="L247" s="41" t="s">
        <v>1562</v>
      </c>
      <c r="M247" s="34" t="s">
        <v>1521</v>
      </c>
      <c r="N247" s="33" t="s">
        <v>1996</v>
      </c>
      <c r="O247" s="66">
        <v>43191</v>
      </c>
      <c r="P247" s="66"/>
      <c r="Q247" s="72"/>
      <c r="R247" s="72"/>
      <c r="S247" s="72"/>
      <c r="T247" s="76" t="str">
        <v>その他</v>
      </c>
      <c r="U247" s="76" t="str">
        <v>その他</v>
      </c>
    </row>
    <row r="248" spans="1:21" s="29" customFormat="1" ht="66">
      <c r="A248" s="34">
        <v>1671100889</v>
      </c>
      <c r="B248" s="41" t="s">
        <v>1016</v>
      </c>
      <c r="C248" s="50" t="s">
        <v>211</v>
      </c>
      <c r="D248" s="34"/>
      <c r="E248" s="35"/>
      <c r="F248" s="51"/>
      <c r="G248" s="51" t="str">
        <f>IF(COUNTIFS('食事提供加算(2026.06.01)（非表示）'!$C$2:$C$140,$A248,'食事提供加算(2026.06.01)（非表示）'!$E$2:$E$140,$H248)&gt;0,"●","")</f>
        <v/>
      </c>
      <c r="H248" s="51" t="str">
        <f t="shared" si="3"/>
        <v>28</v>
      </c>
      <c r="I248" s="38" t="s">
        <v>144</v>
      </c>
      <c r="J248" s="35"/>
      <c r="K248" s="34" t="s">
        <v>1272</v>
      </c>
      <c r="L248" s="41" t="s">
        <v>446</v>
      </c>
      <c r="M248" s="34" t="s">
        <v>1836</v>
      </c>
      <c r="N248" s="33" t="s">
        <v>1997</v>
      </c>
      <c r="O248" s="66">
        <v>45383</v>
      </c>
      <c r="P248" s="66"/>
      <c r="Q248" s="72"/>
      <c r="R248" s="72"/>
      <c r="S248" s="72"/>
      <c r="T248" s="76" t="str">
        <v>その他</v>
      </c>
      <c r="U248" s="76" t="str">
        <v>その他</v>
      </c>
    </row>
    <row r="249" spans="1:21" s="29" customFormat="1" ht="66">
      <c r="A249" s="34">
        <v>1650160540</v>
      </c>
      <c r="B249" s="42" t="s">
        <v>905</v>
      </c>
      <c r="C249" s="50" t="s">
        <v>221</v>
      </c>
      <c r="D249" s="34"/>
      <c r="E249" s="35"/>
      <c r="F249" s="51"/>
      <c r="G249" s="51" t="str">
        <f>IF(COUNTIFS('食事提供加算(2026.06.01)（非表示）'!$C$2:$C$140,$A249,'食事提供加算(2026.06.01)（非表示）'!$E$2:$E$140,$H249)&gt;0,"●","")</f>
        <v/>
      </c>
      <c r="H249" s="51" t="str">
        <f t="shared" si="3"/>
        <v>32</v>
      </c>
      <c r="I249" s="39" t="s">
        <v>2097</v>
      </c>
      <c r="J249" s="35"/>
      <c r="K249" s="54" t="s">
        <v>1058</v>
      </c>
      <c r="L249" s="42" t="s">
        <v>1507</v>
      </c>
      <c r="M249" s="54" t="s">
        <v>1800</v>
      </c>
      <c r="N249" s="35"/>
      <c r="O249" s="66">
        <v>46113</v>
      </c>
      <c r="P249" s="66">
        <v>48304</v>
      </c>
      <c r="Q249" s="72"/>
      <c r="R249" s="72"/>
      <c r="S249" s="72"/>
      <c r="T249" s="76" t="str">
        <v>01富山地域</v>
      </c>
      <c r="U249" s="76" t="str">
        <v>32蜷川</v>
      </c>
    </row>
    <row r="250" spans="1:21" s="29" customFormat="1" ht="99">
      <c r="A250" s="34">
        <v>1690100002</v>
      </c>
      <c r="B250" s="41" t="s">
        <v>521</v>
      </c>
      <c r="C250" s="50" t="s">
        <v>216</v>
      </c>
      <c r="D250" s="34">
        <v>20</v>
      </c>
      <c r="E250" s="35"/>
      <c r="F250" s="51"/>
      <c r="G250" s="51" t="str">
        <f>IF(COUNTIFS('食事提供加算(2026.06.01)（非表示）'!$C$2:$C$140,$A250,'食事提供加算(2026.06.01)（非表示）'!$E$2:$E$140,$H250)&gt;0,"●","")</f>
        <v/>
      </c>
      <c r="H250" s="51" t="str">
        <f t="shared" si="3"/>
        <v>30</v>
      </c>
      <c r="I250" s="38" t="s">
        <v>1544</v>
      </c>
      <c r="J250" s="35"/>
      <c r="K250" s="34" t="s">
        <v>219</v>
      </c>
      <c r="L250" s="38" t="s">
        <v>1343</v>
      </c>
      <c r="M250" s="34" t="s">
        <v>1751</v>
      </c>
      <c r="N250" s="35" t="s">
        <v>1444</v>
      </c>
      <c r="O250" s="66">
        <v>36069</v>
      </c>
      <c r="P250" s="66"/>
      <c r="Q250" s="72"/>
      <c r="R250" s="72"/>
      <c r="S250" s="72"/>
      <c r="T250" s="76" t="str">
        <v>01富山地域</v>
      </c>
      <c r="U250" s="76" t="str">
        <v>32蜷川</v>
      </c>
    </row>
  </sheetData>
  <sheetProtection password="CC03" sheet="1" objects="1" scenarios="1"/>
  <autoFilter ref="A1:X1"/>
  <phoneticPr fontId="20" type="Hiragana"/>
  <dataValidations count="2">
    <dataValidation type="custom" allowBlank="1" showDropDown="0" showInputMessage="1" showErrorMessage="1" error="半角での入力又は、_x000a_スペースの入力がされています。" sqref="I2:I250 B2:B250">
      <formula1>AND(B2=DBCS(B2),ISERROR(FIND("　",B2)))</formula1>
    </dataValidation>
    <dataValidation type="custom" allowBlank="1" showDropDown="0" showInputMessage="1" showErrorMessage="1" error="半角、スペースの入力がされています。_x000a_又は、〇丁目の「〇」が漢数字での入力がされていません。_x000a__x000a_" sqref="L2:L250">
      <formula1>AND(L2=DBCS(L2),ISERROR(FIND("　",L2)),(#REF!=""))</formula1>
    </dataValidation>
  </dataValidations>
  <pageMargins left="0.7" right="0.7" top="0.75" bottom="0.75" header="0.3" footer="0.3"/>
  <pageSetup paperSize="9" fitToWidth="1" fitToHeight="1" orientation="portrait" usePrinterDefaults="1" r:id="rId1"/>
  <legacy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補助対象事業所等調書（様式２）</vt:lpstr>
      <vt:lpstr>一覧</vt:lpstr>
      <vt:lpstr>単価表（非表示）</vt:lpstr>
      <vt:lpstr>食事提供加算(2026.06.01)（非表示）</vt:lpstr>
      <vt:lpstr>障害福祉課対象外（非表示）</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橋立　貴也</cp:lastModifiedBy>
  <dcterms:created xsi:type="dcterms:W3CDTF">2026-06-04T05:56:41Z</dcterms:created>
  <dcterms:modified xsi:type="dcterms:W3CDTF">2026-07-13T05:01:17Z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5.0.2.0</vt:lpwstr>
      <vt:lpwstr>5.0.6.0</vt:lpwstr>
    </vt:vector>
  </property>
  <property fmtid="{DCFEDD21-7773-49B2-8022-6FC58DB5260B}" pid="3" name="LastSavedVersion">
    <vt:lpwstr>5.0.6.0</vt:lpwstr>
  </property>
  <property fmtid="{DCFEDD21-7773-49B2-8022-6FC58DB5260B}" pid="4" name="LastSavedDate">
    <vt:filetime>2026-07-13T05:01:17Z</vt:filetime>
  </property>
</Properties>
</file>