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7770" tabRatio="877"/>
  </bookViews>
  <sheets>
    <sheet name="補助対象事業所等調書（様式２）" sheetId="45" r:id="rId1"/>
    <sheet name="記載例" sheetId="46" r:id="rId2"/>
    <sheet name="データ" sheetId="42" r:id="rId3"/>
  </sheets>
  <definedNames>
    <definedName name="_xlnm.Print_Area" localSheetId="0">'補助対象事業所等調書（様式２）'!$A$1:$Z$25</definedName>
    <definedName name="_xlnm.Print_Area" localSheetId="1">記載例!$A$1:$Z$25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富山市</author>
    <author>花房　直輝</author>
    <author>川堰　友太</author>
  </authors>
  <commentList>
    <comment ref="O4" authorId="0">
      <text>
        <r>
          <rPr>
            <b/>
            <sz val="9"/>
            <color indexed="81"/>
            <rFont val="ＭＳ Ｐゴシック"/>
          </rPr>
          <t>プルダウンより選択してください。</t>
        </r>
      </text>
    </comment>
    <comment ref="V4" authorId="1">
      <text>
        <r>
          <rPr>
            <b/>
            <sz val="9"/>
            <color indexed="81"/>
            <rFont val="MS P ゴシック"/>
          </rPr>
          <t>入所系、通所系の場合は定員を入力してください。</t>
        </r>
      </text>
    </comment>
    <comment ref="W4" authorId="2">
      <text>
        <r>
          <rPr>
            <b/>
            <sz val="9"/>
            <color auto="1"/>
            <rFont val="ＭＳ Ｐゴシック"/>
          </rPr>
          <t>プルダウンより選択してください。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富山市</author>
    <author>花房　直輝</author>
    <author>川堰　友太</author>
  </authors>
  <commentList>
    <comment ref="O4" authorId="0">
      <text>
        <r>
          <rPr>
            <b/>
            <sz val="9"/>
            <color indexed="81"/>
            <rFont val="ＭＳ Ｐゴシック"/>
          </rPr>
          <t>プルダウンより選択してください。</t>
        </r>
      </text>
    </comment>
    <comment ref="V4" authorId="1">
      <text>
        <r>
          <rPr>
            <b/>
            <sz val="9"/>
            <color indexed="81"/>
            <rFont val="MS P ゴシック"/>
          </rPr>
          <t>入所系、通所系の場合は定員を入力してください。</t>
        </r>
      </text>
    </comment>
    <comment ref="W4" authorId="2">
      <text>
        <r>
          <rPr>
            <b/>
            <sz val="9"/>
            <color auto="1"/>
            <rFont val="ＭＳ Ｐゴシック"/>
          </rPr>
          <t>プルダウンより選択してください。</t>
        </r>
        <r>
          <rPr>
            <sz val="11"/>
            <color auto="1"/>
            <rFont val="ＭＳ Ｐゴシック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<sst xmlns="http://schemas.openxmlformats.org/spreadsheetml/2006/main" xmlns:r="http://schemas.openxmlformats.org/officeDocument/2006/relationships" count="42" uniqueCount="42">
  <si>
    <t>施設入所支援（障害）</t>
    <rPh sb="0" eb="2">
      <t>シセツ</t>
    </rPh>
    <rPh sb="2" eb="6">
      <t>ニュウショシエン</t>
    </rPh>
    <rPh sb="7" eb="9">
      <t>ショウガイ</t>
    </rPh>
    <phoneticPr fontId="1"/>
  </si>
  <si>
    <t>№</t>
  </si>
  <si>
    <t>事業所番号</t>
    <rPh sb="0" eb="3">
      <t>ジギョウショ</t>
    </rPh>
    <rPh sb="3" eb="5">
      <t>バンゴウ</t>
    </rPh>
    <phoneticPr fontId="1"/>
  </si>
  <si>
    <t>自立訓練（機能訓練）（障害）</t>
    <rPh sb="0" eb="4">
      <t>ジリツクンレン</t>
    </rPh>
    <rPh sb="5" eb="9">
      <t>キノウクンレン</t>
    </rPh>
    <rPh sb="11" eb="13">
      <t>ショウガイ</t>
    </rPh>
    <phoneticPr fontId="1"/>
  </si>
  <si>
    <t>サービス種別</t>
    <rPh sb="4" eb="6">
      <t>シュベツ</t>
    </rPh>
    <phoneticPr fontId="1"/>
  </si>
  <si>
    <t>定員</t>
    <rPh sb="0" eb="2">
      <t>テイイン</t>
    </rPh>
    <phoneticPr fontId="1"/>
  </si>
  <si>
    <t>食材料費</t>
    <rPh sb="0" eb="4">
      <t>ショクザイリョウヒ</t>
    </rPh>
    <phoneticPr fontId="1"/>
  </si>
  <si>
    <t>事業所等名</t>
    <rPh sb="0" eb="3">
      <t>ジギョウショ</t>
    </rPh>
    <rPh sb="3" eb="4">
      <t>トウ</t>
    </rPh>
    <rPh sb="4" eb="5">
      <t>メイ</t>
    </rPh>
    <phoneticPr fontId="1"/>
  </si>
  <si>
    <t>療養介護（障害）</t>
    <rPh sb="0" eb="4">
      <t>リョウヨウカイゴ</t>
    </rPh>
    <rPh sb="5" eb="7">
      <t>ショウガイ</t>
    </rPh>
    <phoneticPr fontId="1"/>
  </si>
  <si>
    <t>就労移行支援（障害）</t>
    <rPh sb="0" eb="6">
      <t>シュウロウイコウシエン</t>
    </rPh>
    <rPh sb="7" eb="9">
      <t>ショウガイ</t>
    </rPh>
    <phoneticPr fontId="1"/>
  </si>
  <si>
    <t>共同生活援助（障害）</t>
    <rPh sb="0" eb="2">
      <t>キョウドウ</t>
    </rPh>
    <rPh sb="2" eb="4">
      <t>セイカツ</t>
    </rPh>
    <rPh sb="4" eb="6">
      <t>エンジョ</t>
    </rPh>
    <rPh sb="7" eb="9">
      <t>ショウガイ</t>
    </rPh>
    <phoneticPr fontId="1"/>
  </si>
  <si>
    <r>
      <t>※当様式は</t>
    </r>
    <r>
      <rPr>
        <u/>
        <sz val="11"/>
        <color auto="1"/>
        <rFont val="BIZ UD明朝 Medium"/>
      </rPr>
      <t xml:space="preserve">法人ごとに全ての事業所分をまとめて
</t>
    </r>
    <r>
      <rPr>
        <sz val="11"/>
        <color auto="1"/>
        <rFont val="BIZ UD明朝 Medium"/>
      </rPr>
      <t>　作成してください。</t>
    </r>
    <rPh sb="1" eb="2">
      <t>トウ</t>
    </rPh>
    <rPh sb="2" eb="4">
      <t>ヨウシキ</t>
    </rPh>
    <rPh sb="5" eb="7">
      <t>ホウジン</t>
    </rPh>
    <rPh sb="10" eb="11">
      <t>スベ</t>
    </rPh>
    <rPh sb="13" eb="16">
      <t>ジギョウショ</t>
    </rPh>
    <rPh sb="16" eb="17">
      <t>ブン</t>
    </rPh>
    <rPh sb="24" eb="26">
      <t>サクセイ</t>
    </rPh>
    <phoneticPr fontId="1"/>
  </si>
  <si>
    <t>短期入所（障害）</t>
    <rPh sb="0" eb="4">
      <t>タンキニュウショ</t>
    </rPh>
    <rPh sb="5" eb="7">
      <t>ショウガイ</t>
    </rPh>
    <phoneticPr fontId="1"/>
  </si>
  <si>
    <t>　</t>
  </si>
  <si>
    <t>支給金額</t>
    <rPh sb="0" eb="4">
      <t>シキュウキンガク</t>
    </rPh>
    <phoneticPr fontId="1"/>
  </si>
  <si>
    <t>自立訓練（生活訓練）（障害）</t>
    <rPh sb="0" eb="4">
      <t>ジリツクンレン</t>
    </rPh>
    <rPh sb="5" eb="9">
      <t>セイカツクンレン</t>
    </rPh>
    <rPh sb="11" eb="13">
      <t>ショウガイ</t>
    </rPh>
    <phoneticPr fontId="1"/>
  </si>
  <si>
    <t>生活介護（障害）</t>
    <rPh sb="0" eb="2">
      <t>セイカツ</t>
    </rPh>
    <rPh sb="2" eb="4">
      <t>カイゴ</t>
    </rPh>
    <rPh sb="5" eb="7">
      <t>ショウガイ</t>
    </rPh>
    <phoneticPr fontId="1"/>
  </si>
  <si>
    <t>計画相談支援（障害）</t>
    <rPh sb="7" eb="9">
      <t>ショウガイ</t>
    </rPh>
    <phoneticPr fontId="1"/>
  </si>
  <si>
    <t>就労継続支援（障害）</t>
    <rPh sb="0" eb="6">
      <t>シュウロウケイゾクシエン</t>
    </rPh>
    <rPh sb="7" eb="9">
      <t>ショウガイ</t>
    </rPh>
    <phoneticPr fontId="1"/>
  </si>
  <si>
    <t>合計</t>
    <rPh sb="0" eb="2">
      <t>ゴウケイ</t>
    </rPh>
    <phoneticPr fontId="1"/>
  </si>
  <si>
    <t>食事の提供</t>
    <rPh sb="0" eb="2">
      <t>ショクジ</t>
    </rPh>
    <rPh sb="3" eb="5">
      <t>テイキョウ</t>
    </rPh>
    <phoneticPr fontId="1"/>
  </si>
  <si>
    <t>光熱費・燃料費分</t>
    <rPh sb="0" eb="3">
      <t>コウネツヒ</t>
    </rPh>
    <rPh sb="4" eb="8">
      <t>ネンリョウヒブン</t>
    </rPh>
    <phoneticPr fontId="1"/>
  </si>
  <si>
    <t>食材料費分</t>
    <rPh sb="0" eb="5">
      <t>ショクザイリョウヒブン</t>
    </rPh>
    <phoneticPr fontId="1"/>
  </si>
  <si>
    <t>燃料費・光熱費</t>
    <rPh sb="0" eb="3">
      <t>ネンリョウヒ</t>
    </rPh>
    <rPh sb="4" eb="7">
      <t>コウネツヒ</t>
    </rPh>
    <phoneticPr fontId="1"/>
  </si>
  <si>
    <t>有り</t>
  </si>
  <si>
    <t>地域活動支援センター（Ⅱ型を除く）</t>
    <rPh sb="0" eb="6">
      <t>チイキカツドウシエン</t>
    </rPh>
    <rPh sb="12" eb="13">
      <t>カタ</t>
    </rPh>
    <rPh sb="14" eb="15">
      <t>ノゾ</t>
    </rPh>
    <phoneticPr fontId="1"/>
  </si>
  <si>
    <t>心身障害者共同作業所</t>
    <rPh sb="0" eb="2">
      <t>シンシン</t>
    </rPh>
    <rPh sb="2" eb="5">
      <t>ショウガイシャ</t>
    </rPh>
    <rPh sb="5" eb="7">
      <t>キョウドウ</t>
    </rPh>
    <rPh sb="7" eb="9">
      <t>サギョウ</t>
    </rPh>
    <rPh sb="9" eb="10">
      <t>ジョ</t>
    </rPh>
    <phoneticPr fontId="1"/>
  </si>
  <si>
    <t>居宅介護（障害）</t>
    <rPh sb="5" eb="7">
      <t>ショウガイ</t>
    </rPh>
    <phoneticPr fontId="1"/>
  </si>
  <si>
    <t>地域移行支援（障害）</t>
    <rPh sb="7" eb="9">
      <t>ショウガイ</t>
    </rPh>
    <phoneticPr fontId="1"/>
  </si>
  <si>
    <t>重度訪問介護（障害）</t>
    <rPh sb="7" eb="9">
      <t>ショウガイ</t>
    </rPh>
    <phoneticPr fontId="1"/>
  </si>
  <si>
    <t>同行援護（障害）</t>
    <rPh sb="4" eb="7">
      <t>(ショ</t>
    </rPh>
    <phoneticPr fontId="1"/>
  </si>
  <si>
    <t>行動援護（障害）</t>
    <rPh sb="5" eb="7">
      <t>ショウガイ</t>
    </rPh>
    <phoneticPr fontId="1"/>
  </si>
  <si>
    <t>様式第２号（第３条関係）</t>
    <rPh sb="6" eb="7">
      <t>ダイ</t>
    </rPh>
    <rPh sb="8" eb="9">
      <t>ジョウ</t>
    </rPh>
    <rPh sb="9" eb="11">
      <t>カンケイ</t>
    </rPh>
    <phoneticPr fontId="1"/>
  </si>
  <si>
    <t>就労定着支援（障害）</t>
    <rPh sb="7" eb="9">
      <t>ショウガイ</t>
    </rPh>
    <phoneticPr fontId="1"/>
  </si>
  <si>
    <t>自立生活援助（障害）</t>
    <rPh sb="7" eb="9">
      <t>ショウガイ</t>
    </rPh>
    <phoneticPr fontId="1"/>
  </si>
  <si>
    <t>地域定着支援（障害）</t>
    <rPh sb="7" eb="9">
      <t>ショウガイ</t>
    </rPh>
    <phoneticPr fontId="1"/>
  </si>
  <si>
    <t>例</t>
    <rPh sb="0" eb="1">
      <t>レイ</t>
    </rPh>
    <phoneticPr fontId="1"/>
  </si>
  <si>
    <t>支給対象事業所等調書</t>
    <rPh sb="0" eb="2">
      <t>シキュウ</t>
    </rPh>
    <phoneticPr fontId="1"/>
  </si>
  <si>
    <t>就労選択支援（障害）</t>
    <rPh sb="0" eb="2">
      <t>シュウロウ</t>
    </rPh>
    <rPh sb="2" eb="4">
      <t>センタク</t>
    </rPh>
    <rPh sb="4" eb="6">
      <t>シエン</t>
    </rPh>
    <rPh sb="7" eb="9">
      <t>ショウガイ</t>
    </rPh>
    <phoneticPr fontId="1"/>
  </si>
  <si>
    <t>富山苑</t>
    <rPh sb="0" eb="2">
      <t>トヤマ</t>
    </rPh>
    <rPh sb="2" eb="3">
      <t>エン</t>
    </rPh>
    <phoneticPr fontId="1"/>
  </si>
  <si>
    <t>とやまホームヘルパー</t>
  </si>
  <si>
    <t>就労継続支援富山</t>
    <rPh sb="0" eb="2">
      <t>シュウロウ</t>
    </rPh>
    <rPh sb="2" eb="4">
      <t>ケイゾク</t>
    </rPh>
    <rPh sb="4" eb="6">
      <t>シエン</t>
    </rPh>
    <rPh sb="6" eb="8">
      <t>トヤマ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</si>
</sst>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2"/>
      <color auto="1"/>
      <name val="BIZ UD明朝 Medium"/>
      <family val="1"/>
    </font>
    <font>
      <sz val="14"/>
      <color auto="1"/>
      <name val="BIZ UD明朝 Medium"/>
      <family val="1"/>
    </font>
    <font>
      <sz val="11"/>
      <color auto="1"/>
      <name val="BIZ UD明朝 Medium"/>
      <family val="1"/>
    </font>
    <font>
      <sz val="11"/>
      <color theme="1"/>
      <name val="BIZ UD明朝 Medium"/>
      <family val="1"/>
    </font>
    <font>
      <sz val="10.5"/>
      <color rgb="FF000000"/>
      <name val="BIZ UD明朝 Medium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5.e-002"/>
        <bgColor indexed="64"/>
      </patternFill>
    </fill>
    <fill>
      <patternFill patternType="solid">
        <fgColor theme="0" tint="-0.140000000000000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 applyProtection="1"/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1" xfId="0" applyFont="1" applyFill="1" applyBorder="1" applyAlignment="1" applyProtection="1">
      <alignment horizontal="left" vertical="center" wrapText="1" shrinkToFit="1"/>
      <protection locked="0"/>
    </xf>
    <xf numFmtId="0" fontId="5" fillId="3" borderId="2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Border="1" applyAlignment="1" applyProtection="1">
      <alignment horizontal="left" vertical="center" wrapText="1" shrinkToFit="1"/>
      <protection locked="0"/>
    </xf>
    <xf numFmtId="0" fontId="5" fillId="3" borderId="3" xfId="0" applyFont="1" applyFill="1" applyBorder="1" applyAlignment="1" applyProtection="1">
      <alignment horizontal="left" vertical="center" wrapText="1" shrinkToFit="1"/>
      <protection locked="0"/>
    </xf>
    <xf numFmtId="0" fontId="5" fillId="3" borderId="4" xfId="0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Alignment="1" applyProtection="1">
      <alignment horizontal="left" wrapText="1"/>
    </xf>
    <xf numFmtId="0" fontId="5" fillId="3" borderId="2" xfId="0" applyFont="1" applyFill="1" applyBorder="1" applyAlignment="1" applyProtection="1">
      <alignment horizontal="center" vertical="center" wrapText="1" shrinkToFit="1"/>
      <protection locked="0"/>
    </xf>
    <xf numFmtId="0" fontId="5" fillId="3" borderId="3" xfId="0" applyFont="1" applyFill="1" applyBorder="1" applyAlignment="1" applyProtection="1">
      <alignment horizontal="center" vertical="center" wrapText="1" shrinkToFit="1"/>
      <protection locked="0"/>
    </xf>
    <xf numFmtId="0" fontId="5" fillId="3" borderId="4" xfId="0" applyFont="1" applyFill="1" applyBorder="1" applyAlignment="1" applyProtection="1">
      <alignment horizontal="center" vertical="center" wrapText="1" shrinkToFit="1"/>
      <protection locked="0"/>
    </xf>
    <xf numFmtId="0" fontId="3" fillId="4" borderId="0" xfId="0" applyFont="1" applyFill="1" applyBorder="1" applyAlignment="1" applyProtection="1">
      <alignment horizontal="right" vertical="center" shrinkToFit="1"/>
      <protection locked="0"/>
    </xf>
    <xf numFmtId="176" fontId="3" fillId="3" borderId="1" xfId="0" applyNumberFormat="1" applyFont="1" applyFill="1" applyBorder="1" applyAlignment="1" applyProtection="1">
      <alignment horizontal="center" vertical="center" shrinkToFit="1"/>
    </xf>
    <xf numFmtId="176" fontId="3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176" fontId="3" fillId="5" borderId="1" xfId="0" applyNumberFormat="1" applyFont="1" applyFill="1" applyBorder="1" applyAlignment="1" applyProtection="1">
      <alignment horizontal="center" vertical="center" shrinkToFit="1"/>
    </xf>
    <xf numFmtId="176" fontId="3" fillId="4" borderId="0" xfId="0" applyNumberFormat="1" applyFont="1" applyFill="1" applyBorder="1" applyAlignment="1" applyProtection="1">
      <alignment horizontal="center" vertical="center" shrinkToFit="1"/>
    </xf>
    <xf numFmtId="0" fontId="5" fillId="4" borderId="1" xfId="0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left" vertical="center" wrapText="1" shrinkToFit="1"/>
      <protection locked="0"/>
    </xf>
    <xf numFmtId="0" fontId="3" fillId="0" borderId="1" xfId="0" applyFont="1" applyFill="1" applyBorder="1" applyAlignment="1" applyProtection="1">
      <alignment horizontal="left" vertical="center" wrapText="1" shrinkToFit="1"/>
      <protection locked="0"/>
    </xf>
    <xf numFmtId="0" fontId="5" fillId="4" borderId="1" xfId="0" applyFont="1" applyFill="1" applyBorder="1" applyAlignment="1" applyProtection="1">
      <alignment horizontal="left" vertical="center" wrapText="1" shrinkToFit="1"/>
      <protection locked="0"/>
    </xf>
    <xf numFmtId="176" fontId="3" fillId="4" borderId="1" xfId="0" applyNumberFormat="1" applyFont="1" applyFill="1" applyBorder="1" applyAlignment="1" applyProtection="1">
      <alignment horizontal="center" vertical="center" shrinkToFit="1"/>
    </xf>
    <xf numFmtId="176" fontId="3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0" fontId="5" fillId="6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7" fillId="8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176" fontId="5" fillId="6" borderId="1" xfId="0" applyNumberFormat="1" applyFont="1" applyFill="1" applyBorder="1" applyAlignment="1">
      <alignment horizontal="right" vertical="center"/>
    </xf>
    <xf numFmtId="176" fontId="5" fillId="7" borderId="1" xfId="0" applyNumberFormat="1" applyFont="1" applyFill="1" applyBorder="1" applyAlignment="1">
      <alignment horizontal="right" vertical="center"/>
    </xf>
    <xf numFmtId="176" fontId="6" fillId="7" borderId="1" xfId="0" applyNumberFormat="1" applyFont="1" applyFill="1" applyBorder="1" applyAlignment="1">
      <alignment horizontal="right" vertical="center"/>
    </xf>
    <xf numFmtId="176" fontId="5" fillId="8" borderId="1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24"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  <dxf>
      <fill>
        <patternFill patternType="solid">
          <bgColor theme="8" tint="0.6"/>
        </patternFill>
      </fill>
    </dxf>
  </dxfs>
  <tableStyles count="0" defaultTableStyle="TableStyleMedium2" defaultPivotStyle="PivotStyleLight16"/>
  <colors>
    <mruColors>
      <color rgb="FFCCFFCC"/>
      <color rgb="FFFFCCFF"/>
      <color rgb="FFFFFF99"/>
      <color rgb="FFCC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  <pageSetUpPr fitToPage="1"/>
  </sheetPr>
  <dimension ref="A1:AI42"/>
  <sheetViews>
    <sheetView tabSelected="1" view="pageBreakPreview" zoomScaleSheetLayoutView="100" workbookViewId="0">
      <selection activeCell="D8" sqref="D8:N8"/>
    </sheetView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0" t="s">
        <v>11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8"/>
      <c r="AB1" s="8"/>
      <c r="AC1" s="8"/>
      <c r="AD1" s="8"/>
      <c r="AE1" s="8"/>
      <c r="AF1" s="8"/>
      <c r="AG1" s="8"/>
      <c r="AH1" s="8"/>
      <c r="AI1" s="8"/>
    </row>
    <row r="2" spans="1:35" ht="16.5">
      <c r="A2" s="3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8"/>
      <c r="AB2" s="8"/>
      <c r="AC2" s="8"/>
      <c r="AD2" s="8"/>
      <c r="AE2" s="8"/>
      <c r="AF2" s="8"/>
      <c r="AG2" s="8"/>
      <c r="AH2" s="8"/>
      <c r="AI2" s="8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13</v>
      </c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8"/>
      <c r="AF3" s="8"/>
      <c r="AG3" s="8"/>
      <c r="AH3" s="8"/>
      <c r="AI3" s="8"/>
    </row>
    <row r="4" spans="1:35" ht="32.25" customHeight="1">
      <c r="A4" s="5" t="s">
        <v>1</v>
      </c>
      <c r="B4" s="5"/>
      <c r="C4" s="5" t="s">
        <v>2</v>
      </c>
      <c r="D4" s="13" t="s">
        <v>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4</v>
      </c>
      <c r="P4" s="13"/>
      <c r="Q4" s="13"/>
      <c r="R4" s="13"/>
      <c r="S4" s="13"/>
      <c r="T4" s="13"/>
      <c r="U4" s="13"/>
      <c r="V4" s="13" t="s">
        <v>5</v>
      </c>
      <c r="W4" s="13" t="s">
        <v>20</v>
      </c>
      <c r="X4" s="13" t="s">
        <v>21</v>
      </c>
      <c r="Y4" s="13" t="s">
        <v>22</v>
      </c>
      <c r="Z4" s="5" t="s">
        <v>14</v>
      </c>
      <c r="AA4" s="8"/>
      <c r="AB4" s="8"/>
      <c r="AC4" s="8"/>
      <c r="AD4" s="8"/>
      <c r="AE4" s="8"/>
      <c r="AF4" s="8"/>
      <c r="AG4" s="8"/>
      <c r="AH4" s="8"/>
      <c r="AI4" s="8"/>
    </row>
    <row r="5" spans="1:35" ht="36.75" customHeight="1">
      <c r="A5" s="6">
        <v>1</v>
      </c>
      <c r="B5" s="6"/>
      <c r="C5" s="10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  <c r="P5" s="15"/>
      <c r="Q5" s="15"/>
      <c r="R5" s="15"/>
      <c r="S5" s="15"/>
      <c r="T5" s="15"/>
      <c r="U5" s="15"/>
      <c r="V5" s="10"/>
      <c r="W5" s="10"/>
      <c r="X5" s="25" t="str">
        <f t="shared" ref="X5:X24" si="0">IFERROR($AD5,"")</f>
        <v/>
      </c>
      <c r="Y5" s="26">
        <f t="shared" ref="Y5:Y24" si="1">IF(W5="有り",V5*AE5,0)</f>
        <v>0</v>
      </c>
      <c r="Z5" s="28" t="str">
        <f t="shared" ref="Z5:Z24" si="2">IFERROR(X5+Y5,"")</f>
        <v/>
      </c>
      <c r="AA5" s="8"/>
      <c r="AB5" s="8"/>
      <c r="AC5" s="8" t="e">
        <f>VLOOKUP($O5,データ!$A$3:$B$23,2,0)</f>
        <v>#N/A</v>
      </c>
      <c r="AD5" s="8" t="e">
        <f t="shared" ref="AD5:AD24" si="3">IFERROR(IF($AC5=10500,10500,IF(AC5=21000,21000,$AC5*$V5)),$AC5*$V5)</f>
        <v>#N/A</v>
      </c>
      <c r="AE5" s="8" t="e">
        <f>VLOOKUP($O5,データ!$A$3:$C$23,3,0)</f>
        <v>#N/A</v>
      </c>
      <c r="AF5" s="8"/>
      <c r="AG5" s="8"/>
      <c r="AH5" s="8"/>
      <c r="AI5" s="8"/>
    </row>
    <row r="6" spans="1:35" ht="36.75" customHeight="1">
      <c r="A6" s="6">
        <v>2</v>
      </c>
      <c r="B6" s="6"/>
      <c r="C6" s="10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5"/>
      <c r="Q6" s="15"/>
      <c r="R6" s="15"/>
      <c r="S6" s="15"/>
      <c r="T6" s="15"/>
      <c r="U6" s="15"/>
      <c r="V6" s="10"/>
      <c r="W6" s="10"/>
      <c r="X6" s="25" t="str">
        <f t="shared" si="0"/>
        <v/>
      </c>
      <c r="Y6" s="26">
        <f t="shared" si="1"/>
        <v>0</v>
      </c>
      <c r="Z6" s="28" t="str">
        <f t="shared" si="2"/>
        <v/>
      </c>
      <c r="AA6" s="8"/>
      <c r="AB6" s="8"/>
      <c r="AC6" s="8" t="e">
        <f>VLOOKUP($O6,データ!$A$3:$B$23,2,0)</f>
        <v>#N/A</v>
      </c>
      <c r="AD6" s="8" t="e">
        <f t="shared" si="3"/>
        <v>#N/A</v>
      </c>
      <c r="AE6" s="8" t="e">
        <f>VLOOKUP($O6,データ!$A$3:$C$23,3,0)</f>
        <v>#N/A</v>
      </c>
      <c r="AF6" s="8"/>
      <c r="AG6" s="8"/>
      <c r="AH6" s="8"/>
      <c r="AI6" s="8"/>
    </row>
    <row r="7" spans="1:35" ht="36.75" customHeight="1">
      <c r="A7" s="6">
        <v>3</v>
      </c>
      <c r="B7" s="6"/>
      <c r="C7" s="10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  <c r="P7" s="15"/>
      <c r="Q7" s="15"/>
      <c r="R7" s="15"/>
      <c r="S7" s="15"/>
      <c r="T7" s="15"/>
      <c r="U7" s="15"/>
      <c r="V7" s="10"/>
      <c r="W7" s="10"/>
      <c r="X7" s="25" t="str">
        <f t="shared" si="0"/>
        <v/>
      </c>
      <c r="Y7" s="26">
        <f t="shared" si="1"/>
        <v>0</v>
      </c>
      <c r="Z7" s="28" t="str">
        <f t="shared" si="2"/>
        <v/>
      </c>
      <c r="AA7" s="8"/>
      <c r="AB7" s="8"/>
      <c r="AC7" s="8" t="e">
        <f>VLOOKUP($O7,データ!$A$3:$B$23,2,0)</f>
        <v>#N/A</v>
      </c>
      <c r="AD7" s="8" t="e">
        <f t="shared" si="3"/>
        <v>#N/A</v>
      </c>
      <c r="AE7" s="8" t="e">
        <f>VLOOKUP($O7,データ!$A$3:$C$23,3,0)</f>
        <v>#N/A</v>
      </c>
      <c r="AF7" s="8"/>
      <c r="AG7" s="8"/>
      <c r="AH7" s="8"/>
      <c r="AI7" s="8"/>
    </row>
    <row r="8" spans="1:35" ht="36.75" customHeight="1">
      <c r="A8" s="6">
        <v>4</v>
      </c>
      <c r="B8" s="6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"/>
      <c r="W8" s="10"/>
      <c r="X8" s="25" t="str">
        <f t="shared" si="0"/>
        <v/>
      </c>
      <c r="Y8" s="26">
        <f t="shared" si="1"/>
        <v>0</v>
      </c>
      <c r="Z8" s="28" t="str">
        <f t="shared" si="2"/>
        <v/>
      </c>
      <c r="AA8" s="8"/>
      <c r="AB8" s="8"/>
      <c r="AC8" s="8" t="e">
        <f>VLOOKUP($O8,データ!$A$3:$B$23,2,0)</f>
        <v>#N/A</v>
      </c>
      <c r="AD8" s="8" t="e">
        <f t="shared" si="3"/>
        <v>#N/A</v>
      </c>
      <c r="AE8" s="8" t="e">
        <f>VLOOKUP($O8,データ!$A$3:$C$23,3,0)</f>
        <v>#N/A</v>
      </c>
      <c r="AF8" s="8"/>
      <c r="AG8" s="8"/>
      <c r="AH8" s="8"/>
      <c r="AI8" s="8"/>
    </row>
    <row r="9" spans="1:35" ht="36.75" customHeight="1">
      <c r="A9" s="6">
        <v>5</v>
      </c>
      <c r="B9" s="6"/>
      <c r="C9" s="1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0"/>
      <c r="W9" s="10"/>
      <c r="X9" s="25" t="str">
        <f t="shared" si="0"/>
        <v/>
      </c>
      <c r="Y9" s="26">
        <f t="shared" si="1"/>
        <v>0</v>
      </c>
      <c r="Z9" s="28" t="str">
        <f t="shared" si="2"/>
        <v/>
      </c>
      <c r="AA9" s="8"/>
      <c r="AB9" s="8"/>
      <c r="AC9" s="8" t="e">
        <f>VLOOKUP($O9,データ!$A$3:$B$23,2,0)</f>
        <v>#N/A</v>
      </c>
      <c r="AD9" s="8" t="e">
        <f t="shared" si="3"/>
        <v>#N/A</v>
      </c>
      <c r="AE9" s="8" t="e">
        <f>VLOOKUP($O9,データ!$A$3:$C$23,3,0)</f>
        <v>#N/A</v>
      </c>
      <c r="AF9" s="8"/>
      <c r="AG9" s="8"/>
      <c r="AH9" s="8"/>
      <c r="AI9" s="8"/>
    </row>
    <row r="10" spans="1:35" ht="36.75" customHeight="1">
      <c r="A10" s="6">
        <v>6</v>
      </c>
      <c r="B10" s="6"/>
      <c r="C10" s="1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0"/>
      <c r="W10" s="10"/>
      <c r="X10" s="25" t="str">
        <f t="shared" si="0"/>
        <v/>
      </c>
      <c r="Y10" s="26">
        <f t="shared" si="1"/>
        <v>0</v>
      </c>
      <c r="Z10" s="28" t="str">
        <f t="shared" si="2"/>
        <v/>
      </c>
      <c r="AA10" s="8"/>
      <c r="AB10" s="8"/>
      <c r="AC10" s="8" t="e">
        <f>VLOOKUP($O10,データ!$A$3:$B$23,2,0)</f>
        <v>#N/A</v>
      </c>
      <c r="AD10" s="8" t="e">
        <f t="shared" si="3"/>
        <v>#N/A</v>
      </c>
      <c r="AE10" s="8" t="e">
        <f>VLOOKUP($O10,データ!$A$3:$C$23,3,0)</f>
        <v>#N/A</v>
      </c>
      <c r="AF10" s="8"/>
      <c r="AG10" s="8"/>
      <c r="AH10" s="8"/>
      <c r="AI10" s="8"/>
    </row>
    <row r="11" spans="1:35" ht="36.75" customHeight="1">
      <c r="A11" s="6">
        <v>7</v>
      </c>
      <c r="B11" s="6"/>
      <c r="C11" s="1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0"/>
      <c r="W11" s="10"/>
      <c r="X11" s="25" t="str">
        <f t="shared" si="0"/>
        <v/>
      </c>
      <c r="Y11" s="26">
        <f t="shared" si="1"/>
        <v>0</v>
      </c>
      <c r="Z11" s="28" t="str">
        <f t="shared" si="2"/>
        <v/>
      </c>
      <c r="AA11" s="8"/>
      <c r="AB11" s="8"/>
      <c r="AC11" s="8" t="e">
        <f>VLOOKUP($O11,データ!$A$3:$B$23,2,0)</f>
        <v>#N/A</v>
      </c>
      <c r="AD11" s="8" t="e">
        <f t="shared" si="3"/>
        <v>#N/A</v>
      </c>
      <c r="AE11" s="8" t="e">
        <f>VLOOKUP($O11,データ!$A$3:$C$23,3,0)</f>
        <v>#N/A</v>
      </c>
      <c r="AF11" s="8"/>
      <c r="AG11" s="8"/>
      <c r="AH11" s="8"/>
      <c r="AI11" s="8"/>
    </row>
    <row r="12" spans="1:35" ht="36.75" customHeight="1">
      <c r="A12" s="6">
        <v>8</v>
      </c>
      <c r="B12" s="6"/>
      <c r="C12" s="1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25" t="str">
        <f t="shared" si="0"/>
        <v/>
      </c>
      <c r="Y12" s="26">
        <f t="shared" si="1"/>
        <v>0</v>
      </c>
      <c r="Z12" s="28" t="str">
        <f t="shared" si="2"/>
        <v/>
      </c>
      <c r="AA12" s="8"/>
      <c r="AB12" s="8"/>
      <c r="AC12" s="8" t="e">
        <f>VLOOKUP($O12,データ!$A$3:$B$23,2,0)</f>
        <v>#N/A</v>
      </c>
      <c r="AD12" s="8" t="e">
        <f t="shared" si="3"/>
        <v>#N/A</v>
      </c>
      <c r="AE12" s="8" t="e">
        <f>VLOOKUP($O12,データ!$A$3:$C$23,3,0)</f>
        <v>#N/A</v>
      </c>
      <c r="AF12" s="8"/>
      <c r="AG12" s="8"/>
      <c r="AH12" s="8"/>
      <c r="AI12" s="8"/>
    </row>
    <row r="13" spans="1:35" ht="36.75" customHeight="1">
      <c r="A13" s="6">
        <v>9</v>
      </c>
      <c r="B13" s="6"/>
      <c r="C13" s="1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25" t="str">
        <f t="shared" si="0"/>
        <v/>
      </c>
      <c r="Y13" s="26">
        <f t="shared" si="1"/>
        <v>0</v>
      </c>
      <c r="Z13" s="28" t="str">
        <f t="shared" si="2"/>
        <v/>
      </c>
      <c r="AA13" s="8"/>
      <c r="AB13" s="8"/>
      <c r="AC13" s="8" t="e">
        <f>VLOOKUP($O13,データ!$A$3:$B$23,2,0)</f>
        <v>#N/A</v>
      </c>
      <c r="AD13" s="8" t="e">
        <f t="shared" si="3"/>
        <v>#N/A</v>
      </c>
      <c r="AE13" s="8" t="e">
        <f>VLOOKUP($O13,データ!$A$3:$C$23,3,0)</f>
        <v>#N/A</v>
      </c>
      <c r="AF13" s="8"/>
      <c r="AG13" s="8"/>
      <c r="AH13" s="8"/>
      <c r="AI13" s="8"/>
    </row>
    <row r="14" spans="1:35" ht="36.75" customHeight="1">
      <c r="A14" s="6">
        <v>10</v>
      </c>
      <c r="B14" s="6"/>
      <c r="C14" s="1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0"/>
      <c r="W14" s="10"/>
      <c r="X14" s="25" t="str">
        <f t="shared" si="0"/>
        <v/>
      </c>
      <c r="Y14" s="26">
        <f t="shared" si="1"/>
        <v>0</v>
      </c>
      <c r="Z14" s="28" t="str">
        <f t="shared" si="2"/>
        <v/>
      </c>
      <c r="AA14" s="8"/>
      <c r="AB14" s="8"/>
      <c r="AC14" s="8" t="e">
        <f>VLOOKUP($O14,データ!$A$3:$B$23,2,0)</f>
        <v>#N/A</v>
      </c>
      <c r="AD14" s="8" t="e">
        <f t="shared" si="3"/>
        <v>#N/A</v>
      </c>
      <c r="AE14" s="8" t="e">
        <f>VLOOKUP($O14,データ!$A$3:$C$23,3,0)</f>
        <v>#N/A</v>
      </c>
      <c r="AF14" s="8"/>
      <c r="AG14" s="8"/>
      <c r="AH14" s="8"/>
      <c r="AI14" s="8"/>
    </row>
    <row r="15" spans="1:35" ht="36.75" hidden="1" customHeight="1">
      <c r="A15" s="6">
        <v>11</v>
      </c>
      <c r="B15" s="6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/>
      <c r="P15" s="22"/>
      <c r="Q15" s="22"/>
      <c r="R15" s="22"/>
      <c r="S15" s="22"/>
      <c r="T15" s="22"/>
      <c r="U15" s="23"/>
      <c r="V15" s="10"/>
      <c r="W15" s="10"/>
      <c r="X15" s="25" t="str">
        <f t="shared" si="0"/>
        <v/>
      </c>
      <c r="Y15" s="26">
        <f t="shared" si="1"/>
        <v>0</v>
      </c>
      <c r="Z15" s="28" t="str">
        <f t="shared" si="2"/>
        <v/>
      </c>
      <c r="AA15" s="8"/>
      <c r="AB15" s="8"/>
      <c r="AC15" s="8" t="e">
        <f>VLOOKUP($O15,データ!$A$3:$B$23,2,0)</f>
        <v>#N/A</v>
      </c>
      <c r="AD15" s="8" t="e">
        <f t="shared" si="3"/>
        <v>#N/A</v>
      </c>
      <c r="AE15" s="8" t="e">
        <f>VLOOKUP($O15,データ!$A$3:$C$23,3,0)</f>
        <v>#N/A</v>
      </c>
      <c r="AF15" s="8"/>
      <c r="AG15" s="8"/>
      <c r="AH15" s="8"/>
      <c r="AI15" s="8"/>
    </row>
    <row r="16" spans="1:35" ht="36.75" hidden="1" customHeight="1">
      <c r="A16" s="6">
        <v>12</v>
      </c>
      <c r="B16" s="6"/>
      <c r="C16" s="1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22"/>
      <c r="Q16" s="22"/>
      <c r="R16" s="22"/>
      <c r="S16" s="22"/>
      <c r="T16" s="22"/>
      <c r="U16" s="23"/>
      <c r="V16" s="10"/>
      <c r="W16" s="10"/>
      <c r="X16" s="25" t="str">
        <f t="shared" si="0"/>
        <v/>
      </c>
      <c r="Y16" s="26">
        <f t="shared" si="1"/>
        <v>0</v>
      </c>
      <c r="Z16" s="28" t="str">
        <f t="shared" si="2"/>
        <v/>
      </c>
      <c r="AA16" s="8"/>
      <c r="AB16" s="8"/>
      <c r="AC16" s="8" t="e">
        <f>VLOOKUP($O16,データ!$A$3:$B$23,2,0)</f>
        <v>#N/A</v>
      </c>
      <c r="AD16" s="8" t="e">
        <f t="shared" si="3"/>
        <v>#N/A</v>
      </c>
      <c r="AE16" s="8" t="e">
        <f>VLOOKUP($O16,データ!$A$3:$C$23,3,0)</f>
        <v>#N/A</v>
      </c>
      <c r="AF16" s="8"/>
      <c r="AG16" s="8"/>
      <c r="AH16" s="8"/>
      <c r="AI16" s="8"/>
    </row>
    <row r="17" spans="1:35" ht="36.75" hidden="1" customHeight="1">
      <c r="A17" s="6">
        <v>13</v>
      </c>
      <c r="B17" s="6"/>
      <c r="C17" s="1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1"/>
      <c r="P17" s="22"/>
      <c r="Q17" s="22"/>
      <c r="R17" s="22"/>
      <c r="S17" s="22"/>
      <c r="T17" s="22"/>
      <c r="U17" s="23"/>
      <c r="V17" s="10"/>
      <c r="W17" s="10"/>
      <c r="X17" s="25" t="str">
        <f t="shared" si="0"/>
        <v/>
      </c>
      <c r="Y17" s="26">
        <f t="shared" si="1"/>
        <v>0</v>
      </c>
      <c r="Z17" s="28" t="str">
        <f t="shared" si="2"/>
        <v/>
      </c>
      <c r="AA17" s="8"/>
      <c r="AB17" s="8"/>
      <c r="AC17" s="8" t="e">
        <f>VLOOKUP($O17,データ!$A$3:$B$23,2,0)</f>
        <v>#N/A</v>
      </c>
      <c r="AD17" s="8" t="e">
        <f t="shared" si="3"/>
        <v>#N/A</v>
      </c>
      <c r="AE17" s="8" t="e">
        <f>VLOOKUP($O17,データ!$A$3:$C$23,3,0)</f>
        <v>#N/A</v>
      </c>
      <c r="AF17" s="8"/>
      <c r="AG17" s="8"/>
      <c r="AH17" s="8"/>
      <c r="AI17" s="8"/>
    </row>
    <row r="18" spans="1:35" ht="36.75" hidden="1" customHeight="1">
      <c r="A18" s="6">
        <v>14</v>
      </c>
      <c r="B18" s="6"/>
      <c r="C18" s="1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22"/>
      <c r="Q18" s="22"/>
      <c r="R18" s="22"/>
      <c r="S18" s="22"/>
      <c r="T18" s="22"/>
      <c r="U18" s="23"/>
      <c r="V18" s="10"/>
      <c r="W18" s="10"/>
      <c r="X18" s="25" t="str">
        <f t="shared" si="0"/>
        <v/>
      </c>
      <c r="Y18" s="26">
        <f t="shared" si="1"/>
        <v>0</v>
      </c>
      <c r="Z18" s="28" t="str">
        <f t="shared" si="2"/>
        <v/>
      </c>
      <c r="AA18" s="8"/>
      <c r="AB18" s="8"/>
      <c r="AC18" s="8" t="e">
        <f>VLOOKUP($O18,データ!$A$3:$B$23,2,0)</f>
        <v>#N/A</v>
      </c>
      <c r="AD18" s="8" t="e">
        <f t="shared" si="3"/>
        <v>#N/A</v>
      </c>
      <c r="AE18" s="8" t="e">
        <f>VLOOKUP($O18,データ!$A$3:$C$23,3,0)</f>
        <v>#N/A</v>
      </c>
      <c r="AF18" s="8"/>
      <c r="AG18" s="8"/>
      <c r="AH18" s="8"/>
      <c r="AI18" s="8"/>
    </row>
    <row r="19" spans="1:35" ht="36.75" hidden="1" customHeight="1">
      <c r="A19" s="6">
        <v>15</v>
      </c>
      <c r="B19" s="6"/>
      <c r="C19" s="1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1"/>
      <c r="P19" s="22"/>
      <c r="Q19" s="22"/>
      <c r="R19" s="22"/>
      <c r="S19" s="22"/>
      <c r="T19" s="22"/>
      <c r="U19" s="23"/>
      <c r="V19" s="10"/>
      <c r="W19" s="10"/>
      <c r="X19" s="25" t="str">
        <f t="shared" si="0"/>
        <v/>
      </c>
      <c r="Y19" s="26">
        <f t="shared" si="1"/>
        <v>0</v>
      </c>
      <c r="Z19" s="28" t="str">
        <f t="shared" si="2"/>
        <v/>
      </c>
      <c r="AA19" s="8"/>
      <c r="AB19" s="8"/>
      <c r="AC19" s="8" t="e">
        <f>VLOOKUP($O19,データ!$A$3:$B$23,2,0)</f>
        <v>#N/A</v>
      </c>
      <c r="AD19" s="8" t="e">
        <f t="shared" si="3"/>
        <v>#N/A</v>
      </c>
      <c r="AE19" s="8" t="e">
        <f>VLOOKUP($O19,データ!$A$3:$C$23,3,0)</f>
        <v>#N/A</v>
      </c>
      <c r="AF19" s="8"/>
      <c r="AG19" s="8"/>
      <c r="AH19" s="8"/>
      <c r="AI19" s="8"/>
    </row>
    <row r="20" spans="1:35" ht="36.75" hidden="1" customHeight="1">
      <c r="A20" s="6">
        <v>16</v>
      </c>
      <c r="B20" s="6"/>
      <c r="C20" s="1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1"/>
      <c r="P20" s="22"/>
      <c r="Q20" s="22"/>
      <c r="R20" s="22"/>
      <c r="S20" s="22"/>
      <c r="T20" s="22"/>
      <c r="U20" s="23"/>
      <c r="V20" s="10"/>
      <c r="W20" s="10"/>
      <c r="X20" s="25" t="str">
        <f t="shared" si="0"/>
        <v/>
      </c>
      <c r="Y20" s="26">
        <f t="shared" si="1"/>
        <v>0</v>
      </c>
      <c r="Z20" s="28" t="str">
        <f t="shared" si="2"/>
        <v/>
      </c>
      <c r="AA20" s="8"/>
      <c r="AB20" s="8"/>
      <c r="AC20" s="8" t="e">
        <f>VLOOKUP($O20,データ!$A$3:$B$23,2,0)</f>
        <v>#N/A</v>
      </c>
      <c r="AD20" s="8" t="e">
        <f t="shared" si="3"/>
        <v>#N/A</v>
      </c>
      <c r="AE20" s="8" t="e">
        <f>VLOOKUP($O20,データ!$A$3:$C$23,3,0)</f>
        <v>#N/A</v>
      </c>
      <c r="AF20" s="8"/>
      <c r="AG20" s="8"/>
      <c r="AH20" s="8"/>
      <c r="AI20" s="8"/>
    </row>
    <row r="21" spans="1:35" ht="36.75" hidden="1" customHeight="1">
      <c r="A21" s="6">
        <v>17</v>
      </c>
      <c r="B21" s="6"/>
      <c r="C21" s="11"/>
      <c r="D21" s="16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6"/>
      <c r="P21" s="18"/>
      <c r="Q21" s="18"/>
      <c r="R21" s="18"/>
      <c r="S21" s="18"/>
      <c r="T21" s="18"/>
      <c r="U21" s="19"/>
      <c r="V21" s="10"/>
      <c r="W21" s="10"/>
      <c r="X21" s="25" t="str">
        <f t="shared" si="0"/>
        <v/>
      </c>
      <c r="Y21" s="26">
        <f t="shared" si="1"/>
        <v>0</v>
      </c>
      <c r="Z21" s="28" t="str">
        <f t="shared" si="2"/>
        <v/>
      </c>
      <c r="AA21" s="8"/>
      <c r="AB21" s="8"/>
      <c r="AC21" s="8" t="e">
        <f>VLOOKUP($O21,データ!$A$3:$B$23,2,0)</f>
        <v>#N/A</v>
      </c>
      <c r="AD21" s="8" t="e">
        <f t="shared" si="3"/>
        <v>#N/A</v>
      </c>
      <c r="AE21" s="8" t="e">
        <f>VLOOKUP($O21,データ!$A$3:$C$23,3,0)</f>
        <v>#N/A</v>
      </c>
      <c r="AF21" s="8"/>
      <c r="AG21" s="8"/>
      <c r="AH21" s="8"/>
      <c r="AI21" s="8"/>
    </row>
    <row r="22" spans="1:35" ht="36.75" hidden="1" customHeight="1">
      <c r="A22" s="6">
        <v>18</v>
      </c>
      <c r="B22" s="6"/>
      <c r="C22" s="11"/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6"/>
      <c r="P22" s="18"/>
      <c r="Q22" s="18"/>
      <c r="R22" s="18"/>
      <c r="S22" s="18"/>
      <c r="T22" s="18"/>
      <c r="U22" s="19"/>
      <c r="V22" s="10"/>
      <c r="W22" s="10"/>
      <c r="X22" s="25" t="str">
        <f t="shared" si="0"/>
        <v/>
      </c>
      <c r="Y22" s="26">
        <f t="shared" si="1"/>
        <v>0</v>
      </c>
      <c r="Z22" s="28" t="str">
        <f t="shared" si="2"/>
        <v/>
      </c>
      <c r="AA22" s="8"/>
      <c r="AB22" s="8"/>
      <c r="AC22" s="8" t="e">
        <f>VLOOKUP($O22,データ!$A$3:$B$23,2,0)</f>
        <v>#N/A</v>
      </c>
      <c r="AD22" s="8" t="e">
        <f t="shared" si="3"/>
        <v>#N/A</v>
      </c>
      <c r="AE22" s="8" t="e">
        <f>VLOOKUP($O22,データ!$A$3:$C$23,3,0)</f>
        <v>#N/A</v>
      </c>
      <c r="AF22" s="8"/>
      <c r="AG22" s="8"/>
      <c r="AH22" s="8"/>
      <c r="AI22" s="8"/>
    </row>
    <row r="23" spans="1:35" ht="36.75" hidden="1" customHeight="1">
      <c r="A23" s="6">
        <v>19</v>
      </c>
      <c r="B23" s="6"/>
      <c r="C23" s="11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6"/>
      <c r="P23" s="18"/>
      <c r="Q23" s="18"/>
      <c r="R23" s="18"/>
      <c r="S23" s="18"/>
      <c r="T23" s="18"/>
      <c r="U23" s="19"/>
      <c r="V23" s="10"/>
      <c r="W23" s="10"/>
      <c r="X23" s="25" t="str">
        <f t="shared" si="0"/>
        <v/>
      </c>
      <c r="Y23" s="26">
        <f t="shared" si="1"/>
        <v>0</v>
      </c>
      <c r="Z23" s="28" t="str">
        <f t="shared" si="2"/>
        <v/>
      </c>
      <c r="AA23" s="8"/>
      <c r="AB23" s="8"/>
      <c r="AC23" s="8" t="e">
        <f>VLOOKUP($O23,データ!$A$3:$B$23,2,0)</f>
        <v>#N/A</v>
      </c>
      <c r="AD23" s="8" t="e">
        <f t="shared" si="3"/>
        <v>#N/A</v>
      </c>
      <c r="AE23" s="8" t="e">
        <f>VLOOKUP($O23,データ!$A$3:$C$23,3,0)</f>
        <v>#N/A</v>
      </c>
      <c r="AF23" s="8"/>
      <c r="AG23" s="8"/>
      <c r="AH23" s="8"/>
      <c r="AI23" s="8"/>
    </row>
    <row r="24" spans="1:35" ht="36.75" hidden="1" customHeight="1">
      <c r="A24" s="6">
        <v>20</v>
      </c>
      <c r="B24" s="6"/>
      <c r="C24" s="11"/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6"/>
      <c r="P24" s="18"/>
      <c r="Q24" s="18"/>
      <c r="R24" s="18"/>
      <c r="S24" s="18"/>
      <c r="T24" s="18"/>
      <c r="U24" s="19"/>
      <c r="V24" s="10"/>
      <c r="W24" s="10"/>
      <c r="X24" s="25" t="str">
        <f t="shared" si="0"/>
        <v/>
      </c>
      <c r="Y24" s="26">
        <f t="shared" si="1"/>
        <v>0</v>
      </c>
      <c r="Z24" s="28" t="str">
        <f t="shared" si="2"/>
        <v/>
      </c>
      <c r="AA24" s="8"/>
      <c r="AB24" s="8"/>
      <c r="AC24" s="8" t="e">
        <f>VLOOKUP($O24,データ!$A$3:$B$23,2,0)</f>
        <v>#N/A</v>
      </c>
      <c r="AD24" s="8" t="e">
        <f t="shared" si="3"/>
        <v>#N/A</v>
      </c>
      <c r="AE24" s="8" t="e">
        <f>VLOOKUP($O24,データ!$A$3:$C$23,3,0)</f>
        <v>#N/A</v>
      </c>
      <c r="AF24" s="8"/>
      <c r="AG24" s="8"/>
      <c r="AH24" s="8"/>
      <c r="AI24" s="8"/>
    </row>
    <row r="25" spans="1:35" ht="22.5" customHeight="1">
      <c r="A25" s="7"/>
      <c r="B25" s="7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24"/>
      <c r="W25" s="24"/>
      <c r="X25" s="24"/>
      <c r="Y25" s="27" t="s">
        <v>19</v>
      </c>
      <c r="Z25" s="29">
        <f>SUM(Z5:Z24)</f>
        <v>0</v>
      </c>
      <c r="AA25" s="8"/>
      <c r="AB25" s="8"/>
      <c r="AC25" s="8"/>
      <c r="AD25" s="8"/>
      <c r="AE25" s="8"/>
      <c r="AF25" s="8"/>
      <c r="AG25" s="8"/>
      <c r="AH25" s="8"/>
      <c r="AI25" s="8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8"/>
      <c r="AB26" s="8"/>
      <c r="AC26" s="8"/>
      <c r="AD26" s="8"/>
      <c r="AE26" s="8"/>
      <c r="AF26" s="8"/>
      <c r="AG26" s="8"/>
      <c r="AH26" s="8"/>
      <c r="AI26" s="8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8"/>
      <c r="AB27" s="8"/>
      <c r="AC27" s="8"/>
      <c r="AD27" s="8"/>
      <c r="AE27" s="8"/>
      <c r="AF27" s="8"/>
      <c r="AG27" s="8"/>
      <c r="AH27" s="8"/>
      <c r="AI27" s="8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/>
      <c r="AB28" s="8"/>
      <c r="AC28" s="8"/>
      <c r="AD28" s="8"/>
      <c r="AE28" s="8"/>
      <c r="AF28" s="8"/>
      <c r="AG28" s="8"/>
      <c r="AH28" s="8"/>
      <c r="AI28" s="8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8"/>
      <c r="AB29" s="8"/>
      <c r="AC29" s="8"/>
      <c r="AD29" s="8"/>
      <c r="AE29" s="8"/>
      <c r="AF29" s="8"/>
      <c r="AG29" s="8"/>
      <c r="AH29" s="8"/>
      <c r="AI29" s="8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8"/>
      <c r="AB30" s="8"/>
      <c r="AC30" s="8"/>
      <c r="AD30" s="8"/>
      <c r="AE30" s="8"/>
      <c r="AF30" s="8"/>
      <c r="AG30" s="8"/>
      <c r="AH30" s="8"/>
      <c r="AI30" s="8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8"/>
      <c r="AB31" s="8"/>
      <c r="AC31" s="8"/>
      <c r="AD31" s="8"/>
      <c r="AE31" s="8"/>
      <c r="AF31" s="8"/>
      <c r="AG31" s="8"/>
      <c r="AH31" s="8"/>
      <c r="AI31" s="8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8"/>
      <c r="AB32" s="8"/>
      <c r="AC32" s="8"/>
      <c r="AD32" s="8"/>
      <c r="AE32" s="8"/>
      <c r="AF32" s="8"/>
      <c r="AG32" s="8"/>
      <c r="AH32" s="8"/>
      <c r="AI32" s="8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8"/>
      <c r="AB33" s="8"/>
      <c r="AC33" s="8"/>
      <c r="AD33" s="8"/>
      <c r="AE33" s="8"/>
      <c r="AF33" s="8"/>
      <c r="AG33" s="8"/>
      <c r="AH33" s="8"/>
      <c r="AI33" s="8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8"/>
      <c r="AB34" s="8"/>
      <c r="AC34" s="8"/>
      <c r="AD34" s="8"/>
      <c r="AE34" s="8"/>
      <c r="AF34" s="8"/>
      <c r="AG34" s="8"/>
      <c r="AH34" s="8"/>
      <c r="AI34" s="8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8"/>
      <c r="AB35" s="8"/>
      <c r="AC35" s="8"/>
      <c r="AD35" s="8"/>
      <c r="AE35" s="8"/>
      <c r="AF35" s="8"/>
      <c r="AG35" s="8"/>
      <c r="AH35" s="8"/>
      <c r="AI35" s="8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8"/>
      <c r="AB36" s="8"/>
      <c r="AC36" s="8"/>
      <c r="AD36" s="8"/>
      <c r="AE36" s="8"/>
      <c r="AF36" s="8"/>
      <c r="AG36" s="8"/>
      <c r="AH36" s="8"/>
      <c r="AI36" s="8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8"/>
      <c r="AB37" s="8"/>
      <c r="AC37" s="8"/>
      <c r="AD37" s="8"/>
      <c r="AE37" s="8"/>
      <c r="AF37" s="8"/>
      <c r="AG37" s="8"/>
      <c r="AH37" s="8"/>
      <c r="AI37" s="8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8"/>
      <c r="AB38" s="8"/>
      <c r="AC38" s="8"/>
      <c r="AD38" s="8"/>
      <c r="AE38" s="8"/>
      <c r="AF38" s="8"/>
      <c r="AG38" s="8"/>
      <c r="AH38" s="8"/>
      <c r="AI38" s="8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8"/>
      <c r="AB39" s="8"/>
      <c r="AC39" s="8"/>
      <c r="AD39" s="8"/>
      <c r="AE39" s="8"/>
      <c r="AF39" s="8"/>
      <c r="AG39" s="8"/>
      <c r="AH39" s="8"/>
      <c r="AI39" s="8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8"/>
      <c r="AB40" s="8"/>
      <c r="AC40" s="8"/>
      <c r="AD40" s="8"/>
      <c r="AE40" s="8"/>
      <c r="AF40" s="8"/>
      <c r="AG40" s="8"/>
      <c r="AH40" s="8"/>
      <c r="AI40" s="8"/>
    </row>
    <row r="41" spans="1: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18:B18"/>
    <mergeCell ref="D18:N18"/>
    <mergeCell ref="O18:U18"/>
    <mergeCell ref="A19:B19"/>
    <mergeCell ref="D19:N19"/>
    <mergeCell ref="O19:U19"/>
    <mergeCell ref="A20:B20"/>
    <mergeCell ref="D20:N20"/>
    <mergeCell ref="O20:U20"/>
    <mergeCell ref="A21:B21"/>
    <mergeCell ref="D21:N21"/>
    <mergeCell ref="O21:U21"/>
    <mergeCell ref="A22:B22"/>
    <mergeCell ref="D22:N22"/>
    <mergeCell ref="O22:U22"/>
    <mergeCell ref="A23:B23"/>
    <mergeCell ref="D23:N23"/>
    <mergeCell ref="O23:U23"/>
    <mergeCell ref="A24:B24"/>
    <mergeCell ref="D24:N24"/>
    <mergeCell ref="O24:U24"/>
    <mergeCell ref="A25:B25"/>
    <mergeCell ref="D25:N25"/>
    <mergeCell ref="O25:U25"/>
    <mergeCell ref="O1:Z2"/>
  </mergeCells>
  <phoneticPr fontId="1"/>
  <conditionalFormatting sqref="V5:W5 W6:W24 Y5:Y24">
    <cfRule type="expression" dxfId="23" priority="9" stopIfTrue="1">
      <formula>O5="短期入所"</formula>
    </cfRule>
    <cfRule type="expression" dxfId="22" priority="10" stopIfTrue="1">
      <formula>O5="共同生活援助"</formula>
    </cfRule>
    <cfRule type="expression" dxfId="21" priority="11" stopIfTrue="1">
      <formula>O5="療養介護"</formula>
    </cfRule>
    <cfRule type="expression" dxfId="20" priority="12" stopIfTrue="1">
      <formula>O5="施設入所支援"</formula>
    </cfRule>
  </conditionalFormatting>
  <conditionalFormatting sqref="V6:V24">
    <cfRule type="expression" dxfId="19" priority="5" stopIfTrue="1">
      <formula>O6="短期入所"</formula>
    </cfRule>
    <cfRule type="expression" dxfId="18" priority="6" stopIfTrue="1">
      <formula>O6="共同生活援助"</formula>
    </cfRule>
    <cfRule type="expression" dxfId="17" priority="7" stopIfTrue="1">
      <formula>O6="療養介護"</formula>
    </cfRule>
    <cfRule type="expression" dxfId="16" priority="8" stopIfTrue="1">
      <formula>O6="施設入所支援"</formula>
    </cfRule>
  </conditionalFormatting>
  <conditionalFormatting sqref="V25:Y25">
    <cfRule type="expression" dxfId="15" priority="1" stopIfTrue="1">
      <formula>O25="短期入所"</formula>
    </cfRule>
    <cfRule type="expression" dxfId="14" priority="2" stopIfTrue="1">
      <formula>O25="共同生活援助"</formula>
    </cfRule>
    <cfRule type="expression" dxfId="13" priority="3" stopIfTrue="1">
      <formula>O25="療養介護"</formula>
    </cfRule>
    <cfRule type="expression" dxfId="12" priority="4" stopIfTrue="1">
      <formula>O25="施設入所支援"</formula>
    </cfRule>
  </conditionalFormatting>
  <dataValidations count="1">
    <dataValidation type="list" allowBlank="1" showDropDown="0" showInputMessage="1" showErrorMessage="1" sqref="W5:W24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データ!$A$3:$A$14</xm:f>
          </x14:formula1>
          <xm:sqref>O25:U25</xm:sqref>
        </x14:dataValidation>
        <x14:dataValidation type="list" allowBlank="1" showDropDown="0" showInputMessage="1" showErrorMessage="1">
          <x14:formula1>
            <xm:f>データ!$A$3:$A$23</xm:f>
          </x14:formula1>
          <xm:sqref>O5:U24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4" tint="0.4"/>
    <pageSetUpPr fitToPage="1"/>
  </sheetPr>
  <dimension ref="A1:AI42"/>
  <sheetViews>
    <sheetView view="pageBreakPreview" zoomScaleSheetLayoutView="100" workbookViewId="0">
      <selection activeCell="D10" sqref="D10:N10"/>
    </sheetView>
  </sheetViews>
  <sheetFormatPr defaultColWidth="9" defaultRowHeight="13.5"/>
  <cols>
    <col min="1" max="2" width="2.375" style="1" customWidth="1"/>
    <col min="3" max="3" width="17.625" style="1" customWidth="1"/>
    <col min="4" max="14" width="3.5" style="1" customWidth="1"/>
    <col min="15" max="21" width="3.625" style="1" customWidth="1"/>
    <col min="22" max="26" width="12.875" style="1" customWidth="1"/>
    <col min="27" max="16384" width="9" style="1"/>
  </cols>
  <sheetData>
    <row r="1" spans="1:35" ht="15" customHeight="1">
      <c r="A1" s="2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0" t="s">
        <v>11</v>
      </c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8"/>
      <c r="AB1" s="8"/>
      <c r="AC1" s="8"/>
      <c r="AD1" s="8"/>
      <c r="AE1" s="8"/>
      <c r="AF1" s="8"/>
      <c r="AG1" s="8"/>
      <c r="AH1" s="8"/>
      <c r="AI1" s="8"/>
    </row>
    <row r="2" spans="1:35" ht="16.5">
      <c r="A2" s="3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8"/>
      <c r="AB2" s="8"/>
      <c r="AC2" s="8"/>
      <c r="AD2" s="8"/>
      <c r="AE2" s="8"/>
      <c r="AF2" s="8"/>
      <c r="AG2" s="8"/>
      <c r="AH2" s="8"/>
      <c r="AI2" s="8"/>
    </row>
    <row r="3" spans="1:35" ht="7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 t="s">
        <v>13</v>
      </c>
      <c r="S3" s="4"/>
      <c r="T3" s="4"/>
      <c r="U3" s="4"/>
      <c r="V3" s="4"/>
      <c r="W3" s="4"/>
      <c r="X3" s="4"/>
      <c r="Y3" s="4"/>
      <c r="Z3" s="4"/>
      <c r="AA3" s="8"/>
      <c r="AB3" s="8"/>
      <c r="AC3" s="8"/>
      <c r="AD3" s="8"/>
      <c r="AE3" s="8"/>
      <c r="AF3" s="8"/>
      <c r="AG3" s="8"/>
      <c r="AH3" s="8"/>
      <c r="AI3" s="8"/>
    </row>
    <row r="4" spans="1:35" ht="32.25" customHeight="1">
      <c r="A4" s="5" t="s">
        <v>1</v>
      </c>
      <c r="B4" s="5"/>
      <c r="C4" s="5" t="s">
        <v>2</v>
      </c>
      <c r="D4" s="13" t="s">
        <v>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 t="s">
        <v>4</v>
      </c>
      <c r="P4" s="13"/>
      <c r="Q4" s="13"/>
      <c r="R4" s="13"/>
      <c r="S4" s="13"/>
      <c r="T4" s="13"/>
      <c r="U4" s="13"/>
      <c r="V4" s="13" t="s">
        <v>5</v>
      </c>
      <c r="W4" s="13" t="s">
        <v>20</v>
      </c>
      <c r="X4" s="13" t="s">
        <v>21</v>
      </c>
      <c r="Y4" s="13" t="s">
        <v>22</v>
      </c>
      <c r="Z4" s="5" t="s">
        <v>14</v>
      </c>
      <c r="AA4" s="8"/>
      <c r="AB4" s="8"/>
      <c r="AC4" s="8"/>
      <c r="AD4" s="8"/>
      <c r="AE4" s="8"/>
      <c r="AF4" s="8"/>
      <c r="AG4" s="8"/>
      <c r="AH4" s="8"/>
      <c r="AI4" s="8"/>
    </row>
    <row r="5" spans="1:35" ht="36.75" customHeight="1">
      <c r="A5" s="30" t="s">
        <v>36</v>
      </c>
      <c r="B5" s="30"/>
      <c r="C5" s="31">
        <v>1234567890</v>
      </c>
      <c r="D5" s="33" t="s">
        <v>39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5" t="s">
        <v>0</v>
      </c>
      <c r="P5" s="35"/>
      <c r="Q5" s="35"/>
      <c r="R5" s="35"/>
      <c r="S5" s="35"/>
      <c r="T5" s="35"/>
      <c r="U5" s="35"/>
      <c r="V5" s="31">
        <v>20</v>
      </c>
      <c r="W5" s="31" t="s">
        <v>24</v>
      </c>
      <c r="X5" s="36">
        <f t="shared" ref="X5:X24" si="0">IFERROR($AD5,"")</f>
        <v>100000</v>
      </c>
      <c r="Y5" s="37">
        <f t="shared" ref="Y5:Y24" si="1">IF(W5="有り",V5*AE5,0)</f>
        <v>64000</v>
      </c>
      <c r="Z5" s="28">
        <f t="shared" ref="Z5:Z24" si="2">IFERROR(X5+Y5,"")</f>
        <v>164000</v>
      </c>
      <c r="AA5" s="8"/>
      <c r="AB5" s="8"/>
      <c r="AC5" s="8">
        <f>VLOOKUP($O5,データ!$A$3:$B$23,2,0)</f>
        <v>5000</v>
      </c>
      <c r="AD5" s="8">
        <f t="shared" ref="AD5:AD24" si="3">IFERROR(IF($AC5=10500,10500,IF(AC5=21000,21000,$AC5*$V5)),$AC5*$V5)</f>
        <v>100000</v>
      </c>
      <c r="AE5" s="8">
        <f>VLOOKUP($O5,データ!$A$3:$C$23,3,0)</f>
        <v>3200</v>
      </c>
      <c r="AF5" s="8"/>
      <c r="AG5" s="8"/>
      <c r="AH5" s="8"/>
      <c r="AI5" s="8"/>
    </row>
    <row r="6" spans="1:35" ht="36.75" customHeight="1">
      <c r="A6" s="30" t="s">
        <v>36</v>
      </c>
      <c r="B6" s="30"/>
      <c r="C6" s="31">
        <v>1234987650</v>
      </c>
      <c r="D6" s="33" t="s">
        <v>41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5" t="s">
        <v>18</v>
      </c>
      <c r="P6" s="35"/>
      <c r="Q6" s="35"/>
      <c r="R6" s="35"/>
      <c r="S6" s="35"/>
      <c r="T6" s="35"/>
      <c r="U6" s="35"/>
      <c r="V6" s="31">
        <v>15</v>
      </c>
      <c r="W6" s="31" t="s">
        <v>24</v>
      </c>
      <c r="X6" s="36">
        <f t="shared" si="0"/>
        <v>25500</v>
      </c>
      <c r="Y6" s="37">
        <f t="shared" si="1"/>
        <v>12000</v>
      </c>
      <c r="Z6" s="28">
        <f t="shared" si="2"/>
        <v>37500</v>
      </c>
      <c r="AA6" s="8"/>
      <c r="AB6" s="8"/>
      <c r="AC6" s="8">
        <f>VLOOKUP($O6,データ!$A$3:$B$23,2,0)</f>
        <v>1700</v>
      </c>
      <c r="AD6" s="8">
        <f t="shared" si="3"/>
        <v>25500</v>
      </c>
      <c r="AE6" s="8">
        <f>VLOOKUP($O6,データ!$A$3:$C$23,3,0)</f>
        <v>800</v>
      </c>
      <c r="AF6" s="8"/>
      <c r="AG6" s="8"/>
      <c r="AH6" s="8"/>
      <c r="AI6" s="8"/>
    </row>
    <row r="7" spans="1:35" ht="36.75" customHeight="1">
      <c r="A7" s="30" t="s">
        <v>36</v>
      </c>
      <c r="B7" s="30"/>
      <c r="C7" s="31">
        <v>9876543210</v>
      </c>
      <c r="D7" s="33" t="s">
        <v>40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5" t="s">
        <v>27</v>
      </c>
      <c r="P7" s="35"/>
      <c r="Q7" s="35"/>
      <c r="R7" s="35"/>
      <c r="S7" s="35"/>
      <c r="T7" s="35"/>
      <c r="U7" s="35"/>
      <c r="V7" s="31"/>
      <c r="W7" s="31"/>
      <c r="X7" s="36">
        <f t="shared" si="0"/>
        <v>10500</v>
      </c>
      <c r="Y7" s="37">
        <f t="shared" si="1"/>
        <v>0</v>
      </c>
      <c r="Z7" s="28">
        <f t="shared" si="2"/>
        <v>10500</v>
      </c>
      <c r="AA7" s="8"/>
      <c r="AB7" s="8"/>
      <c r="AC7" s="8">
        <f>VLOOKUP($O7,データ!$A$3:$B$23,2,0)</f>
        <v>10500</v>
      </c>
      <c r="AD7" s="8">
        <f t="shared" si="3"/>
        <v>10500</v>
      </c>
      <c r="AE7" s="8">
        <f>VLOOKUP($O7,データ!$A$3:$C$23,3,0)</f>
        <v>0</v>
      </c>
      <c r="AF7" s="8"/>
      <c r="AG7" s="8"/>
      <c r="AH7" s="8"/>
      <c r="AI7" s="8"/>
    </row>
    <row r="8" spans="1:35" ht="36.75" customHeight="1">
      <c r="A8" s="6">
        <v>4</v>
      </c>
      <c r="B8" s="6"/>
      <c r="C8" s="3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5"/>
      <c r="P8" s="15"/>
      <c r="Q8" s="15"/>
      <c r="R8" s="15"/>
      <c r="S8" s="15"/>
      <c r="T8" s="15"/>
      <c r="U8" s="15"/>
      <c r="V8" s="10"/>
      <c r="W8" s="10"/>
      <c r="X8" s="25" t="str">
        <f t="shared" si="0"/>
        <v/>
      </c>
      <c r="Y8" s="26">
        <f t="shared" si="1"/>
        <v>0</v>
      </c>
      <c r="Z8" s="28" t="str">
        <f t="shared" si="2"/>
        <v/>
      </c>
      <c r="AA8" s="8"/>
      <c r="AB8" s="8"/>
      <c r="AC8" s="8" t="e">
        <f>VLOOKUP($O8,データ!$A$3:$B$23,2,0)</f>
        <v>#N/A</v>
      </c>
      <c r="AD8" s="8" t="e">
        <f t="shared" si="3"/>
        <v>#N/A</v>
      </c>
      <c r="AE8" s="8" t="e">
        <f>VLOOKUP($O8,データ!$A$3:$C$23,3,0)</f>
        <v>#N/A</v>
      </c>
      <c r="AF8" s="8"/>
      <c r="AG8" s="8"/>
      <c r="AH8" s="8"/>
      <c r="AI8" s="8"/>
    </row>
    <row r="9" spans="1:35" ht="36.75" customHeight="1">
      <c r="A9" s="6">
        <v>5</v>
      </c>
      <c r="B9" s="6"/>
      <c r="C9" s="11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0"/>
      <c r="W9" s="10"/>
      <c r="X9" s="25" t="str">
        <f t="shared" si="0"/>
        <v/>
      </c>
      <c r="Y9" s="26">
        <f t="shared" si="1"/>
        <v>0</v>
      </c>
      <c r="Z9" s="28" t="str">
        <f t="shared" si="2"/>
        <v/>
      </c>
      <c r="AA9" s="8"/>
      <c r="AB9" s="8"/>
      <c r="AC9" s="8" t="e">
        <f>VLOOKUP($O9,データ!$A$3:$B$23,2,0)</f>
        <v>#N/A</v>
      </c>
      <c r="AD9" s="8" t="e">
        <f t="shared" si="3"/>
        <v>#N/A</v>
      </c>
      <c r="AE9" s="8" t="e">
        <f>VLOOKUP($O9,データ!$A$3:$C$23,3,0)</f>
        <v>#N/A</v>
      </c>
      <c r="AF9" s="8"/>
      <c r="AG9" s="8"/>
      <c r="AH9" s="8"/>
      <c r="AI9" s="8"/>
    </row>
    <row r="10" spans="1:35" ht="36.75" customHeight="1">
      <c r="A10" s="6">
        <v>6</v>
      </c>
      <c r="B10" s="6"/>
      <c r="C10" s="11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0"/>
      <c r="W10" s="10"/>
      <c r="X10" s="25" t="str">
        <f t="shared" si="0"/>
        <v/>
      </c>
      <c r="Y10" s="26">
        <f t="shared" si="1"/>
        <v>0</v>
      </c>
      <c r="Z10" s="28" t="str">
        <f t="shared" si="2"/>
        <v/>
      </c>
      <c r="AA10" s="8"/>
      <c r="AB10" s="8"/>
      <c r="AC10" s="8" t="e">
        <f>VLOOKUP($O10,データ!$A$3:$B$23,2,0)</f>
        <v>#N/A</v>
      </c>
      <c r="AD10" s="8" t="e">
        <f t="shared" si="3"/>
        <v>#N/A</v>
      </c>
      <c r="AE10" s="8" t="e">
        <f>VLOOKUP($O10,データ!$A$3:$C$23,3,0)</f>
        <v>#N/A</v>
      </c>
      <c r="AF10" s="8"/>
      <c r="AG10" s="8"/>
      <c r="AH10" s="8"/>
      <c r="AI10" s="8"/>
    </row>
    <row r="11" spans="1:35" ht="36.75" customHeight="1">
      <c r="A11" s="6">
        <v>7</v>
      </c>
      <c r="B11" s="6"/>
      <c r="C11" s="11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0"/>
      <c r="W11" s="10"/>
      <c r="X11" s="25" t="str">
        <f t="shared" si="0"/>
        <v/>
      </c>
      <c r="Y11" s="26">
        <f t="shared" si="1"/>
        <v>0</v>
      </c>
      <c r="Z11" s="28" t="str">
        <f t="shared" si="2"/>
        <v/>
      </c>
      <c r="AA11" s="8"/>
      <c r="AB11" s="8"/>
      <c r="AC11" s="8" t="e">
        <f>VLOOKUP($O11,データ!$A$3:$B$23,2,0)</f>
        <v>#N/A</v>
      </c>
      <c r="AD11" s="8" t="e">
        <f t="shared" si="3"/>
        <v>#N/A</v>
      </c>
      <c r="AE11" s="8" t="e">
        <f>VLOOKUP($O11,データ!$A$3:$C$23,3,0)</f>
        <v>#N/A</v>
      </c>
      <c r="AF11" s="8"/>
      <c r="AG11" s="8"/>
      <c r="AH11" s="8"/>
      <c r="AI11" s="8"/>
    </row>
    <row r="12" spans="1:35" ht="36.75" customHeight="1">
      <c r="A12" s="6">
        <v>8</v>
      </c>
      <c r="B12" s="6"/>
      <c r="C12" s="11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0"/>
      <c r="W12" s="10"/>
      <c r="X12" s="25" t="str">
        <f t="shared" si="0"/>
        <v/>
      </c>
      <c r="Y12" s="26">
        <f t="shared" si="1"/>
        <v>0</v>
      </c>
      <c r="Z12" s="28" t="str">
        <f t="shared" si="2"/>
        <v/>
      </c>
      <c r="AA12" s="8"/>
      <c r="AB12" s="8"/>
      <c r="AC12" s="8" t="e">
        <f>VLOOKUP($O12,データ!$A$3:$B$23,2,0)</f>
        <v>#N/A</v>
      </c>
      <c r="AD12" s="8" t="e">
        <f t="shared" si="3"/>
        <v>#N/A</v>
      </c>
      <c r="AE12" s="8" t="e">
        <f>VLOOKUP($O12,データ!$A$3:$C$23,3,0)</f>
        <v>#N/A</v>
      </c>
      <c r="AF12" s="8"/>
      <c r="AG12" s="8"/>
      <c r="AH12" s="8"/>
      <c r="AI12" s="8"/>
    </row>
    <row r="13" spans="1:35" ht="36.75" customHeight="1">
      <c r="A13" s="6">
        <v>9</v>
      </c>
      <c r="B13" s="6"/>
      <c r="C13" s="11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0"/>
      <c r="W13" s="10"/>
      <c r="X13" s="25" t="str">
        <f t="shared" si="0"/>
        <v/>
      </c>
      <c r="Y13" s="26">
        <f t="shared" si="1"/>
        <v>0</v>
      </c>
      <c r="Z13" s="28" t="str">
        <f t="shared" si="2"/>
        <v/>
      </c>
      <c r="AA13" s="8"/>
      <c r="AB13" s="8"/>
      <c r="AC13" s="8" t="e">
        <f>VLOOKUP($O13,データ!$A$3:$B$23,2,0)</f>
        <v>#N/A</v>
      </c>
      <c r="AD13" s="8" t="e">
        <f t="shared" si="3"/>
        <v>#N/A</v>
      </c>
      <c r="AE13" s="8" t="e">
        <f>VLOOKUP($O13,データ!$A$3:$C$23,3,0)</f>
        <v>#N/A</v>
      </c>
      <c r="AF13" s="8"/>
      <c r="AG13" s="8"/>
      <c r="AH13" s="8"/>
      <c r="AI13" s="8"/>
    </row>
    <row r="14" spans="1:35" ht="36.75" customHeight="1">
      <c r="A14" s="6">
        <v>10</v>
      </c>
      <c r="B14" s="6"/>
      <c r="C14" s="11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0"/>
      <c r="W14" s="10"/>
      <c r="X14" s="25" t="str">
        <f t="shared" si="0"/>
        <v/>
      </c>
      <c r="Y14" s="26">
        <f t="shared" si="1"/>
        <v>0</v>
      </c>
      <c r="Z14" s="28" t="str">
        <f t="shared" si="2"/>
        <v/>
      </c>
      <c r="AA14" s="8"/>
      <c r="AB14" s="8"/>
      <c r="AC14" s="8" t="e">
        <f>VLOOKUP($O14,データ!$A$3:$B$23,2,0)</f>
        <v>#N/A</v>
      </c>
      <c r="AD14" s="8" t="e">
        <f t="shared" si="3"/>
        <v>#N/A</v>
      </c>
      <c r="AE14" s="8" t="e">
        <f>VLOOKUP($O14,データ!$A$3:$C$23,3,0)</f>
        <v>#N/A</v>
      </c>
      <c r="AF14" s="8"/>
      <c r="AG14" s="8"/>
      <c r="AH14" s="8"/>
      <c r="AI14" s="8"/>
    </row>
    <row r="15" spans="1:35" ht="36.75" hidden="1" customHeight="1">
      <c r="A15" s="6">
        <v>11</v>
      </c>
      <c r="B15" s="6"/>
      <c r="C15" s="1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21"/>
      <c r="P15" s="22"/>
      <c r="Q15" s="22"/>
      <c r="R15" s="22"/>
      <c r="S15" s="22"/>
      <c r="T15" s="22"/>
      <c r="U15" s="23"/>
      <c r="V15" s="10"/>
      <c r="W15" s="10"/>
      <c r="X15" s="25" t="str">
        <f t="shared" si="0"/>
        <v/>
      </c>
      <c r="Y15" s="26">
        <f t="shared" si="1"/>
        <v>0</v>
      </c>
      <c r="Z15" s="28" t="str">
        <f t="shared" si="2"/>
        <v/>
      </c>
      <c r="AA15" s="8"/>
      <c r="AB15" s="8"/>
      <c r="AC15" s="8" t="e">
        <f>VLOOKUP($O15,データ!$A$3:$B$23,2,0)</f>
        <v>#N/A</v>
      </c>
      <c r="AD15" s="8" t="e">
        <f t="shared" si="3"/>
        <v>#N/A</v>
      </c>
      <c r="AE15" s="8" t="e">
        <f>VLOOKUP($O15,データ!$A$3:$C$23,3,0)</f>
        <v>#N/A</v>
      </c>
      <c r="AF15" s="8"/>
      <c r="AG15" s="8"/>
      <c r="AH15" s="8"/>
      <c r="AI15" s="8"/>
    </row>
    <row r="16" spans="1:35" ht="36.75" hidden="1" customHeight="1">
      <c r="A16" s="6">
        <v>12</v>
      </c>
      <c r="B16" s="6"/>
      <c r="C16" s="11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21"/>
      <c r="P16" s="22"/>
      <c r="Q16" s="22"/>
      <c r="R16" s="22"/>
      <c r="S16" s="22"/>
      <c r="T16" s="22"/>
      <c r="U16" s="23"/>
      <c r="V16" s="10"/>
      <c r="W16" s="10"/>
      <c r="X16" s="25" t="str">
        <f t="shared" si="0"/>
        <v/>
      </c>
      <c r="Y16" s="26">
        <f t="shared" si="1"/>
        <v>0</v>
      </c>
      <c r="Z16" s="28" t="str">
        <f t="shared" si="2"/>
        <v/>
      </c>
      <c r="AA16" s="8"/>
      <c r="AB16" s="8"/>
      <c r="AC16" s="8" t="e">
        <f>VLOOKUP($O16,データ!$A$3:$B$23,2,0)</f>
        <v>#N/A</v>
      </c>
      <c r="AD16" s="8" t="e">
        <f t="shared" si="3"/>
        <v>#N/A</v>
      </c>
      <c r="AE16" s="8" t="e">
        <f>VLOOKUP($O16,データ!$A$3:$C$23,3,0)</f>
        <v>#N/A</v>
      </c>
      <c r="AF16" s="8"/>
      <c r="AG16" s="8"/>
      <c r="AH16" s="8"/>
      <c r="AI16" s="8"/>
    </row>
    <row r="17" spans="1:35" ht="36.75" hidden="1" customHeight="1">
      <c r="A17" s="6">
        <v>13</v>
      </c>
      <c r="B17" s="6"/>
      <c r="C17" s="11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21"/>
      <c r="P17" s="22"/>
      <c r="Q17" s="22"/>
      <c r="R17" s="22"/>
      <c r="S17" s="22"/>
      <c r="T17" s="22"/>
      <c r="U17" s="23"/>
      <c r="V17" s="10"/>
      <c r="W17" s="10"/>
      <c r="X17" s="25" t="str">
        <f t="shared" si="0"/>
        <v/>
      </c>
      <c r="Y17" s="26">
        <f t="shared" si="1"/>
        <v>0</v>
      </c>
      <c r="Z17" s="28" t="str">
        <f t="shared" si="2"/>
        <v/>
      </c>
      <c r="AA17" s="8"/>
      <c r="AB17" s="8"/>
      <c r="AC17" s="8" t="e">
        <f>VLOOKUP($O17,データ!$A$3:$B$23,2,0)</f>
        <v>#N/A</v>
      </c>
      <c r="AD17" s="8" t="e">
        <f t="shared" si="3"/>
        <v>#N/A</v>
      </c>
      <c r="AE17" s="8" t="e">
        <f>VLOOKUP($O17,データ!$A$3:$C$23,3,0)</f>
        <v>#N/A</v>
      </c>
      <c r="AF17" s="8"/>
      <c r="AG17" s="8"/>
      <c r="AH17" s="8"/>
      <c r="AI17" s="8"/>
    </row>
    <row r="18" spans="1:35" ht="36.75" hidden="1" customHeight="1">
      <c r="A18" s="6">
        <v>14</v>
      </c>
      <c r="B18" s="6"/>
      <c r="C18" s="11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21"/>
      <c r="P18" s="22"/>
      <c r="Q18" s="22"/>
      <c r="R18" s="22"/>
      <c r="S18" s="22"/>
      <c r="T18" s="22"/>
      <c r="U18" s="23"/>
      <c r="V18" s="10"/>
      <c r="W18" s="10"/>
      <c r="X18" s="25" t="str">
        <f t="shared" si="0"/>
        <v/>
      </c>
      <c r="Y18" s="26">
        <f t="shared" si="1"/>
        <v>0</v>
      </c>
      <c r="Z18" s="28" t="str">
        <f t="shared" si="2"/>
        <v/>
      </c>
      <c r="AA18" s="8"/>
      <c r="AB18" s="8"/>
      <c r="AC18" s="8" t="e">
        <f>VLOOKUP($O18,データ!$A$3:$B$23,2,0)</f>
        <v>#N/A</v>
      </c>
      <c r="AD18" s="8" t="e">
        <f t="shared" si="3"/>
        <v>#N/A</v>
      </c>
      <c r="AE18" s="8" t="e">
        <f>VLOOKUP($O18,データ!$A$3:$C$23,3,0)</f>
        <v>#N/A</v>
      </c>
      <c r="AF18" s="8"/>
      <c r="AG18" s="8"/>
      <c r="AH18" s="8"/>
      <c r="AI18" s="8"/>
    </row>
    <row r="19" spans="1:35" ht="36.75" hidden="1" customHeight="1">
      <c r="A19" s="6">
        <v>15</v>
      </c>
      <c r="B19" s="6"/>
      <c r="C19" s="11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21"/>
      <c r="P19" s="22"/>
      <c r="Q19" s="22"/>
      <c r="R19" s="22"/>
      <c r="S19" s="22"/>
      <c r="T19" s="22"/>
      <c r="U19" s="23"/>
      <c r="V19" s="10"/>
      <c r="W19" s="10"/>
      <c r="X19" s="25" t="str">
        <f t="shared" si="0"/>
        <v/>
      </c>
      <c r="Y19" s="26">
        <f t="shared" si="1"/>
        <v>0</v>
      </c>
      <c r="Z19" s="28" t="str">
        <f t="shared" si="2"/>
        <v/>
      </c>
      <c r="AA19" s="8"/>
      <c r="AB19" s="8"/>
      <c r="AC19" s="8" t="e">
        <f>VLOOKUP($O19,データ!$A$3:$B$23,2,0)</f>
        <v>#N/A</v>
      </c>
      <c r="AD19" s="8" t="e">
        <f t="shared" si="3"/>
        <v>#N/A</v>
      </c>
      <c r="AE19" s="8" t="e">
        <f>VLOOKUP($O19,データ!$A$3:$C$23,3,0)</f>
        <v>#N/A</v>
      </c>
      <c r="AF19" s="8"/>
      <c r="AG19" s="8"/>
      <c r="AH19" s="8"/>
      <c r="AI19" s="8"/>
    </row>
    <row r="20" spans="1:35" ht="36.75" hidden="1" customHeight="1">
      <c r="A20" s="6">
        <v>16</v>
      </c>
      <c r="B20" s="6"/>
      <c r="C20" s="11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1"/>
      <c r="P20" s="22"/>
      <c r="Q20" s="22"/>
      <c r="R20" s="22"/>
      <c r="S20" s="22"/>
      <c r="T20" s="22"/>
      <c r="U20" s="23"/>
      <c r="V20" s="10"/>
      <c r="W20" s="10"/>
      <c r="X20" s="25" t="str">
        <f t="shared" si="0"/>
        <v/>
      </c>
      <c r="Y20" s="26">
        <f t="shared" si="1"/>
        <v>0</v>
      </c>
      <c r="Z20" s="28" t="str">
        <f t="shared" si="2"/>
        <v/>
      </c>
      <c r="AA20" s="8"/>
      <c r="AB20" s="8"/>
      <c r="AC20" s="8" t="e">
        <f>VLOOKUP($O20,データ!$A$3:$B$23,2,0)</f>
        <v>#N/A</v>
      </c>
      <c r="AD20" s="8" t="e">
        <f t="shared" si="3"/>
        <v>#N/A</v>
      </c>
      <c r="AE20" s="8" t="e">
        <f>VLOOKUP($O20,データ!$A$3:$C$23,3,0)</f>
        <v>#N/A</v>
      </c>
      <c r="AF20" s="8"/>
      <c r="AG20" s="8"/>
      <c r="AH20" s="8"/>
      <c r="AI20" s="8"/>
    </row>
    <row r="21" spans="1:35" ht="36.75" hidden="1" customHeight="1">
      <c r="A21" s="6">
        <v>17</v>
      </c>
      <c r="B21" s="6"/>
      <c r="C21" s="11"/>
      <c r="D21" s="16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6"/>
      <c r="P21" s="18"/>
      <c r="Q21" s="18"/>
      <c r="R21" s="18"/>
      <c r="S21" s="18"/>
      <c r="T21" s="18"/>
      <c r="U21" s="19"/>
      <c r="V21" s="10"/>
      <c r="W21" s="10"/>
      <c r="X21" s="25" t="str">
        <f t="shared" si="0"/>
        <v/>
      </c>
      <c r="Y21" s="26">
        <f t="shared" si="1"/>
        <v>0</v>
      </c>
      <c r="Z21" s="28" t="str">
        <f t="shared" si="2"/>
        <v/>
      </c>
      <c r="AA21" s="8"/>
      <c r="AB21" s="8"/>
      <c r="AC21" s="8" t="e">
        <f>VLOOKUP($O21,データ!$A$3:$B$23,2,0)</f>
        <v>#N/A</v>
      </c>
      <c r="AD21" s="8" t="e">
        <f t="shared" si="3"/>
        <v>#N/A</v>
      </c>
      <c r="AE21" s="8" t="e">
        <f>VLOOKUP($O21,データ!$A$3:$C$23,3,0)</f>
        <v>#N/A</v>
      </c>
      <c r="AF21" s="8"/>
      <c r="AG21" s="8"/>
      <c r="AH21" s="8"/>
      <c r="AI21" s="8"/>
    </row>
    <row r="22" spans="1:35" ht="36.75" hidden="1" customHeight="1">
      <c r="A22" s="6">
        <v>18</v>
      </c>
      <c r="B22" s="6"/>
      <c r="C22" s="11"/>
      <c r="D22" s="16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6"/>
      <c r="P22" s="18"/>
      <c r="Q22" s="18"/>
      <c r="R22" s="18"/>
      <c r="S22" s="18"/>
      <c r="T22" s="18"/>
      <c r="U22" s="19"/>
      <c r="V22" s="10"/>
      <c r="W22" s="10"/>
      <c r="X22" s="25" t="str">
        <f t="shared" si="0"/>
        <v/>
      </c>
      <c r="Y22" s="26">
        <f t="shared" si="1"/>
        <v>0</v>
      </c>
      <c r="Z22" s="28" t="str">
        <f t="shared" si="2"/>
        <v/>
      </c>
      <c r="AA22" s="8"/>
      <c r="AB22" s="8"/>
      <c r="AC22" s="8" t="e">
        <f>VLOOKUP($O22,データ!$A$3:$B$23,2,0)</f>
        <v>#N/A</v>
      </c>
      <c r="AD22" s="8" t="e">
        <f t="shared" si="3"/>
        <v>#N/A</v>
      </c>
      <c r="AE22" s="8" t="e">
        <f>VLOOKUP($O22,データ!$A$3:$C$23,3,0)</f>
        <v>#N/A</v>
      </c>
      <c r="AF22" s="8"/>
      <c r="AG22" s="8"/>
      <c r="AH22" s="8"/>
      <c r="AI22" s="8"/>
    </row>
    <row r="23" spans="1:35" ht="36.75" hidden="1" customHeight="1">
      <c r="A23" s="6">
        <v>19</v>
      </c>
      <c r="B23" s="6"/>
      <c r="C23" s="11"/>
      <c r="D23" s="16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16"/>
      <c r="P23" s="18"/>
      <c r="Q23" s="18"/>
      <c r="R23" s="18"/>
      <c r="S23" s="18"/>
      <c r="T23" s="18"/>
      <c r="U23" s="19"/>
      <c r="V23" s="10"/>
      <c r="W23" s="10"/>
      <c r="X23" s="25" t="str">
        <f t="shared" si="0"/>
        <v/>
      </c>
      <c r="Y23" s="26">
        <f t="shared" si="1"/>
        <v>0</v>
      </c>
      <c r="Z23" s="28" t="str">
        <f t="shared" si="2"/>
        <v/>
      </c>
      <c r="AA23" s="8"/>
      <c r="AB23" s="8"/>
      <c r="AC23" s="8" t="e">
        <f>VLOOKUP($O23,データ!$A$3:$B$23,2,0)</f>
        <v>#N/A</v>
      </c>
      <c r="AD23" s="8" t="e">
        <f t="shared" si="3"/>
        <v>#N/A</v>
      </c>
      <c r="AE23" s="8" t="e">
        <f>VLOOKUP($O23,データ!$A$3:$C$23,3,0)</f>
        <v>#N/A</v>
      </c>
      <c r="AF23" s="8"/>
      <c r="AG23" s="8"/>
      <c r="AH23" s="8"/>
      <c r="AI23" s="8"/>
    </row>
    <row r="24" spans="1:35" ht="36.75" hidden="1" customHeight="1">
      <c r="A24" s="6">
        <v>20</v>
      </c>
      <c r="B24" s="6"/>
      <c r="C24" s="11"/>
      <c r="D24" s="16"/>
      <c r="E24" s="18"/>
      <c r="F24" s="18"/>
      <c r="G24" s="18"/>
      <c r="H24" s="18"/>
      <c r="I24" s="18"/>
      <c r="J24" s="18"/>
      <c r="K24" s="18"/>
      <c r="L24" s="18"/>
      <c r="M24" s="18"/>
      <c r="N24" s="19"/>
      <c r="O24" s="16"/>
      <c r="P24" s="18"/>
      <c r="Q24" s="18"/>
      <c r="R24" s="18"/>
      <c r="S24" s="18"/>
      <c r="T24" s="18"/>
      <c r="U24" s="19"/>
      <c r="V24" s="10"/>
      <c r="W24" s="10"/>
      <c r="X24" s="25" t="str">
        <f t="shared" si="0"/>
        <v/>
      </c>
      <c r="Y24" s="26">
        <f t="shared" si="1"/>
        <v>0</v>
      </c>
      <c r="Z24" s="28" t="str">
        <f t="shared" si="2"/>
        <v/>
      </c>
      <c r="AA24" s="8"/>
      <c r="AB24" s="8"/>
      <c r="AC24" s="8" t="e">
        <f>VLOOKUP($O24,データ!$A$3:$B$23,2,0)</f>
        <v>#N/A</v>
      </c>
      <c r="AD24" s="8" t="e">
        <f t="shared" si="3"/>
        <v>#N/A</v>
      </c>
      <c r="AE24" s="8" t="e">
        <f>VLOOKUP($O24,データ!$A$3:$C$23,3,0)</f>
        <v>#N/A</v>
      </c>
      <c r="AF24" s="8"/>
      <c r="AG24" s="8"/>
      <c r="AH24" s="8"/>
      <c r="AI24" s="8"/>
    </row>
    <row r="25" spans="1:35" ht="22.5" customHeight="1">
      <c r="A25" s="7"/>
      <c r="B25" s="7"/>
      <c r="C25" s="12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24"/>
      <c r="W25" s="24"/>
      <c r="X25" s="24"/>
      <c r="Y25" s="27" t="s">
        <v>19</v>
      </c>
      <c r="Z25" s="29">
        <f>SUM(Z5:Z24)</f>
        <v>212000</v>
      </c>
      <c r="AA25" s="8"/>
      <c r="AB25" s="8"/>
      <c r="AC25" s="8"/>
      <c r="AD25" s="8"/>
      <c r="AE25" s="8"/>
      <c r="AF25" s="8"/>
      <c r="AG25" s="8"/>
      <c r="AH25" s="8"/>
      <c r="AI25" s="8"/>
    </row>
    <row r="26" spans="1:3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8"/>
      <c r="AB26" s="8"/>
      <c r="AC26" s="8"/>
      <c r="AD26" s="8"/>
      <c r="AE26" s="8"/>
      <c r="AF26" s="8"/>
      <c r="AG26" s="8"/>
      <c r="AH26" s="8"/>
      <c r="AI26" s="8"/>
    </row>
    <row r="27" spans="1:3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8"/>
      <c r="AB27" s="8"/>
      <c r="AC27" s="8"/>
      <c r="AD27" s="8"/>
      <c r="AE27" s="8"/>
      <c r="AF27" s="8"/>
      <c r="AG27" s="8"/>
      <c r="AH27" s="8"/>
      <c r="AI27" s="8"/>
    </row>
    <row r="28" spans="1:3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8"/>
      <c r="AB28" s="8"/>
      <c r="AC28" s="8"/>
      <c r="AD28" s="8"/>
      <c r="AE28" s="8"/>
      <c r="AF28" s="8"/>
      <c r="AG28" s="8"/>
      <c r="AH28" s="8"/>
      <c r="AI28" s="8"/>
    </row>
    <row r="29" spans="1:3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8"/>
      <c r="AB29" s="8"/>
      <c r="AC29" s="8"/>
      <c r="AD29" s="8"/>
      <c r="AE29" s="8"/>
      <c r="AF29" s="8"/>
      <c r="AG29" s="8"/>
      <c r="AH29" s="8"/>
      <c r="AI29" s="8"/>
    </row>
    <row r="30" spans="1:3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8"/>
      <c r="AB30" s="8"/>
      <c r="AC30" s="8"/>
      <c r="AD30" s="8"/>
      <c r="AE30" s="8"/>
      <c r="AF30" s="8"/>
      <c r="AG30" s="8"/>
      <c r="AH30" s="8"/>
      <c r="AI30" s="8"/>
    </row>
    <row r="31" spans="1:3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8"/>
      <c r="AB31" s="8"/>
      <c r="AC31" s="8"/>
      <c r="AD31" s="8"/>
      <c r="AE31" s="8"/>
      <c r="AF31" s="8"/>
      <c r="AG31" s="8"/>
      <c r="AH31" s="8"/>
      <c r="AI31" s="8"/>
    </row>
    <row r="32" spans="1:3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8"/>
      <c r="AB32" s="8"/>
      <c r="AC32" s="8"/>
      <c r="AD32" s="8"/>
      <c r="AE32" s="8"/>
      <c r="AF32" s="8"/>
      <c r="AG32" s="8"/>
      <c r="AH32" s="8"/>
      <c r="AI32" s="8"/>
    </row>
    <row r="33" spans="1:3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8"/>
      <c r="AB33" s="8"/>
      <c r="AC33" s="8"/>
      <c r="AD33" s="8"/>
      <c r="AE33" s="8"/>
      <c r="AF33" s="8"/>
      <c r="AG33" s="8"/>
      <c r="AH33" s="8"/>
      <c r="AI33" s="8"/>
    </row>
    <row r="34" spans="1:3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8"/>
      <c r="AB34" s="8"/>
      <c r="AC34" s="8"/>
      <c r="AD34" s="8"/>
      <c r="AE34" s="8"/>
      <c r="AF34" s="8"/>
      <c r="AG34" s="8"/>
      <c r="AH34" s="8"/>
      <c r="AI34" s="8"/>
    </row>
    <row r="35" spans="1: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8"/>
      <c r="AB35" s="8"/>
      <c r="AC35" s="8"/>
      <c r="AD35" s="8"/>
      <c r="AE35" s="8"/>
      <c r="AF35" s="8"/>
      <c r="AG35" s="8"/>
      <c r="AH35" s="8"/>
      <c r="AI35" s="8"/>
    </row>
    <row r="36" spans="1: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8"/>
      <c r="AB36" s="8"/>
      <c r="AC36" s="8"/>
      <c r="AD36" s="8"/>
      <c r="AE36" s="8"/>
      <c r="AF36" s="8"/>
      <c r="AG36" s="8"/>
      <c r="AH36" s="8"/>
      <c r="AI36" s="8"/>
    </row>
    <row r="37" spans="1:3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8"/>
      <c r="AB37" s="8"/>
      <c r="AC37" s="8"/>
      <c r="AD37" s="8"/>
      <c r="AE37" s="8"/>
      <c r="AF37" s="8"/>
      <c r="AG37" s="8"/>
      <c r="AH37" s="8"/>
      <c r="AI37" s="8"/>
    </row>
    <row r="38" spans="1: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8"/>
      <c r="AB38" s="8"/>
      <c r="AC38" s="8"/>
      <c r="AD38" s="8"/>
      <c r="AE38" s="8"/>
      <c r="AF38" s="8"/>
      <c r="AG38" s="8"/>
      <c r="AH38" s="8"/>
      <c r="AI38" s="8"/>
    </row>
    <row r="39" spans="1:3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8"/>
      <c r="AB39" s="8"/>
      <c r="AC39" s="8"/>
      <c r="AD39" s="8"/>
      <c r="AE39" s="8"/>
      <c r="AF39" s="8"/>
      <c r="AG39" s="8"/>
      <c r="AH39" s="8"/>
      <c r="AI39" s="8"/>
    </row>
    <row r="40" spans="1: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8"/>
      <c r="AB40" s="8"/>
      <c r="AC40" s="8"/>
      <c r="AD40" s="8"/>
      <c r="AE40" s="8"/>
      <c r="AF40" s="8"/>
      <c r="AG40" s="8"/>
      <c r="AH40" s="8"/>
      <c r="AI40" s="8"/>
    </row>
    <row r="41" spans="1: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</row>
    <row r="42" spans="1: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</row>
  </sheetData>
  <mergeCells count="67">
    <mergeCell ref="A4:B4"/>
    <mergeCell ref="D4:N4"/>
    <mergeCell ref="O4:U4"/>
    <mergeCell ref="A5:B5"/>
    <mergeCell ref="D5:N5"/>
    <mergeCell ref="O5:U5"/>
    <mergeCell ref="A6:B6"/>
    <mergeCell ref="D6:N6"/>
    <mergeCell ref="O6:U6"/>
    <mergeCell ref="A7:B7"/>
    <mergeCell ref="D7:N7"/>
    <mergeCell ref="O7:U7"/>
    <mergeCell ref="A8:B8"/>
    <mergeCell ref="D8:N8"/>
    <mergeCell ref="O8:U8"/>
    <mergeCell ref="A9:B9"/>
    <mergeCell ref="D9:N9"/>
    <mergeCell ref="O9:U9"/>
    <mergeCell ref="A10:B10"/>
    <mergeCell ref="D10:N10"/>
    <mergeCell ref="O10:U10"/>
    <mergeCell ref="A11:B11"/>
    <mergeCell ref="D11:N11"/>
    <mergeCell ref="O11:U11"/>
    <mergeCell ref="A12:B12"/>
    <mergeCell ref="D12:N12"/>
    <mergeCell ref="O12:U12"/>
    <mergeCell ref="A13:B13"/>
    <mergeCell ref="D13:N13"/>
    <mergeCell ref="O13:U13"/>
    <mergeCell ref="A14:B14"/>
    <mergeCell ref="D14:N14"/>
    <mergeCell ref="O14:U14"/>
    <mergeCell ref="A15:B15"/>
    <mergeCell ref="D15:N15"/>
    <mergeCell ref="O15:U15"/>
    <mergeCell ref="A16:B16"/>
    <mergeCell ref="D16:N16"/>
    <mergeCell ref="O16:U16"/>
    <mergeCell ref="A17:B17"/>
    <mergeCell ref="D17:N17"/>
    <mergeCell ref="O17:U17"/>
    <mergeCell ref="A18:B18"/>
    <mergeCell ref="D18:N18"/>
    <mergeCell ref="O18:U18"/>
    <mergeCell ref="A19:B19"/>
    <mergeCell ref="D19:N19"/>
    <mergeCell ref="O19:U19"/>
    <mergeCell ref="A20:B20"/>
    <mergeCell ref="D20:N20"/>
    <mergeCell ref="O20:U20"/>
    <mergeCell ref="A21:B21"/>
    <mergeCell ref="D21:N21"/>
    <mergeCell ref="O21:U21"/>
    <mergeCell ref="A22:B22"/>
    <mergeCell ref="D22:N22"/>
    <mergeCell ref="O22:U22"/>
    <mergeCell ref="A23:B23"/>
    <mergeCell ref="D23:N23"/>
    <mergeCell ref="O23:U23"/>
    <mergeCell ref="A24:B24"/>
    <mergeCell ref="D24:N24"/>
    <mergeCell ref="O24:U24"/>
    <mergeCell ref="A25:B25"/>
    <mergeCell ref="D25:N25"/>
    <mergeCell ref="O25:U25"/>
    <mergeCell ref="O1:Z2"/>
  </mergeCells>
  <phoneticPr fontId="1"/>
  <conditionalFormatting sqref="V5:W5 W6:W24 Y5:Y24">
    <cfRule type="expression" dxfId="11" priority="9" stopIfTrue="1">
      <formula>O5="短期入所"</formula>
    </cfRule>
    <cfRule type="expression" dxfId="10" priority="10" stopIfTrue="1">
      <formula>O5="共同生活援助"</formula>
    </cfRule>
    <cfRule type="expression" dxfId="9" priority="11" stopIfTrue="1">
      <formula>O5="療養介護"</formula>
    </cfRule>
    <cfRule type="expression" dxfId="8" priority="12" stopIfTrue="1">
      <formula>O5="施設入所支援"</formula>
    </cfRule>
  </conditionalFormatting>
  <conditionalFormatting sqref="V6:V24">
    <cfRule type="expression" dxfId="7" priority="5" stopIfTrue="1">
      <formula>O6="短期入所"</formula>
    </cfRule>
    <cfRule type="expression" dxfId="6" priority="6" stopIfTrue="1">
      <formula>O6="共同生活援助"</formula>
    </cfRule>
    <cfRule type="expression" dxfId="5" priority="7" stopIfTrue="1">
      <formula>O6="療養介護"</formula>
    </cfRule>
    <cfRule type="expression" dxfId="4" priority="8" stopIfTrue="1">
      <formula>O6="施設入所支援"</formula>
    </cfRule>
  </conditionalFormatting>
  <conditionalFormatting sqref="V25:Y25">
    <cfRule type="expression" dxfId="3" priority="1" stopIfTrue="1">
      <formula>O25="短期入所"</formula>
    </cfRule>
    <cfRule type="expression" dxfId="2" priority="2" stopIfTrue="1">
      <formula>O25="共同生活援助"</formula>
    </cfRule>
    <cfRule type="expression" dxfId="1" priority="3" stopIfTrue="1">
      <formula>O25="療養介護"</formula>
    </cfRule>
    <cfRule type="expression" dxfId="0" priority="4" stopIfTrue="1">
      <formula>O25="施設入所支援"</formula>
    </cfRule>
  </conditionalFormatting>
  <dataValidations count="1">
    <dataValidation type="list" allowBlank="1" showDropDown="0" showInputMessage="1" showErrorMessage="1" sqref="W5:W24">
      <formula1>"有り,無し"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6" fitToWidth="1" fitToHeight="1" orientation="portrait" usePrinterDefaults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データ!$A$3:$A$23</xm:f>
          </x14:formula1>
          <xm:sqref>O5:U24</xm:sqref>
        </x14:dataValidation>
        <x14:dataValidation type="list" allowBlank="1" showDropDown="0" showInputMessage="1" showErrorMessage="1">
          <x14:formula1>
            <xm:f>データ!$A$3:$A$14</xm:f>
          </x14:formula1>
          <xm:sqref>O25:U25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3"/>
  <sheetViews>
    <sheetView workbookViewId="0">
      <selection activeCell="A15" sqref="A15:A23"/>
    </sheetView>
  </sheetViews>
  <sheetFormatPr defaultRowHeight="13.5"/>
  <cols>
    <col min="1" max="1" width="69.5" style="8" bestFit="1" customWidth="1"/>
    <col min="2" max="3" width="17.375" style="38" customWidth="1"/>
  </cols>
  <sheetData>
    <row r="2" spans="1:3">
      <c r="B2" s="43" t="s">
        <v>23</v>
      </c>
      <c r="C2" s="43" t="s">
        <v>6</v>
      </c>
    </row>
    <row r="3" spans="1:3">
      <c r="A3" s="39" t="s">
        <v>0</v>
      </c>
      <c r="B3" s="44">
        <v>5000</v>
      </c>
      <c r="C3" s="44">
        <v>3200</v>
      </c>
    </row>
    <row r="4" spans="1:3">
      <c r="A4" s="39" t="s">
        <v>8</v>
      </c>
      <c r="B4" s="44">
        <v>5000</v>
      </c>
      <c r="C4" s="44">
        <v>3200</v>
      </c>
    </row>
    <row r="5" spans="1:3">
      <c r="A5" s="39" t="s">
        <v>10</v>
      </c>
      <c r="B5" s="44">
        <v>5000</v>
      </c>
      <c r="C5" s="44">
        <v>3200</v>
      </c>
    </row>
    <row r="6" spans="1:3">
      <c r="A6" s="39" t="s">
        <v>12</v>
      </c>
      <c r="B6" s="44">
        <v>5000</v>
      </c>
      <c r="C6" s="44">
        <v>3200</v>
      </c>
    </row>
    <row r="7" spans="1:3">
      <c r="A7" s="40" t="s">
        <v>16</v>
      </c>
      <c r="B7" s="45">
        <v>1700</v>
      </c>
      <c r="C7" s="45">
        <v>800</v>
      </c>
    </row>
    <row r="8" spans="1:3">
      <c r="A8" s="40" t="s">
        <v>3</v>
      </c>
      <c r="B8" s="45">
        <v>1700</v>
      </c>
      <c r="C8" s="45">
        <v>800</v>
      </c>
    </row>
    <row r="9" spans="1:3">
      <c r="A9" s="40" t="s">
        <v>15</v>
      </c>
      <c r="B9" s="45">
        <v>1700</v>
      </c>
      <c r="C9" s="45">
        <v>800</v>
      </c>
    </row>
    <row r="10" spans="1:3">
      <c r="A10" s="40" t="s">
        <v>9</v>
      </c>
      <c r="B10" s="45">
        <v>1700</v>
      </c>
      <c r="C10" s="45">
        <v>800</v>
      </c>
    </row>
    <row r="11" spans="1:3">
      <c r="A11" s="40" t="s">
        <v>18</v>
      </c>
      <c r="B11" s="45">
        <v>1700</v>
      </c>
      <c r="C11" s="45">
        <v>800</v>
      </c>
    </row>
    <row r="12" spans="1:3">
      <c r="A12" s="41" t="s">
        <v>38</v>
      </c>
      <c r="B12" s="46">
        <v>1700</v>
      </c>
      <c r="C12" s="46">
        <v>800</v>
      </c>
    </row>
    <row r="13" spans="1:3">
      <c r="A13" s="40" t="s">
        <v>25</v>
      </c>
      <c r="B13" s="45">
        <v>3400</v>
      </c>
      <c r="C13" s="45">
        <v>1600</v>
      </c>
    </row>
    <row r="14" spans="1:3">
      <c r="A14" s="40" t="s">
        <v>26</v>
      </c>
      <c r="B14" s="45">
        <v>3400</v>
      </c>
      <c r="C14" s="45">
        <v>1600</v>
      </c>
    </row>
    <row r="15" spans="1:3">
      <c r="A15" s="42" t="s">
        <v>27</v>
      </c>
      <c r="B15" s="47">
        <v>10500</v>
      </c>
      <c r="C15" s="47">
        <v>0</v>
      </c>
    </row>
    <row r="16" spans="1:3">
      <c r="A16" s="42" t="s">
        <v>29</v>
      </c>
      <c r="B16" s="47">
        <v>10500</v>
      </c>
      <c r="C16" s="47">
        <v>0</v>
      </c>
    </row>
    <row r="17" spans="1:3">
      <c r="A17" s="42" t="s">
        <v>30</v>
      </c>
      <c r="B17" s="47">
        <v>10500</v>
      </c>
      <c r="C17" s="47">
        <v>0</v>
      </c>
    </row>
    <row r="18" spans="1:3">
      <c r="A18" s="42" t="s">
        <v>31</v>
      </c>
      <c r="B18" s="47">
        <v>10500</v>
      </c>
      <c r="C18" s="47">
        <v>0</v>
      </c>
    </row>
    <row r="19" spans="1:3">
      <c r="A19" s="42" t="s">
        <v>33</v>
      </c>
      <c r="B19" s="47">
        <v>10500</v>
      </c>
      <c r="C19" s="47">
        <v>0</v>
      </c>
    </row>
    <row r="20" spans="1:3">
      <c r="A20" s="42" t="s">
        <v>34</v>
      </c>
      <c r="B20" s="47">
        <v>10500</v>
      </c>
      <c r="C20" s="47">
        <v>0</v>
      </c>
    </row>
    <row r="21" spans="1:3">
      <c r="A21" s="42" t="s">
        <v>17</v>
      </c>
      <c r="B21" s="47">
        <v>10500</v>
      </c>
      <c r="C21" s="47">
        <v>0</v>
      </c>
    </row>
    <row r="22" spans="1:3">
      <c r="A22" s="42" t="s">
        <v>28</v>
      </c>
      <c r="B22" s="47">
        <v>10500</v>
      </c>
      <c r="C22" s="47">
        <v>0</v>
      </c>
    </row>
    <row r="23" spans="1:3">
      <c r="A23" s="42" t="s">
        <v>35</v>
      </c>
      <c r="B23" s="47">
        <v>10500</v>
      </c>
      <c r="C23" s="47">
        <v>0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補助対象事業所等調書（様式２）</vt:lpstr>
      <vt:lpstr>記載例</vt:lpstr>
      <vt:lpstr>データ</vt:lpstr>
    </vt:vector>
  </TitlesOfParts>
  <Company>TAIMS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富山市</dc:creator>
  <cp:lastModifiedBy>川堰　友太</cp:lastModifiedBy>
  <cp:lastPrinted>2024-01-10T06:54:58Z</cp:lastPrinted>
  <dcterms:created xsi:type="dcterms:W3CDTF">2010-03-05T00:28:58Z</dcterms:created>
  <dcterms:modified xsi:type="dcterms:W3CDTF">2026-01-15T01:07:00Z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2026-01-15T01:07:00Z</vt:filetime>
  </property>
</Properties>
</file>