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fs01.int.toyama-city.local\redirect\113005\Documents\"/>
    </mc:Choice>
  </mc:AlternateContent>
  <bookViews>
    <workbookView xWindow="0" yWindow="0" windowWidth="20490" windowHeight="7770" tabRatio="877"/>
  </bookViews>
  <sheets>
    <sheet name="補助対象事業所等調書（様式1-2）" sheetId="3" r:id="rId1"/>
    <sheet name="記載例" sheetId="41" r:id="rId2"/>
    <sheet name="データ" sheetId="42" r:id="rId3"/>
    <sheet name="補助対象事業所等調書（様式1-2） (要綱起案用)" sheetId="2" state="hidden" r:id="rId4"/>
  </sheets>
  <definedNames>
    <definedName name="_xlnm._FilterDatabase" localSheetId="1" hidden="1">記載例!$V$4:$V$12</definedName>
    <definedName name="_xlnm._FilterDatabase" localSheetId="0" hidden="1">'補助対象事業所等調書（様式1-2）'!$V$4:$V$12</definedName>
    <definedName name="_xlnm._FilterDatabase" localSheetId="3" hidden="1">'補助対象事業所等調書（様式1-2） (要綱起案用)'!$V$4:$V$12</definedName>
    <definedName name="_xlnm.Print_Area" localSheetId="1">記載例!$A$1:$X$13</definedName>
    <definedName name="_xlnm.Print_Area" localSheetId="0">'補助対象事業所等調書（様式1-2）'!$A$1:$X$13</definedName>
    <definedName name="_xlnm.Print_Area" localSheetId="3">'補助対象事業所等調書（様式1-2） (要綱起案用)'!$A$1:$X$13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2" i="2" l="1"/>
  <c r="V12" i="2"/>
  <c r="X11" i="2"/>
  <c r="V11" i="2"/>
  <c r="X10" i="2"/>
  <c r="V10" i="2"/>
  <c r="X9" i="2"/>
  <c r="V9" i="2"/>
  <c r="X8" i="2"/>
  <c r="V8" i="2"/>
  <c r="X7" i="2"/>
  <c r="V7" i="2"/>
  <c r="X6" i="2"/>
  <c r="V6" i="2"/>
  <c r="X5" i="2"/>
  <c r="V5" i="2"/>
  <c r="X4" i="2"/>
  <c r="V4" i="2"/>
  <c r="X13" i="41" a="1"/>
  <c r="X13" i="41"/>
  <c r="X12" i="41"/>
  <c r="V12" i="41"/>
  <c r="X11" i="41"/>
  <c r="V11" i="41"/>
  <c r="X10" i="41"/>
  <c r="V10" i="41"/>
  <c r="X9" i="41"/>
  <c r="V9" i="41"/>
  <c r="X8" i="41"/>
  <c r="V8" i="41"/>
  <c r="X7" i="41"/>
  <c r="V7" i="41"/>
  <c r="X6" i="41"/>
  <c r="V6" i="41"/>
  <c r="X5" i="41"/>
  <c r="V5" i="41"/>
  <c r="X4" i="41"/>
  <c r="V4" i="41"/>
  <c r="X12" i="3"/>
  <c r="V12" i="3"/>
  <c r="X11" i="3"/>
  <c r="V11" i="3"/>
  <c r="X10" i="3"/>
  <c r="V10" i="3"/>
  <c r="X9" i="3"/>
  <c r="V9" i="3"/>
  <c r="X8" i="3"/>
  <c r="V8" i="3"/>
  <c r="X7" i="3"/>
  <c r="V7" i="3"/>
  <c r="X6" i="3"/>
  <c r="V6" i="3"/>
  <c r="X5" i="3"/>
  <c r="V5" i="3"/>
  <c r="V4" i="3"/>
  <c r="X4" i="3" s="1"/>
  <c r="X13" i="3" s="1"/>
</calcChain>
</file>

<file path=xl/comments1.xml><?xml version="1.0" encoding="utf-8"?>
<comments xmlns="http://schemas.openxmlformats.org/spreadsheetml/2006/main">
  <authors>
    <author>富山市</author>
    <author>水家　慶</author>
  </authors>
  <commentLis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X13" authorId="1" shapeId="0">
      <text>
        <r>
          <rPr>
            <sz val="11"/>
            <rFont val="ＭＳ Ｐゴシック"/>
            <family val="3"/>
            <charset val="128"/>
          </rPr>
          <t>支給申請書（様式第1号）へ転記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<sst xmlns="http://schemas.openxmlformats.org/spreadsheetml/2006/main" count="67" uniqueCount="43">
  <si>
    <t>№</t>
  </si>
  <si>
    <t>支援額単価</t>
    <rPh sb="0" eb="5">
      <t>シエンガ</t>
    </rPh>
    <phoneticPr fontId="1"/>
  </si>
  <si>
    <t>自立訓練（機能訓練）（障害）</t>
    <rPh sb="0" eb="4">
      <t>ジリツクンレン</t>
    </rPh>
    <rPh sb="5" eb="9">
      <t>キノウクンレン</t>
    </rPh>
    <rPh sb="11" eb="13">
      <t>ショウガイ</t>
    </rPh>
    <phoneticPr fontId="1"/>
  </si>
  <si>
    <t>事業所番号</t>
    <rPh sb="0" eb="3">
      <t>ジギョウショ</t>
    </rPh>
    <rPh sb="3" eb="5">
      <t>バンゴウ</t>
    </rPh>
    <phoneticPr fontId="1"/>
  </si>
  <si>
    <t>短期入所生活介護（介護）</t>
    <rPh sb="0" eb="4">
      <t>タンキニュウショ</t>
    </rPh>
    <rPh sb="4" eb="6">
      <t>セイカツ</t>
    </rPh>
    <rPh sb="6" eb="8">
      <t>カイゴ</t>
    </rPh>
    <rPh sb="9" eb="11">
      <t>カイゴ</t>
    </rPh>
    <phoneticPr fontId="1"/>
  </si>
  <si>
    <t>定員</t>
    <rPh sb="0" eb="2">
      <t>テイイン</t>
    </rPh>
    <phoneticPr fontId="1"/>
  </si>
  <si>
    <t>介護老人福祉施設（介護）</t>
    <rPh sb="0" eb="4">
      <t>カイゴロウジン</t>
    </rPh>
    <rPh sb="4" eb="8">
      <t>フクシシセツ</t>
    </rPh>
    <rPh sb="9" eb="11">
      <t>カイゴ</t>
    </rPh>
    <phoneticPr fontId="1"/>
  </si>
  <si>
    <t>地域密着型介護老人福祉施設入所生活介護（介護）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9">
      <t>セイカツカイゴ</t>
    </rPh>
    <rPh sb="20" eb="22">
      <t>カイゴ</t>
    </rPh>
    <phoneticPr fontId="1"/>
  </si>
  <si>
    <t>認知症対応型共同生活介護（介護）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rPh sb="13" eb="15">
      <t>カイゴ</t>
    </rPh>
    <phoneticPr fontId="1"/>
  </si>
  <si>
    <t>介護老人保健施設（介護）</t>
    <rPh sb="0" eb="4">
      <t>カイゴロウジン</t>
    </rPh>
    <rPh sb="4" eb="6">
      <t>ホケン</t>
    </rPh>
    <rPh sb="6" eb="8">
      <t>シセツ</t>
    </rPh>
    <rPh sb="9" eb="11">
      <t>カイゴ</t>
    </rPh>
    <phoneticPr fontId="1"/>
  </si>
  <si>
    <t>介護医療院（介護）</t>
    <rPh sb="0" eb="4">
      <t>カイゴイリョウ</t>
    </rPh>
    <rPh sb="4" eb="5">
      <t>イン</t>
    </rPh>
    <rPh sb="6" eb="8">
      <t>カイゴ</t>
    </rPh>
    <phoneticPr fontId="1"/>
  </si>
  <si>
    <t>救護施設（生保）</t>
    <rPh sb="0" eb="4">
      <t>キュウゴシセツ</t>
    </rPh>
    <rPh sb="5" eb="7">
      <t>セイホ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</si>
  <si>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</si>
  <si>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サービス種別</t>
    <rPh sb="4" eb="6">
      <t>シュベツ</t>
    </rPh>
    <phoneticPr fontId="1"/>
  </si>
  <si>
    <t>通所介護（介護）</t>
    <rPh sb="0" eb="4">
      <t>ツウショカイゴ</t>
    </rPh>
    <rPh sb="5" eb="7">
      <t>カイゴ</t>
    </rPh>
    <phoneticPr fontId="1"/>
  </si>
  <si>
    <t>養護老人ホーム（老人）</t>
    <rPh sb="0" eb="2">
      <t>ヨウゴ</t>
    </rPh>
    <rPh sb="2" eb="4">
      <t>ロウジン</t>
    </rPh>
    <rPh sb="8" eb="10">
      <t>ロウジン</t>
    </rPh>
    <phoneticPr fontId="1"/>
  </si>
  <si>
    <t>軽費老人ホーム（老人）</t>
    <rPh sb="0" eb="2">
      <t>ケイヒ</t>
    </rPh>
    <rPh sb="2" eb="4">
      <t>ロウジン</t>
    </rPh>
    <rPh sb="8" eb="10">
      <t>ロウジン</t>
    </rPh>
    <phoneticPr fontId="1"/>
  </si>
  <si>
    <t>施設入所支援（障害）</t>
    <rPh sb="0" eb="2">
      <t>シセツ</t>
    </rPh>
    <rPh sb="2" eb="6">
      <t>ニュウショシエン</t>
    </rPh>
    <rPh sb="7" eb="9">
      <t>ショウガイ</t>
    </rPh>
    <phoneticPr fontId="1"/>
  </si>
  <si>
    <t>デイサービス富山</t>
    <rPh sb="6" eb="8">
      <t>トヤマ</t>
    </rPh>
    <phoneticPr fontId="1"/>
  </si>
  <si>
    <t>有料老人ホーム（老人）（サービス付き高齢者向け住宅を含む）</t>
    <rPh sb="0" eb="2">
      <t>ユウリョウ</t>
    </rPh>
    <rPh sb="2" eb="4">
      <t>ロウジン</t>
    </rPh>
    <rPh sb="8" eb="10">
      <t>ロウジン</t>
    </rPh>
    <rPh sb="16" eb="17">
      <t>ツ</t>
    </rPh>
    <rPh sb="18" eb="22">
      <t>コウレイシャム</t>
    </rPh>
    <rPh sb="23" eb="25">
      <t>ジュウタク</t>
    </rPh>
    <rPh sb="26" eb="27">
      <t>フク</t>
    </rPh>
    <phoneticPr fontId="1"/>
  </si>
  <si>
    <t>療養介護（障害）</t>
    <rPh sb="0" eb="4">
      <t>リョウヨウカイゴ</t>
    </rPh>
    <rPh sb="5" eb="7">
      <t>ショウガイ</t>
    </rPh>
    <phoneticPr fontId="1"/>
  </si>
  <si>
    <t>就労移行支援（障害）</t>
    <rPh sb="0" eb="6">
      <t>シュウロウイコウシエン</t>
    </rPh>
    <rPh sb="7" eb="9">
      <t>ショウガイ</t>
    </rPh>
    <phoneticPr fontId="1"/>
  </si>
  <si>
    <t>共同生活援助（障害）</t>
    <rPh sb="0" eb="2">
      <t>キョウドウ</t>
    </rPh>
    <rPh sb="2" eb="4">
      <t>セイカツ</t>
    </rPh>
    <rPh sb="4" eb="6">
      <t>エンジョ</t>
    </rPh>
    <rPh sb="7" eb="9">
      <t>ショウガイ</t>
    </rPh>
    <phoneticPr fontId="1"/>
  </si>
  <si>
    <t>短期入所（障害）</t>
    <rPh sb="0" eb="4">
      <t>タンキニュウショ</t>
    </rPh>
    <rPh sb="5" eb="7">
      <t>ショウガイ</t>
    </rPh>
    <phoneticPr fontId="1"/>
  </si>
  <si>
    <t>　</t>
  </si>
  <si>
    <t>地域密着型通所介護（介護）</t>
    <rPh sb="0" eb="5">
      <t>チイキミッチャクガタ</t>
    </rPh>
    <rPh sb="5" eb="7">
      <t>ツウショ</t>
    </rPh>
    <rPh sb="7" eb="9">
      <t>カイゴ</t>
    </rPh>
    <rPh sb="10" eb="12">
      <t>カイゴ</t>
    </rPh>
    <phoneticPr fontId="1"/>
  </si>
  <si>
    <t>特別養護老人ホーム富山苑</t>
    <rPh sb="0" eb="6">
      <t>トクベツヨウゴロウジン</t>
    </rPh>
    <rPh sb="9" eb="11">
      <t>トヤマ</t>
    </rPh>
    <rPh sb="11" eb="12">
      <t>エン</t>
    </rPh>
    <phoneticPr fontId="1"/>
  </si>
  <si>
    <t>支給金額</t>
    <rPh sb="0" eb="4">
      <t>シキュウキンガク</t>
    </rPh>
    <phoneticPr fontId="1"/>
  </si>
  <si>
    <t>認知症対応型通所介護（介護）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カイゴ</t>
    </rPh>
    <phoneticPr fontId="1"/>
  </si>
  <si>
    <t>自立訓練（生活訓練）（障害）</t>
    <rPh sb="0" eb="4">
      <t>ジリツクンレン</t>
    </rPh>
    <rPh sb="5" eb="9">
      <t>セイカツクンレン</t>
    </rPh>
    <rPh sb="11" eb="13">
      <t>ショウガイ</t>
    </rPh>
    <phoneticPr fontId="1"/>
  </si>
  <si>
    <t>小規模多機能型居宅介護（介護）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phoneticPr fontId="1"/>
  </si>
  <si>
    <t>生活介護（障害）</t>
    <rPh sb="0" eb="2">
      <t>セイカツ</t>
    </rPh>
    <rPh sb="2" eb="4">
      <t>カイゴ</t>
    </rPh>
    <rPh sb="5" eb="7">
      <t>ショウガイ</t>
    </rPh>
    <phoneticPr fontId="1"/>
  </si>
  <si>
    <t>就労継続支援（障害）</t>
    <rPh sb="0" eb="6">
      <t>シュウロウケイゾクシエン</t>
    </rPh>
    <rPh sb="7" eb="9">
      <t>ショウガイ</t>
    </rPh>
    <phoneticPr fontId="1"/>
  </si>
  <si>
    <t>看護小規模多機能型居宅介護（介護）</t>
    <rPh sb="0" eb="2">
      <t>カンゴ</t>
    </rPh>
    <rPh sb="2" eb="13">
      <t>ショウキボタキノウガタキョタクカイゴ</t>
    </rPh>
    <rPh sb="14" eb="16">
      <t>カイゴ</t>
    </rPh>
    <phoneticPr fontId="1"/>
  </si>
  <si>
    <t>地域活動支援センター（Ⅱ型を除く）</t>
    <rPh sb="0" eb="6">
      <t>チイキカツドウシエン</t>
    </rPh>
    <rPh sb="12" eb="13">
      <t>カタ</t>
    </rPh>
    <rPh sb="14" eb="15">
      <t>ノゾ</t>
    </rPh>
    <phoneticPr fontId="1"/>
  </si>
  <si>
    <t>心身障害者共同作業所</t>
    <rPh sb="0" eb="2">
      <t>シンシン</t>
    </rPh>
    <rPh sb="2" eb="5">
      <t>ショウガイシャ</t>
    </rPh>
    <rPh sb="5" eb="7">
      <t>キョウドウ</t>
    </rPh>
    <rPh sb="7" eb="9">
      <t>サギョウ</t>
    </rPh>
    <rPh sb="9" eb="10">
      <t>ジョ</t>
    </rPh>
    <phoneticPr fontId="1"/>
  </si>
  <si>
    <t>（単位：円）</t>
    <rPh sb="1" eb="3">
      <t>タンイ</t>
    </rPh>
    <rPh sb="4" eb="5">
      <t>エン</t>
    </rPh>
    <phoneticPr fontId="1"/>
  </si>
  <si>
    <t>支援金額</t>
    <rPh sb="0" eb="2">
      <t>シエン</t>
    </rPh>
    <rPh sb="2" eb="4">
      <t>キンガク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</si>
  <si>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</si>
  <si>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</si>
  <si>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小規模多機能型事業所高岡サービス</t>
    <rPh sb="0" eb="10">
      <t>ショウキボタキノウ</t>
    </rPh>
    <rPh sb="10" eb="12">
      <t>タカオカ</t>
    </rPh>
    <phoneticPr fontId="1"/>
  </si>
  <si>
    <t>様式第２号（第３条関係）　支給対象事業所等調書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1"/>
  </si>
  <si>
    <r>
      <t>※当様式は</t>
    </r>
    <r>
      <rPr>
        <u/>
        <sz val="12"/>
        <color rgb="FFFF0000"/>
        <rFont val="BIZ UD明朝 Medium"/>
        <family val="1"/>
        <charset val="128"/>
      </rPr>
      <t>法人ごとに全ての事業所分をまとめて</t>
    </r>
    <r>
      <rPr>
        <u/>
        <sz val="12"/>
        <rFont val="BIZ UD明朝 Medium"/>
        <family val="1"/>
        <charset val="128"/>
      </rPr>
      <t xml:space="preserve">
</t>
    </r>
    <r>
      <rPr>
        <sz val="12"/>
        <rFont val="BIZ UD明朝 Medium"/>
        <family val="1"/>
        <charset val="128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</si>
</sst>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2"/>
      <color theme="1"/>
      <name val="ＭＳ 明朝"/>
      <family val="1"/>
    </font>
    <font>
      <sz val="12"/>
      <color rgb="FF000000"/>
      <name val="ＭＳ 明朝"/>
      <family val="1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u/>
      <sz val="12"/>
      <color rgb="FFFF0000"/>
      <name val="BIZ UD明朝 Medium"/>
      <family val="1"/>
      <charset val="128"/>
    </font>
    <font>
      <u/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9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 shrinkToFit="1"/>
    </xf>
    <xf numFmtId="176" fontId="5" fillId="0" borderId="15" xfId="0" applyNumberFormat="1" applyFont="1" applyFill="1" applyBorder="1" applyAlignment="1" applyProtection="1">
      <alignment horizontal="center" vertical="center" shrinkToFi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 shrinkToFit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4" xfId="0" applyNumberFormat="1" applyFont="1" applyFill="1" applyBorder="1" applyAlignment="1" applyProtection="1">
      <alignment horizontal="center" vertical="center" shrinkToFit="1"/>
    </xf>
    <xf numFmtId="176" fontId="9" fillId="0" borderId="9" xfId="0" applyNumberFormat="1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horizontal="center" vertical="center" wrapText="1" shrinkToFit="1"/>
    </xf>
    <xf numFmtId="176" fontId="9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 applyProtection="1">
      <alignment horizontal="left" vertical="center" wrapText="1" shrinkToFi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 shrinkToFit="1"/>
      <protection locked="0"/>
    </xf>
    <xf numFmtId="0" fontId="9" fillId="0" borderId="10" xfId="0" applyFont="1" applyFill="1" applyBorder="1" applyAlignment="1" applyProtection="1">
      <alignment horizontal="left" vertical="center" wrapText="1" shrinkToFit="1"/>
      <protection locked="0"/>
    </xf>
    <xf numFmtId="0" fontId="9" fillId="0" borderId="11" xfId="0" applyFont="1" applyFill="1" applyBorder="1" applyAlignment="1" applyProtection="1">
      <alignment horizontal="left" vertical="center" wrapText="1" shrinkToFit="1"/>
      <protection locked="0"/>
    </xf>
    <xf numFmtId="0" fontId="9" fillId="0" borderId="0" xfId="0" applyFont="1" applyFill="1" applyBorder="1" applyAlignment="1" applyProtection="1">
      <alignment horizontal="left" vertical="center" wrapText="1" shrinkToFit="1"/>
      <protection locked="0"/>
    </xf>
    <xf numFmtId="0" fontId="9" fillId="0" borderId="6" xfId="0" applyFont="1" applyFill="1" applyBorder="1" applyAlignment="1" applyProtection="1">
      <alignment horizontal="left" vertical="center" wrapText="1" shrinkToFit="1"/>
      <protection locked="0"/>
    </xf>
    <xf numFmtId="0" fontId="9" fillId="0" borderId="9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12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8"/>
  <sheetViews>
    <sheetView tabSelected="1" view="pageBreakPreview" zoomScaleSheetLayoutView="100" workbookViewId="0">
      <selection activeCell="AA6" sqref="AA6"/>
    </sheetView>
  </sheetViews>
  <sheetFormatPr defaultColWidth="9" defaultRowHeight="14.25" x14ac:dyDescent="0.1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 x14ac:dyDescent="0.15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5"/>
      <c r="Q1" s="38" t="s">
        <v>42</v>
      </c>
      <c r="R1" s="38"/>
      <c r="S1" s="38"/>
      <c r="T1" s="38"/>
      <c r="U1" s="38"/>
      <c r="V1" s="38"/>
      <c r="W1" s="38"/>
      <c r="X1" s="38"/>
    </row>
    <row r="2" spans="1:24" ht="27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 t="s">
        <v>24</v>
      </c>
      <c r="S2" s="22"/>
      <c r="T2" s="22"/>
      <c r="U2" s="22"/>
      <c r="V2" s="22"/>
      <c r="W2" s="22"/>
      <c r="X2" s="22" t="s">
        <v>36</v>
      </c>
    </row>
    <row r="3" spans="1:24" ht="32.25" customHeight="1" x14ac:dyDescent="0.15">
      <c r="A3" s="39" t="s">
        <v>0</v>
      </c>
      <c r="B3" s="39"/>
      <c r="C3" s="26" t="s">
        <v>3</v>
      </c>
      <c r="D3" s="40" t="s">
        <v>12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 t="s">
        <v>13</v>
      </c>
      <c r="P3" s="41"/>
      <c r="Q3" s="41"/>
      <c r="R3" s="41"/>
      <c r="S3" s="41"/>
      <c r="T3" s="41"/>
      <c r="U3" s="41"/>
      <c r="V3" s="27" t="s">
        <v>37</v>
      </c>
      <c r="W3" s="27" t="s">
        <v>5</v>
      </c>
      <c r="X3" s="28" t="s">
        <v>27</v>
      </c>
    </row>
    <row r="4" spans="1:24" ht="36.75" customHeight="1" x14ac:dyDescent="0.15">
      <c r="A4" s="42">
        <v>1</v>
      </c>
      <c r="B4" s="42"/>
      <c r="C4" s="29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0" t="str">
        <f>IFERROR(VLOOKUP($O4,データ!$A$3:$B$28,2,FALSE),"")</f>
        <v/>
      </c>
      <c r="W4" s="31"/>
      <c r="X4" s="32" t="str">
        <f t="shared" ref="X4:X12" si="0">IFERROR(V4*W4,"")</f>
        <v/>
      </c>
    </row>
    <row r="5" spans="1:24" ht="36.75" customHeight="1" x14ac:dyDescent="0.15">
      <c r="A5" s="42">
        <v>2</v>
      </c>
      <c r="B5" s="42"/>
      <c r="C5" s="29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30" t="str">
        <f>IFERROR(VLOOKUP($O5,データ!$A$3:$B$28,2,FALSE),"")</f>
        <v/>
      </c>
      <c r="W5" s="31"/>
      <c r="X5" s="32" t="str">
        <f t="shared" si="0"/>
        <v/>
      </c>
    </row>
    <row r="6" spans="1:24" ht="36.75" customHeight="1" x14ac:dyDescent="0.15">
      <c r="A6" s="42">
        <v>3</v>
      </c>
      <c r="B6" s="42"/>
      <c r="C6" s="29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30" t="str">
        <f>IFERROR(VLOOKUP($O6,データ!$A$3:$B$28,2,FALSE),"")</f>
        <v/>
      </c>
      <c r="W6" s="31"/>
      <c r="X6" s="32" t="str">
        <f t="shared" si="0"/>
        <v/>
      </c>
    </row>
    <row r="7" spans="1:24" ht="36.75" customHeight="1" x14ac:dyDescent="0.15">
      <c r="A7" s="42">
        <v>4</v>
      </c>
      <c r="B7" s="42"/>
      <c r="C7" s="29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0" t="str">
        <f>IFERROR(VLOOKUP($O7,データ!$A$3:$B$28,2,FALSE),"")</f>
        <v/>
      </c>
      <c r="W7" s="31"/>
      <c r="X7" s="32" t="str">
        <f t="shared" si="0"/>
        <v/>
      </c>
    </row>
    <row r="8" spans="1:24" ht="36.75" customHeight="1" x14ac:dyDescent="0.15">
      <c r="A8" s="42">
        <v>5</v>
      </c>
      <c r="B8" s="42"/>
      <c r="C8" s="29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30" t="str">
        <f>IFERROR(VLOOKUP($O8,データ!$A$3:$B$28,2,FALSE),"")</f>
        <v/>
      </c>
      <c r="W8" s="31"/>
      <c r="X8" s="32" t="str">
        <f t="shared" si="0"/>
        <v/>
      </c>
    </row>
    <row r="9" spans="1:24" ht="36.75" customHeight="1" x14ac:dyDescent="0.15">
      <c r="A9" s="42">
        <v>6</v>
      </c>
      <c r="B9" s="42"/>
      <c r="C9" s="29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30" t="str">
        <f>IFERROR(VLOOKUP($O9,データ!$A$3:$B$28,2,FALSE),"")</f>
        <v/>
      </c>
      <c r="W9" s="31"/>
      <c r="X9" s="32" t="str">
        <f t="shared" si="0"/>
        <v/>
      </c>
    </row>
    <row r="10" spans="1:24" ht="36.75" customHeight="1" x14ac:dyDescent="0.15">
      <c r="A10" s="42">
        <v>7</v>
      </c>
      <c r="B10" s="42"/>
      <c r="C10" s="29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30" t="str">
        <f>IFERROR(VLOOKUP($O10,データ!$A$3:$B$28,2,FALSE),"")</f>
        <v/>
      </c>
      <c r="W10" s="31"/>
      <c r="X10" s="32" t="str">
        <f t="shared" si="0"/>
        <v/>
      </c>
    </row>
    <row r="11" spans="1:24" ht="36.75" customHeight="1" x14ac:dyDescent="0.15">
      <c r="A11" s="42">
        <v>8</v>
      </c>
      <c r="B11" s="42"/>
      <c r="C11" s="29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30" t="str">
        <f>IFERROR(VLOOKUP($O11,データ!$A$3:$B$28,2,FALSE),"")</f>
        <v/>
      </c>
      <c r="W11" s="31"/>
      <c r="X11" s="32" t="str">
        <f t="shared" si="0"/>
        <v/>
      </c>
    </row>
    <row r="12" spans="1:24" ht="36.75" customHeight="1" x14ac:dyDescent="0.15">
      <c r="A12" s="42">
        <v>9</v>
      </c>
      <c r="B12" s="42"/>
      <c r="C12" s="2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33" t="str">
        <f>IFERROR(VLOOKUP($O12,データ!$A$3:$B$28,2,FALSE),"")</f>
        <v/>
      </c>
      <c r="W12" s="31"/>
      <c r="X12" s="32" t="str">
        <f t="shared" si="0"/>
        <v/>
      </c>
    </row>
    <row r="13" spans="1:24" ht="22.5" customHeight="1" x14ac:dyDescent="0.15">
      <c r="A13" s="45"/>
      <c r="B13" s="45"/>
      <c r="C13" s="34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49"/>
      <c r="P13" s="46"/>
      <c r="Q13" s="47"/>
      <c r="R13" s="47"/>
      <c r="S13" s="47"/>
      <c r="T13" s="47"/>
      <c r="U13" s="48"/>
      <c r="V13" s="35"/>
      <c r="W13" s="36" t="s">
        <v>38</v>
      </c>
      <c r="X13" s="37">
        <f>SUM(X4:X12)</f>
        <v>0</v>
      </c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  <mergeCell ref="A9:B9"/>
    <mergeCell ref="D9:N9"/>
    <mergeCell ref="O9:U9"/>
    <mergeCell ref="A10:B10"/>
    <mergeCell ref="D10:N10"/>
    <mergeCell ref="O10:U10"/>
    <mergeCell ref="A7:B7"/>
    <mergeCell ref="D7:N7"/>
    <mergeCell ref="O7:U7"/>
    <mergeCell ref="A8:B8"/>
    <mergeCell ref="D8:N8"/>
    <mergeCell ref="O8:U8"/>
    <mergeCell ref="A5:B5"/>
    <mergeCell ref="D5:N5"/>
    <mergeCell ref="O5:U5"/>
    <mergeCell ref="A6:B6"/>
    <mergeCell ref="D6:N6"/>
    <mergeCell ref="O6:U6"/>
    <mergeCell ref="Q1:X1"/>
    <mergeCell ref="A3:B3"/>
    <mergeCell ref="D3:N3"/>
    <mergeCell ref="O3:U3"/>
    <mergeCell ref="A4:B4"/>
    <mergeCell ref="D4:N4"/>
    <mergeCell ref="O4:U4"/>
  </mergeCells>
  <phoneticPr fontId="1"/>
  <conditionalFormatting sqref="W4:W13">
    <cfRule type="expression" dxfId="11" priority="1" stopIfTrue="1">
      <formula>O4="短期入所"</formula>
    </cfRule>
    <cfRule type="expression" dxfId="10" priority="2" stopIfTrue="1">
      <formula>O4="共同生活援助"</formula>
    </cfRule>
    <cfRule type="expression" dxfId="9" priority="3" stopIfTrue="1">
      <formula>O4="療養介護"</formula>
    </cfRule>
    <cfRule type="expression" dxfId="8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データ!$A$3:$A$28</xm:f>
          </x14:formula1>
          <xm:sqref>O4:U13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8"/>
  <sheetViews>
    <sheetView view="pageBreakPreview" zoomScaleSheetLayoutView="100" workbookViewId="0">
      <selection activeCell="AC5" sqref="AC5"/>
    </sheetView>
  </sheetViews>
  <sheetFormatPr defaultColWidth="9" defaultRowHeight="14.25" x14ac:dyDescent="0.1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 x14ac:dyDescent="0.15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5"/>
      <c r="Q1" s="38" t="s">
        <v>42</v>
      </c>
      <c r="R1" s="38"/>
      <c r="S1" s="38"/>
      <c r="T1" s="38"/>
      <c r="U1" s="38"/>
      <c r="V1" s="38"/>
      <c r="W1" s="38"/>
      <c r="X1" s="38"/>
    </row>
    <row r="2" spans="1:24" ht="27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 t="s">
        <v>24</v>
      </c>
      <c r="S2" s="22"/>
      <c r="T2" s="22"/>
      <c r="U2" s="22"/>
      <c r="V2" s="22"/>
      <c r="W2" s="22"/>
      <c r="X2" s="22" t="s">
        <v>36</v>
      </c>
    </row>
    <row r="3" spans="1:24" ht="32.25" customHeight="1" x14ac:dyDescent="0.15">
      <c r="A3" s="39" t="s">
        <v>0</v>
      </c>
      <c r="B3" s="39"/>
      <c r="C3" s="26" t="s">
        <v>3</v>
      </c>
      <c r="D3" s="40" t="s">
        <v>12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 t="s">
        <v>13</v>
      </c>
      <c r="P3" s="41"/>
      <c r="Q3" s="41"/>
      <c r="R3" s="41"/>
      <c r="S3" s="41"/>
      <c r="T3" s="41"/>
      <c r="U3" s="41"/>
      <c r="V3" s="27" t="s">
        <v>37</v>
      </c>
      <c r="W3" s="27" t="s">
        <v>5</v>
      </c>
      <c r="X3" s="28" t="s">
        <v>27</v>
      </c>
    </row>
    <row r="4" spans="1:24" ht="36.75" customHeight="1" x14ac:dyDescent="0.15">
      <c r="A4" s="42">
        <v>1</v>
      </c>
      <c r="B4" s="42"/>
      <c r="C4" s="29">
        <v>1234567890</v>
      </c>
      <c r="D4" s="43" t="s">
        <v>26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 t="s">
        <v>6</v>
      </c>
      <c r="P4" s="44"/>
      <c r="Q4" s="44"/>
      <c r="R4" s="44"/>
      <c r="S4" s="44"/>
      <c r="T4" s="44"/>
      <c r="U4" s="44"/>
      <c r="V4" s="30">
        <f>IFERROR(VLOOKUP($O4,データ!$A$3:$B$28,2,FALSE),"")</f>
        <v>8900</v>
      </c>
      <c r="W4" s="31">
        <v>20</v>
      </c>
      <c r="X4" s="32">
        <f t="shared" ref="X4:X12" si="0">IFERROR(IF(V4=19500,19500,IF(V4=39000,39000,V4*W4)),"")</f>
        <v>178000</v>
      </c>
    </row>
    <row r="5" spans="1:24" ht="36.75" customHeight="1" x14ac:dyDescent="0.15">
      <c r="A5" s="42">
        <v>2</v>
      </c>
      <c r="B5" s="42"/>
      <c r="C5" s="29">
        <v>9876543210</v>
      </c>
      <c r="D5" s="43" t="s">
        <v>40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 t="s">
        <v>30</v>
      </c>
      <c r="P5" s="44"/>
      <c r="Q5" s="44"/>
      <c r="R5" s="44"/>
      <c r="S5" s="44"/>
      <c r="T5" s="44"/>
      <c r="U5" s="44"/>
      <c r="V5" s="30">
        <f>IFERROR(VLOOKUP($O5,データ!$A$3:$B$28,2,FALSE),"")</f>
        <v>2300</v>
      </c>
      <c r="W5" s="31">
        <v>15</v>
      </c>
      <c r="X5" s="32">
        <f t="shared" si="0"/>
        <v>34500</v>
      </c>
    </row>
    <row r="6" spans="1:24" ht="36.75" customHeight="1" x14ac:dyDescent="0.15">
      <c r="A6" s="42">
        <v>3</v>
      </c>
      <c r="B6" s="42"/>
      <c r="C6" s="29">
        <v>1234987650</v>
      </c>
      <c r="D6" s="43" t="s">
        <v>18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 t="s">
        <v>14</v>
      </c>
      <c r="P6" s="44"/>
      <c r="Q6" s="44"/>
      <c r="R6" s="44"/>
      <c r="S6" s="44"/>
      <c r="T6" s="44"/>
      <c r="U6" s="44"/>
      <c r="V6" s="30">
        <f>IFERROR(VLOOKUP($O6,データ!$A$3:$B$28,2,FALSE),"")</f>
        <v>2300</v>
      </c>
      <c r="W6" s="31">
        <v>15</v>
      </c>
      <c r="X6" s="32">
        <f t="shared" si="0"/>
        <v>34500</v>
      </c>
    </row>
    <row r="7" spans="1:24" ht="36.75" customHeight="1" x14ac:dyDescent="0.15">
      <c r="A7" s="42">
        <v>4</v>
      </c>
      <c r="B7" s="42"/>
      <c r="C7" s="29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0" t="str">
        <f>IFERROR(VLOOKUP($O7,データ!$A$3:$B$28,2,FALSE),"")</f>
        <v/>
      </c>
      <c r="W7" s="31"/>
      <c r="X7" s="32" t="str">
        <f t="shared" si="0"/>
        <v/>
      </c>
    </row>
    <row r="8" spans="1:24" ht="36.75" customHeight="1" x14ac:dyDescent="0.15">
      <c r="A8" s="42">
        <v>5</v>
      </c>
      <c r="B8" s="42"/>
      <c r="C8" s="29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30" t="str">
        <f>IFERROR(VLOOKUP($O8,データ!$A$3:$B$28,2,FALSE),"")</f>
        <v/>
      </c>
      <c r="W8" s="31"/>
      <c r="X8" s="32" t="str">
        <f t="shared" si="0"/>
        <v/>
      </c>
    </row>
    <row r="9" spans="1:24" ht="36.75" customHeight="1" x14ac:dyDescent="0.15">
      <c r="A9" s="42">
        <v>6</v>
      </c>
      <c r="B9" s="42"/>
      <c r="C9" s="29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30" t="str">
        <f>IFERROR(VLOOKUP($O9,データ!$A$3:$B$28,2,FALSE),"")</f>
        <v/>
      </c>
      <c r="W9" s="31"/>
      <c r="X9" s="32" t="str">
        <f t="shared" si="0"/>
        <v/>
      </c>
    </row>
    <row r="10" spans="1:24" ht="36.75" customHeight="1" x14ac:dyDescent="0.15">
      <c r="A10" s="42">
        <v>7</v>
      </c>
      <c r="B10" s="42"/>
      <c r="C10" s="29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30" t="str">
        <f>IFERROR(VLOOKUP($O10,データ!$A$3:$B$28,2,FALSE),"")</f>
        <v/>
      </c>
      <c r="W10" s="31"/>
      <c r="X10" s="32" t="str">
        <f t="shared" si="0"/>
        <v/>
      </c>
    </row>
    <row r="11" spans="1:24" ht="36.75" customHeight="1" x14ac:dyDescent="0.15">
      <c r="A11" s="42">
        <v>8</v>
      </c>
      <c r="B11" s="42"/>
      <c r="C11" s="29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30" t="str">
        <f>IFERROR(VLOOKUP($O11,データ!$A$3:$B$28,2,FALSE),"")</f>
        <v/>
      </c>
      <c r="W11" s="31"/>
      <c r="X11" s="32" t="str">
        <f t="shared" si="0"/>
        <v/>
      </c>
    </row>
    <row r="12" spans="1:24" ht="36.75" customHeight="1" x14ac:dyDescent="0.15">
      <c r="A12" s="42">
        <v>9</v>
      </c>
      <c r="B12" s="42"/>
      <c r="C12" s="2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33" t="str">
        <f>IFERROR(VLOOKUP($O12,データ!$A$3:$B$28,2,FALSE),"")</f>
        <v/>
      </c>
      <c r="W12" s="31"/>
      <c r="X12" s="32" t="str">
        <f t="shared" si="0"/>
        <v/>
      </c>
    </row>
    <row r="13" spans="1:24" ht="22.5" customHeight="1" x14ac:dyDescent="0.15">
      <c r="A13" s="45"/>
      <c r="B13" s="45"/>
      <c r="C13" s="34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49"/>
      <c r="P13" s="46"/>
      <c r="Q13" s="47"/>
      <c r="R13" s="47"/>
      <c r="S13" s="47"/>
      <c r="T13" s="47"/>
      <c r="U13" s="48"/>
      <c r="V13" s="35"/>
      <c r="W13" s="36" t="s">
        <v>38</v>
      </c>
      <c r="X13" s="37" cm="1">
        <f t="array" ref="X13">SUM(IFERROR(X4:X12,0))</f>
        <v>247000</v>
      </c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  <mergeCell ref="A9:B9"/>
    <mergeCell ref="D9:N9"/>
    <mergeCell ref="O9:U9"/>
    <mergeCell ref="A10:B10"/>
    <mergeCell ref="D10:N10"/>
    <mergeCell ref="O10:U10"/>
    <mergeCell ref="A7:B7"/>
    <mergeCell ref="D7:N7"/>
    <mergeCell ref="O7:U7"/>
    <mergeCell ref="A8:B8"/>
    <mergeCell ref="D8:N8"/>
    <mergeCell ref="O8:U8"/>
    <mergeCell ref="A5:B5"/>
    <mergeCell ref="D5:N5"/>
    <mergeCell ref="O5:U5"/>
    <mergeCell ref="A6:B6"/>
    <mergeCell ref="D6:N6"/>
    <mergeCell ref="O6:U6"/>
    <mergeCell ref="Q1:X1"/>
    <mergeCell ref="A3:B3"/>
    <mergeCell ref="D3:N3"/>
    <mergeCell ref="O3:U3"/>
    <mergeCell ref="A4:B4"/>
    <mergeCell ref="D4:N4"/>
    <mergeCell ref="O4:U4"/>
  </mergeCells>
  <phoneticPr fontId="1"/>
  <conditionalFormatting sqref="W4:W13">
    <cfRule type="expression" dxfId="7" priority="1" stopIfTrue="1">
      <formula>O4="短期入所"</formula>
    </cfRule>
    <cfRule type="expression" dxfId="6" priority="2" stopIfTrue="1">
      <formula>O4="共同生活援助"</formula>
    </cfRule>
    <cfRule type="expression" dxfId="5" priority="3" stopIfTrue="1">
      <formula>O4="療養介護"</formula>
    </cfRule>
    <cfRule type="expression" dxfId="4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データ!$A$3:$A$28</xm:f>
          </x14:formula1>
          <xm:sqref>O4:U13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A21" sqref="A21"/>
    </sheetView>
  </sheetViews>
  <sheetFormatPr defaultRowHeight="13.5" x14ac:dyDescent="0.15"/>
  <cols>
    <col min="1" max="1" width="49.25" customWidth="1"/>
    <col min="2" max="2" width="29.375" customWidth="1"/>
  </cols>
  <sheetData>
    <row r="2" spans="1:2" x14ac:dyDescent="0.15">
      <c r="B2" t="s">
        <v>1</v>
      </c>
    </row>
    <row r="3" spans="1:2" x14ac:dyDescent="0.15">
      <c r="A3" s="17" t="s">
        <v>4</v>
      </c>
      <c r="B3" s="19">
        <v>8900</v>
      </c>
    </row>
    <row r="4" spans="1:2" x14ac:dyDescent="0.15">
      <c r="A4" s="17" t="s">
        <v>8</v>
      </c>
      <c r="B4" s="19">
        <v>8900</v>
      </c>
    </row>
    <row r="5" spans="1:2" x14ac:dyDescent="0.15">
      <c r="A5" s="17" t="s">
        <v>7</v>
      </c>
      <c r="B5" s="19">
        <v>8900</v>
      </c>
    </row>
    <row r="6" spans="1:2" x14ac:dyDescent="0.15">
      <c r="A6" s="17" t="s">
        <v>6</v>
      </c>
      <c r="B6" s="19">
        <v>8900</v>
      </c>
    </row>
    <row r="7" spans="1:2" x14ac:dyDescent="0.15">
      <c r="A7" s="17" t="s">
        <v>9</v>
      </c>
      <c r="B7" s="19">
        <v>8900</v>
      </c>
    </row>
    <row r="8" spans="1:2" x14ac:dyDescent="0.15">
      <c r="A8" s="17" t="s">
        <v>10</v>
      </c>
      <c r="B8" s="19">
        <v>8900</v>
      </c>
    </row>
    <row r="9" spans="1:2" x14ac:dyDescent="0.15">
      <c r="A9" s="17" t="s">
        <v>15</v>
      </c>
      <c r="B9" s="19">
        <v>8900</v>
      </c>
    </row>
    <row r="10" spans="1:2" x14ac:dyDescent="0.15">
      <c r="A10" s="17" t="s">
        <v>16</v>
      </c>
      <c r="B10" s="19">
        <v>8900</v>
      </c>
    </row>
    <row r="11" spans="1:2" x14ac:dyDescent="0.15">
      <c r="A11" s="17" t="s">
        <v>19</v>
      </c>
      <c r="B11" s="19">
        <v>8900</v>
      </c>
    </row>
    <row r="12" spans="1:2" x14ac:dyDescent="0.15">
      <c r="A12" s="17" t="s">
        <v>17</v>
      </c>
      <c r="B12" s="19">
        <v>8900</v>
      </c>
    </row>
    <row r="13" spans="1:2" x14ac:dyDescent="0.15">
      <c r="A13" s="17" t="s">
        <v>20</v>
      </c>
      <c r="B13" s="19">
        <v>8900</v>
      </c>
    </row>
    <row r="14" spans="1:2" x14ac:dyDescent="0.15">
      <c r="A14" s="17" t="s">
        <v>22</v>
      </c>
      <c r="B14" s="19">
        <v>8900</v>
      </c>
    </row>
    <row r="15" spans="1:2" x14ac:dyDescent="0.15">
      <c r="A15" s="17" t="s">
        <v>23</v>
      </c>
      <c r="B15" s="19">
        <v>8900</v>
      </c>
    </row>
    <row r="16" spans="1:2" x14ac:dyDescent="0.15">
      <c r="A16" s="17" t="s">
        <v>11</v>
      </c>
      <c r="B16" s="19">
        <v>17800</v>
      </c>
    </row>
    <row r="17" spans="1:2" x14ac:dyDescent="0.15">
      <c r="A17" s="18" t="s">
        <v>14</v>
      </c>
      <c r="B17" s="20">
        <v>2300</v>
      </c>
    </row>
    <row r="18" spans="1:2" x14ac:dyDescent="0.15">
      <c r="A18" s="18" t="s">
        <v>25</v>
      </c>
      <c r="B18" s="20">
        <v>2300</v>
      </c>
    </row>
    <row r="19" spans="1:2" x14ac:dyDescent="0.15">
      <c r="A19" s="18" t="s">
        <v>28</v>
      </c>
      <c r="B19" s="20">
        <v>2300</v>
      </c>
    </row>
    <row r="20" spans="1:2" x14ac:dyDescent="0.15">
      <c r="A20" s="18" t="s">
        <v>30</v>
      </c>
      <c r="B20" s="20">
        <v>2300</v>
      </c>
    </row>
    <row r="21" spans="1:2" x14ac:dyDescent="0.15">
      <c r="A21" s="18" t="s">
        <v>33</v>
      </c>
      <c r="B21" s="20">
        <v>2300</v>
      </c>
    </row>
    <row r="22" spans="1:2" x14ac:dyDescent="0.15">
      <c r="A22" s="18" t="s">
        <v>31</v>
      </c>
      <c r="B22" s="20">
        <v>2300</v>
      </c>
    </row>
    <row r="23" spans="1:2" x14ac:dyDescent="0.15">
      <c r="A23" s="18" t="s">
        <v>2</v>
      </c>
      <c r="B23" s="20">
        <v>2300</v>
      </c>
    </row>
    <row r="24" spans="1:2" x14ac:dyDescent="0.15">
      <c r="A24" s="18" t="s">
        <v>29</v>
      </c>
      <c r="B24" s="20">
        <v>2300</v>
      </c>
    </row>
    <row r="25" spans="1:2" x14ac:dyDescent="0.15">
      <c r="A25" s="18" t="s">
        <v>21</v>
      </c>
      <c r="B25" s="20">
        <v>2300</v>
      </c>
    </row>
    <row r="26" spans="1:2" x14ac:dyDescent="0.15">
      <c r="A26" s="18" t="s">
        <v>32</v>
      </c>
      <c r="B26" s="20">
        <v>2300</v>
      </c>
    </row>
    <row r="27" spans="1:2" x14ac:dyDescent="0.15">
      <c r="A27" s="18" t="s">
        <v>34</v>
      </c>
      <c r="B27" s="20">
        <v>4600</v>
      </c>
    </row>
    <row r="28" spans="1:2" x14ac:dyDescent="0.15">
      <c r="A28" s="18" t="s">
        <v>35</v>
      </c>
      <c r="B28" s="20">
        <v>4600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view="pageBreakPreview" zoomScaleSheetLayoutView="100" workbookViewId="0">
      <selection activeCell="Q20" sqref="Q20"/>
    </sheetView>
  </sheetViews>
  <sheetFormatPr defaultColWidth="9" defaultRowHeight="14.25" x14ac:dyDescent="0.1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 x14ac:dyDescent="0.15">
      <c r="A1" s="21" t="s">
        <v>41</v>
      </c>
      <c r="B1" s="21"/>
      <c r="C1" s="21"/>
      <c r="D1" s="21"/>
      <c r="E1" s="21"/>
      <c r="F1" s="2"/>
      <c r="G1" s="4"/>
      <c r="H1" s="4"/>
      <c r="I1" s="4"/>
      <c r="J1" s="4"/>
      <c r="K1" s="4"/>
      <c r="L1" s="4"/>
      <c r="M1" s="4"/>
      <c r="N1" s="4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27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24</v>
      </c>
      <c r="S2" s="2"/>
      <c r="T2" s="2"/>
      <c r="U2" s="2"/>
      <c r="W2" s="2"/>
    </row>
    <row r="3" spans="1:24" ht="32.25" customHeight="1" x14ac:dyDescent="0.15">
      <c r="A3" s="53" t="s">
        <v>0</v>
      </c>
      <c r="B3" s="53"/>
      <c r="C3" s="5" t="s">
        <v>3</v>
      </c>
      <c r="D3" s="54" t="s">
        <v>12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 t="s">
        <v>13</v>
      </c>
      <c r="P3" s="55"/>
      <c r="Q3" s="55"/>
      <c r="R3" s="55"/>
      <c r="S3" s="55"/>
      <c r="T3" s="55"/>
      <c r="U3" s="55"/>
      <c r="V3" s="8" t="s">
        <v>37</v>
      </c>
      <c r="W3" s="8" t="s">
        <v>5</v>
      </c>
      <c r="X3" s="14" t="s">
        <v>27</v>
      </c>
    </row>
    <row r="4" spans="1:24" ht="36.75" customHeight="1" x14ac:dyDescent="0.15">
      <c r="A4" s="56"/>
      <c r="B4" s="56"/>
      <c r="C4" s="6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9" t="str">
        <f>IFERROR(VLOOKUP($O4,データ!$A$3:$B$28,2,FALSE),"")</f>
        <v/>
      </c>
      <c r="W4" s="12"/>
      <c r="X4" s="15" t="str">
        <f t="shared" ref="X4:X12" si="0">IFERROR(V4*W4,"")</f>
        <v/>
      </c>
    </row>
    <row r="5" spans="1:24" ht="36.75" customHeight="1" x14ac:dyDescent="0.15">
      <c r="A5" s="56"/>
      <c r="B5" s="56"/>
      <c r="C5" s="6"/>
      <c r="D5" s="5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9" t="str">
        <f>IFERROR(VLOOKUP($O5,データ!$A$3:$B$28,2,FALSE),"")</f>
        <v/>
      </c>
      <c r="W5" s="12"/>
      <c r="X5" s="15" t="str">
        <f t="shared" si="0"/>
        <v/>
      </c>
    </row>
    <row r="6" spans="1:24" ht="36.75" customHeight="1" x14ac:dyDescent="0.15">
      <c r="A6" s="56"/>
      <c r="B6" s="56"/>
      <c r="C6" s="6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9" t="str">
        <f>IFERROR(VLOOKUP($O6,データ!$A$3:$B$28,2,FALSE),"")</f>
        <v/>
      </c>
      <c r="W6" s="12"/>
      <c r="X6" s="15" t="str">
        <f t="shared" si="0"/>
        <v/>
      </c>
    </row>
    <row r="7" spans="1:24" ht="36.75" customHeight="1" x14ac:dyDescent="0.15">
      <c r="A7" s="56"/>
      <c r="B7" s="56"/>
      <c r="C7" s="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9" t="str">
        <f>IFERROR(VLOOKUP($O7,データ!$A$3:$B$28,2,FALSE),"")</f>
        <v/>
      </c>
      <c r="W7" s="12"/>
      <c r="X7" s="15" t="str">
        <f t="shared" si="0"/>
        <v/>
      </c>
    </row>
    <row r="8" spans="1:24" ht="36.75" customHeight="1" x14ac:dyDescent="0.15">
      <c r="A8" s="56"/>
      <c r="B8" s="56"/>
      <c r="C8" s="6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9" t="str">
        <f>IFERROR(VLOOKUP($O8,データ!$A$3:$B$28,2,FALSE),"")</f>
        <v/>
      </c>
      <c r="W8" s="12"/>
      <c r="X8" s="15" t="str">
        <f t="shared" si="0"/>
        <v/>
      </c>
    </row>
    <row r="9" spans="1:24" ht="36.75" customHeight="1" x14ac:dyDescent="0.15">
      <c r="A9" s="56"/>
      <c r="B9" s="56"/>
      <c r="C9" s="6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9" t="str">
        <f>IFERROR(VLOOKUP($O9,データ!$A$3:$B$28,2,FALSE),"")</f>
        <v/>
      </c>
      <c r="W9" s="12"/>
      <c r="X9" s="15" t="str">
        <f t="shared" si="0"/>
        <v/>
      </c>
    </row>
    <row r="10" spans="1:24" ht="36.75" customHeight="1" x14ac:dyDescent="0.15">
      <c r="A10" s="56"/>
      <c r="B10" s="56"/>
      <c r="C10" s="6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9" t="str">
        <f>IFERROR(VLOOKUP($O10,データ!$A$3:$B$28,2,FALSE),"")</f>
        <v/>
      </c>
      <c r="W10" s="12"/>
      <c r="X10" s="15" t="str">
        <f t="shared" si="0"/>
        <v/>
      </c>
    </row>
    <row r="11" spans="1:24" ht="36.75" customHeight="1" x14ac:dyDescent="0.15">
      <c r="A11" s="56"/>
      <c r="B11" s="56"/>
      <c r="C11" s="6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9" t="str">
        <f>IFERROR(VLOOKUP($O11,データ!$A$3:$B$28,2,FALSE),"")</f>
        <v/>
      </c>
      <c r="W11" s="12"/>
      <c r="X11" s="15" t="str">
        <f t="shared" si="0"/>
        <v/>
      </c>
    </row>
    <row r="12" spans="1:24" ht="36.75" customHeight="1" x14ac:dyDescent="0.15">
      <c r="A12" s="56"/>
      <c r="B12" s="56"/>
      <c r="C12" s="6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10" t="str">
        <f>IFERROR(VLOOKUP($O12,データ!$A$3:$B$28,2,FALSE),"")</f>
        <v/>
      </c>
      <c r="W12" s="12"/>
      <c r="X12" s="15" t="str">
        <f t="shared" si="0"/>
        <v/>
      </c>
    </row>
    <row r="13" spans="1:24" ht="22.5" customHeight="1" x14ac:dyDescent="0.15">
      <c r="A13" s="59"/>
      <c r="B13" s="59"/>
      <c r="C13" s="7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3"/>
      <c r="P13" s="60"/>
      <c r="Q13" s="61"/>
      <c r="R13" s="61"/>
      <c r="S13" s="61"/>
      <c r="T13" s="61"/>
      <c r="U13" s="62"/>
      <c r="V13" s="11"/>
      <c r="W13" s="13" t="s">
        <v>39</v>
      </c>
      <c r="X13" s="16"/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  <mergeCell ref="A9:B9"/>
    <mergeCell ref="D9:N9"/>
    <mergeCell ref="O9:U9"/>
    <mergeCell ref="A10:B10"/>
    <mergeCell ref="D10:N10"/>
    <mergeCell ref="O10:U10"/>
    <mergeCell ref="A7:B7"/>
    <mergeCell ref="D7:N7"/>
    <mergeCell ref="O7:U7"/>
    <mergeCell ref="A8:B8"/>
    <mergeCell ref="D8:N8"/>
    <mergeCell ref="O8:U8"/>
    <mergeCell ref="A5:B5"/>
    <mergeCell ref="D5:N5"/>
    <mergeCell ref="O5:U5"/>
    <mergeCell ref="A6:B6"/>
    <mergeCell ref="D6:N6"/>
    <mergeCell ref="O6:U6"/>
    <mergeCell ref="O1:X1"/>
    <mergeCell ref="A3:B3"/>
    <mergeCell ref="D3:N3"/>
    <mergeCell ref="O3:U3"/>
    <mergeCell ref="A4:B4"/>
    <mergeCell ref="D4:N4"/>
    <mergeCell ref="O4:U4"/>
  </mergeCells>
  <phoneticPr fontId="1"/>
  <conditionalFormatting sqref="W4:W13">
    <cfRule type="expression" dxfId="3" priority="1" stopIfTrue="1">
      <formula>O4="短期入所"</formula>
    </cfRule>
    <cfRule type="expression" dxfId="2" priority="2" stopIfTrue="1">
      <formula>O4="共同生活援助"</formula>
    </cfRule>
    <cfRule type="expression" dxfId="1" priority="3" stopIfTrue="1">
      <formula>O4="療養介護"</formula>
    </cfRule>
    <cfRule type="expression" dxfId="0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データ!$A$3:$A$28</xm:f>
          </x14:formula1>
          <xm:sqref>O4:U13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補助対象事業所等調書（様式1-2）</vt:lpstr>
      <vt:lpstr>記載例</vt:lpstr>
      <vt:lpstr>データ</vt:lpstr>
      <vt:lpstr>補助対象事業所等調書（様式1-2） (要綱起案用)</vt:lpstr>
      <vt:lpstr>記載例!Print_Area</vt:lpstr>
      <vt:lpstr>'補助対象事業所等調書（様式1-2）'!Print_Area</vt:lpstr>
      <vt:lpstr>'補助対象事業所等調書（様式1-2） (要綱起案用)'!Print_Area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川堰　友太</cp:lastModifiedBy>
  <cp:lastPrinted>2024-01-10T06:54:58Z</cp:lastPrinted>
  <dcterms:created xsi:type="dcterms:W3CDTF">2010-03-05T00:28:58Z</dcterms:created>
  <dcterms:modified xsi:type="dcterms:W3CDTF">2025-04-01T23:44:05Z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2025-03-20T23:59:10Z</vt:filetime>
  </property>
</Properties>
</file>