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877"/>
  </bookViews>
  <sheets>
    <sheet name="補助対象事業所等調書（様式２）" sheetId="45" r:id="rId1"/>
    <sheet name="データ" sheetId="42" r:id="rId2"/>
  </sheets>
  <definedNames>
    <definedName name="_xlnm.Print_Area" localSheetId="0">'補助対象事業所等調書（様式２）'!$A$1:$Y$27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富山市</author>
    <author>花房　直輝</author>
    <author>阪口　拓也</author>
  </authors>
  <commentList>
    <comment ref="N4" authorId="0">
      <text>
        <r>
          <rPr>
            <b/>
            <sz val="9"/>
            <color indexed="81"/>
            <rFont val="BIZ UDゴシック"/>
          </rPr>
          <t>プルダウンより選択してください。</t>
        </r>
      </text>
    </comment>
    <comment ref="U4" authorId="1">
      <text>
        <r>
          <rPr>
            <b/>
            <sz val="9"/>
            <color indexed="81"/>
            <rFont val="BIZ UDゴシック"/>
          </rPr>
          <t>定員を入力してください。</t>
        </r>
      </text>
    </comment>
    <comment ref="Q1" authorId="2">
      <text>
        <r>
          <rPr>
            <sz val="12"/>
            <color auto="1"/>
            <rFont val="BIZ UDゴシック"/>
          </rPr>
          <t>長寿福祉課へ提出される際には、養護老人ホーム、軽費老人ホーム、有料老人ホーム、サービス付き高齢者向け住宅分のみ記載ください。
●介護保険事業所分は介護保険課へ提出してください。
●障害福祉サービス事業所分は障害福祉課へ提出してください。</t>
        </r>
        <r>
          <rPr>
            <sz val="11"/>
            <color auto="1"/>
            <rFont val="ＭＳ Ｐゴシック"/>
          </rPr>
          <t xml:space="preserve">
</t>
        </r>
      </text>
    </comment>
    <comment ref="U6" authorId="2">
      <text>
        <r>
          <rPr>
            <sz val="11"/>
            <color rgb="FFFF0000"/>
            <rFont val="BIZ UDゴシック"/>
          </rPr>
          <t>◎特定施設入居者生活介護の定員を含めて申請ください。特定施設分は、介護保険課へ申請ができません。</t>
        </r>
        <r>
          <rPr>
            <sz val="11"/>
            <color auto="1"/>
            <rFont val="BIZ UDゴシック"/>
          </rPr>
          <t xml:space="preserve">
例１：定員30名の有料老人ホームで、
　　　有料分（住宅型）の定員が20名
　　　特定施設分の定員が10名の施設の場合
　　  30名で申請ください。
例２：定員30名のサービス付き高齢者向け住宅で、
　　　サ高住分の定員＝特定施設分の定員の施設の場合
　　　30名で申請ください。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<sst xmlns="http://schemas.openxmlformats.org/spreadsheetml/2006/main" xmlns:r="http://schemas.openxmlformats.org/officeDocument/2006/relationships" count="62" uniqueCount="62">
  <si>
    <t>定期巡回・随時対応型訪問介護看護（介護）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rPh sb="17" eb="19">
      <t>カイゴ</t>
    </rPh>
    <phoneticPr fontId="1"/>
  </si>
  <si>
    <t>№</t>
  </si>
  <si>
    <t>自立訓練（機能訓練）（障害）</t>
    <rPh sb="0" eb="4">
      <t>ジリツクンレン</t>
    </rPh>
    <rPh sb="5" eb="9">
      <t>キノウクンレン</t>
    </rPh>
    <rPh sb="11" eb="13">
      <t>ショウガイ</t>
    </rPh>
    <phoneticPr fontId="1"/>
  </si>
  <si>
    <t>定員</t>
    <rPh sb="0" eb="2">
      <t>テイイン</t>
    </rPh>
    <phoneticPr fontId="1"/>
  </si>
  <si>
    <t>短期入所生活介護（介護）</t>
    <rPh sb="0" eb="4">
      <t>タンキニュウショ</t>
    </rPh>
    <rPh sb="4" eb="6">
      <t>セイカツ</t>
    </rPh>
    <rPh sb="6" eb="8">
      <t>カイゴ</t>
    </rPh>
    <rPh sb="9" eb="11">
      <t>カイゴ</t>
    </rPh>
    <phoneticPr fontId="1"/>
  </si>
  <si>
    <t>介護老人福祉施設（介護）</t>
    <rPh sb="0" eb="4">
      <t>カイゴロウジン</t>
    </rPh>
    <rPh sb="4" eb="8">
      <t>フクシシセツ</t>
    </rPh>
    <rPh sb="9" eb="11">
      <t>カイゴ</t>
    </rPh>
    <phoneticPr fontId="1"/>
  </si>
  <si>
    <t>地域密着型介護老人福祉施設入所生活介護（介護）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9">
      <t>セイカツカイゴ</t>
    </rPh>
    <rPh sb="20" eb="22">
      <t>カイゴ</t>
    </rPh>
    <phoneticPr fontId="1"/>
  </si>
  <si>
    <t>認知症対応型共同生活介護（介護）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rPh sb="13" eb="15">
      <t>カイゴ</t>
    </rPh>
    <phoneticPr fontId="1"/>
  </si>
  <si>
    <t>食材料費</t>
    <rPh sb="0" eb="4">
      <t>ショクザイリョウヒ</t>
    </rPh>
    <phoneticPr fontId="1"/>
  </si>
  <si>
    <t>介護老人保健施設（介護）</t>
    <rPh sb="0" eb="4">
      <t>カイゴロウジン</t>
    </rPh>
    <rPh sb="4" eb="6">
      <t>ホケン</t>
    </rPh>
    <rPh sb="6" eb="8">
      <t>シセツ</t>
    </rPh>
    <rPh sb="9" eb="11">
      <t>カイゴ</t>
    </rPh>
    <phoneticPr fontId="1"/>
  </si>
  <si>
    <t>介護医療院（介護）</t>
    <rPh sb="0" eb="4">
      <t>カイゴイリョウ</t>
    </rPh>
    <rPh sb="4" eb="5">
      <t>イン</t>
    </rPh>
    <rPh sb="6" eb="8">
      <t>カイゴ</t>
    </rPh>
    <phoneticPr fontId="1"/>
  </si>
  <si>
    <t>救護施設（生保）</t>
    <rPh sb="0" eb="4">
      <t>キュウゴシセツ</t>
    </rPh>
    <rPh sb="5" eb="7">
      <t>セイホ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</si>
  <si>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</si>
  <si>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サービス種別</t>
    <rPh sb="4" eb="6">
      <t>シュベツ</t>
    </rPh>
    <phoneticPr fontId="1"/>
  </si>
  <si>
    <t>通所介護（介護）</t>
    <rPh sb="0" eb="4">
      <t>ツウショカイゴ</t>
    </rPh>
    <rPh sb="5" eb="7">
      <t>カイゴ</t>
    </rPh>
    <phoneticPr fontId="1"/>
  </si>
  <si>
    <t>養護老人ホーム（老人）</t>
    <rPh sb="0" eb="2">
      <t>ヨウゴ</t>
    </rPh>
    <rPh sb="2" eb="4">
      <t>ロウジン</t>
    </rPh>
    <rPh sb="8" eb="10">
      <t>ロウジン</t>
    </rPh>
    <phoneticPr fontId="1"/>
  </si>
  <si>
    <t>軽費老人ホーム（老人）</t>
    <rPh sb="0" eb="2">
      <t>ケイヒ</t>
    </rPh>
    <rPh sb="2" eb="4">
      <t>ロウジン</t>
    </rPh>
    <rPh sb="8" eb="10">
      <t>ロウジン</t>
    </rPh>
    <phoneticPr fontId="1"/>
  </si>
  <si>
    <t>介護予防支援（介護）（地域包括支援センターが指定を受けているもの）</t>
    <rPh sb="0" eb="6">
      <t>カイゴヨボウシエン</t>
    </rPh>
    <rPh sb="7" eb="9">
      <t>カイゴ</t>
    </rPh>
    <phoneticPr fontId="1"/>
  </si>
  <si>
    <t>居宅介護支援（介護）</t>
    <rPh sb="0" eb="4">
      <t>キョタクカイゴ</t>
    </rPh>
    <rPh sb="4" eb="6">
      <t>シエン</t>
    </rPh>
    <rPh sb="7" eb="9">
      <t>カイゴ</t>
    </rPh>
    <phoneticPr fontId="1"/>
  </si>
  <si>
    <t>施設入所支援（障害）</t>
    <rPh sb="0" eb="2">
      <t>シセツ</t>
    </rPh>
    <rPh sb="2" eb="6">
      <t>ニュウショシエン</t>
    </rPh>
    <rPh sb="7" eb="9">
      <t>ショウガイ</t>
    </rPh>
    <phoneticPr fontId="1"/>
  </si>
  <si>
    <t>有料老人ホーム（老人）（サービス付き高齢者向け住宅を含む）</t>
    <rPh sb="0" eb="2">
      <t>ユウリョウ</t>
    </rPh>
    <rPh sb="2" eb="4">
      <t>ロウジン</t>
    </rPh>
    <rPh sb="8" eb="10">
      <t>ロウジン</t>
    </rPh>
    <rPh sb="16" eb="17">
      <t>ツ</t>
    </rPh>
    <rPh sb="18" eb="22">
      <t>コウレイシャム</t>
    </rPh>
    <rPh sb="23" eb="25">
      <t>ジュウタク</t>
    </rPh>
    <rPh sb="26" eb="27">
      <t>フク</t>
    </rPh>
    <phoneticPr fontId="1"/>
  </si>
  <si>
    <t>療養介護（障害）</t>
    <rPh sb="0" eb="4">
      <t>リョウヨウカイゴ</t>
    </rPh>
    <rPh sb="5" eb="7">
      <t>ショウガイ</t>
    </rPh>
    <phoneticPr fontId="1"/>
  </si>
  <si>
    <t>夜間対応型訪問介護（介護）</t>
    <rPh sb="0" eb="4">
      <t>ヤカンタイオウ</t>
    </rPh>
    <rPh sb="4" eb="5">
      <t>ガタ</t>
    </rPh>
    <rPh sb="5" eb="9">
      <t>ホウモンカイゴ</t>
    </rPh>
    <rPh sb="10" eb="12">
      <t>カイゴ</t>
    </rPh>
    <phoneticPr fontId="1"/>
  </si>
  <si>
    <t>就労移行支援（障害）</t>
    <rPh sb="0" eb="6">
      <t>シュウロウイコウシエン</t>
    </rPh>
    <rPh sb="7" eb="9">
      <t>ショウガイ</t>
    </rPh>
    <phoneticPr fontId="1"/>
  </si>
  <si>
    <t>共同生活援助（障害）</t>
    <rPh sb="0" eb="2">
      <t>キョウドウ</t>
    </rPh>
    <rPh sb="2" eb="4">
      <t>セイカツ</t>
    </rPh>
    <rPh sb="4" eb="6">
      <t>エンジョ</t>
    </rPh>
    <rPh sb="7" eb="9">
      <t>ショウガイ</t>
    </rPh>
    <phoneticPr fontId="1"/>
  </si>
  <si>
    <t>短期入所（障害）</t>
    <rPh sb="0" eb="4">
      <t>タンキニュウショ</t>
    </rPh>
    <rPh sb="5" eb="7">
      <t>ショウガイ</t>
    </rPh>
    <phoneticPr fontId="1"/>
  </si>
  <si>
    <t>　</t>
  </si>
  <si>
    <t>地域密着型通所介護（介護）</t>
    <rPh sb="0" eb="5">
      <t>チイキミッチャクガタ</t>
    </rPh>
    <rPh sb="5" eb="7">
      <t>ツウショ</t>
    </rPh>
    <rPh sb="7" eb="9">
      <t>カイゴ</t>
    </rPh>
    <rPh sb="10" eb="12">
      <t>カイゴ</t>
    </rPh>
    <phoneticPr fontId="1"/>
  </si>
  <si>
    <t>支給金額</t>
    <rPh sb="0" eb="4">
      <t>シキュウキンガク</t>
    </rPh>
    <phoneticPr fontId="1"/>
  </si>
  <si>
    <t>認知症対応型通所介護（介護）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カイゴ</t>
    </rPh>
    <phoneticPr fontId="1"/>
  </si>
  <si>
    <t>自立訓練（生活訓練）（障害）</t>
    <rPh sb="0" eb="4">
      <t>ジリツクンレン</t>
    </rPh>
    <rPh sb="5" eb="9">
      <t>セイカツクンレン</t>
    </rPh>
    <rPh sb="11" eb="13">
      <t>ショウガイ</t>
    </rPh>
    <phoneticPr fontId="1"/>
  </si>
  <si>
    <t>小規模多機能型居宅介護（介護）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phoneticPr fontId="1"/>
  </si>
  <si>
    <t>生活介護（障害）</t>
    <rPh sb="0" eb="2">
      <t>セイカツ</t>
    </rPh>
    <rPh sb="2" eb="4">
      <t>カイゴ</t>
    </rPh>
    <rPh sb="5" eb="7">
      <t>ショウガイ</t>
    </rPh>
    <phoneticPr fontId="1"/>
  </si>
  <si>
    <t>計画相談支援（障害）</t>
    <rPh sb="7" eb="9">
      <t>ショウガイ</t>
    </rPh>
    <phoneticPr fontId="1"/>
  </si>
  <si>
    <t>就労継続支援（障害）</t>
    <rPh sb="0" eb="6">
      <t>シュウロウケイゾクシエン</t>
    </rPh>
    <rPh sb="7" eb="9">
      <t>ショウガイ</t>
    </rPh>
    <phoneticPr fontId="1"/>
  </si>
  <si>
    <t>訪問介護（介護）</t>
    <rPh sb="0" eb="4">
      <t>ホウモンカイゴ</t>
    </rPh>
    <rPh sb="5" eb="7">
      <t>カイゴ</t>
    </rPh>
    <phoneticPr fontId="1"/>
  </si>
  <si>
    <t>看護小規模多機能型居宅介護（介護）</t>
    <rPh sb="0" eb="2">
      <t>カンゴ</t>
    </rPh>
    <rPh sb="2" eb="13">
      <t>ショウキボタキノウガタキョタクカイゴ</t>
    </rPh>
    <rPh sb="14" eb="16">
      <t>カイゴ</t>
    </rPh>
    <phoneticPr fontId="1"/>
  </si>
  <si>
    <t>訪問入浴介護（介護）</t>
    <rPh sb="0" eb="2">
      <t>ホウモン</t>
    </rPh>
    <rPh sb="2" eb="6">
      <t>ニュウヨクカイゴ</t>
    </rPh>
    <rPh sb="7" eb="9">
      <t>カイゴ</t>
    </rPh>
    <phoneticPr fontId="1"/>
  </si>
  <si>
    <t>訪問看護（介護）</t>
    <rPh sb="0" eb="4">
      <t>ホウモンカンゴ</t>
    </rPh>
    <rPh sb="5" eb="7">
      <t>カイゴ</t>
    </rPh>
    <phoneticPr fontId="1"/>
  </si>
  <si>
    <t>合計</t>
    <rPh sb="0" eb="2">
      <t>ゴウケイ</t>
    </rPh>
    <phoneticPr fontId="1"/>
  </si>
  <si>
    <t>食事の提供</t>
    <rPh sb="0" eb="2">
      <t>ショクジ</t>
    </rPh>
    <rPh sb="3" eb="5">
      <t>テイキョウ</t>
    </rPh>
    <phoneticPr fontId="1"/>
  </si>
  <si>
    <t>光熱費・燃料費分</t>
    <rPh sb="0" eb="3">
      <t>コウネツヒ</t>
    </rPh>
    <rPh sb="4" eb="8">
      <t>ネンリョウヒブン</t>
    </rPh>
    <phoneticPr fontId="1"/>
  </si>
  <si>
    <t>食材料費分</t>
    <rPh sb="0" eb="5">
      <t>ショクザイリョウヒブン</t>
    </rPh>
    <phoneticPr fontId="1"/>
  </si>
  <si>
    <t>燃料費・光熱費</t>
    <rPh sb="0" eb="3">
      <t>ネンリョウヒ</t>
    </rPh>
    <rPh sb="4" eb="7">
      <t>コウネツヒ</t>
    </rPh>
    <phoneticPr fontId="1"/>
  </si>
  <si>
    <t>地域活動支援センター（Ⅱ型を除く）</t>
    <rPh sb="0" eb="6">
      <t>チイキカツドウシエン</t>
    </rPh>
    <rPh sb="12" eb="13">
      <t>カタ</t>
    </rPh>
    <rPh sb="14" eb="15">
      <t>ノゾ</t>
    </rPh>
    <phoneticPr fontId="1"/>
  </si>
  <si>
    <t>心身障害者共同作業所</t>
    <rPh sb="0" eb="2">
      <t>シンシン</t>
    </rPh>
    <rPh sb="2" eb="5">
      <t>ショウガイシャ</t>
    </rPh>
    <rPh sb="5" eb="7">
      <t>キョウドウ</t>
    </rPh>
    <rPh sb="7" eb="9">
      <t>サギョウ</t>
    </rPh>
    <rPh sb="9" eb="10">
      <t>ジョ</t>
    </rPh>
    <phoneticPr fontId="1"/>
  </si>
  <si>
    <t>居宅介護（障害）</t>
    <rPh sb="5" eb="7">
      <t>ショウガイ</t>
    </rPh>
    <phoneticPr fontId="1"/>
  </si>
  <si>
    <t>地域移行支援（障害）</t>
    <rPh sb="7" eb="9">
      <t>ショウガイ</t>
    </rPh>
    <phoneticPr fontId="1"/>
  </si>
  <si>
    <t>重度訪問介護（障害）</t>
    <rPh sb="7" eb="9">
      <t>ショウガイ</t>
    </rPh>
    <phoneticPr fontId="1"/>
  </si>
  <si>
    <t>同行援護（障害）</t>
    <rPh sb="4" eb="7">
      <t>(ショ</t>
    </rPh>
    <phoneticPr fontId="1"/>
  </si>
  <si>
    <t>行動援護（障害）</t>
    <rPh sb="5" eb="7">
      <t>ショウガイ</t>
    </rPh>
    <phoneticPr fontId="1"/>
  </si>
  <si>
    <t>様式第２号（第３条関係）</t>
    <rPh sb="6" eb="7">
      <t>ダイ</t>
    </rPh>
    <rPh sb="8" eb="9">
      <t>ジョウ</t>
    </rPh>
    <rPh sb="9" eb="11">
      <t>カンケイ</t>
    </rPh>
    <phoneticPr fontId="1"/>
  </si>
  <si>
    <t>就労定着支援（障害）</t>
    <rPh sb="7" eb="9">
      <t>ショウガイ</t>
    </rPh>
    <phoneticPr fontId="1"/>
  </si>
  <si>
    <t>自立生活援助（障害）</t>
    <rPh sb="7" eb="9">
      <t>ショウガイ</t>
    </rPh>
    <phoneticPr fontId="1"/>
  </si>
  <si>
    <t>地域定着支援（障害）</t>
    <rPh sb="7" eb="9">
      <t>ショウガイ</t>
    </rPh>
    <phoneticPr fontId="1"/>
  </si>
  <si>
    <t>例</t>
    <rPh sb="0" eb="1">
      <t>レイ</t>
    </rPh>
    <phoneticPr fontId="1"/>
  </si>
  <si>
    <t>支給対象事業所等調書</t>
    <rPh sb="0" eb="2">
      <t>シキュウ</t>
    </rPh>
    <phoneticPr fontId="1"/>
  </si>
  <si>
    <t>就労選択支援（障害）</t>
    <rPh sb="0" eb="2">
      <t>シュウロウ</t>
    </rPh>
    <rPh sb="2" eb="4">
      <t>センタク</t>
    </rPh>
    <rPh sb="4" eb="6">
      <t>シエン</t>
    </rPh>
    <rPh sb="7" eb="9">
      <t>ショウガイ</t>
    </rPh>
    <phoneticPr fontId="1"/>
  </si>
  <si>
    <t>有料老人ホーム　高岡花子</t>
    <rPh sb="0" eb="4">
      <t>ユウリョウロウジン</t>
    </rPh>
    <rPh sb="8" eb="10">
      <t>タカオカ</t>
    </rPh>
    <rPh sb="10" eb="12">
      <t>ハナコ</t>
    </rPh>
    <phoneticPr fontId="1"/>
  </si>
  <si>
    <t>ケアハウス　富山太郎</t>
    <rPh sb="6" eb="8">
      <t>トヤマ</t>
    </rPh>
    <rPh sb="8" eb="10">
      <t>タロウ</t>
    </rPh>
    <phoneticPr fontId="1"/>
  </si>
  <si>
    <t>有り</t>
  </si>
  <si>
    <r>
      <t>※当様式は</t>
    </r>
    <r>
      <rPr>
        <u/>
        <sz val="11"/>
        <color rgb="FFFF0000"/>
        <rFont val="BIZ UD明朝 Medium"/>
      </rPr>
      <t>法人ごとに全ての事業所分をまとめて</t>
    </r>
    <r>
      <rPr>
        <sz val="11"/>
        <color auto="1"/>
        <rFont val="BIZ UD明朝 Medium"/>
      </rPr>
      <t>作成してください。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</si>
</sst>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BIZ UD明朝 Medium"/>
      <family val="1"/>
    </font>
    <font>
      <sz val="14"/>
      <color auto="1"/>
      <name val="BIZ UD明朝 Medium"/>
      <family val="1"/>
    </font>
    <font>
      <sz val="11"/>
      <color auto="1"/>
      <name val="BIZ UD明朝 Medium"/>
      <family val="1"/>
    </font>
    <font>
      <sz val="10.5"/>
      <color rgb="FF000000"/>
      <name val="BIZ UD明朝 Medium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/>
    <xf numFmtId="0" fontId="5" fillId="2" borderId="1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3" fillId="4" borderId="1" xfId="0" applyFont="1" applyFill="1" applyBorder="1" applyAlignment="1" applyProtection="1">
      <alignment horizontal="left" vertical="center" wrapText="1" shrinkToFit="1"/>
      <protection locked="0"/>
    </xf>
    <xf numFmtId="0" fontId="5" fillId="4" borderId="1" xfId="0" applyFont="1" applyFill="1" applyBorder="1" applyAlignment="1" applyProtection="1">
      <alignment horizontal="left" vertical="center" wrapText="1" shrinkToFit="1"/>
      <protection locked="0"/>
    </xf>
    <xf numFmtId="0" fontId="5" fillId="4" borderId="2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4" borderId="3" xfId="0" applyFont="1" applyFill="1" applyBorder="1" applyAlignment="1" applyProtection="1">
      <alignment horizontal="left" vertical="center" wrapText="1" shrinkToFit="1"/>
      <protection locked="0"/>
    </xf>
    <xf numFmtId="0" fontId="5" fillId="4" borderId="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righ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6" fontId="3" fillId="4" borderId="1" xfId="0" applyNumberFormat="1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center" vertical="center" shrinkToFit="1"/>
      <protection locked="0"/>
    </xf>
    <xf numFmtId="176" fontId="3" fillId="6" borderId="1" xfId="0" applyNumberFormat="1" applyFont="1" applyFill="1" applyBorder="1" applyAlignment="1" applyProtection="1">
      <alignment horizontal="center" vertical="center" shrinkToFit="1"/>
    </xf>
    <xf numFmtId="176" fontId="3" fillId="5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6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5" fillId="8" borderId="5" xfId="0" applyFont="1" applyFill="1" applyBorder="1">
      <alignment vertical="center"/>
    </xf>
    <xf numFmtId="0" fontId="6" fillId="8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6" borderId="1" xfId="0" applyNumberFormat="1" applyFont="1" applyFill="1" applyBorder="1" applyAlignment="1">
      <alignment horizontal="right" vertical="center"/>
    </xf>
    <xf numFmtId="176" fontId="5" fillId="7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8"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CCFFCC"/>
      <color rgb="FFFFCCFF"/>
      <color rgb="FFFFFF99"/>
      <color rgb="FFCC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AH44"/>
  <sheetViews>
    <sheetView tabSelected="1" view="pageBreakPreview" zoomScaleSheetLayoutView="100" workbookViewId="0">
      <selection activeCell="C7" sqref="C7:M7"/>
    </sheetView>
  </sheetViews>
  <sheetFormatPr defaultColWidth="9" defaultRowHeight="13.5"/>
  <cols>
    <col min="1" max="2" width="2.375" style="1" customWidth="1"/>
    <col min="3" max="13" width="3.5" style="1" customWidth="1"/>
    <col min="14" max="20" width="3.625" style="1" customWidth="1"/>
    <col min="21" max="25" width="12.875" style="1" customWidth="1"/>
    <col min="26" max="16384" width="9" style="1"/>
  </cols>
  <sheetData>
    <row r="1" spans="1:34" ht="15" customHeight="1">
      <c r="A1" s="2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"/>
      <c r="O1" s="19"/>
      <c r="P1" s="19"/>
      <c r="Q1" s="22" t="s">
        <v>61</v>
      </c>
      <c r="R1" s="22"/>
      <c r="S1" s="22"/>
      <c r="T1" s="22"/>
      <c r="U1" s="22"/>
      <c r="V1" s="22"/>
      <c r="W1" s="22"/>
      <c r="X1" s="22"/>
      <c r="Y1" s="22"/>
      <c r="Z1" s="9"/>
      <c r="AA1" s="9"/>
      <c r="AB1" s="9"/>
      <c r="AC1" s="9"/>
      <c r="AD1" s="9"/>
      <c r="AE1" s="9"/>
      <c r="AF1" s="9"/>
      <c r="AG1" s="9"/>
      <c r="AH1" s="9"/>
    </row>
    <row r="2" spans="1:34" ht="16.5">
      <c r="A2" s="3" t="s">
        <v>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22"/>
      <c r="R2" s="22"/>
      <c r="S2" s="22"/>
      <c r="T2" s="22"/>
      <c r="U2" s="22"/>
      <c r="V2" s="22"/>
      <c r="W2" s="22"/>
      <c r="X2" s="22"/>
      <c r="Y2" s="22"/>
      <c r="Z2" s="9"/>
      <c r="AA2" s="9"/>
      <c r="AB2" s="9"/>
      <c r="AC2" s="9"/>
      <c r="AD2" s="9"/>
      <c r="AE2" s="9"/>
      <c r="AF2" s="9"/>
      <c r="AG2" s="9"/>
      <c r="AH2" s="9"/>
    </row>
    <row r="3" spans="1:34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 t="s">
        <v>26</v>
      </c>
      <c r="R3" s="4"/>
      <c r="S3" s="4"/>
      <c r="T3" s="4"/>
      <c r="U3" s="4"/>
      <c r="V3" s="4"/>
      <c r="W3" s="4"/>
      <c r="X3" s="4"/>
      <c r="Y3" s="4"/>
      <c r="Z3" s="9"/>
      <c r="AA3" s="9"/>
      <c r="AB3" s="9"/>
      <c r="AC3" s="9"/>
      <c r="AD3" s="9"/>
      <c r="AE3" s="9"/>
      <c r="AF3" s="9"/>
      <c r="AG3" s="9"/>
      <c r="AH3" s="9"/>
    </row>
    <row r="4" spans="1:34" ht="32.25" customHeight="1">
      <c r="A4" s="5" t="s">
        <v>1</v>
      </c>
      <c r="B4" s="5"/>
      <c r="C4" s="11" t="s">
        <v>12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 t="s">
        <v>13</v>
      </c>
      <c r="O4" s="11"/>
      <c r="P4" s="11"/>
      <c r="Q4" s="11"/>
      <c r="R4" s="11"/>
      <c r="S4" s="11"/>
      <c r="T4" s="11"/>
      <c r="U4" s="11" t="s">
        <v>3</v>
      </c>
      <c r="V4" s="11" t="s">
        <v>40</v>
      </c>
      <c r="W4" s="11" t="s">
        <v>41</v>
      </c>
      <c r="X4" s="11" t="s">
        <v>42</v>
      </c>
      <c r="Y4" s="5" t="s">
        <v>28</v>
      </c>
      <c r="Z4" s="9"/>
      <c r="AA4" s="9"/>
      <c r="AB4" s="9"/>
      <c r="AC4" s="9"/>
      <c r="AD4" s="9"/>
      <c r="AE4" s="9"/>
      <c r="AF4" s="9"/>
      <c r="AG4" s="9"/>
      <c r="AH4" s="9"/>
    </row>
    <row r="5" spans="1:34" ht="45" customHeight="1">
      <c r="A5" s="6" t="s">
        <v>55</v>
      </c>
      <c r="B5" s="6"/>
      <c r="C5" s="12" t="s">
        <v>59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20" t="s">
        <v>16</v>
      </c>
      <c r="O5" s="20"/>
      <c r="P5" s="20"/>
      <c r="Q5" s="20"/>
      <c r="R5" s="20"/>
      <c r="S5" s="20"/>
      <c r="T5" s="20"/>
      <c r="U5" s="23">
        <v>20</v>
      </c>
      <c r="V5" s="23" t="s">
        <v>60</v>
      </c>
      <c r="W5" s="26">
        <f t="shared" ref="W5:W26" si="0">IFERROR($AC5,"")</f>
        <v>100000</v>
      </c>
      <c r="X5" s="28">
        <f t="shared" ref="X5:X26" si="1">IF(V5="有り",U5*AD5,0)</f>
        <v>64000</v>
      </c>
      <c r="Y5" s="26">
        <f t="shared" ref="Y5:Y26" si="2">IFERROR(W5+X5,"")</f>
        <v>164000</v>
      </c>
      <c r="Z5" s="9"/>
      <c r="AA5" s="9"/>
      <c r="AB5" s="9">
        <f>VLOOKUP($N5,データ!$A$3:$B$45,2,0)</f>
        <v>5000</v>
      </c>
      <c r="AC5" s="9">
        <f t="shared" ref="AC5:AC26" si="3">IFERROR(IF($AB5=10500,10500,IF(AB5=21000,21000,$AB5*$U5)),$AB5*$U5)</f>
        <v>100000</v>
      </c>
      <c r="AD5" s="9">
        <f>VLOOKUP($N5,データ!$A$3:$C$45,3,0)</f>
        <v>3200</v>
      </c>
      <c r="AE5" s="9"/>
      <c r="AF5" s="9"/>
      <c r="AG5" s="9"/>
      <c r="AH5" s="9"/>
    </row>
    <row r="6" spans="1:34" ht="45" customHeight="1">
      <c r="A6" s="6" t="s">
        <v>55</v>
      </c>
      <c r="B6" s="6"/>
      <c r="C6" s="12" t="s">
        <v>58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20" t="s">
        <v>20</v>
      </c>
      <c r="O6" s="20"/>
      <c r="P6" s="20"/>
      <c r="Q6" s="20"/>
      <c r="R6" s="20"/>
      <c r="S6" s="20"/>
      <c r="T6" s="20"/>
      <c r="U6" s="23">
        <v>15</v>
      </c>
      <c r="V6" s="23" t="s">
        <v>60</v>
      </c>
      <c r="W6" s="26">
        <f t="shared" si="0"/>
        <v>75000</v>
      </c>
      <c r="X6" s="28">
        <f t="shared" si="1"/>
        <v>48000</v>
      </c>
      <c r="Y6" s="26">
        <f t="shared" si="2"/>
        <v>123000</v>
      </c>
      <c r="Z6" s="9"/>
      <c r="AA6" s="9"/>
      <c r="AB6" s="9">
        <f>VLOOKUP($N6,データ!$A$3:$B$45,2,0)</f>
        <v>5000</v>
      </c>
      <c r="AC6" s="9">
        <f t="shared" si="3"/>
        <v>75000</v>
      </c>
      <c r="AD6" s="9">
        <f>VLOOKUP($N6,データ!$A$3:$C$45,3,0)</f>
        <v>3200</v>
      </c>
      <c r="AE6" s="9"/>
      <c r="AF6" s="9"/>
      <c r="AG6" s="9"/>
      <c r="AH6" s="9"/>
    </row>
    <row r="7" spans="1:34" ht="45" customHeight="1">
      <c r="A7" s="7">
        <v>1</v>
      </c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1"/>
      <c r="O7" s="21"/>
      <c r="P7" s="21"/>
      <c r="Q7" s="21"/>
      <c r="R7" s="21"/>
      <c r="S7" s="21"/>
      <c r="T7" s="21"/>
      <c r="U7" s="24"/>
      <c r="V7" s="24"/>
      <c r="W7" s="27" t="str">
        <f t="shared" si="0"/>
        <v/>
      </c>
      <c r="X7" s="29">
        <f t="shared" si="1"/>
        <v>0</v>
      </c>
      <c r="Y7" s="31" t="str">
        <f t="shared" si="2"/>
        <v/>
      </c>
      <c r="Z7" s="9"/>
      <c r="AA7" s="9"/>
      <c r="AB7" s="9" t="e">
        <f>VLOOKUP($N7,データ!$A$3:$B$45,2,0)</f>
        <v>#N/A</v>
      </c>
      <c r="AC7" s="9" t="e">
        <f t="shared" si="3"/>
        <v>#N/A</v>
      </c>
      <c r="AD7" s="9" t="e">
        <f>VLOOKUP($N7,データ!$A$3:$C$45,3,0)</f>
        <v>#N/A</v>
      </c>
      <c r="AE7" s="9"/>
      <c r="AF7" s="9"/>
      <c r="AG7" s="9"/>
      <c r="AH7" s="9"/>
    </row>
    <row r="8" spans="1:34" ht="45" customHeight="1">
      <c r="A8" s="7">
        <v>2</v>
      </c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1"/>
      <c r="O8" s="21"/>
      <c r="P8" s="21"/>
      <c r="Q8" s="21"/>
      <c r="R8" s="21"/>
      <c r="S8" s="21"/>
      <c r="T8" s="21"/>
      <c r="U8" s="24"/>
      <c r="V8" s="24"/>
      <c r="W8" s="27" t="str">
        <f t="shared" si="0"/>
        <v/>
      </c>
      <c r="X8" s="29">
        <f t="shared" si="1"/>
        <v>0</v>
      </c>
      <c r="Y8" s="31" t="str">
        <f t="shared" si="2"/>
        <v/>
      </c>
      <c r="Z8" s="9"/>
      <c r="AA8" s="9"/>
      <c r="AB8" s="9" t="e">
        <f>VLOOKUP($N8,データ!$A$3:$B$45,2,0)</f>
        <v>#N/A</v>
      </c>
      <c r="AC8" s="9" t="e">
        <f t="shared" si="3"/>
        <v>#N/A</v>
      </c>
      <c r="AD8" s="9" t="e">
        <f>VLOOKUP($N8,データ!$A$3:$C$45,3,0)</f>
        <v>#N/A</v>
      </c>
      <c r="AE8" s="9"/>
      <c r="AF8" s="9"/>
      <c r="AG8" s="9"/>
      <c r="AH8" s="9"/>
    </row>
    <row r="9" spans="1:34" ht="45" customHeight="1">
      <c r="A9" s="7">
        <v>3</v>
      </c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1"/>
      <c r="O9" s="21"/>
      <c r="P9" s="21"/>
      <c r="Q9" s="21"/>
      <c r="R9" s="21"/>
      <c r="S9" s="21"/>
      <c r="T9" s="21"/>
      <c r="U9" s="24"/>
      <c r="V9" s="24"/>
      <c r="W9" s="27" t="str">
        <f t="shared" si="0"/>
        <v/>
      </c>
      <c r="X9" s="29">
        <f t="shared" si="1"/>
        <v>0</v>
      </c>
      <c r="Y9" s="31" t="str">
        <f t="shared" si="2"/>
        <v/>
      </c>
      <c r="Z9" s="9"/>
      <c r="AA9" s="9"/>
      <c r="AB9" s="9" t="e">
        <f>VLOOKUP($N9,データ!$A$3:$B$45,2,0)</f>
        <v>#N/A</v>
      </c>
      <c r="AC9" s="9" t="e">
        <f t="shared" si="3"/>
        <v>#N/A</v>
      </c>
      <c r="AD9" s="9" t="e">
        <f>VLOOKUP($N9,データ!$A$3:$C$45,3,0)</f>
        <v>#N/A</v>
      </c>
      <c r="AE9" s="9"/>
      <c r="AF9" s="9"/>
      <c r="AG9" s="9"/>
      <c r="AH9" s="9"/>
    </row>
    <row r="10" spans="1:34" ht="45" customHeight="1">
      <c r="A10" s="7">
        <v>4</v>
      </c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1"/>
      <c r="O10" s="21"/>
      <c r="P10" s="21"/>
      <c r="Q10" s="21"/>
      <c r="R10" s="21"/>
      <c r="S10" s="21"/>
      <c r="T10" s="21"/>
      <c r="U10" s="24"/>
      <c r="V10" s="24"/>
      <c r="W10" s="27" t="str">
        <f t="shared" si="0"/>
        <v/>
      </c>
      <c r="X10" s="29">
        <f t="shared" si="1"/>
        <v>0</v>
      </c>
      <c r="Y10" s="31" t="str">
        <f t="shared" si="2"/>
        <v/>
      </c>
      <c r="Z10" s="9"/>
      <c r="AA10" s="9"/>
      <c r="AB10" s="9" t="e">
        <f>VLOOKUP($N10,データ!$A$3:$B$45,2,0)</f>
        <v>#N/A</v>
      </c>
      <c r="AC10" s="9" t="e">
        <f t="shared" si="3"/>
        <v>#N/A</v>
      </c>
      <c r="AD10" s="9" t="e">
        <f>VLOOKUP($N10,データ!$A$3:$C$45,3,0)</f>
        <v>#N/A</v>
      </c>
      <c r="AE10" s="9"/>
      <c r="AF10" s="9"/>
      <c r="AG10" s="9"/>
      <c r="AH10" s="9"/>
    </row>
    <row r="11" spans="1:34" ht="45" customHeight="1">
      <c r="A11" s="7">
        <v>5</v>
      </c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1"/>
      <c r="O11" s="21"/>
      <c r="P11" s="21"/>
      <c r="Q11" s="21"/>
      <c r="R11" s="21"/>
      <c r="S11" s="21"/>
      <c r="T11" s="21"/>
      <c r="U11" s="24"/>
      <c r="V11" s="24"/>
      <c r="W11" s="27" t="str">
        <f t="shared" si="0"/>
        <v/>
      </c>
      <c r="X11" s="29">
        <f t="shared" si="1"/>
        <v>0</v>
      </c>
      <c r="Y11" s="31" t="str">
        <f t="shared" si="2"/>
        <v/>
      </c>
      <c r="Z11" s="9"/>
      <c r="AA11" s="9"/>
      <c r="AB11" s="9" t="e">
        <f>VLOOKUP($N11,データ!$A$3:$B$45,2,0)</f>
        <v>#N/A</v>
      </c>
      <c r="AC11" s="9" t="e">
        <f t="shared" si="3"/>
        <v>#N/A</v>
      </c>
      <c r="AD11" s="9" t="e">
        <f>VLOOKUP($N11,データ!$A$3:$C$45,3,0)</f>
        <v>#N/A</v>
      </c>
      <c r="AE11" s="9"/>
      <c r="AF11" s="9"/>
      <c r="AG11" s="9"/>
      <c r="AH11" s="9"/>
    </row>
    <row r="12" spans="1:34" ht="45" customHeight="1">
      <c r="A12" s="7">
        <v>6</v>
      </c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1"/>
      <c r="O12" s="21"/>
      <c r="P12" s="21"/>
      <c r="Q12" s="21"/>
      <c r="R12" s="21"/>
      <c r="S12" s="21"/>
      <c r="T12" s="21"/>
      <c r="U12" s="24"/>
      <c r="V12" s="24"/>
      <c r="W12" s="27" t="str">
        <f t="shared" si="0"/>
        <v/>
      </c>
      <c r="X12" s="29">
        <f t="shared" si="1"/>
        <v>0</v>
      </c>
      <c r="Y12" s="31" t="str">
        <f t="shared" si="2"/>
        <v/>
      </c>
      <c r="Z12" s="9"/>
      <c r="AA12" s="9"/>
      <c r="AB12" s="9" t="e">
        <f>VLOOKUP($N12,データ!$A$3:$B$45,2,0)</f>
        <v>#N/A</v>
      </c>
      <c r="AC12" s="9" t="e">
        <f t="shared" si="3"/>
        <v>#N/A</v>
      </c>
      <c r="AD12" s="9" t="e">
        <f>VLOOKUP($N12,データ!$A$3:$C$45,3,0)</f>
        <v>#N/A</v>
      </c>
      <c r="AE12" s="9"/>
      <c r="AF12" s="9"/>
      <c r="AG12" s="9"/>
      <c r="AH12" s="9"/>
    </row>
    <row r="13" spans="1:34" ht="45" customHeight="1">
      <c r="A13" s="7">
        <v>7</v>
      </c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1"/>
      <c r="O13" s="21"/>
      <c r="P13" s="21"/>
      <c r="Q13" s="21"/>
      <c r="R13" s="21"/>
      <c r="S13" s="21"/>
      <c r="T13" s="21"/>
      <c r="U13" s="24"/>
      <c r="V13" s="24"/>
      <c r="W13" s="27" t="str">
        <f t="shared" si="0"/>
        <v/>
      </c>
      <c r="X13" s="29">
        <f t="shared" si="1"/>
        <v>0</v>
      </c>
      <c r="Y13" s="31" t="str">
        <f t="shared" si="2"/>
        <v/>
      </c>
      <c r="Z13" s="9"/>
      <c r="AA13" s="9"/>
      <c r="AB13" s="9" t="e">
        <f>VLOOKUP($N13,データ!$A$3:$B$45,2,0)</f>
        <v>#N/A</v>
      </c>
      <c r="AC13" s="9" t="e">
        <f t="shared" si="3"/>
        <v>#N/A</v>
      </c>
      <c r="AD13" s="9" t="e">
        <f>VLOOKUP($N13,データ!$A$3:$C$45,3,0)</f>
        <v>#N/A</v>
      </c>
      <c r="AE13" s="9"/>
      <c r="AF13" s="9"/>
      <c r="AG13" s="9"/>
      <c r="AH13" s="9"/>
    </row>
    <row r="14" spans="1:34" ht="45" customHeight="1">
      <c r="A14" s="7">
        <v>8</v>
      </c>
      <c r="B14" s="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1"/>
      <c r="O14" s="21"/>
      <c r="P14" s="21"/>
      <c r="Q14" s="21"/>
      <c r="R14" s="21"/>
      <c r="S14" s="21"/>
      <c r="T14" s="21"/>
      <c r="U14" s="24"/>
      <c r="V14" s="24"/>
      <c r="W14" s="27" t="str">
        <f t="shared" si="0"/>
        <v/>
      </c>
      <c r="X14" s="29">
        <f t="shared" si="1"/>
        <v>0</v>
      </c>
      <c r="Y14" s="31" t="str">
        <f t="shared" si="2"/>
        <v/>
      </c>
      <c r="Z14" s="9"/>
      <c r="AA14" s="9"/>
      <c r="AB14" s="9" t="e">
        <f>VLOOKUP($N14,データ!$A$3:$B$45,2,0)</f>
        <v>#N/A</v>
      </c>
      <c r="AC14" s="9" t="e">
        <f t="shared" si="3"/>
        <v>#N/A</v>
      </c>
      <c r="AD14" s="9" t="e">
        <f>VLOOKUP($N14,データ!$A$3:$C$45,3,0)</f>
        <v>#N/A</v>
      </c>
      <c r="AE14" s="9"/>
      <c r="AF14" s="9"/>
      <c r="AG14" s="9"/>
      <c r="AH14" s="9"/>
    </row>
    <row r="15" spans="1:34" ht="45" customHeight="1">
      <c r="A15" s="7">
        <v>9</v>
      </c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1"/>
      <c r="O15" s="21"/>
      <c r="P15" s="21"/>
      <c r="Q15" s="21"/>
      <c r="R15" s="21"/>
      <c r="S15" s="21"/>
      <c r="T15" s="21"/>
      <c r="U15" s="24"/>
      <c r="V15" s="24"/>
      <c r="W15" s="27" t="str">
        <f t="shared" si="0"/>
        <v/>
      </c>
      <c r="X15" s="29">
        <f t="shared" si="1"/>
        <v>0</v>
      </c>
      <c r="Y15" s="31" t="str">
        <f t="shared" si="2"/>
        <v/>
      </c>
      <c r="Z15" s="9"/>
      <c r="AA15" s="9"/>
      <c r="AB15" s="9" t="e">
        <f>VLOOKUP($N15,データ!$A$3:$B$45,2,0)</f>
        <v>#N/A</v>
      </c>
      <c r="AC15" s="9" t="e">
        <f t="shared" si="3"/>
        <v>#N/A</v>
      </c>
      <c r="AD15" s="9" t="e">
        <f>VLOOKUP($N15,データ!$A$3:$C$45,3,0)</f>
        <v>#N/A</v>
      </c>
      <c r="AE15" s="9"/>
      <c r="AF15" s="9"/>
      <c r="AG15" s="9"/>
      <c r="AH15" s="9"/>
    </row>
    <row r="16" spans="1:34" ht="45" customHeight="1">
      <c r="A16" s="7">
        <v>10</v>
      </c>
      <c r="B16" s="7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1"/>
      <c r="O16" s="21"/>
      <c r="P16" s="21"/>
      <c r="Q16" s="21"/>
      <c r="R16" s="21"/>
      <c r="S16" s="21"/>
      <c r="T16" s="21"/>
      <c r="U16" s="24"/>
      <c r="V16" s="24"/>
      <c r="W16" s="27" t="str">
        <f t="shared" si="0"/>
        <v/>
      </c>
      <c r="X16" s="29">
        <f t="shared" si="1"/>
        <v>0</v>
      </c>
      <c r="Y16" s="31" t="str">
        <f t="shared" si="2"/>
        <v/>
      </c>
      <c r="Z16" s="9"/>
      <c r="AA16" s="9"/>
      <c r="AB16" s="9" t="e">
        <f>VLOOKUP($N16,データ!$A$3:$B$45,2,0)</f>
        <v>#N/A</v>
      </c>
      <c r="AC16" s="9" t="e">
        <f t="shared" si="3"/>
        <v>#N/A</v>
      </c>
      <c r="AD16" s="9" t="e">
        <f>VLOOKUP($N16,データ!$A$3:$C$45,3,0)</f>
        <v>#N/A</v>
      </c>
      <c r="AE16" s="9"/>
      <c r="AF16" s="9"/>
      <c r="AG16" s="9"/>
      <c r="AH16" s="9"/>
    </row>
    <row r="17" spans="1:34" ht="36.75" hidden="1" customHeight="1">
      <c r="A17" s="7">
        <v>11</v>
      </c>
      <c r="B17" s="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1" t="s">
        <v>20</v>
      </c>
      <c r="O17" s="21"/>
      <c r="P17" s="21"/>
      <c r="Q17" s="21"/>
      <c r="R17" s="21"/>
      <c r="S17" s="21"/>
      <c r="T17" s="21"/>
      <c r="U17" s="24"/>
      <c r="V17" s="24"/>
      <c r="W17" s="27">
        <f t="shared" si="0"/>
        <v>0</v>
      </c>
      <c r="X17" s="29">
        <f t="shared" si="1"/>
        <v>0</v>
      </c>
      <c r="Y17" s="26">
        <f t="shared" si="2"/>
        <v>0</v>
      </c>
      <c r="Z17" s="9"/>
      <c r="AA17" s="9"/>
      <c r="AB17" s="9">
        <f>VLOOKUP($N17,データ!$A$3:$B$45,2,0)</f>
        <v>5000</v>
      </c>
      <c r="AC17" s="9">
        <f t="shared" si="3"/>
        <v>0</v>
      </c>
      <c r="AD17" s="9">
        <f>VLOOKUP($N17,データ!$A$3:$C$45,3,0)</f>
        <v>3200</v>
      </c>
      <c r="AE17" s="9"/>
      <c r="AF17" s="9"/>
      <c r="AG17" s="9"/>
      <c r="AH17" s="9"/>
    </row>
    <row r="18" spans="1:34" ht="36.75" hidden="1" customHeight="1">
      <c r="A18" s="7">
        <v>12</v>
      </c>
      <c r="B18" s="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1" t="s">
        <v>20</v>
      </c>
      <c r="O18" s="21"/>
      <c r="P18" s="21"/>
      <c r="Q18" s="21"/>
      <c r="R18" s="21"/>
      <c r="S18" s="21"/>
      <c r="T18" s="21"/>
      <c r="U18" s="24"/>
      <c r="V18" s="24"/>
      <c r="W18" s="27">
        <f t="shared" si="0"/>
        <v>0</v>
      </c>
      <c r="X18" s="29">
        <f t="shared" si="1"/>
        <v>0</v>
      </c>
      <c r="Y18" s="26">
        <f t="shared" si="2"/>
        <v>0</v>
      </c>
      <c r="Z18" s="9"/>
      <c r="AA18" s="9"/>
      <c r="AB18" s="9">
        <f>VLOOKUP($N18,データ!$A$3:$B$45,2,0)</f>
        <v>5000</v>
      </c>
      <c r="AC18" s="9">
        <f t="shared" si="3"/>
        <v>0</v>
      </c>
      <c r="AD18" s="9">
        <f>VLOOKUP($N18,データ!$A$3:$C$45,3,0)</f>
        <v>3200</v>
      </c>
      <c r="AE18" s="9"/>
      <c r="AF18" s="9"/>
      <c r="AG18" s="9"/>
      <c r="AH18" s="9"/>
    </row>
    <row r="19" spans="1:34" ht="36.75" hidden="1" customHeight="1">
      <c r="A19" s="7">
        <v>13</v>
      </c>
      <c r="B19" s="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1" t="s">
        <v>20</v>
      </c>
      <c r="O19" s="21"/>
      <c r="P19" s="21"/>
      <c r="Q19" s="21"/>
      <c r="R19" s="21"/>
      <c r="S19" s="21"/>
      <c r="T19" s="21"/>
      <c r="U19" s="24"/>
      <c r="V19" s="24"/>
      <c r="W19" s="27">
        <f t="shared" si="0"/>
        <v>0</v>
      </c>
      <c r="X19" s="29">
        <f t="shared" si="1"/>
        <v>0</v>
      </c>
      <c r="Y19" s="26">
        <f t="shared" si="2"/>
        <v>0</v>
      </c>
      <c r="Z19" s="9"/>
      <c r="AA19" s="9"/>
      <c r="AB19" s="9">
        <f>VLOOKUP($N19,データ!$A$3:$B$45,2,0)</f>
        <v>5000</v>
      </c>
      <c r="AC19" s="9">
        <f t="shared" si="3"/>
        <v>0</v>
      </c>
      <c r="AD19" s="9">
        <f>VLOOKUP($N19,データ!$A$3:$C$45,3,0)</f>
        <v>3200</v>
      </c>
      <c r="AE19" s="9"/>
      <c r="AF19" s="9"/>
      <c r="AG19" s="9"/>
      <c r="AH19" s="9"/>
    </row>
    <row r="20" spans="1:34" ht="36.75" hidden="1" customHeight="1">
      <c r="A20" s="7">
        <v>14</v>
      </c>
      <c r="B20" s="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1" t="s">
        <v>20</v>
      </c>
      <c r="O20" s="21"/>
      <c r="P20" s="21"/>
      <c r="Q20" s="21"/>
      <c r="R20" s="21"/>
      <c r="S20" s="21"/>
      <c r="T20" s="21"/>
      <c r="U20" s="24"/>
      <c r="V20" s="24"/>
      <c r="W20" s="27">
        <f t="shared" si="0"/>
        <v>0</v>
      </c>
      <c r="X20" s="29">
        <f t="shared" si="1"/>
        <v>0</v>
      </c>
      <c r="Y20" s="26">
        <f t="shared" si="2"/>
        <v>0</v>
      </c>
      <c r="Z20" s="9"/>
      <c r="AA20" s="9"/>
      <c r="AB20" s="9">
        <f>VLOOKUP($N20,データ!$A$3:$B$45,2,0)</f>
        <v>5000</v>
      </c>
      <c r="AC20" s="9">
        <f t="shared" si="3"/>
        <v>0</v>
      </c>
      <c r="AD20" s="9">
        <f>VLOOKUP($N20,データ!$A$3:$C$45,3,0)</f>
        <v>3200</v>
      </c>
      <c r="AE20" s="9"/>
      <c r="AF20" s="9"/>
      <c r="AG20" s="9"/>
      <c r="AH20" s="9"/>
    </row>
    <row r="21" spans="1:34" ht="36.75" hidden="1" customHeight="1">
      <c r="A21" s="7">
        <v>15</v>
      </c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1" t="s">
        <v>20</v>
      </c>
      <c r="O21" s="21"/>
      <c r="P21" s="21"/>
      <c r="Q21" s="21"/>
      <c r="R21" s="21"/>
      <c r="S21" s="21"/>
      <c r="T21" s="21"/>
      <c r="U21" s="24"/>
      <c r="V21" s="24"/>
      <c r="W21" s="27">
        <f t="shared" si="0"/>
        <v>0</v>
      </c>
      <c r="X21" s="29">
        <f t="shared" si="1"/>
        <v>0</v>
      </c>
      <c r="Y21" s="26">
        <f t="shared" si="2"/>
        <v>0</v>
      </c>
      <c r="Z21" s="9"/>
      <c r="AA21" s="9"/>
      <c r="AB21" s="9">
        <f>VLOOKUP($N21,データ!$A$3:$B$45,2,0)</f>
        <v>5000</v>
      </c>
      <c r="AC21" s="9">
        <f t="shared" si="3"/>
        <v>0</v>
      </c>
      <c r="AD21" s="9">
        <f>VLOOKUP($N21,データ!$A$3:$C$45,3,0)</f>
        <v>3200</v>
      </c>
      <c r="AE21" s="9"/>
      <c r="AF21" s="9"/>
      <c r="AG21" s="9"/>
      <c r="AH21" s="9"/>
    </row>
    <row r="22" spans="1:34" ht="36.75" hidden="1" customHeight="1">
      <c r="A22" s="7">
        <v>16</v>
      </c>
      <c r="B22" s="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1" t="s">
        <v>20</v>
      </c>
      <c r="O22" s="21"/>
      <c r="P22" s="21"/>
      <c r="Q22" s="21"/>
      <c r="R22" s="21"/>
      <c r="S22" s="21"/>
      <c r="T22" s="21"/>
      <c r="U22" s="24"/>
      <c r="V22" s="24"/>
      <c r="W22" s="27">
        <f t="shared" si="0"/>
        <v>0</v>
      </c>
      <c r="X22" s="29">
        <f t="shared" si="1"/>
        <v>0</v>
      </c>
      <c r="Y22" s="26">
        <f t="shared" si="2"/>
        <v>0</v>
      </c>
      <c r="Z22" s="9"/>
      <c r="AA22" s="9"/>
      <c r="AB22" s="9">
        <f>VLOOKUP($N22,データ!$A$3:$B$45,2,0)</f>
        <v>5000</v>
      </c>
      <c r="AC22" s="9">
        <f t="shared" si="3"/>
        <v>0</v>
      </c>
      <c r="AD22" s="9">
        <f>VLOOKUP($N22,データ!$A$3:$C$45,3,0)</f>
        <v>3200</v>
      </c>
      <c r="AE22" s="9"/>
      <c r="AF22" s="9"/>
      <c r="AG22" s="9"/>
      <c r="AH22" s="9"/>
    </row>
    <row r="23" spans="1:34" ht="36.75" hidden="1" customHeight="1">
      <c r="A23" s="7">
        <v>17</v>
      </c>
      <c r="B23" s="7"/>
      <c r="C23" s="15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21" t="s">
        <v>20</v>
      </c>
      <c r="O23" s="21"/>
      <c r="P23" s="21"/>
      <c r="Q23" s="21"/>
      <c r="R23" s="21"/>
      <c r="S23" s="21"/>
      <c r="T23" s="21"/>
      <c r="U23" s="24"/>
      <c r="V23" s="24"/>
      <c r="W23" s="27">
        <f t="shared" si="0"/>
        <v>0</v>
      </c>
      <c r="X23" s="29">
        <f t="shared" si="1"/>
        <v>0</v>
      </c>
      <c r="Y23" s="26">
        <f t="shared" si="2"/>
        <v>0</v>
      </c>
      <c r="Z23" s="9"/>
      <c r="AA23" s="9"/>
      <c r="AB23" s="9">
        <f>VLOOKUP($N23,データ!$A$3:$B$45,2,0)</f>
        <v>5000</v>
      </c>
      <c r="AC23" s="9">
        <f t="shared" si="3"/>
        <v>0</v>
      </c>
      <c r="AD23" s="9">
        <f>VLOOKUP($N23,データ!$A$3:$C$45,3,0)</f>
        <v>3200</v>
      </c>
      <c r="AE23" s="9"/>
      <c r="AF23" s="9"/>
      <c r="AG23" s="9"/>
      <c r="AH23" s="9"/>
    </row>
    <row r="24" spans="1:34" ht="36.75" hidden="1" customHeight="1">
      <c r="A24" s="7">
        <v>18</v>
      </c>
      <c r="B24" s="7"/>
      <c r="C24" s="15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21" t="s">
        <v>20</v>
      </c>
      <c r="O24" s="21"/>
      <c r="P24" s="21"/>
      <c r="Q24" s="21"/>
      <c r="R24" s="21"/>
      <c r="S24" s="21"/>
      <c r="T24" s="21"/>
      <c r="U24" s="24"/>
      <c r="V24" s="24"/>
      <c r="W24" s="27">
        <f t="shared" si="0"/>
        <v>0</v>
      </c>
      <c r="X24" s="29">
        <f t="shared" si="1"/>
        <v>0</v>
      </c>
      <c r="Y24" s="26">
        <f t="shared" si="2"/>
        <v>0</v>
      </c>
      <c r="Z24" s="9"/>
      <c r="AA24" s="9"/>
      <c r="AB24" s="9">
        <f>VLOOKUP($N24,データ!$A$3:$B$45,2,0)</f>
        <v>5000</v>
      </c>
      <c r="AC24" s="9">
        <f t="shared" si="3"/>
        <v>0</v>
      </c>
      <c r="AD24" s="9">
        <f>VLOOKUP($N24,データ!$A$3:$C$45,3,0)</f>
        <v>3200</v>
      </c>
      <c r="AE24" s="9"/>
      <c r="AF24" s="9"/>
      <c r="AG24" s="9"/>
      <c r="AH24" s="9"/>
    </row>
    <row r="25" spans="1:34" ht="36.75" hidden="1" customHeight="1">
      <c r="A25" s="7">
        <v>19</v>
      </c>
      <c r="B25" s="7"/>
      <c r="C25" s="15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21" t="s">
        <v>20</v>
      </c>
      <c r="O25" s="21"/>
      <c r="P25" s="21"/>
      <c r="Q25" s="21"/>
      <c r="R25" s="21"/>
      <c r="S25" s="21"/>
      <c r="T25" s="21"/>
      <c r="U25" s="24"/>
      <c r="V25" s="24"/>
      <c r="W25" s="27">
        <f t="shared" si="0"/>
        <v>0</v>
      </c>
      <c r="X25" s="29">
        <f t="shared" si="1"/>
        <v>0</v>
      </c>
      <c r="Y25" s="26">
        <f t="shared" si="2"/>
        <v>0</v>
      </c>
      <c r="Z25" s="9"/>
      <c r="AA25" s="9"/>
      <c r="AB25" s="9">
        <f>VLOOKUP($N25,データ!$A$3:$B$45,2,0)</f>
        <v>5000</v>
      </c>
      <c r="AC25" s="9">
        <f t="shared" si="3"/>
        <v>0</v>
      </c>
      <c r="AD25" s="9">
        <f>VLOOKUP($N25,データ!$A$3:$C$45,3,0)</f>
        <v>3200</v>
      </c>
      <c r="AE25" s="9"/>
      <c r="AF25" s="9"/>
      <c r="AG25" s="9"/>
      <c r="AH25" s="9"/>
    </row>
    <row r="26" spans="1:34" ht="36.75" hidden="1" customHeight="1">
      <c r="A26" s="7">
        <v>20</v>
      </c>
      <c r="B26" s="7"/>
      <c r="C26" s="15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21" t="s">
        <v>20</v>
      </c>
      <c r="O26" s="21"/>
      <c r="P26" s="21"/>
      <c r="Q26" s="21"/>
      <c r="R26" s="21"/>
      <c r="S26" s="21"/>
      <c r="T26" s="21"/>
      <c r="U26" s="24"/>
      <c r="V26" s="24"/>
      <c r="W26" s="27">
        <f t="shared" si="0"/>
        <v>0</v>
      </c>
      <c r="X26" s="29">
        <f t="shared" si="1"/>
        <v>0</v>
      </c>
      <c r="Y26" s="26">
        <f t="shared" si="2"/>
        <v>0</v>
      </c>
      <c r="Z26" s="9"/>
      <c r="AA26" s="9"/>
      <c r="AB26" s="9">
        <f>VLOOKUP($N26,データ!$A$3:$B$45,2,0)</f>
        <v>5000</v>
      </c>
      <c r="AC26" s="9">
        <f t="shared" si="3"/>
        <v>0</v>
      </c>
      <c r="AD26" s="9">
        <f>VLOOKUP($N26,データ!$A$3:$C$45,3,0)</f>
        <v>3200</v>
      </c>
      <c r="AE26" s="9"/>
      <c r="AF26" s="9"/>
      <c r="AG26" s="9"/>
      <c r="AH26" s="9"/>
    </row>
    <row r="27" spans="1:34" ht="22.5" customHeight="1">
      <c r="A27" s="8"/>
      <c r="B27" s="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25"/>
      <c r="V27" s="25"/>
      <c r="W27" s="25"/>
      <c r="X27" s="30" t="s">
        <v>39</v>
      </c>
      <c r="Y27" s="32">
        <f>SUM(Y7:Y26)</f>
        <v>0</v>
      </c>
      <c r="Z27" s="9"/>
      <c r="AA27" s="9"/>
      <c r="AB27" s="9"/>
      <c r="AC27" s="9"/>
      <c r="AD27" s="9"/>
      <c r="AE27" s="9"/>
      <c r="AF27" s="9"/>
      <c r="AG27" s="9"/>
      <c r="AH27" s="9"/>
    </row>
    <row r="28" spans="1:3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  <c r="AB28" s="9"/>
      <c r="AC28" s="9"/>
      <c r="AD28" s="9"/>
      <c r="AE28" s="9"/>
      <c r="AF28" s="9"/>
      <c r="AG28" s="9"/>
      <c r="AH28" s="9"/>
    </row>
    <row r="29" spans="1:3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  <c r="AB29" s="9"/>
      <c r="AC29" s="9"/>
      <c r="AD29" s="9"/>
      <c r="AE29" s="9"/>
      <c r="AF29" s="9"/>
      <c r="AG29" s="9"/>
      <c r="AH29" s="9"/>
    </row>
    <row r="30" spans="1:3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  <c r="AB30" s="9"/>
      <c r="AC30" s="9"/>
      <c r="AD30" s="9"/>
      <c r="AE30" s="9"/>
      <c r="AF30" s="9"/>
      <c r="AG30" s="9"/>
      <c r="AH30" s="9"/>
    </row>
    <row r="31" spans="1:3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  <c r="AB31" s="9"/>
      <c r="AC31" s="9"/>
      <c r="AD31" s="9"/>
      <c r="AE31" s="9"/>
      <c r="AF31" s="9"/>
      <c r="AG31" s="9"/>
      <c r="AH31" s="9"/>
    </row>
    <row r="32" spans="1:3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  <c r="AB32" s="9"/>
      <c r="AC32" s="9"/>
      <c r="AD32" s="9"/>
      <c r="AE32" s="9"/>
      <c r="AF32" s="9"/>
      <c r="AG32" s="9"/>
      <c r="AH32" s="9"/>
    </row>
    <row r="33" spans="1:3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  <c r="AB33" s="9"/>
      <c r="AC33" s="9"/>
      <c r="AD33" s="9"/>
      <c r="AE33" s="9"/>
      <c r="AF33" s="9"/>
      <c r="AG33" s="9"/>
      <c r="AH33" s="9"/>
    </row>
    <row r="34" spans="1: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  <c r="AB34" s="9"/>
      <c r="AC34" s="9"/>
      <c r="AD34" s="9"/>
      <c r="AE34" s="9"/>
      <c r="AF34" s="9"/>
      <c r="AG34" s="9"/>
      <c r="AH34" s="9"/>
    </row>
    <row r="35" spans="1:3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  <c r="AB35" s="9"/>
      <c r="AC35" s="9"/>
      <c r="AD35" s="9"/>
      <c r="AE35" s="9"/>
      <c r="AF35" s="9"/>
      <c r="AG35" s="9"/>
      <c r="AH35" s="9"/>
    </row>
    <row r="36" spans="1:3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  <c r="AB36" s="9"/>
      <c r="AC36" s="9"/>
      <c r="AD36" s="9"/>
      <c r="AE36" s="9"/>
      <c r="AF36" s="9"/>
      <c r="AG36" s="9"/>
      <c r="AH36" s="9"/>
    </row>
    <row r="37" spans="1:3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"/>
      <c r="AA37" s="9"/>
      <c r="AB37" s="9"/>
      <c r="AC37" s="9"/>
      <c r="AD37" s="9"/>
      <c r="AE37" s="9"/>
      <c r="AF37" s="9"/>
      <c r="AG37" s="9"/>
      <c r="AH37" s="9"/>
    </row>
    <row r="38" spans="1:3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9"/>
      <c r="AA38" s="9"/>
      <c r="AB38" s="9"/>
      <c r="AC38" s="9"/>
      <c r="AD38" s="9"/>
      <c r="AE38" s="9"/>
      <c r="AF38" s="9"/>
      <c r="AG38" s="9"/>
      <c r="AH38" s="9"/>
    </row>
    <row r="39" spans="1:3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9"/>
      <c r="AA39" s="9"/>
      <c r="AB39" s="9"/>
      <c r="AC39" s="9"/>
      <c r="AD39" s="9"/>
      <c r="AE39" s="9"/>
      <c r="AF39" s="9"/>
      <c r="AG39" s="9"/>
      <c r="AH39" s="9"/>
    </row>
    <row r="40" spans="1:3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9"/>
      <c r="AA40" s="9"/>
      <c r="AB40" s="9"/>
      <c r="AC40" s="9"/>
      <c r="AD40" s="9"/>
      <c r="AE40" s="9"/>
      <c r="AF40" s="9"/>
      <c r="AG40" s="9"/>
      <c r="AH40" s="9"/>
    </row>
    <row r="41" spans="1:3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9"/>
      <c r="AA41" s="9"/>
      <c r="AB41" s="9"/>
      <c r="AC41" s="9"/>
      <c r="AD41" s="9"/>
      <c r="AE41" s="9"/>
      <c r="AF41" s="9"/>
      <c r="AG41" s="9"/>
      <c r="AH41" s="9"/>
    </row>
    <row r="42" spans="1:3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9"/>
      <c r="AA42" s="9"/>
      <c r="AB42" s="9"/>
      <c r="AC42" s="9"/>
      <c r="AD42" s="9"/>
      <c r="AE42" s="9"/>
      <c r="AF42" s="9"/>
      <c r="AG42" s="9"/>
      <c r="AH42" s="9"/>
    </row>
    <row r="43" spans="1:3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</sheetData>
  <mergeCells count="73">
    <mergeCell ref="A4:B4"/>
    <mergeCell ref="C4:M4"/>
    <mergeCell ref="N4:T4"/>
    <mergeCell ref="A5:B5"/>
    <mergeCell ref="C5:M5"/>
    <mergeCell ref="N5:T5"/>
    <mergeCell ref="A6:B6"/>
    <mergeCell ref="C6:M6"/>
    <mergeCell ref="N6:T6"/>
    <mergeCell ref="A7:B7"/>
    <mergeCell ref="C7:M7"/>
    <mergeCell ref="N7:T7"/>
    <mergeCell ref="A8:B8"/>
    <mergeCell ref="C8:M8"/>
    <mergeCell ref="N8:T8"/>
    <mergeCell ref="A9:B9"/>
    <mergeCell ref="C9:M9"/>
    <mergeCell ref="N9:T9"/>
    <mergeCell ref="A10:B10"/>
    <mergeCell ref="C10:M10"/>
    <mergeCell ref="N10:T10"/>
    <mergeCell ref="A11:B11"/>
    <mergeCell ref="C11:M11"/>
    <mergeCell ref="N11:T11"/>
    <mergeCell ref="A12:B12"/>
    <mergeCell ref="C12:M12"/>
    <mergeCell ref="N12:T12"/>
    <mergeCell ref="A13:B13"/>
    <mergeCell ref="C13:M13"/>
    <mergeCell ref="N13:T13"/>
    <mergeCell ref="A14:B14"/>
    <mergeCell ref="C14:M14"/>
    <mergeCell ref="N14:T14"/>
    <mergeCell ref="A15:B15"/>
    <mergeCell ref="C15:M15"/>
    <mergeCell ref="N15:T15"/>
    <mergeCell ref="A16:B16"/>
    <mergeCell ref="C16:M16"/>
    <mergeCell ref="N16:T16"/>
    <mergeCell ref="A17:B17"/>
    <mergeCell ref="C17:M17"/>
    <mergeCell ref="N17:T17"/>
    <mergeCell ref="A18:B18"/>
    <mergeCell ref="C18:M18"/>
    <mergeCell ref="N18:T18"/>
    <mergeCell ref="A19:B19"/>
    <mergeCell ref="C19:M19"/>
    <mergeCell ref="N19:T19"/>
    <mergeCell ref="A20:B20"/>
    <mergeCell ref="C20:M20"/>
    <mergeCell ref="N20:T20"/>
    <mergeCell ref="A21:B21"/>
    <mergeCell ref="C21:M21"/>
    <mergeCell ref="N21:T21"/>
    <mergeCell ref="A22:B22"/>
    <mergeCell ref="C22:M22"/>
    <mergeCell ref="N22:T22"/>
    <mergeCell ref="A23:B23"/>
    <mergeCell ref="C23:M23"/>
    <mergeCell ref="N23:T23"/>
    <mergeCell ref="A24:B24"/>
    <mergeCell ref="C24:M24"/>
    <mergeCell ref="N24:T24"/>
    <mergeCell ref="A25:B25"/>
    <mergeCell ref="C25:M25"/>
    <mergeCell ref="N25:T25"/>
    <mergeCell ref="A26:B26"/>
    <mergeCell ref="C26:M26"/>
    <mergeCell ref="N26:T26"/>
    <mergeCell ref="A27:B27"/>
    <mergeCell ref="C27:M27"/>
    <mergeCell ref="N27:T27"/>
    <mergeCell ref="Q1:Y2"/>
  </mergeCells>
  <phoneticPr fontId="1"/>
  <conditionalFormatting sqref="U5:V26 X5:X26">
    <cfRule type="expression" dxfId="7" priority="5" stopIfTrue="1">
      <formula>N5="短期入所"</formula>
    </cfRule>
    <cfRule type="expression" dxfId="6" priority="6" stopIfTrue="1">
      <formula>N5="共同生活援助"</formula>
    </cfRule>
    <cfRule type="expression" dxfId="5" priority="7" stopIfTrue="1">
      <formula>N5="療養介護"</formula>
    </cfRule>
    <cfRule type="expression" dxfId="4" priority="8" stopIfTrue="1">
      <formula>N5="施設入所支援"</formula>
    </cfRule>
  </conditionalFormatting>
  <conditionalFormatting sqref="U27:X27">
    <cfRule type="expression" dxfId="3" priority="9" stopIfTrue="1">
      <formula>N27="短期入所"</formula>
    </cfRule>
    <cfRule type="expression" dxfId="2" priority="10" stopIfTrue="1">
      <formula>N27="共同生活援助"</formula>
    </cfRule>
    <cfRule type="expression" dxfId="1" priority="11" stopIfTrue="1">
      <formula>N27="療養介護"</formula>
    </cfRule>
    <cfRule type="expression" dxfId="0" priority="12" stopIfTrue="1">
      <formula>N27="施設入所支援"</formula>
    </cfRule>
  </conditionalFormatting>
  <dataValidations count="1">
    <dataValidation type="list" allowBlank="1" showDropDown="0" showInputMessage="1" showErrorMessage="1" sqref="V5:V26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データ!$A$3:$A$35</xm:f>
          </x14:formula1>
          <xm:sqref>N27:T27</xm:sqref>
        </x14:dataValidation>
        <x14:dataValidation type="list" allowBlank="1" showDropDown="0" showInputMessage="1" showErrorMessage="1">
          <x14:formula1>
            <xm:f>データ!$A$9:$A$11</xm:f>
          </x14:formula1>
          <xm:sqref>N5:T26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45"/>
  <sheetViews>
    <sheetView workbookViewId="0">
      <selection activeCell="A9" sqref="A9:C11"/>
    </sheetView>
  </sheetViews>
  <sheetFormatPr defaultRowHeight="13.5"/>
  <cols>
    <col min="1" max="1" width="69.5" style="9" bestFit="1" customWidth="1"/>
    <col min="2" max="3" width="17.375" style="33" customWidth="1"/>
  </cols>
  <sheetData>
    <row r="2" spans="1:3">
      <c r="B2" s="39" t="s">
        <v>43</v>
      </c>
      <c r="C2" s="39" t="s">
        <v>8</v>
      </c>
    </row>
    <row r="3" spans="1:3">
      <c r="A3" s="34" t="s">
        <v>4</v>
      </c>
      <c r="B3" s="40">
        <v>5000</v>
      </c>
      <c r="C3" s="40">
        <v>3200</v>
      </c>
    </row>
    <row r="4" spans="1:3">
      <c r="A4" s="34" t="s">
        <v>7</v>
      </c>
      <c r="B4" s="40">
        <v>5000</v>
      </c>
      <c r="C4" s="40">
        <v>3200</v>
      </c>
    </row>
    <row r="5" spans="1:3">
      <c r="A5" s="34" t="s">
        <v>6</v>
      </c>
      <c r="B5" s="40">
        <v>5000</v>
      </c>
      <c r="C5" s="40">
        <v>3200</v>
      </c>
    </row>
    <row r="6" spans="1:3">
      <c r="A6" s="34" t="s">
        <v>5</v>
      </c>
      <c r="B6" s="40">
        <v>5000</v>
      </c>
      <c r="C6" s="40">
        <v>3200</v>
      </c>
    </row>
    <row r="7" spans="1:3">
      <c r="A7" s="34" t="s">
        <v>9</v>
      </c>
      <c r="B7" s="40">
        <v>5000</v>
      </c>
      <c r="C7" s="40">
        <v>3200</v>
      </c>
    </row>
    <row r="8" spans="1:3">
      <c r="A8" s="34" t="s">
        <v>10</v>
      </c>
      <c r="B8" s="40">
        <v>5000</v>
      </c>
      <c r="C8" s="40">
        <v>3200</v>
      </c>
    </row>
    <row r="9" spans="1:3">
      <c r="A9" s="34" t="s">
        <v>15</v>
      </c>
      <c r="B9" s="40">
        <v>5000</v>
      </c>
      <c r="C9" s="40">
        <v>3200</v>
      </c>
    </row>
    <row r="10" spans="1:3">
      <c r="A10" s="34" t="s">
        <v>16</v>
      </c>
      <c r="B10" s="40">
        <v>5000</v>
      </c>
      <c r="C10" s="40">
        <v>3200</v>
      </c>
    </row>
    <row r="11" spans="1:3">
      <c r="A11" s="34" t="s">
        <v>20</v>
      </c>
      <c r="B11" s="40">
        <v>5000</v>
      </c>
      <c r="C11" s="40">
        <v>3200</v>
      </c>
    </row>
    <row r="12" spans="1:3">
      <c r="A12" s="34" t="s">
        <v>19</v>
      </c>
      <c r="B12" s="40">
        <v>5000</v>
      </c>
      <c r="C12" s="40">
        <v>3200</v>
      </c>
    </row>
    <row r="13" spans="1:3">
      <c r="A13" s="34" t="s">
        <v>21</v>
      </c>
      <c r="B13" s="40">
        <v>5000</v>
      </c>
      <c r="C13" s="40">
        <v>3200</v>
      </c>
    </row>
    <row r="14" spans="1:3">
      <c r="A14" s="34" t="s">
        <v>24</v>
      </c>
      <c r="B14" s="40">
        <v>5000</v>
      </c>
      <c r="C14" s="40">
        <v>3200</v>
      </c>
    </row>
    <row r="15" spans="1:3">
      <c r="A15" s="34" t="s">
        <v>25</v>
      </c>
      <c r="B15" s="40">
        <v>5000</v>
      </c>
      <c r="C15" s="40">
        <v>3200</v>
      </c>
    </row>
    <row r="16" spans="1:3">
      <c r="A16" s="34" t="s">
        <v>11</v>
      </c>
      <c r="B16" s="40">
        <v>10000</v>
      </c>
      <c r="C16" s="40">
        <v>6400</v>
      </c>
    </row>
    <row r="17" spans="1:3">
      <c r="A17" s="35" t="s">
        <v>14</v>
      </c>
      <c r="B17" s="41">
        <v>1700</v>
      </c>
      <c r="C17" s="41">
        <v>800</v>
      </c>
    </row>
    <row r="18" spans="1:3">
      <c r="A18" s="35" t="s">
        <v>27</v>
      </c>
      <c r="B18" s="41">
        <v>1700</v>
      </c>
      <c r="C18" s="41">
        <v>800</v>
      </c>
    </row>
    <row r="19" spans="1:3">
      <c r="A19" s="35" t="s">
        <v>29</v>
      </c>
      <c r="B19" s="41">
        <v>1700</v>
      </c>
      <c r="C19" s="41">
        <v>800</v>
      </c>
    </row>
    <row r="20" spans="1:3">
      <c r="A20" s="35" t="s">
        <v>31</v>
      </c>
      <c r="B20" s="41">
        <v>1700</v>
      </c>
      <c r="C20" s="41">
        <v>800</v>
      </c>
    </row>
    <row r="21" spans="1:3">
      <c r="A21" s="35" t="s">
        <v>36</v>
      </c>
      <c r="B21" s="41">
        <v>1700</v>
      </c>
      <c r="C21" s="41">
        <v>800</v>
      </c>
    </row>
    <row r="22" spans="1:3">
      <c r="A22" s="35" t="s">
        <v>32</v>
      </c>
      <c r="B22" s="41">
        <v>1700</v>
      </c>
      <c r="C22" s="41">
        <v>800</v>
      </c>
    </row>
    <row r="23" spans="1:3">
      <c r="A23" s="35" t="s">
        <v>2</v>
      </c>
      <c r="B23" s="41">
        <v>1700</v>
      </c>
      <c r="C23" s="41">
        <v>800</v>
      </c>
    </row>
    <row r="24" spans="1:3">
      <c r="A24" s="35" t="s">
        <v>30</v>
      </c>
      <c r="B24" s="41">
        <v>1700</v>
      </c>
      <c r="C24" s="41">
        <v>800</v>
      </c>
    </row>
    <row r="25" spans="1:3">
      <c r="A25" s="35" t="s">
        <v>23</v>
      </c>
      <c r="B25" s="41">
        <v>1700</v>
      </c>
      <c r="C25" s="41">
        <v>800</v>
      </c>
    </row>
    <row r="26" spans="1:3">
      <c r="A26" s="35" t="s">
        <v>34</v>
      </c>
      <c r="B26" s="41">
        <v>1700</v>
      </c>
      <c r="C26" s="41">
        <v>800</v>
      </c>
    </row>
    <row r="27" spans="1:3">
      <c r="A27" s="35" t="s">
        <v>57</v>
      </c>
      <c r="B27" s="41">
        <v>1700</v>
      </c>
      <c r="C27" s="41">
        <v>800</v>
      </c>
    </row>
    <row r="28" spans="1:3">
      <c r="A28" s="35" t="s">
        <v>44</v>
      </c>
      <c r="B28" s="41">
        <v>3400</v>
      </c>
      <c r="C28" s="41">
        <v>1600</v>
      </c>
    </row>
    <row r="29" spans="1:3">
      <c r="A29" s="35" t="s">
        <v>45</v>
      </c>
      <c r="B29" s="41">
        <v>3400</v>
      </c>
      <c r="C29" s="41">
        <v>1600</v>
      </c>
    </row>
    <row r="30" spans="1:3">
      <c r="A30" s="36" t="s">
        <v>35</v>
      </c>
      <c r="B30" s="42">
        <v>10500</v>
      </c>
      <c r="C30" s="42">
        <v>0</v>
      </c>
    </row>
    <row r="31" spans="1:3">
      <c r="A31" s="36" t="s">
        <v>37</v>
      </c>
      <c r="B31" s="42">
        <v>10500</v>
      </c>
      <c r="C31" s="42">
        <v>0</v>
      </c>
    </row>
    <row r="32" spans="1:3">
      <c r="A32" s="36" t="s">
        <v>38</v>
      </c>
      <c r="B32" s="42">
        <v>10500</v>
      </c>
      <c r="C32" s="42">
        <v>0</v>
      </c>
    </row>
    <row r="33" spans="1:3">
      <c r="A33" s="36" t="s">
        <v>0</v>
      </c>
      <c r="B33" s="42">
        <v>10500</v>
      </c>
      <c r="C33" s="42">
        <v>0</v>
      </c>
    </row>
    <row r="34" spans="1:3">
      <c r="A34" s="36" t="s">
        <v>22</v>
      </c>
      <c r="B34" s="42">
        <v>10500</v>
      </c>
      <c r="C34" s="42">
        <v>0</v>
      </c>
    </row>
    <row r="35" spans="1:3">
      <c r="A35" s="36" t="s">
        <v>18</v>
      </c>
      <c r="B35" s="42">
        <v>10500</v>
      </c>
      <c r="C35" s="42">
        <v>0</v>
      </c>
    </row>
    <row r="36" spans="1:3">
      <c r="A36" s="37" t="s">
        <v>17</v>
      </c>
      <c r="B36" s="42">
        <v>21000</v>
      </c>
      <c r="C36" s="42">
        <v>0</v>
      </c>
    </row>
    <row r="37" spans="1:3">
      <c r="A37" s="38" t="s">
        <v>46</v>
      </c>
      <c r="B37" s="42">
        <v>10500</v>
      </c>
      <c r="C37" s="42">
        <v>0</v>
      </c>
    </row>
    <row r="38" spans="1:3">
      <c r="A38" s="38" t="s">
        <v>48</v>
      </c>
      <c r="B38" s="42">
        <v>10500</v>
      </c>
      <c r="C38" s="42">
        <v>0</v>
      </c>
    </row>
    <row r="39" spans="1:3">
      <c r="A39" s="38" t="s">
        <v>49</v>
      </c>
      <c r="B39" s="42">
        <v>10500</v>
      </c>
      <c r="C39" s="42">
        <v>0</v>
      </c>
    </row>
    <row r="40" spans="1:3">
      <c r="A40" s="38" t="s">
        <v>50</v>
      </c>
      <c r="B40" s="42">
        <v>10500</v>
      </c>
      <c r="C40" s="42">
        <v>0</v>
      </c>
    </row>
    <row r="41" spans="1:3">
      <c r="A41" s="38" t="s">
        <v>52</v>
      </c>
      <c r="B41" s="42">
        <v>10500</v>
      </c>
      <c r="C41" s="42">
        <v>0</v>
      </c>
    </row>
    <row r="42" spans="1:3">
      <c r="A42" s="38" t="s">
        <v>53</v>
      </c>
      <c r="B42" s="42">
        <v>10500</v>
      </c>
      <c r="C42" s="42">
        <v>0</v>
      </c>
    </row>
    <row r="43" spans="1:3">
      <c r="A43" s="38" t="s">
        <v>33</v>
      </c>
      <c r="B43" s="42">
        <v>10500</v>
      </c>
      <c r="C43" s="42">
        <v>0</v>
      </c>
    </row>
    <row r="44" spans="1:3">
      <c r="A44" s="38" t="s">
        <v>47</v>
      </c>
      <c r="B44" s="42">
        <v>10500</v>
      </c>
      <c r="C44" s="42">
        <v>0</v>
      </c>
    </row>
    <row r="45" spans="1:3">
      <c r="A45" s="38" t="s">
        <v>54</v>
      </c>
      <c r="B45" s="42">
        <v>10500</v>
      </c>
      <c r="C45" s="42">
        <v>0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補助対象事業所等調書（様式２）</vt:lpstr>
      <vt:lpstr>データ</vt:lpstr>
    </vt:vector>
  </TitlesOfParts>
  <LinksUpToDate>false</LinksUpToDate>
  <SharedDoc>false</SharedDoc>
  <HyperlinksChanged>false</HyperlinksChanged>
  <AppVersion>5.0001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2024-01-10T06:54:58Z</cp:lastPrinted>
  <dcterms:created xsi:type="dcterms:W3CDTF">2010-03-05T00:28:58Z</dcterms:created>
  <dcterms:modified xsi:type="dcterms:W3CDTF">2026-01-14T07:59:44Z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2026-01-14T07:59:44Z</vt:filetime>
  </property>
</Properties>
</file>