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J:\s1\管理係\04_厚生\05_介護保険\05_事業者\0560_物価高騰対策支援事業\R8\要綱\02.メール周知・HP掲載\R8物価高騰対策支援事業要綱等\"/>
    </mc:Choice>
  </mc:AlternateContent>
  <xr:revisionPtr revIDLastSave="0" documentId="13_ncr:1_{C7265A70-3926-4AAD-83F3-8358A3552EAC}" xr6:coauthVersionLast="47" xr6:coauthVersionMax="47" xr10:uidLastSave="{00000000-0000-0000-0000-000000000000}"/>
  <bookViews>
    <workbookView xWindow="-3690" yWindow="8002" windowWidth="21795" windowHeight="13875" tabRatio="877" xr2:uid="{00000000-000D-0000-FFFF-FFFF00000000}"/>
  </bookViews>
  <sheets>
    <sheet name="補助対象事業所等調書（様式２）" sheetId="45" r:id="rId1"/>
    <sheet name="記載例" sheetId="46" r:id="rId2"/>
    <sheet name="データ" sheetId="42" r:id="rId3"/>
  </sheets>
  <definedNames>
    <definedName name="_xlnm.Print_Area" localSheetId="1">記載例!$A$1:$Z$25</definedName>
    <definedName name="_xlnm.Print_Area" localSheetId="0">'補助対象事業所等調書（様式２）'!$A$1:$Z$25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6" i="45" l="1"/>
  <c r="AD7" i="45"/>
  <c r="AD8" i="45"/>
  <c r="AD9" i="45"/>
  <c r="AD10" i="45"/>
  <c r="AD11" i="45"/>
  <c r="AD12" i="45"/>
  <c r="AD13" i="45"/>
  <c r="AD14" i="45"/>
  <c r="AC5" i="45"/>
  <c r="Y5" i="45"/>
  <c r="AE24" i="46"/>
  <c r="AC24" i="46"/>
  <c r="AD24" i="46" s="1"/>
  <c r="X24" i="46" s="1"/>
  <c r="Y24" i="46"/>
  <c r="AE23" i="46"/>
  <c r="AC23" i="46"/>
  <c r="AD23" i="46" s="1"/>
  <c r="X23" i="46" s="1"/>
  <c r="Y23" i="46"/>
  <c r="AE22" i="46"/>
  <c r="AC22" i="46"/>
  <c r="AD22" i="46" s="1"/>
  <c r="X22" i="46" s="1"/>
  <c r="Y22" i="46"/>
  <c r="AE21" i="46"/>
  <c r="AC21" i="46"/>
  <c r="AD21" i="46" s="1"/>
  <c r="X21" i="46" s="1"/>
  <c r="Y21" i="46"/>
  <c r="AE20" i="46"/>
  <c r="AC20" i="46"/>
  <c r="AD20" i="46" s="1"/>
  <c r="X20" i="46" s="1"/>
  <c r="Y20" i="46"/>
  <c r="AE19" i="46"/>
  <c r="AC19" i="46"/>
  <c r="AD19" i="46" s="1"/>
  <c r="X19" i="46" s="1"/>
  <c r="Y19" i="46"/>
  <c r="AE18" i="46"/>
  <c r="AC18" i="46"/>
  <c r="AD18" i="46" s="1"/>
  <c r="X18" i="46" s="1"/>
  <c r="Y18" i="46"/>
  <c r="AE17" i="46"/>
  <c r="AC17" i="46"/>
  <c r="AD17" i="46" s="1"/>
  <c r="X17" i="46" s="1"/>
  <c r="Y17" i="46"/>
  <c r="AE16" i="46"/>
  <c r="AC16" i="46"/>
  <c r="AD16" i="46" s="1"/>
  <c r="X16" i="46" s="1"/>
  <c r="Y16" i="46"/>
  <c r="AE15" i="46"/>
  <c r="AC15" i="46"/>
  <c r="AD15" i="46" s="1"/>
  <c r="X15" i="46" s="1"/>
  <c r="Y15" i="46"/>
  <c r="AE14" i="46"/>
  <c r="AC14" i="46"/>
  <c r="AD14" i="46" s="1"/>
  <c r="X14" i="46" s="1"/>
  <c r="Y14" i="46"/>
  <c r="AE13" i="46"/>
  <c r="AC13" i="46"/>
  <c r="AD13" i="46" s="1"/>
  <c r="X13" i="46" s="1"/>
  <c r="Y13" i="46"/>
  <c r="AE12" i="46"/>
  <c r="AC12" i="46"/>
  <c r="AD12" i="46" s="1"/>
  <c r="X12" i="46" s="1"/>
  <c r="Y12" i="46"/>
  <c r="AE11" i="46"/>
  <c r="AC11" i="46"/>
  <c r="AD11" i="46" s="1"/>
  <c r="X11" i="46" s="1"/>
  <c r="Y11" i="46"/>
  <c r="AE10" i="46"/>
  <c r="AC10" i="46"/>
  <c r="AD10" i="46" s="1"/>
  <c r="X10" i="46" s="1"/>
  <c r="Y10" i="46"/>
  <c r="AE9" i="46"/>
  <c r="AC9" i="46"/>
  <c r="AD9" i="46" s="1"/>
  <c r="X9" i="46" s="1"/>
  <c r="Y9" i="46"/>
  <c r="AE8" i="46"/>
  <c r="AC8" i="46"/>
  <c r="AD8" i="46" s="1"/>
  <c r="X8" i="46" s="1"/>
  <c r="Y8" i="46"/>
  <c r="AE7" i="46"/>
  <c r="Y7" i="46" s="1"/>
  <c r="AC7" i="46"/>
  <c r="AD7" i="46" s="1"/>
  <c r="X7" i="46" s="1"/>
  <c r="AE6" i="46"/>
  <c r="AC6" i="46"/>
  <c r="AD6" i="46" s="1"/>
  <c r="X6" i="46" s="1"/>
  <c r="Y6" i="46"/>
  <c r="AE5" i="46"/>
  <c r="Y5" i="46" s="1"/>
  <c r="AC5" i="46"/>
  <c r="AD5" i="46" s="1"/>
  <c r="X5" i="46" s="1"/>
  <c r="AE24" i="45"/>
  <c r="AC24" i="45"/>
  <c r="AD24" i="45" s="1"/>
  <c r="X24" i="45" s="1"/>
  <c r="Y24" i="45"/>
  <c r="AE23" i="45"/>
  <c r="AC23" i="45"/>
  <c r="AD23" i="45" s="1"/>
  <c r="X23" i="45" s="1"/>
  <c r="Y23" i="45"/>
  <c r="AE22" i="45"/>
  <c r="AC22" i="45"/>
  <c r="AD22" i="45" s="1"/>
  <c r="X22" i="45" s="1"/>
  <c r="Y22" i="45"/>
  <c r="AE21" i="45"/>
  <c r="AC21" i="45"/>
  <c r="AD21" i="45" s="1"/>
  <c r="X21" i="45" s="1"/>
  <c r="Y21" i="45"/>
  <c r="AE20" i="45"/>
  <c r="AC20" i="45"/>
  <c r="AD20" i="45" s="1"/>
  <c r="X20" i="45" s="1"/>
  <c r="Y20" i="45"/>
  <c r="AE19" i="45"/>
  <c r="AC19" i="45"/>
  <c r="AD19" i="45" s="1"/>
  <c r="X19" i="45" s="1"/>
  <c r="Y19" i="45"/>
  <c r="AE18" i="45"/>
  <c r="AC18" i="45"/>
  <c r="AD18" i="45" s="1"/>
  <c r="X18" i="45" s="1"/>
  <c r="Y18" i="45"/>
  <c r="AE17" i="45"/>
  <c r="AC17" i="45"/>
  <c r="AD17" i="45" s="1"/>
  <c r="X17" i="45" s="1"/>
  <c r="Y17" i="45"/>
  <c r="AE16" i="45"/>
  <c r="AC16" i="45"/>
  <c r="AD16" i="45" s="1"/>
  <c r="X16" i="45" s="1"/>
  <c r="Y16" i="45"/>
  <c r="AE15" i="45"/>
  <c r="AC15" i="45"/>
  <c r="AD15" i="45" s="1"/>
  <c r="X15" i="45" s="1"/>
  <c r="Y15" i="45"/>
  <c r="AE14" i="45"/>
  <c r="AC14" i="45"/>
  <c r="Y14" i="45"/>
  <c r="AE13" i="45"/>
  <c r="AC13" i="45"/>
  <c r="X13" i="45" s="1"/>
  <c r="Y13" i="45"/>
  <c r="AE12" i="45"/>
  <c r="AC12" i="45"/>
  <c r="X12" i="45" s="1"/>
  <c r="Y12" i="45"/>
  <c r="AE11" i="45"/>
  <c r="AC11" i="45"/>
  <c r="X11" i="45" s="1"/>
  <c r="Y11" i="45"/>
  <c r="AE10" i="45"/>
  <c r="AC10" i="45"/>
  <c r="X10" i="45" s="1"/>
  <c r="Y10" i="45"/>
  <c r="AE9" i="45"/>
  <c r="AC9" i="45"/>
  <c r="Y9" i="45"/>
  <c r="AE8" i="45"/>
  <c r="AC8" i="45"/>
  <c r="Y8" i="45"/>
  <c r="AE7" i="45"/>
  <c r="AC7" i="45"/>
  <c r="X7" i="45" s="1"/>
  <c r="Y7" i="45"/>
  <c r="AE6" i="45"/>
  <c r="AC6" i="45"/>
  <c r="Y6" i="45"/>
  <c r="AE5" i="45"/>
  <c r="AD5" i="45" l="1"/>
  <c r="X5" i="45" s="1"/>
  <c r="Z5" i="45" s="1"/>
  <c r="X8" i="45"/>
  <c r="X9" i="45"/>
  <c r="X6" i="45"/>
  <c r="Z6" i="45" s="1"/>
  <c r="X14" i="45"/>
  <c r="Z14" i="45" s="1"/>
  <c r="Z5" i="46"/>
  <c r="Z8" i="45"/>
  <c r="Z12" i="45"/>
  <c r="Z16" i="45"/>
  <c r="Z20" i="45"/>
  <c r="Z24" i="45"/>
  <c r="Z10" i="45"/>
  <c r="Z18" i="45"/>
  <c r="Z22" i="45"/>
  <c r="Z7" i="46"/>
  <c r="Z21" i="46"/>
  <c r="Z13" i="45"/>
  <c r="Z21" i="45"/>
  <c r="Z10" i="46"/>
  <c r="Z14" i="46"/>
  <c r="Z18" i="46"/>
  <c r="Z22" i="46"/>
  <c r="Z6" i="46"/>
  <c r="Z9" i="46"/>
  <c r="Z13" i="46"/>
  <c r="Z17" i="46"/>
  <c r="Z9" i="45"/>
  <c r="Z17" i="45"/>
  <c r="Z11" i="46"/>
  <c r="Z15" i="46"/>
  <c r="Z19" i="46"/>
  <c r="Z23" i="46"/>
  <c r="Z7" i="45"/>
  <c r="Z11" i="45"/>
  <c r="Z15" i="45"/>
  <c r="Z19" i="45"/>
  <c r="Z23" i="45"/>
  <c r="Z8" i="46"/>
  <c r="Z12" i="46"/>
  <c r="Z16" i="46"/>
  <c r="Z20" i="46"/>
  <c r="Z24" i="46"/>
  <c r="Z25" i="45" l="1"/>
  <c r="Z25" i="4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花房　直輝</author>
    <author>富山市</author>
  </authors>
  <commentList>
    <comment ref="O1" authorId="0" shapeId="0" xr:uid="{00000000-0006-0000-0000-000003000000}">
      <text>
        <r>
          <rPr>
            <sz val="14"/>
            <rFont val="BIZ UDゴシック"/>
            <family val="3"/>
            <charset val="128"/>
          </rPr>
          <t>介護保険課へ提出される際は、介護保険事業所分のみ
記載してください。</t>
        </r>
        <r>
          <rPr>
            <sz val="11"/>
            <rFont val="BIZ UDゴシック"/>
            <family val="3"/>
            <charset val="128"/>
          </rPr>
          <t xml:space="preserve">
・高齢者施設（養護老人ホーム、軽費老人ホーム（ケアハウス）、
　有料老人ホーム（サービス付き高齢者向け住宅を含む）は長寿
　福祉課へ提出してください。
・障害福祉サービス事業所分は障害福祉課へ提出してください。</t>
        </r>
      </text>
    </comment>
    <comment ref="O4" authorId="1" shapeId="0" xr:uid="{00000000-0006-0000-0000-000001000000}">
      <text>
        <r>
          <rPr>
            <b/>
            <sz val="9"/>
            <color indexed="81"/>
            <rFont val="BIZ UDゴシック"/>
            <family val="3"/>
            <charset val="128"/>
          </rPr>
          <t>プルダウンより選択してください。</t>
        </r>
      </text>
    </comment>
    <comment ref="V4" authorId="0" shapeId="0" xr:uid="{00000000-0006-0000-0000-000002000000}">
      <text>
        <r>
          <rPr>
            <b/>
            <sz val="9"/>
            <color indexed="81"/>
            <rFont val="BIZ UDゴシック"/>
            <family val="3"/>
            <charset val="128"/>
          </rPr>
          <t>入所系、通所系の場合は定員を入力してください。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富山市</author>
    <author>花房　直輝</author>
  </authors>
  <commentList>
    <comment ref="O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プルダウンより選択してください。</t>
        </r>
      </text>
    </comment>
    <comment ref="V4" authorId="1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入所系、通所系の場合は定員を入力してください。</t>
        </r>
      </text>
    </comment>
  </commentList>
</comments>
</file>

<file path=xl/sharedStrings.xml><?xml version="1.0" encoding="utf-8"?>
<sst xmlns="http://schemas.openxmlformats.org/spreadsheetml/2006/main" count="102" uniqueCount="67">
  <si>
    <t>定期巡回・随時対応型訪問介護看護（介護）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4">
      <t>ホウモンカイゴ</t>
    </rPh>
    <rPh sb="14" eb="16">
      <t>カンゴ</t>
    </rPh>
    <rPh sb="17" eb="19">
      <t>カイゴ</t>
    </rPh>
    <phoneticPr fontId="1"/>
  </si>
  <si>
    <t>№</t>
  </si>
  <si>
    <t>事業所番号</t>
    <rPh sb="0" eb="3">
      <t>ジギョウショ</t>
    </rPh>
    <rPh sb="3" eb="5">
      <t>バンゴウ</t>
    </rPh>
    <phoneticPr fontId="1"/>
  </si>
  <si>
    <t>自立訓練（機能訓練）（障害）</t>
    <rPh sb="0" eb="4">
      <t>ジリツクンレン</t>
    </rPh>
    <rPh sb="5" eb="9">
      <t>キノウクンレン</t>
    </rPh>
    <rPh sb="11" eb="13">
      <t>ショウガイ</t>
    </rPh>
    <phoneticPr fontId="1"/>
  </si>
  <si>
    <t>地域密着型介護老人福祉施設入所生活介護（介護）</t>
    <rPh sb="0" eb="5">
      <t>チイキミッチャクガタ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5">
      <t>ニュウショ</t>
    </rPh>
    <rPh sb="15" eb="19">
      <t>セイカツカイゴ</t>
    </rPh>
    <rPh sb="20" eb="22">
      <t>カイゴ</t>
    </rPh>
    <phoneticPr fontId="1"/>
  </si>
  <si>
    <t>定員</t>
    <rPh sb="0" eb="2">
      <t>テイイン</t>
    </rPh>
    <phoneticPr fontId="1"/>
  </si>
  <si>
    <t>短期入所生活介護（介護）</t>
    <rPh sb="0" eb="4">
      <t>タンキニュウショ</t>
    </rPh>
    <rPh sb="4" eb="6">
      <t>セイカツ</t>
    </rPh>
    <rPh sb="6" eb="8">
      <t>カイゴ</t>
    </rPh>
    <rPh sb="9" eb="11">
      <t>カイゴ</t>
    </rPh>
    <phoneticPr fontId="1"/>
  </si>
  <si>
    <t>介護老人福祉施設（介護）</t>
    <rPh sb="0" eb="4">
      <t>カイゴロウジン</t>
    </rPh>
    <rPh sb="4" eb="8">
      <t>フクシシセツ</t>
    </rPh>
    <rPh sb="9" eb="11">
      <t>カイゴ</t>
    </rPh>
    <phoneticPr fontId="1"/>
  </si>
  <si>
    <t>認知症対応型共同生活介護（介護）</t>
    <rPh sb="0" eb="3">
      <t>ニンチショウ</t>
    </rPh>
    <rPh sb="3" eb="6">
      <t>タイオウガタ</t>
    </rPh>
    <rPh sb="6" eb="10">
      <t>キョウドウセイカツ</t>
    </rPh>
    <rPh sb="10" eb="12">
      <t>カイゴ</t>
    </rPh>
    <rPh sb="13" eb="15">
      <t>カイゴ</t>
    </rPh>
    <phoneticPr fontId="1"/>
  </si>
  <si>
    <t>介護老人保健施設（介護）</t>
    <rPh sb="0" eb="4">
      <t>カイゴロウジン</t>
    </rPh>
    <rPh sb="4" eb="6">
      <t>ホケン</t>
    </rPh>
    <rPh sb="6" eb="8">
      <t>シセツ</t>
    </rPh>
    <rPh sb="9" eb="11">
      <t>カイゴ</t>
    </rPh>
    <phoneticPr fontId="1"/>
  </si>
  <si>
    <t>食材料費</t>
    <rPh sb="0" eb="4">
      <t>ショクザイリョウヒ</t>
    </rPh>
    <phoneticPr fontId="1"/>
  </si>
  <si>
    <t>介護医療院（介護）</t>
    <rPh sb="0" eb="4">
      <t>カイゴイリョウ</t>
    </rPh>
    <rPh sb="4" eb="5">
      <t>イン</t>
    </rPh>
    <rPh sb="6" eb="8">
      <t>カイゴ</t>
    </rPh>
    <phoneticPr fontId="1"/>
  </si>
  <si>
    <t>事業所等名</t>
    <rPh sb="0" eb="3">
      <t>ジギョウショ</t>
    </rPh>
    <rPh sb="3" eb="4">
      <t>トウ</t>
    </rPh>
    <rPh sb="4" eb="5">
      <t>メイ</t>
    </rPh>
    <phoneticPr fontId="1"/>
  </si>
  <si>
    <t>救護施設（生保）</t>
    <rPh sb="0" eb="4">
      <t>キュウゴシセツ</t>
    </rPh>
    <rPh sb="5" eb="7">
      <t>セイホ</t>
    </rPh>
    <phoneticPr fontId="1"/>
  </si>
  <si>
    <t>養護老人ホーム（老人）</t>
    <rPh sb="0" eb="2">
      <t>ヨウゴ</t>
    </rPh>
    <rPh sb="2" eb="4">
      <t>ロウジン</t>
    </rPh>
    <rPh sb="8" eb="10">
      <t>ロウジン</t>
    </rPh>
    <phoneticPr fontId="1"/>
  </si>
  <si>
    <t>通所介護（介護）</t>
    <rPh sb="0" eb="4">
      <t>ツウショカイゴ</t>
    </rPh>
    <rPh sb="5" eb="7">
      <t>カイゴ</t>
    </rPh>
    <phoneticPr fontId="1"/>
  </si>
  <si>
    <t>サービス種別</t>
    <rPh sb="4" eb="6">
      <t>シュベツ</t>
    </rPh>
    <phoneticPr fontId="1"/>
  </si>
  <si>
    <t>介護予防支援（介護）（地域包括支援センターが指定を受けているもの）</t>
    <rPh sb="0" eb="6">
      <t>カイゴヨボウシエン</t>
    </rPh>
    <rPh sb="7" eb="9">
      <t>カイゴ</t>
    </rPh>
    <phoneticPr fontId="1"/>
  </si>
  <si>
    <t>軽費老人ホーム（老人）</t>
    <rPh sb="0" eb="2">
      <t>ケイヒ</t>
    </rPh>
    <rPh sb="2" eb="4">
      <t>ロウジン</t>
    </rPh>
    <rPh sb="8" eb="10">
      <t>ロウジン</t>
    </rPh>
    <phoneticPr fontId="1"/>
  </si>
  <si>
    <t>施設入所支援（障害）</t>
    <rPh sb="0" eb="2">
      <t>シセツ</t>
    </rPh>
    <rPh sb="2" eb="6">
      <t>ニュウショシエン</t>
    </rPh>
    <rPh sb="7" eb="9">
      <t>ショウガイ</t>
    </rPh>
    <phoneticPr fontId="1"/>
  </si>
  <si>
    <t>居宅介護支援（介護）</t>
    <rPh sb="0" eb="4">
      <t>キョタクカイゴ</t>
    </rPh>
    <rPh sb="4" eb="6">
      <t>シエン</t>
    </rPh>
    <rPh sb="7" eb="9">
      <t>カイゴ</t>
    </rPh>
    <phoneticPr fontId="1"/>
  </si>
  <si>
    <t>デイサービス富山</t>
    <rPh sb="6" eb="8">
      <t>トヤマ</t>
    </rPh>
    <phoneticPr fontId="1"/>
  </si>
  <si>
    <t>夜間対応型訪問介護（介護）</t>
    <rPh sb="0" eb="4">
      <t>ヤカンタイオウ</t>
    </rPh>
    <rPh sb="4" eb="5">
      <t>ガタ</t>
    </rPh>
    <rPh sb="5" eb="9">
      <t>ホウモンカイゴ</t>
    </rPh>
    <rPh sb="10" eb="12">
      <t>カイゴ</t>
    </rPh>
    <phoneticPr fontId="1"/>
  </si>
  <si>
    <t>有料老人ホーム（老人）（サービス付き高齢者向け住宅を含む）</t>
    <rPh sb="0" eb="2">
      <t>ユウリョウ</t>
    </rPh>
    <rPh sb="2" eb="4">
      <t>ロウジン</t>
    </rPh>
    <rPh sb="8" eb="10">
      <t>ロウジン</t>
    </rPh>
    <rPh sb="16" eb="17">
      <t>ツ</t>
    </rPh>
    <rPh sb="18" eb="22">
      <t>コウレイシャム</t>
    </rPh>
    <rPh sb="23" eb="25">
      <t>ジュウタク</t>
    </rPh>
    <rPh sb="26" eb="27">
      <t>フク</t>
    </rPh>
    <phoneticPr fontId="1"/>
  </si>
  <si>
    <t>療養介護（障害）</t>
    <rPh sb="0" eb="4">
      <t>リョウヨウカイゴ</t>
    </rPh>
    <rPh sb="5" eb="7">
      <t>ショウガイ</t>
    </rPh>
    <phoneticPr fontId="1"/>
  </si>
  <si>
    <t>共同生活援助（障害）</t>
    <rPh sb="0" eb="2">
      <t>キョウドウ</t>
    </rPh>
    <rPh sb="2" eb="4">
      <t>セイカツ</t>
    </rPh>
    <rPh sb="4" eb="6">
      <t>エンジョ</t>
    </rPh>
    <rPh sb="7" eb="9">
      <t>ショウガイ</t>
    </rPh>
    <phoneticPr fontId="1"/>
  </si>
  <si>
    <t>就労移行支援（障害）</t>
    <rPh sb="0" eb="6">
      <t>シュウロウイコウシエン</t>
    </rPh>
    <rPh sb="7" eb="9">
      <t>ショウガイ</t>
    </rPh>
    <phoneticPr fontId="1"/>
  </si>
  <si>
    <r>
      <t>※当様式は</t>
    </r>
    <r>
      <rPr>
        <u/>
        <sz val="11"/>
        <rFont val="BIZ UD明朝 Medium"/>
        <family val="1"/>
        <charset val="128"/>
      </rPr>
      <t>法人ごとに全ての事業所分をまとめて</t>
    </r>
    <r>
      <rPr>
        <sz val="11"/>
        <rFont val="BIZ UD明朝 Medium"/>
        <family val="1"/>
        <charset val="128"/>
      </rPr>
      <t>作成してください。</t>
    </r>
    <rPh sb="1" eb="2">
      <t>トウ</t>
    </rPh>
    <rPh sb="2" eb="4">
      <t>ヨウシキ</t>
    </rPh>
    <rPh sb="5" eb="7">
      <t>ホウジン</t>
    </rPh>
    <rPh sb="10" eb="11">
      <t>スベ</t>
    </rPh>
    <rPh sb="13" eb="16">
      <t>ジギョウショ</t>
    </rPh>
    <rPh sb="16" eb="17">
      <t>ブン</t>
    </rPh>
    <rPh sb="22" eb="24">
      <t>サクセイ</t>
    </rPh>
    <phoneticPr fontId="1"/>
  </si>
  <si>
    <t>短期入所（障害）</t>
    <rPh sb="0" eb="4">
      <t>タンキニュウショ</t>
    </rPh>
    <rPh sb="5" eb="7">
      <t>ショウガイ</t>
    </rPh>
    <phoneticPr fontId="1"/>
  </si>
  <si>
    <r>
      <t>※当様式は</t>
    </r>
    <r>
      <rPr>
        <u/>
        <sz val="11"/>
        <rFont val="BIZ UD明朝 Medium"/>
        <family val="1"/>
        <charset val="128"/>
      </rPr>
      <t xml:space="preserve">法人ごとに全ての事業所分をまとめて
</t>
    </r>
    <r>
      <rPr>
        <sz val="11"/>
        <rFont val="BIZ UD明朝 Medium"/>
        <family val="1"/>
        <charset val="128"/>
      </rPr>
      <t>　作成してください。</t>
    </r>
    <rPh sb="1" eb="2">
      <t>トウ</t>
    </rPh>
    <rPh sb="2" eb="4">
      <t>ヨウシキ</t>
    </rPh>
    <rPh sb="5" eb="7">
      <t>ホウジン</t>
    </rPh>
    <rPh sb="10" eb="11">
      <t>スベ</t>
    </rPh>
    <rPh sb="13" eb="16">
      <t>ジギョウショ</t>
    </rPh>
    <rPh sb="16" eb="17">
      <t>ブン</t>
    </rPh>
    <rPh sb="24" eb="26">
      <t>サクセイ</t>
    </rPh>
    <phoneticPr fontId="1"/>
  </si>
  <si>
    <t>地域密着型通所介護（介護）</t>
    <rPh sb="0" eb="5">
      <t>チイキミッチャクガタ</t>
    </rPh>
    <rPh sb="5" eb="7">
      <t>ツウショ</t>
    </rPh>
    <rPh sb="7" eb="9">
      <t>カイゴ</t>
    </rPh>
    <rPh sb="10" eb="12">
      <t>カイゴ</t>
    </rPh>
    <phoneticPr fontId="1"/>
  </si>
  <si>
    <t>　</t>
  </si>
  <si>
    <t>認知症対応型通所介護（介護）</t>
    <rPh sb="0" eb="2">
      <t>ニンチ</t>
    </rPh>
    <rPh sb="2" eb="3">
      <t>ショウ</t>
    </rPh>
    <rPh sb="3" eb="5">
      <t>タイオウ</t>
    </rPh>
    <rPh sb="5" eb="6">
      <t>ガタ</t>
    </rPh>
    <rPh sb="6" eb="8">
      <t>ツウショ</t>
    </rPh>
    <rPh sb="8" eb="10">
      <t>カイゴ</t>
    </rPh>
    <rPh sb="11" eb="13">
      <t>カイゴ</t>
    </rPh>
    <phoneticPr fontId="1"/>
  </si>
  <si>
    <t>支給金額</t>
    <rPh sb="0" eb="4">
      <t>シキュウキンガク</t>
    </rPh>
    <phoneticPr fontId="1"/>
  </si>
  <si>
    <t>特別養護老人ホーム富山苑</t>
    <rPh sb="0" eb="6">
      <t>トクベツヨウゴロウジン</t>
    </rPh>
    <rPh sb="9" eb="11">
      <t>トヤマ</t>
    </rPh>
    <rPh sb="11" eb="12">
      <t>エン</t>
    </rPh>
    <phoneticPr fontId="1"/>
  </si>
  <si>
    <t>高岡ホームヘルパー</t>
    <rPh sb="0" eb="2">
      <t>タカオカ</t>
    </rPh>
    <phoneticPr fontId="1"/>
  </si>
  <si>
    <t>小規模多機能型居宅介護（介護）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カイゴ</t>
    </rPh>
    <phoneticPr fontId="1"/>
  </si>
  <si>
    <t>自立訓練（生活訓練）（障害）</t>
    <rPh sb="0" eb="4">
      <t>ジリツクンレン</t>
    </rPh>
    <rPh sb="5" eb="9">
      <t>セイカツクンレン</t>
    </rPh>
    <rPh sb="11" eb="13">
      <t>ショウガイ</t>
    </rPh>
    <phoneticPr fontId="1"/>
  </si>
  <si>
    <t>生活介護（障害）</t>
    <rPh sb="0" eb="2">
      <t>セイカツ</t>
    </rPh>
    <rPh sb="2" eb="4">
      <t>カイゴ</t>
    </rPh>
    <rPh sb="5" eb="7">
      <t>ショウガイ</t>
    </rPh>
    <phoneticPr fontId="1"/>
  </si>
  <si>
    <t>就労継続支援（障害）</t>
    <rPh sb="0" eb="6">
      <t>シュウロウケイゾクシエン</t>
    </rPh>
    <rPh sb="7" eb="9">
      <t>ショウガイ</t>
    </rPh>
    <phoneticPr fontId="1"/>
  </si>
  <si>
    <t>計画相談支援（障害）</t>
    <rPh sb="7" eb="9">
      <t>ショウガイ</t>
    </rPh>
    <phoneticPr fontId="1"/>
  </si>
  <si>
    <t>訪問介護（介護）</t>
    <rPh sb="0" eb="4">
      <t>ホウモンカイゴ</t>
    </rPh>
    <rPh sb="5" eb="7">
      <t>カイゴ</t>
    </rPh>
    <phoneticPr fontId="1"/>
  </si>
  <si>
    <t>訪問入浴介護（介護）</t>
    <rPh sb="0" eb="2">
      <t>ホウモン</t>
    </rPh>
    <rPh sb="2" eb="6">
      <t>ニュウヨクカイゴ</t>
    </rPh>
    <rPh sb="7" eb="9">
      <t>カイゴ</t>
    </rPh>
    <phoneticPr fontId="1"/>
  </si>
  <si>
    <t>看護小規模多機能型居宅介護（介護）</t>
    <rPh sb="0" eb="2">
      <t>カンゴ</t>
    </rPh>
    <rPh sb="2" eb="13">
      <t>ショウキボタキノウガタキョタクカイゴ</t>
    </rPh>
    <rPh sb="14" eb="16">
      <t>カイゴ</t>
    </rPh>
    <phoneticPr fontId="1"/>
  </si>
  <si>
    <t>訪問看護（介護）</t>
    <rPh sb="0" eb="4">
      <t>ホウモンカンゴ</t>
    </rPh>
    <rPh sb="5" eb="7">
      <t>カイゴ</t>
    </rPh>
    <phoneticPr fontId="1"/>
  </si>
  <si>
    <t>合計</t>
    <rPh sb="0" eb="2">
      <t>ゴウケイ</t>
    </rPh>
    <phoneticPr fontId="1"/>
  </si>
  <si>
    <t>食事の提供</t>
    <rPh sb="0" eb="2">
      <t>ショクジ</t>
    </rPh>
    <rPh sb="3" eb="5">
      <t>テイキョウ</t>
    </rPh>
    <phoneticPr fontId="1"/>
  </si>
  <si>
    <t>光熱費・燃料費分</t>
    <rPh sb="0" eb="3">
      <t>コウネツヒ</t>
    </rPh>
    <rPh sb="4" eb="8">
      <t>ネンリョウヒブン</t>
    </rPh>
    <phoneticPr fontId="1"/>
  </si>
  <si>
    <t>食材料費分</t>
    <rPh sb="0" eb="5">
      <t>ショクザイリョウヒブン</t>
    </rPh>
    <phoneticPr fontId="1"/>
  </si>
  <si>
    <t>燃料費・光熱費</t>
    <rPh sb="0" eb="3">
      <t>ネンリョウヒ</t>
    </rPh>
    <rPh sb="4" eb="7">
      <t>コウネツヒ</t>
    </rPh>
    <phoneticPr fontId="1"/>
  </si>
  <si>
    <t>有り</t>
  </si>
  <si>
    <t>地域活動支援センター（Ⅱ型を除く）</t>
    <rPh sb="0" eb="6">
      <t>チイキカツドウシエン</t>
    </rPh>
    <rPh sb="12" eb="13">
      <t>カタ</t>
    </rPh>
    <rPh sb="14" eb="15">
      <t>ノゾ</t>
    </rPh>
    <phoneticPr fontId="1"/>
  </si>
  <si>
    <t>心身障害者共同作業所</t>
    <rPh sb="0" eb="2">
      <t>シンシン</t>
    </rPh>
    <rPh sb="2" eb="5">
      <t>ショウガイシャ</t>
    </rPh>
    <rPh sb="5" eb="7">
      <t>キョウドウ</t>
    </rPh>
    <rPh sb="7" eb="9">
      <t>サギョウ</t>
    </rPh>
    <rPh sb="9" eb="10">
      <t>ジョ</t>
    </rPh>
    <phoneticPr fontId="1"/>
  </si>
  <si>
    <t>居宅介護（障害）</t>
    <rPh sb="5" eb="7">
      <t>ショウガイ</t>
    </rPh>
    <phoneticPr fontId="1"/>
  </si>
  <si>
    <t>重度訪問介護（障害）</t>
    <rPh sb="7" eb="9">
      <t>ショウガイ</t>
    </rPh>
    <phoneticPr fontId="1"/>
  </si>
  <si>
    <t>地域移行支援（障害）</t>
    <rPh sb="7" eb="9">
      <t>ショウガイ</t>
    </rPh>
    <phoneticPr fontId="1"/>
  </si>
  <si>
    <t>同行援護（障害）</t>
    <rPh sb="4" eb="7">
      <t>(ショ</t>
    </rPh>
    <phoneticPr fontId="1"/>
  </si>
  <si>
    <t>行動援護（障害）</t>
    <rPh sb="5" eb="7">
      <t>ショウガイ</t>
    </rPh>
    <phoneticPr fontId="1"/>
  </si>
  <si>
    <t>就労定着支援（障害）</t>
    <rPh sb="7" eb="9">
      <t>ショウガイ</t>
    </rPh>
    <phoneticPr fontId="1"/>
  </si>
  <si>
    <t>様式第２号（第３条関係）</t>
    <rPh sb="6" eb="7">
      <t>ダイ</t>
    </rPh>
    <rPh sb="8" eb="9">
      <t>ジョウ</t>
    </rPh>
    <rPh sb="9" eb="11">
      <t>カンケイ</t>
    </rPh>
    <phoneticPr fontId="1"/>
  </si>
  <si>
    <t>自立生活援助（障害）</t>
    <rPh sb="7" eb="9">
      <t>ショウガイ</t>
    </rPh>
    <phoneticPr fontId="1"/>
  </si>
  <si>
    <t>地域定着支援（障害）</t>
    <rPh sb="7" eb="9">
      <t>ショウガイ</t>
    </rPh>
    <phoneticPr fontId="1"/>
  </si>
  <si>
    <t>例</t>
    <rPh sb="0" eb="1">
      <t>レイ</t>
    </rPh>
    <phoneticPr fontId="1"/>
  </si>
  <si>
    <t>支給対象事業所等調書</t>
    <rPh sb="0" eb="2">
      <t>シキュウ</t>
    </rPh>
    <phoneticPr fontId="1"/>
  </si>
  <si>
    <t>就労選択支援（障害）</t>
    <rPh sb="0" eb="2">
      <t>シュウロウ</t>
    </rPh>
    <rPh sb="2" eb="4">
      <t>センタク</t>
    </rPh>
    <rPh sb="4" eb="6">
      <t>シエン</t>
    </rPh>
    <rPh sb="7" eb="9">
      <t>ショウガイ</t>
    </rPh>
    <phoneticPr fontId="1"/>
  </si>
  <si>
    <t>光熱費分</t>
    <rPh sb="0" eb="3">
      <t>コウネツヒ</t>
    </rPh>
    <rPh sb="3" eb="4">
      <t>フン</t>
    </rPh>
    <phoneticPr fontId="1"/>
  </si>
  <si>
    <t>短期入所生活介護（介護）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</si>
</sst>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>
    <font>
      <sz val="11"/>
      <name val="ＭＳ Ｐゴシック"/>
      <family val="3"/>
    </font>
    <font>
      <sz val="6"/>
      <name val="ＭＳ Ｐゴシック"/>
      <family val="3"/>
    </font>
    <font>
      <sz val="11"/>
      <name val="ＭＳ 明朝"/>
      <family val="1"/>
    </font>
    <font>
      <sz val="12"/>
      <name val="BIZ UD明朝 Medium"/>
      <family val="1"/>
    </font>
    <font>
      <sz val="14"/>
      <name val="BIZ UD明朝 Medium"/>
      <family val="1"/>
    </font>
    <font>
      <sz val="11"/>
      <name val="BIZ UD明朝 Medium"/>
      <family val="1"/>
    </font>
    <font>
      <sz val="10.5"/>
      <color rgb="FF000000"/>
      <name val="BIZ UD明朝 Medium"/>
      <family val="1"/>
    </font>
    <font>
      <u/>
      <sz val="11"/>
      <name val="BIZ UD明朝 Medium"/>
      <family val="1"/>
      <charset val="128"/>
    </font>
    <font>
      <sz val="11"/>
      <name val="BIZ UD明朝 Medium"/>
      <family val="1"/>
      <charset val="128"/>
    </font>
    <font>
      <b/>
      <sz val="9"/>
      <color indexed="81"/>
      <name val="BIZ UDゴシック"/>
      <family val="3"/>
      <charset val="128"/>
    </font>
    <font>
      <sz val="14"/>
      <name val="BIZ UDゴシック"/>
      <family val="3"/>
      <charset val="128"/>
    </font>
    <font>
      <sz val="11"/>
      <name val="BIZ UD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3998840296639911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5" fillId="0" borderId="0" xfId="0" applyFont="1" applyProtection="1">
      <alignment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 applyProtection="1"/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5" fillId="3" borderId="1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 shrinkToFit="1"/>
    </xf>
    <xf numFmtId="0" fontId="3" fillId="4" borderId="0" xfId="0" applyFont="1" applyFill="1" applyBorder="1" applyAlignment="1" applyProtection="1">
      <alignment horizontal="right" vertical="center" shrinkToFit="1"/>
      <protection locked="0"/>
    </xf>
    <xf numFmtId="176" fontId="3" fillId="3" borderId="1" xfId="0" applyNumberFormat="1" applyFont="1" applyFill="1" applyBorder="1" applyAlignment="1" applyProtection="1">
      <alignment horizontal="center" vertical="center" shrinkToFit="1"/>
    </xf>
    <xf numFmtId="176" fontId="3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4" borderId="0" xfId="0" applyFont="1" applyFill="1" applyBorder="1" applyAlignment="1" applyProtection="1">
      <alignment horizontal="center" vertical="center" shrinkToFit="1"/>
      <protection locked="0"/>
    </xf>
    <xf numFmtId="176" fontId="3" fillId="6" borderId="1" xfId="0" applyNumberFormat="1" applyFont="1" applyFill="1" applyBorder="1" applyAlignment="1" applyProtection="1">
      <alignment horizontal="center" vertical="center" shrinkToFit="1"/>
    </xf>
    <xf numFmtId="176" fontId="3" fillId="4" borderId="0" xfId="0" applyNumberFormat="1" applyFont="1" applyFill="1" applyBorder="1" applyAlignment="1" applyProtection="1">
      <alignment horizontal="center" vertical="center" shrinkToFit="1"/>
    </xf>
    <xf numFmtId="0" fontId="3" fillId="6" borderId="1" xfId="0" applyFont="1" applyFill="1" applyBorder="1" applyAlignment="1" applyProtection="1">
      <alignment horizontal="center" vertical="center" shrinkToFit="1"/>
      <protection locked="0"/>
    </xf>
    <xf numFmtId="176" fontId="3" fillId="6" borderId="1" xfId="0" applyNumberFormat="1" applyFont="1" applyFill="1" applyBorder="1" applyAlignment="1" applyProtection="1">
      <alignment horizontal="center" vertical="center" shrinkToFit="1"/>
      <protection locked="0"/>
    </xf>
    <xf numFmtId="176" fontId="3" fillId="7" borderId="1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Alignment="1">
      <alignment horizontal="right" vertical="center"/>
    </xf>
    <xf numFmtId="0" fontId="5" fillId="5" borderId="1" xfId="0" applyFont="1" applyFill="1" applyBorder="1">
      <alignment vertical="center"/>
    </xf>
    <xf numFmtId="0" fontId="5" fillId="8" borderId="1" xfId="0" applyFont="1" applyFill="1" applyBorder="1">
      <alignment vertical="center"/>
    </xf>
    <xf numFmtId="0" fontId="5" fillId="9" borderId="1" xfId="0" applyFont="1" applyFill="1" applyBorder="1">
      <alignment vertical="center"/>
    </xf>
    <xf numFmtId="0" fontId="5" fillId="9" borderId="5" xfId="0" applyFont="1" applyFill="1" applyBorder="1">
      <alignment vertical="center"/>
    </xf>
    <xf numFmtId="0" fontId="6" fillId="9" borderId="1" xfId="0" applyFont="1" applyFill="1" applyBorder="1" applyAlignment="1">
      <alignment horizontal="justify" vertical="center"/>
    </xf>
    <xf numFmtId="0" fontId="5" fillId="0" borderId="0" xfId="0" applyFont="1" applyAlignment="1">
      <alignment horizontal="center" vertical="center"/>
    </xf>
    <xf numFmtId="176" fontId="5" fillId="5" borderId="1" xfId="0" applyNumberFormat="1" applyFont="1" applyFill="1" applyBorder="1" applyAlignment="1">
      <alignment horizontal="right" vertical="center"/>
    </xf>
    <xf numFmtId="176" fontId="5" fillId="8" borderId="1" xfId="0" applyNumberFormat="1" applyFont="1" applyFill="1" applyBorder="1" applyAlignment="1">
      <alignment horizontal="right" vertical="center"/>
    </xf>
    <xf numFmtId="176" fontId="5" fillId="9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Fill="1" applyBorder="1" applyAlignment="1" applyProtection="1">
      <alignment horizontal="center" vertical="center" shrinkToFit="1"/>
      <protection locked="0"/>
    </xf>
    <xf numFmtId="176" fontId="3" fillId="0" borderId="0" xfId="0" applyNumberFormat="1" applyFont="1" applyFill="1" applyBorder="1" applyAlignment="1" applyProtection="1">
      <alignment horizontal="center" vertical="center" shrinkToFit="1"/>
    </xf>
    <xf numFmtId="0" fontId="5" fillId="10" borderId="1" xfId="0" applyFont="1" applyFill="1" applyBorder="1" applyAlignment="1" applyProtection="1">
      <alignment horizontal="center" vertical="center"/>
    </xf>
    <xf numFmtId="0" fontId="5" fillId="10" borderId="1" xfId="0" applyFont="1" applyFill="1" applyBorder="1" applyAlignment="1" applyProtection="1">
      <alignment horizontal="center" vertical="center" shrinkToFit="1"/>
    </xf>
    <xf numFmtId="176" fontId="3" fillId="11" borderId="1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left" vertical="center" wrapText="1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left" vertical="center" wrapText="1" shrinkToFit="1"/>
      <protection locked="0"/>
    </xf>
    <xf numFmtId="0" fontId="5" fillId="3" borderId="3" xfId="0" applyFont="1" applyFill="1" applyBorder="1" applyAlignment="1" applyProtection="1">
      <alignment horizontal="left" vertical="center" wrapText="1" shrinkToFit="1"/>
      <protection locked="0"/>
    </xf>
    <xf numFmtId="0" fontId="5" fillId="3" borderId="4" xfId="0" applyFont="1" applyFill="1" applyBorder="1" applyAlignment="1" applyProtection="1">
      <alignment horizontal="left" vertical="center" wrapText="1" shrinkToFit="1"/>
      <protection locked="0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 wrapText="1" shrinkToFit="1"/>
      <protection locked="0"/>
    </xf>
    <xf numFmtId="0" fontId="5" fillId="3" borderId="1" xfId="0" applyFont="1" applyFill="1" applyBorder="1" applyAlignment="1" applyProtection="1">
      <alignment horizontal="left" vertical="center" wrapText="1" shrinkToFit="1"/>
      <protection locked="0"/>
    </xf>
    <xf numFmtId="0" fontId="5" fillId="3" borderId="2" xfId="0" applyFont="1" applyFill="1" applyBorder="1" applyAlignment="1" applyProtection="1">
      <alignment horizontal="center" vertical="center" wrapText="1" shrinkToFit="1"/>
      <protection locked="0"/>
    </xf>
    <xf numFmtId="0" fontId="5" fillId="3" borderId="3" xfId="0" applyFont="1" applyFill="1" applyBorder="1" applyAlignment="1" applyProtection="1">
      <alignment horizontal="center" vertical="center" wrapText="1" shrinkToFit="1"/>
      <protection locked="0"/>
    </xf>
    <xf numFmtId="0" fontId="5" fillId="3" borderId="4" xfId="0" applyFont="1" applyFill="1" applyBorder="1" applyAlignment="1" applyProtection="1">
      <alignment horizontal="center" vertical="center" wrapText="1" shrinkToFit="1"/>
      <protection locked="0"/>
    </xf>
    <xf numFmtId="0" fontId="3" fillId="3" borderId="1" xfId="0" applyFont="1" applyFill="1" applyBorder="1" applyAlignment="1" applyProtection="1">
      <alignment horizontal="left" vertical="center" wrapText="1" shrinkToFit="1"/>
      <protection locked="0"/>
    </xf>
    <xf numFmtId="0" fontId="5" fillId="10" borderId="1" xfId="0" applyFont="1" applyFill="1" applyBorder="1" applyAlignment="1" applyProtection="1">
      <alignment horizontal="center" vertical="center"/>
    </xf>
    <xf numFmtId="0" fontId="5" fillId="10" borderId="1" xfId="0" applyFont="1" applyFill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left" wrapText="1"/>
    </xf>
    <xf numFmtId="0" fontId="5" fillId="6" borderId="1" xfId="0" applyFont="1" applyFill="1" applyBorder="1" applyAlignment="1" applyProtection="1">
      <alignment horizontal="center" vertical="center"/>
    </xf>
    <xf numFmtId="0" fontId="3" fillId="6" borderId="1" xfId="0" applyFont="1" applyFill="1" applyBorder="1" applyAlignment="1" applyProtection="1">
      <alignment horizontal="left" vertical="center" wrapText="1" shrinkToFit="1"/>
      <protection locked="0"/>
    </xf>
    <xf numFmtId="0" fontId="5" fillId="6" borderId="1" xfId="0" applyFont="1" applyFill="1" applyBorder="1" applyAlignment="1" applyProtection="1">
      <alignment horizontal="left" vertical="center" wrapText="1" shrinkToFit="1"/>
      <protection locked="0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24"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</dxfs>
  <tableStyles count="0" defaultTableStyle="TableStyleMedium2" defaultPivotStyle="PivotStyleLight16"/>
  <colors>
    <mruColors>
      <color rgb="FFCCFFCC"/>
      <color rgb="FFFFCCFF"/>
      <color rgb="FFFFFF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I42"/>
  <sheetViews>
    <sheetView tabSelected="1" view="pageBreakPreview" zoomScaleSheetLayoutView="100" workbookViewId="0"/>
  </sheetViews>
  <sheetFormatPr defaultColWidth="9" defaultRowHeight="13.5"/>
  <cols>
    <col min="1" max="2" width="2.375" style="1" customWidth="1"/>
    <col min="3" max="3" width="17.625" style="1" customWidth="1"/>
    <col min="4" max="14" width="3.5" style="1" customWidth="1"/>
    <col min="15" max="21" width="3.625" style="1" customWidth="1"/>
    <col min="22" max="26" width="12.875" style="1" customWidth="1"/>
    <col min="27" max="16384" width="9" style="1"/>
  </cols>
  <sheetData>
    <row r="1" spans="1:35" ht="15" customHeight="1">
      <c r="A1" s="2" t="s">
        <v>59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37" t="s">
        <v>27</v>
      </c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6"/>
      <c r="AB1" s="6"/>
      <c r="AC1" s="6"/>
      <c r="AD1" s="6"/>
      <c r="AE1" s="6"/>
      <c r="AF1" s="6"/>
      <c r="AG1" s="6"/>
      <c r="AH1" s="6"/>
      <c r="AI1" s="6"/>
    </row>
    <row r="2" spans="1:35" ht="16.5">
      <c r="A2" s="3" t="s">
        <v>63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6"/>
      <c r="AB2" s="6"/>
      <c r="AC2" s="6"/>
      <c r="AD2" s="6"/>
      <c r="AE2" s="6"/>
      <c r="AF2" s="6"/>
      <c r="AG2" s="6"/>
      <c r="AH2" s="6"/>
      <c r="AI2" s="6"/>
    </row>
    <row r="3" spans="1:35" ht="7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 t="s">
        <v>31</v>
      </c>
      <c r="S3" s="4"/>
      <c r="T3" s="4"/>
      <c r="U3" s="4"/>
      <c r="V3" s="4"/>
      <c r="W3" s="4"/>
      <c r="X3" s="4"/>
      <c r="Y3" s="4"/>
      <c r="Z3" s="4"/>
      <c r="AA3" s="6"/>
      <c r="AB3" s="6"/>
      <c r="AC3" s="6"/>
      <c r="AD3" s="6"/>
      <c r="AE3" s="6"/>
      <c r="AF3" s="6"/>
      <c r="AG3" s="6"/>
      <c r="AH3" s="6"/>
      <c r="AI3" s="6"/>
    </row>
    <row r="4" spans="1:35" ht="32.25" customHeight="1">
      <c r="A4" s="49" t="s">
        <v>1</v>
      </c>
      <c r="B4" s="49"/>
      <c r="C4" s="34" t="s">
        <v>2</v>
      </c>
      <c r="D4" s="50" t="s">
        <v>12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 t="s">
        <v>16</v>
      </c>
      <c r="P4" s="50"/>
      <c r="Q4" s="50"/>
      <c r="R4" s="50"/>
      <c r="S4" s="50"/>
      <c r="T4" s="50"/>
      <c r="U4" s="50"/>
      <c r="V4" s="35" t="s">
        <v>5</v>
      </c>
      <c r="W4" s="35" t="s">
        <v>46</v>
      </c>
      <c r="X4" s="35" t="s">
        <v>65</v>
      </c>
      <c r="Y4" s="35" t="s">
        <v>48</v>
      </c>
      <c r="Z4" s="34" t="s">
        <v>33</v>
      </c>
      <c r="AA4" s="6"/>
      <c r="AB4" s="6"/>
      <c r="AC4" s="6"/>
      <c r="AD4" s="6"/>
      <c r="AE4" s="6"/>
      <c r="AF4" s="6"/>
      <c r="AG4" s="6"/>
      <c r="AH4" s="6"/>
      <c r="AI4" s="6"/>
    </row>
    <row r="5" spans="1:35" ht="36.75" customHeight="1">
      <c r="A5" s="38">
        <v>1</v>
      </c>
      <c r="B5" s="38"/>
      <c r="C5" s="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4"/>
      <c r="P5" s="44"/>
      <c r="Q5" s="44"/>
      <c r="R5" s="44"/>
      <c r="S5" s="44"/>
      <c r="T5" s="44"/>
      <c r="U5" s="44"/>
      <c r="V5" s="8"/>
      <c r="W5" s="8"/>
      <c r="X5" s="13" t="str">
        <f t="shared" ref="X5:X24" si="0">IFERROR($AD5,"")</f>
        <v/>
      </c>
      <c r="Y5" s="14">
        <f>IF(W5="有り",V5*AE5,0)</f>
        <v>0</v>
      </c>
      <c r="Z5" s="36" t="str">
        <f t="shared" ref="Z5:Z24" si="1">IFERROR(X5+Y5,"")</f>
        <v/>
      </c>
      <c r="AA5" s="6"/>
      <c r="AB5" s="6"/>
      <c r="AC5" s="6" t="e">
        <f>VLOOKUP($O5,データ!$A$3:$B$45,2,0)</f>
        <v>#N/A</v>
      </c>
      <c r="AD5" s="6" t="e">
        <f>IFERROR(IF($AC5=17000,17000,IF(AC5=34000,34000,$AC5*$V5)),$AC5*$V5)</f>
        <v>#N/A</v>
      </c>
      <c r="AE5" s="6" t="e">
        <f>VLOOKUP($O5,データ!$A$3:$C$45,3,0)</f>
        <v>#N/A</v>
      </c>
      <c r="AF5" s="6"/>
      <c r="AG5" s="6"/>
      <c r="AH5" s="6"/>
      <c r="AI5" s="6"/>
    </row>
    <row r="6" spans="1:35" ht="36.75" customHeight="1">
      <c r="A6" s="38">
        <v>2</v>
      </c>
      <c r="B6" s="38"/>
      <c r="C6" s="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4"/>
      <c r="P6" s="44"/>
      <c r="Q6" s="44"/>
      <c r="R6" s="44"/>
      <c r="S6" s="44"/>
      <c r="T6" s="44"/>
      <c r="U6" s="44"/>
      <c r="V6" s="8"/>
      <c r="W6" s="8"/>
      <c r="X6" s="13" t="str">
        <f t="shared" si="0"/>
        <v/>
      </c>
      <c r="Y6" s="14">
        <f t="shared" ref="Y6:Y24" si="2">IF(W6="有り",V6*AE6,0)</f>
        <v>0</v>
      </c>
      <c r="Z6" s="36" t="str">
        <f t="shared" si="1"/>
        <v/>
      </c>
      <c r="AA6" s="6"/>
      <c r="AB6" s="6"/>
      <c r="AC6" s="6" t="e">
        <f>VLOOKUP($O6,データ!$A$3:$B$45,2,0)</f>
        <v>#N/A</v>
      </c>
      <c r="AD6" s="6" t="e">
        <f t="shared" ref="AD6:AD14" si="3">IFERROR(IF($AC6=17000,17000,IF(AC6=34000,34000,$AC6*$V6)),$AC6*$V6)</f>
        <v>#N/A</v>
      </c>
      <c r="AE6" s="6" t="e">
        <f>VLOOKUP($O6,データ!$A$3:$C$45,3,0)</f>
        <v>#N/A</v>
      </c>
      <c r="AF6" s="6"/>
      <c r="AG6" s="6"/>
      <c r="AH6" s="6"/>
      <c r="AI6" s="6"/>
    </row>
    <row r="7" spans="1:35" ht="36.75" customHeight="1">
      <c r="A7" s="38">
        <v>3</v>
      </c>
      <c r="B7" s="38"/>
      <c r="C7" s="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4"/>
      <c r="P7" s="44"/>
      <c r="Q7" s="44"/>
      <c r="R7" s="44"/>
      <c r="S7" s="44"/>
      <c r="T7" s="44"/>
      <c r="U7" s="44"/>
      <c r="V7" s="8"/>
      <c r="W7" s="8"/>
      <c r="X7" s="13" t="str">
        <f t="shared" si="0"/>
        <v/>
      </c>
      <c r="Y7" s="14">
        <f t="shared" si="2"/>
        <v>0</v>
      </c>
      <c r="Z7" s="36" t="str">
        <f t="shared" si="1"/>
        <v/>
      </c>
      <c r="AA7" s="6"/>
      <c r="AB7" s="6"/>
      <c r="AC7" s="6" t="e">
        <f>VLOOKUP($O7,データ!$A$3:$B$45,2,0)</f>
        <v>#N/A</v>
      </c>
      <c r="AD7" s="6" t="e">
        <f t="shared" si="3"/>
        <v>#N/A</v>
      </c>
      <c r="AE7" s="6" t="e">
        <f>VLOOKUP($O7,データ!$A$3:$C$45,3,0)</f>
        <v>#N/A</v>
      </c>
      <c r="AF7" s="6"/>
      <c r="AG7" s="6"/>
      <c r="AH7" s="6"/>
      <c r="AI7" s="6"/>
    </row>
    <row r="8" spans="1:35" ht="36.75" customHeight="1">
      <c r="A8" s="38">
        <v>4</v>
      </c>
      <c r="B8" s="38"/>
      <c r="C8" s="9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8"/>
      <c r="W8" s="8"/>
      <c r="X8" s="13" t="str">
        <f t="shared" si="0"/>
        <v/>
      </c>
      <c r="Y8" s="14">
        <f t="shared" si="2"/>
        <v>0</v>
      </c>
      <c r="Z8" s="36" t="str">
        <f t="shared" si="1"/>
        <v/>
      </c>
      <c r="AA8" s="6"/>
      <c r="AB8" s="6"/>
      <c r="AC8" s="6" t="e">
        <f>VLOOKUP($O8,データ!$A$3:$B$45,2,0)</f>
        <v>#N/A</v>
      </c>
      <c r="AD8" s="6" t="e">
        <f t="shared" si="3"/>
        <v>#N/A</v>
      </c>
      <c r="AE8" s="6" t="e">
        <f>VLOOKUP($O8,データ!$A$3:$C$45,3,0)</f>
        <v>#N/A</v>
      </c>
      <c r="AF8" s="6"/>
      <c r="AG8" s="6"/>
      <c r="AH8" s="6"/>
      <c r="AI8" s="6"/>
    </row>
    <row r="9" spans="1:35" ht="36.75" customHeight="1">
      <c r="A9" s="38">
        <v>5</v>
      </c>
      <c r="B9" s="38"/>
      <c r="C9" s="9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8"/>
      <c r="W9" s="8"/>
      <c r="X9" s="13" t="str">
        <f t="shared" si="0"/>
        <v/>
      </c>
      <c r="Y9" s="14">
        <f t="shared" si="2"/>
        <v>0</v>
      </c>
      <c r="Z9" s="36" t="str">
        <f t="shared" si="1"/>
        <v/>
      </c>
      <c r="AA9" s="6"/>
      <c r="AB9" s="6"/>
      <c r="AC9" s="6" t="e">
        <f>VLOOKUP($O9,データ!$A$3:$B$45,2,0)</f>
        <v>#N/A</v>
      </c>
      <c r="AD9" s="6" t="e">
        <f t="shared" si="3"/>
        <v>#N/A</v>
      </c>
      <c r="AE9" s="6" t="e">
        <f>VLOOKUP($O9,データ!$A$3:$C$45,3,0)</f>
        <v>#N/A</v>
      </c>
      <c r="AF9" s="6"/>
      <c r="AG9" s="6"/>
      <c r="AH9" s="6"/>
      <c r="AI9" s="6"/>
    </row>
    <row r="10" spans="1:35" ht="36.75" customHeight="1">
      <c r="A10" s="38">
        <v>6</v>
      </c>
      <c r="B10" s="38"/>
      <c r="C10" s="9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8"/>
      <c r="W10" s="8"/>
      <c r="X10" s="13" t="str">
        <f t="shared" si="0"/>
        <v/>
      </c>
      <c r="Y10" s="14">
        <f t="shared" si="2"/>
        <v>0</v>
      </c>
      <c r="Z10" s="36" t="str">
        <f t="shared" si="1"/>
        <v/>
      </c>
      <c r="AA10" s="6"/>
      <c r="AB10" s="6"/>
      <c r="AC10" s="6" t="e">
        <f>VLOOKUP($O10,データ!$A$3:$B$45,2,0)</f>
        <v>#N/A</v>
      </c>
      <c r="AD10" s="6" t="e">
        <f t="shared" si="3"/>
        <v>#N/A</v>
      </c>
      <c r="AE10" s="6" t="e">
        <f>VLOOKUP($O10,データ!$A$3:$C$45,3,0)</f>
        <v>#N/A</v>
      </c>
      <c r="AF10" s="6"/>
      <c r="AG10" s="6"/>
      <c r="AH10" s="6"/>
      <c r="AI10" s="6"/>
    </row>
    <row r="11" spans="1:35" ht="36.75" customHeight="1">
      <c r="A11" s="38">
        <v>7</v>
      </c>
      <c r="B11" s="38"/>
      <c r="C11" s="9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8"/>
      <c r="W11" s="8"/>
      <c r="X11" s="13" t="str">
        <f t="shared" si="0"/>
        <v/>
      </c>
      <c r="Y11" s="14">
        <f t="shared" si="2"/>
        <v>0</v>
      </c>
      <c r="Z11" s="36" t="str">
        <f t="shared" si="1"/>
        <v/>
      </c>
      <c r="AA11" s="6"/>
      <c r="AB11" s="6"/>
      <c r="AC11" s="6" t="e">
        <f>VLOOKUP($O11,データ!$A$3:$B$45,2,0)</f>
        <v>#N/A</v>
      </c>
      <c r="AD11" s="6" t="e">
        <f t="shared" si="3"/>
        <v>#N/A</v>
      </c>
      <c r="AE11" s="6" t="e">
        <f>VLOOKUP($O11,データ!$A$3:$C$45,3,0)</f>
        <v>#N/A</v>
      </c>
      <c r="AF11" s="6"/>
      <c r="AG11" s="6"/>
      <c r="AH11" s="6"/>
      <c r="AI11" s="6"/>
    </row>
    <row r="12" spans="1:35" ht="36.75" customHeight="1">
      <c r="A12" s="38">
        <v>8</v>
      </c>
      <c r="B12" s="38"/>
      <c r="C12" s="9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8"/>
      <c r="W12" s="8"/>
      <c r="X12" s="13" t="str">
        <f t="shared" si="0"/>
        <v/>
      </c>
      <c r="Y12" s="14">
        <f t="shared" si="2"/>
        <v>0</v>
      </c>
      <c r="Z12" s="36" t="str">
        <f t="shared" si="1"/>
        <v/>
      </c>
      <c r="AA12" s="6"/>
      <c r="AB12" s="6"/>
      <c r="AC12" s="6" t="e">
        <f>VLOOKUP($O12,データ!$A$3:$B$45,2,0)</f>
        <v>#N/A</v>
      </c>
      <c r="AD12" s="6" t="e">
        <f t="shared" si="3"/>
        <v>#N/A</v>
      </c>
      <c r="AE12" s="6" t="e">
        <f>VLOOKUP($O12,データ!$A$3:$C$45,3,0)</f>
        <v>#N/A</v>
      </c>
      <c r="AF12" s="6"/>
      <c r="AG12" s="6"/>
      <c r="AH12" s="6"/>
      <c r="AI12" s="6"/>
    </row>
    <row r="13" spans="1:35" ht="36.75" customHeight="1">
      <c r="A13" s="38">
        <v>9</v>
      </c>
      <c r="B13" s="38"/>
      <c r="C13" s="9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8"/>
      <c r="W13" s="8"/>
      <c r="X13" s="13" t="str">
        <f t="shared" si="0"/>
        <v/>
      </c>
      <c r="Y13" s="14">
        <f t="shared" si="2"/>
        <v>0</v>
      </c>
      <c r="Z13" s="36" t="str">
        <f t="shared" si="1"/>
        <v/>
      </c>
      <c r="AA13" s="6"/>
      <c r="AB13" s="6"/>
      <c r="AC13" s="6" t="e">
        <f>VLOOKUP($O13,データ!$A$3:$B$45,2,0)</f>
        <v>#N/A</v>
      </c>
      <c r="AD13" s="6" t="e">
        <f t="shared" si="3"/>
        <v>#N/A</v>
      </c>
      <c r="AE13" s="6" t="e">
        <f>VLOOKUP($O13,データ!$A$3:$C$45,3,0)</f>
        <v>#N/A</v>
      </c>
      <c r="AF13" s="6"/>
      <c r="AG13" s="6"/>
      <c r="AH13" s="6"/>
      <c r="AI13" s="6"/>
    </row>
    <row r="14" spans="1:35" ht="36.75" customHeight="1">
      <c r="A14" s="38">
        <v>10</v>
      </c>
      <c r="B14" s="38"/>
      <c r="C14" s="9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8"/>
      <c r="W14" s="8"/>
      <c r="X14" s="13" t="str">
        <f t="shared" si="0"/>
        <v/>
      </c>
      <c r="Y14" s="14">
        <f t="shared" si="2"/>
        <v>0</v>
      </c>
      <c r="Z14" s="36" t="str">
        <f t="shared" si="1"/>
        <v/>
      </c>
      <c r="AA14" s="6"/>
      <c r="AB14" s="6"/>
      <c r="AC14" s="6" t="e">
        <f>VLOOKUP($O14,データ!$A$3:$B$45,2,0)</f>
        <v>#N/A</v>
      </c>
      <c r="AD14" s="6" t="e">
        <f t="shared" si="3"/>
        <v>#N/A</v>
      </c>
      <c r="AE14" s="6" t="e">
        <f>VLOOKUP($O14,データ!$A$3:$C$45,3,0)</f>
        <v>#N/A</v>
      </c>
      <c r="AF14" s="6"/>
      <c r="AG14" s="6"/>
      <c r="AH14" s="6"/>
      <c r="AI14" s="6"/>
    </row>
    <row r="15" spans="1:35" ht="36.75" hidden="1" customHeight="1">
      <c r="A15" s="38">
        <v>11</v>
      </c>
      <c r="B15" s="38"/>
      <c r="C15" s="9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5"/>
      <c r="P15" s="46"/>
      <c r="Q15" s="46"/>
      <c r="R15" s="46"/>
      <c r="S15" s="46"/>
      <c r="T15" s="46"/>
      <c r="U15" s="47"/>
      <c r="V15" s="8"/>
      <c r="W15" s="8"/>
      <c r="X15" s="13" t="str">
        <f t="shared" si="0"/>
        <v/>
      </c>
      <c r="Y15" s="14">
        <f t="shared" si="2"/>
        <v>0</v>
      </c>
      <c r="Z15" s="16" t="str">
        <f t="shared" si="1"/>
        <v/>
      </c>
      <c r="AA15" s="6"/>
      <c r="AB15" s="6"/>
      <c r="AC15" s="6" t="e">
        <f>VLOOKUP($O15,データ!$A$3:$B$45,2,0)</f>
        <v>#N/A</v>
      </c>
      <c r="AD15" s="6" t="e">
        <f t="shared" ref="AD5:AD24" si="4">IFERROR(IF($AC15=10500,10500,IF(AC15=21000,21000,$AC15*$V15)),$AC15*$V15)</f>
        <v>#N/A</v>
      </c>
      <c r="AE15" s="6" t="e">
        <f>VLOOKUP($O15,データ!$A$3:$C$45,3,0)</f>
        <v>#N/A</v>
      </c>
      <c r="AF15" s="6"/>
      <c r="AG15" s="6"/>
      <c r="AH15" s="6"/>
      <c r="AI15" s="6"/>
    </row>
    <row r="16" spans="1:35" ht="36.75" hidden="1" customHeight="1">
      <c r="A16" s="38">
        <v>12</v>
      </c>
      <c r="B16" s="38"/>
      <c r="C16" s="9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5"/>
      <c r="P16" s="46"/>
      <c r="Q16" s="46"/>
      <c r="R16" s="46"/>
      <c r="S16" s="46"/>
      <c r="T16" s="46"/>
      <c r="U16" s="47"/>
      <c r="V16" s="8"/>
      <c r="W16" s="8"/>
      <c r="X16" s="13" t="str">
        <f t="shared" si="0"/>
        <v/>
      </c>
      <c r="Y16" s="14">
        <f t="shared" si="2"/>
        <v>0</v>
      </c>
      <c r="Z16" s="16" t="str">
        <f t="shared" si="1"/>
        <v/>
      </c>
      <c r="AA16" s="6"/>
      <c r="AB16" s="6"/>
      <c r="AC16" s="6" t="e">
        <f>VLOOKUP($O16,データ!$A$3:$B$45,2,0)</f>
        <v>#N/A</v>
      </c>
      <c r="AD16" s="6" t="e">
        <f t="shared" si="4"/>
        <v>#N/A</v>
      </c>
      <c r="AE16" s="6" t="e">
        <f>VLOOKUP($O16,データ!$A$3:$C$45,3,0)</f>
        <v>#N/A</v>
      </c>
      <c r="AF16" s="6"/>
      <c r="AG16" s="6"/>
      <c r="AH16" s="6"/>
      <c r="AI16" s="6"/>
    </row>
    <row r="17" spans="1:35" ht="36.75" hidden="1" customHeight="1">
      <c r="A17" s="38">
        <v>13</v>
      </c>
      <c r="B17" s="38"/>
      <c r="C17" s="9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5"/>
      <c r="P17" s="46"/>
      <c r="Q17" s="46"/>
      <c r="R17" s="46"/>
      <c r="S17" s="46"/>
      <c r="T17" s="46"/>
      <c r="U17" s="47"/>
      <c r="V17" s="8"/>
      <c r="W17" s="8"/>
      <c r="X17" s="13" t="str">
        <f t="shared" si="0"/>
        <v/>
      </c>
      <c r="Y17" s="14">
        <f t="shared" si="2"/>
        <v>0</v>
      </c>
      <c r="Z17" s="16" t="str">
        <f t="shared" si="1"/>
        <v/>
      </c>
      <c r="AA17" s="6"/>
      <c r="AB17" s="6"/>
      <c r="AC17" s="6" t="e">
        <f>VLOOKUP($O17,データ!$A$3:$B$45,2,0)</f>
        <v>#N/A</v>
      </c>
      <c r="AD17" s="6" t="e">
        <f t="shared" si="4"/>
        <v>#N/A</v>
      </c>
      <c r="AE17" s="6" t="e">
        <f>VLOOKUP($O17,データ!$A$3:$C$45,3,0)</f>
        <v>#N/A</v>
      </c>
      <c r="AF17" s="6"/>
      <c r="AG17" s="6"/>
      <c r="AH17" s="6"/>
      <c r="AI17" s="6"/>
    </row>
    <row r="18" spans="1:35" ht="36.75" hidden="1" customHeight="1">
      <c r="A18" s="38">
        <v>14</v>
      </c>
      <c r="B18" s="38"/>
      <c r="C18" s="9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5"/>
      <c r="P18" s="46"/>
      <c r="Q18" s="46"/>
      <c r="R18" s="46"/>
      <c r="S18" s="46"/>
      <c r="T18" s="46"/>
      <c r="U18" s="47"/>
      <c r="V18" s="8"/>
      <c r="W18" s="8"/>
      <c r="X18" s="13" t="str">
        <f t="shared" si="0"/>
        <v/>
      </c>
      <c r="Y18" s="14">
        <f t="shared" si="2"/>
        <v>0</v>
      </c>
      <c r="Z18" s="16" t="str">
        <f t="shared" si="1"/>
        <v/>
      </c>
      <c r="AA18" s="6"/>
      <c r="AB18" s="6"/>
      <c r="AC18" s="6" t="e">
        <f>VLOOKUP($O18,データ!$A$3:$B$45,2,0)</f>
        <v>#N/A</v>
      </c>
      <c r="AD18" s="6" t="e">
        <f t="shared" si="4"/>
        <v>#N/A</v>
      </c>
      <c r="AE18" s="6" t="e">
        <f>VLOOKUP($O18,データ!$A$3:$C$45,3,0)</f>
        <v>#N/A</v>
      </c>
      <c r="AF18" s="6"/>
      <c r="AG18" s="6"/>
      <c r="AH18" s="6"/>
      <c r="AI18" s="6"/>
    </row>
    <row r="19" spans="1:35" ht="36.75" hidden="1" customHeight="1">
      <c r="A19" s="38">
        <v>15</v>
      </c>
      <c r="B19" s="38"/>
      <c r="C19" s="9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5"/>
      <c r="P19" s="46"/>
      <c r="Q19" s="46"/>
      <c r="R19" s="46"/>
      <c r="S19" s="46"/>
      <c r="T19" s="46"/>
      <c r="U19" s="47"/>
      <c r="V19" s="8"/>
      <c r="W19" s="8"/>
      <c r="X19" s="13" t="str">
        <f t="shared" si="0"/>
        <v/>
      </c>
      <c r="Y19" s="14">
        <f t="shared" si="2"/>
        <v>0</v>
      </c>
      <c r="Z19" s="16" t="str">
        <f t="shared" si="1"/>
        <v/>
      </c>
      <c r="AA19" s="6"/>
      <c r="AB19" s="6"/>
      <c r="AC19" s="6" t="e">
        <f>VLOOKUP($O19,データ!$A$3:$B$45,2,0)</f>
        <v>#N/A</v>
      </c>
      <c r="AD19" s="6" t="e">
        <f t="shared" si="4"/>
        <v>#N/A</v>
      </c>
      <c r="AE19" s="6" t="e">
        <f>VLOOKUP($O19,データ!$A$3:$C$45,3,0)</f>
        <v>#N/A</v>
      </c>
      <c r="AF19" s="6"/>
      <c r="AG19" s="6"/>
      <c r="AH19" s="6"/>
      <c r="AI19" s="6"/>
    </row>
    <row r="20" spans="1:35" ht="36.75" hidden="1" customHeight="1">
      <c r="A20" s="38">
        <v>16</v>
      </c>
      <c r="B20" s="38"/>
      <c r="C20" s="9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5"/>
      <c r="P20" s="46"/>
      <c r="Q20" s="46"/>
      <c r="R20" s="46"/>
      <c r="S20" s="46"/>
      <c r="T20" s="46"/>
      <c r="U20" s="47"/>
      <c r="V20" s="8"/>
      <c r="W20" s="8"/>
      <c r="X20" s="13" t="str">
        <f t="shared" si="0"/>
        <v/>
      </c>
      <c r="Y20" s="14">
        <f t="shared" si="2"/>
        <v>0</v>
      </c>
      <c r="Z20" s="16" t="str">
        <f t="shared" si="1"/>
        <v/>
      </c>
      <c r="AA20" s="6"/>
      <c r="AB20" s="6"/>
      <c r="AC20" s="6" t="e">
        <f>VLOOKUP($O20,データ!$A$3:$B$45,2,0)</f>
        <v>#N/A</v>
      </c>
      <c r="AD20" s="6" t="e">
        <f t="shared" si="4"/>
        <v>#N/A</v>
      </c>
      <c r="AE20" s="6" t="e">
        <f>VLOOKUP($O20,データ!$A$3:$C$45,3,0)</f>
        <v>#N/A</v>
      </c>
      <c r="AF20" s="6"/>
      <c r="AG20" s="6"/>
      <c r="AH20" s="6"/>
      <c r="AI20" s="6"/>
    </row>
    <row r="21" spans="1:35" ht="36.75" hidden="1" customHeight="1">
      <c r="A21" s="38">
        <v>17</v>
      </c>
      <c r="B21" s="38"/>
      <c r="C21" s="9"/>
      <c r="D21" s="39"/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39"/>
      <c r="P21" s="40"/>
      <c r="Q21" s="40"/>
      <c r="R21" s="40"/>
      <c r="S21" s="40"/>
      <c r="T21" s="40"/>
      <c r="U21" s="41"/>
      <c r="V21" s="8"/>
      <c r="W21" s="8"/>
      <c r="X21" s="13" t="str">
        <f t="shared" si="0"/>
        <v/>
      </c>
      <c r="Y21" s="14">
        <f t="shared" si="2"/>
        <v>0</v>
      </c>
      <c r="Z21" s="16" t="str">
        <f t="shared" si="1"/>
        <v/>
      </c>
      <c r="AA21" s="6"/>
      <c r="AB21" s="6"/>
      <c r="AC21" s="6" t="e">
        <f>VLOOKUP($O21,データ!$A$3:$B$45,2,0)</f>
        <v>#N/A</v>
      </c>
      <c r="AD21" s="6" t="e">
        <f t="shared" si="4"/>
        <v>#N/A</v>
      </c>
      <c r="AE21" s="6" t="e">
        <f>VLOOKUP($O21,データ!$A$3:$C$45,3,0)</f>
        <v>#N/A</v>
      </c>
      <c r="AF21" s="6"/>
      <c r="AG21" s="6"/>
      <c r="AH21" s="6"/>
      <c r="AI21" s="6"/>
    </row>
    <row r="22" spans="1:35" ht="36.75" hidden="1" customHeight="1">
      <c r="A22" s="38">
        <v>18</v>
      </c>
      <c r="B22" s="38"/>
      <c r="C22" s="9"/>
      <c r="D22" s="39"/>
      <c r="E22" s="40"/>
      <c r="F22" s="40"/>
      <c r="G22" s="40"/>
      <c r="H22" s="40"/>
      <c r="I22" s="40"/>
      <c r="J22" s="40"/>
      <c r="K22" s="40"/>
      <c r="L22" s="40"/>
      <c r="M22" s="40"/>
      <c r="N22" s="41"/>
      <c r="O22" s="39"/>
      <c r="P22" s="40"/>
      <c r="Q22" s="40"/>
      <c r="R22" s="40"/>
      <c r="S22" s="40"/>
      <c r="T22" s="40"/>
      <c r="U22" s="41"/>
      <c r="V22" s="8"/>
      <c r="W22" s="8"/>
      <c r="X22" s="13" t="str">
        <f t="shared" si="0"/>
        <v/>
      </c>
      <c r="Y22" s="14">
        <f t="shared" si="2"/>
        <v>0</v>
      </c>
      <c r="Z22" s="16" t="str">
        <f t="shared" si="1"/>
        <v/>
      </c>
      <c r="AA22" s="6"/>
      <c r="AB22" s="6"/>
      <c r="AC22" s="6" t="e">
        <f>VLOOKUP($O22,データ!$A$3:$B$45,2,0)</f>
        <v>#N/A</v>
      </c>
      <c r="AD22" s="6" t="e">
        <f t="shared" si="4"/>
        <v>#N/A</v>
      </c>
      <c r="AE22" s="6" t="e">
        <f>VLOOKUP($O22,データ!$A$3:$C$45,3,0)</f>
        <v>#N/A</v>
      </c>
      <c r="AF22" s="6"/>
      <c r="AG22" s="6"/>
      <c r="AH22" s="6"/>
      <c r="AI22" s="6"/>
    </row>
    <row r="23" spans="1:35" ht="36.75" hidden="1" customHeight="1">
      <c r="A23" s="38">
        <v>19</v>
      </c>
      <c r="B23" s="38"/>
      <c r="C23" s="9"/>
      <c r="D23" s="39"/>
      <c r="E23" s="40"/>
      <c r="F23" s="40"/>
      <c r="G23" s="40"/>
      <c r="H23" s="40"/>
      <c r="I23" s="40"/>
      <c r="J23" s="40"/>
      <c r="K23" s="40"/>
      <c r="L23" s="40"/>
      <c r="M23" s="40"/>
      <c r="N23" s="41"/>
      <c r="O23" s="39"/>
      <c r="P23" s="40"/>
      <c r="Q23" s="40"/>
      <c r="R23" s="40"/>
      <c r="S23" s="40"/>
      <c r="T23" s="40"/>
      <c r="U23" s="41"/>
      <c r="V23" s="8"/>
      <c r="W23" s="8"/>
      <c r="X23" s="13" t="str">
        <f t="shared" si="0"/>
        <v/>
      </c>
      <c r="Y23" s="14">
        <f t="shared" si="2"/>
        <v>0</v>
      </c>
      <c r="Z23" s="16" t="str">
        <f t="shared" si="1"/>
        <v/>
      </c>
      <c r="AA23" s="6"/>
      <c r="AB23" s="6"/>
      <c r="AC23" s="6" t="e">
        <f>VLOOKUP($O23,データ!$A$3:$B$45,2,0)</f>
        <v>#N/A</v>
      </c>
      <c r="AD23" s="6" t="e">
        <f t="shared" si="4"/>
        <v>#N/A</v>
      </c>
      <c r="AE23" s="6" t="e">
        <f>VLOOKUP($O23,データ!$A$3:$C$45,3,0)</f>
        <v>#N/A</v>
      </c>
      <c r="AF23" s="6"/>
      <c r="AG23" s="6"/>
      <c r="AH23" s="6"/>
      <c r="AI23" s="6"/>
    </row>
    <row r="24" spans="1:35" ht="36.75" hidden="1" customHeight="1">
      <c r="A24" s="38">
        <v>20</v>
      </c>
      <c r="B24" s="38"/>
      <c r="C24" s="9"/>
      <c r="D24" s="39"/>
      <c r="E24" s="40"/>
      <c r="F24" s="40"/>
      <c r="G24" s="40"/>
      <c r="H24" s="40"/>
      <c r="I24" s="40"/>
      <c r="J24" s="40"/>
      <c r="K24" s="40"/>
      <c r="L24" s="40"/>
      <c r="M24" s="40"/>
      <c r="N24" s="41"/>
      <c r="O24" s="39"/>
      <c r="P24" s="40"/>
      <c r="Q24" s="40"/>
      <c r="R24" s="40"/>
      <c r="S24" s="40"/>
      <c r="T24" s="40"/>
      <c r="U24" s="41"/>
      <c r="V24" s="8"/>
      <c r="W24" s="8"/>
      <c r="X24" s="13" t="str">
        <f t="shared" si="0"/>
        <v/>
      </c>
      <c r="Y24" s="14">
        <f t="shared" si="2"/>
        <v>0</v>
      </c>
      <c r="Z24" s="16" t="str">
        <f t="shared" si="1"/>
        <v/>
      </c>
      <c r="AA24" s="6"/>
      <c r="AB24" s="6"/>
      <c r="AC24" s="6" t="e">
        <f>VLOOKUP($O24,データ!$A$3:$B$45,2,0)</f>
        <v>#N/A</v>
      </c>
      <c r="AD24" s="6" t="e">
        <f t="shared" si="4"/>
        <v>#N/A</v>
      </c>
      <c r="AE24" s="6" t="e">
        <f>VLOOKUP($O24,データ!$A$3:$C$45,3,0)</f>
        <v>#N/A</v>
      </c>
      <c r="AF24" s="6"/>
      <c r="AG24" s="6"/>
      <c r="AH24" s="6"/>
      <c r="AI24" s="6"/>
    </row>
    <row r="25" spans="1:35" ht="22.5" customHeight="1">
      <c r="A25" s="42"/>
      <c r="B25" s="42"/>
      <c r="C25" s="10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31"/>
      <c r="W25" s="31"/>
      <c r="X25" s="31"/>
      <c r="Y25" s="32" t="s">
        <v>45</v>
      </c>
      <c r="Z25" s="33">
        <f>SUM(Z5:Z24)</f>
        <v>0</v>
      </c>
      <c r="AA25" s="6"/>
      <c r="AB25" s="6"/>
      <c r="AC25" s="6"/>
      <c r="AD25" s="6"/>
      <c r="AE25" s="6"/>
      <c r="AF25" s="6"/>
      <c r="AG25" s="6"/>
      <c r="AH25" s="6"/>
      <c r="AI25" s="6"/>
    </row>
    <row r="26" spans="1:3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6"/>
      <c r="AB26" s="6"/>
      <c r="AC26" s="6"/>
      <c r="AD26" s="6"/>
      <c r="AE26" s="6"/>
      <c r="AF26" s="6"/>
      <c r="AG26" s="6"/>
      <c r="AH26" s="6"/>
      <c r="AI26" s="6"/>
    </row>
    <row r="27" spans="1:3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6"/>
      <c r="AB27" s="6"/>
      <c r="AC27" s="6"/>
      <c r="AD27" s="6"/>
      <c r="AE27" s="6"/>
      <c r="AF27" s="6"/>
      <c r="AG27" s="6"/>
      <c r="AH27" s="6"/>
      <c r="AI27" s="6"/>
    </row>
    <row r="28" spans="1:3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6"/>
      <c r="AB28" s="6"/>
      <c r="AC28" s="6"/>
      <c r="AD28" s="6"/>
      <c r="AE28" s="6"/>
      <c r="AF28" s="6"/>
      <c r="AG28" s="6"/>
      <c r="AH28" s="6"/>
      <c r="AI28" s="6"/>
    </row>
    <row r="29" spans="1:3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6"/>
      <c r="AB29" s="6"/>
      <c r="AC29" s="6"/>
      <c r="AD29" s="6"/>
      <c r="AE29" s="6"/>
      <c r="AF29" s="6"/>
      <c r="AG29" s="6"/>
      <c r="AH29" s="6"/>
      <c r="AI29" s="6"/>
    </row>
    <row r="30" spans="1:3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6"/>
      <c r="AB30" s="6"/>
      <c r="AC30" s="6"/>
      <c r="AD30" s="6"/>
      <c r="AE30" s="6"/>
      <c r="AF30" s="6"/>
      <c r="AG30" s="6"/>
      <c r="AH30" s="6"/>
      <c r="AI30" s="6"/>
    </row>
    <row r="31" spans="1:3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6"/>
      <c r="AB31" s="6"/>
      <c r="AC31" s="6"/>
      <c r="AD31" s="6"/>
      <c r="AE31" s="6"/>
      <c r="AF31" s="6"/>
      <c r="AG31" s="6"/>
      <c r="AH31" s="6"/>
      <c r="AI31" s="6"/>
    </row>
    <row r="32" spans="1:3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6"/>
      <c r="AB32" s="6"/>
      <c r="AC32" s="6"/>
      <c r="AD32" s="6"/>
      <c r="AE32" s="6"/>
      <c r="AF32" s="6"/>
      <c r="AG32" s="6"/>
      <c r="AH32" s="6"/>
      <c r="AI32" s="6"/>
    </row>
    <row r="33" spans="1:3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6"/>
      <c r="AB33" s="6"/>
      <c r="AC33" s="6"/>
      <c r="AD33" s="6"/>
      <c r="AE33" s="6"/>
      <c r="AF33" s="6"/>
      <c r="AG33" s="6"/>
      <c r="AH33" s="6"/>
      <c r="AI33" s="6"/>
    </row>
    <row r="34" spans="1:3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6"/>
      <c r="AB34" s="6"/>
      <c r="AC34" s="6"/>
      <c r="AD34" s="6"/>
      <c r="AE34" s="6"/>
      <c r="AF34" s="6"/>
      <c r="AG34" s="6"/>
      <c r="AH34" s="6"/>
      <c r="AI34" s="6"/>
    </row>
    <row r="35" spans="1: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6"/>
      <c r="AB35" s="6"/>
      <c r="AC35" s="6"/>
      <c r="AD35" s="6"/>
      <c r="AE35" s="6"/>
      <c r="AF35" s="6"/>
      <c r="AG35" s="6"/>
      <c r="AH35" s="6"/>
      <c r="AI35" s="6"/>
    </row>
    <row r="36" spans="1:3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6"/>
      <c r="AB36" s="6"/>
      <c r="AC36" s="6"/>
      <c r="AD36" s="6"/>
      <c r="AE36" s="6"/>
      <c r="AF36" s="6"/>
      <c r="AG36" s="6"/>
      <c r="AH36" s="6"/>
      <c r="AI36" s="6"/>
    </row>
    <row r="37" spans="1:3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6"/>
      <c r="AB37" s="6"/>
      <c r="AC37" s="6"/>
      <c r="AD37" s="6"/>
      <c r="AE37" s="6"/>
      <c r="AF37" s="6"/>
      <c r="AG37" s="6"/>
      <c r="AH37" s="6"/>
      <c r="AI37" s="6"/>
    </row>
    <row r="38" spans="1:3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6"/>
      <c r="AB38" s="6"/>
      <c r="AC38" s="6"/>
      <c r="AD38" s="6"/>
      <c r="AE38" s="6"/>
      <c r="AF38" s="6"/>
      <c r="AG38" s="6"/>
      <c r="AH38" s="6"/>
      <c r="AI38" s="6"/>
    </row>
    <row r="39" spans="1:3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6"/>
      <c r="AB39" s="6"/>
      <c r="AC39" s="6"/>
      <c r="AD39" s="6"/>
      <c r="AE39" s="6"/>
      <c r="AF39" s="6"/>
      <c r="AG39" s="6"/>
      <c r="AH39" s="6"/>
      <c r="AI39" s="6"/>
    </row>
    <row r="40" spans="1: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6"/>
      <c r="AB40" s="6"/>
      <c r="AC40" s="6"/>
      <c r="AD40" s="6"/>
      <c r="AE40" s="6"/>
      <c r="AF40" s="6"/>
      <c r="AG40" s="6"/>
      <c r="AH40" s="6"/>
      <c r="AI40" s="6"/>
    </row>
    <row r="41" spans="1:3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</row>
    <row r="42" spans="1:3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</row>
  </sheetData>
  <mergeCells count="67">
    <mergeCell ref="A4:B4"/>
    <mergeCell ref="D4:N4"/>
    <mergeCell ref="O4:U4"/>
    <mergeCell ref="A5:B5"/>
    <mergeCell ref="D5:N5"/>
    <mergeCell ref="O5:U5"/>
    <mergeCell ref="A6:B6"/>
    <mergeCell ref="D6:N6"/>
    <mergeCell ref="O6:U6"/>
    <mergeCell ref="A7:B7"/>
    <mergeCell ref="D7:N7"/>
    <mergeCell ref="O7:U7"/>
    <mergeCell ref="A8:B8"/>
    <mergeCell ref="D8:N8"/>
    <mergeCell ref="O8:U8"/>
    <mergeCell ref="A9:B9"/>
    <mergeCell ref="D9:N9"/>
    <mergeCell ref="O9:U9"/>
    <mergeCell ref="A10:B10"/>
    <mergeCell ref="D10:N10"/>
    <mergeCell ref="O10:U10"/>
    <mergeCell ref="A11:B11"/>
    <mergeCell ref="D11:N11"/>
    <mergeCell ref="O11:U11"/>
    <mergeCell ref="A12:B12"/>
    <mergeCell ref="D12:N12"/>
    <mergeCell ref="O12:U12"/>
    <mergeCell ref="A13:B13"/>
    <mergeCell ref="D13:N13"/>
    <mergeCell ref="O13:U13"/>
    <mergeCell ref="A14:B14"/>
    <mergeCell ref="D14:N14"/>
    <mergeCell ref="O14:U14"/>
    <mergeCell ref="A15:B15"/>
    <mergeCell ref="D15:N15"/>
    <mergeCell ref="O15:U15"/>
    <mergeCell ref="A16:B16"/>
    <mergeCell ref="D16:N16"/>
    <mergeCell ref="O16:U16"/>
    <mergeCell ref="A17:B17"/>
    <mergeCell ref="D17:N17"/>
    <mergeCell ref="O17:U17"/>
    <mergeCell ref="A21:B21"/>
    <mergeCell ref="D21:N21"/>
    <mergeCell ref="O21:U21"/>
    <mergeCell ref="A18:B18"/>
    <mergeCell ref="D18:N18"/>
    <mergeCell ref="O18:U18"/>
    <mergeCell ref="A19:B19"/>
    <mergeCell ref="D19:N19"/>
    <mergeCell ref="O19:U19"/>
    <mergeCell ref="O1:Z2"/>
    <mergeCell ref="A24:B24"/>
    <mergeCell ref="D24:N24"/>
    <mergeCell ref="O24:U24"/>
    <mergeCell ref="A25:B25"/>
    <mergeCell ref="D25:N25"/>
    <mergeCell ref="O25:U25"/>
    <mergeCell ref="A22:B22"/>
    <mergeCell ref="D22:N22"/>
    <mergeCell ref="O22:U22"/>
    <mergeCell ref="A23:B23"/>
    <mergeCell ref="D23:N23"/>
    <mergeCell ref="O23:U23"/>
    <mergeCell ref="A20:B20"/>
    <mergeCell ref="D20:N20"/>
    <mergeCell ref="O20:U20"/>
  </mergeCells>
  <phoneticPr fontId="1"/>
  <conditionalFormatting sqref="V5:W24">
    <cfRule type="expression" dxfId="23" priority="5" stopIfTrue="1">
      <formula>O5="短期入所"</formula>
    </cfRule>
    <cfRule type="expression" dxfId="22" priority="6" stopIfTrue="1">
      <formula>O5="共同生活援助"</formula>
    </cfRule>
    <cfRule type="expression" dxfId="21" priority="7" stopIfTrue="1">
      <formula>O5="療養介護"</formula>
    </cfRule>
    <cfRule type="expression" dxfId="20" priority="8" stopIfTrue="1">
      <formula>O5="施設入所支援"</formula>
    </cfRule>
  </conditionalFormatting>
  <conditionalFormatting sqref="V25:Y25">
    <cfRule type="expression" dxfId="19" priority="1" stopIfTrue="1">
      <formula>O25="短期入所"</formula>
    </cfRule>
    <cfRule type="expression" dxfId="18" priority="2" stopIfTrue="1">
      <formula>O25="共同生活援助"</formula>
    </cfRule>
    <cfRule type="expression" dxfId="17" priority="3" stopIfTrue="1">
      <formula>O25="療養介護"</formula>
    </cfRule>
    <cfRule type="expression" dxfId="16" priority="4" stopIfTrue="1">
      <formula>O25="施設入所支援"</formula>
    </cfRule>
  </conditionalFormatting>
  <conditionalFormatting sqref="Y5:Y24">
    <cfRule type="expression" dxfId="15" priority="9" stopIfTrue="1">
      <formula>R5="短期入所"</formula>
    </cfRule>
    <cfRule type="expression" dxfId="14" priority="10" stopIfTrue="1">
      <formula>R5="共同生活援助"</formula>
    </cfRule>
    <cfRule type="expression" dxfId="13" priority="11" stopIfTrue="1">
      <formula>R5="療養介護"</formula>
    </cfRule>
    <cfRule type="expression" dxfId="12" priority="12" stopIfTrue="1">
      <formula>R5="施設入所支援"</formula>
    </cfRule>
  </conditionalFormatting>
  <dataValidations count="1">
    <dataValidation type="list" allowBlank="1" showInputMessage="1" showErrorMessage="1" sqref="W5:W24" xr:uid="{00000000-0002-0000-0000-000000000000}">
      <formula1>"有り,無し"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9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データ!$A$3:$A$35</xm:f>
          </x14:formula1>
          <xm:sqref>O25:U25</xm:sqref>
        </x14:dataValidation>
        <x14:dataValidation type="list" allowBlank="1" showInputMessage="1" showErrorMessage="1" xr:uid="{00000000-0002-0000-0000-000002000000}">
          <x14:formula1>
            <xm:f>データ!$A$3:$A$45</xm:f>
          </x14:formula1>
          <xm:sqref>O15:U24</xm:sqref>
        </x14:dataValidation>
        <x14:dataValidation type="list" allowBlank="1" showInputMessage="1" showErrorMessage="1" xr:uid="{6BAED1F9-3505-43FC-9EC6-9C27859CDBB1}">
          <x14:formula1>
            <xm:f>データ!$F$3:$F$20</xm:f>
          </x14:formula1>
          <xm:sqref>O5:U14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  <pageSetUpPr fitToPage="1"/>
  </sheetPr>
  <dimension ref="A1:AI42"/>
  <sheetViews>
    <sheetView view="pageBreakPreview" zoomScaleSheetLayoutView="100" workbookViewId="0">
      <selection activeCell="X6" sqref="X6"/>
    </sheetView>
  </sheetViews>
  <sheetFormatPr defaultColWidth="9" defaultRowHeight="13.5"/>
  <cols>
    <col min="1" max="2" width="2.375" style="1" customWidth="1"/>
    <col min="3" max="3" width="17.625" style="1" customWidth="1"/>
    <col min="4" max="14" width="3.5" style="1" customWidth="1"/>
    <col min="15" max="21" width="3.625" style="1" customWidth="1"/>
    <col min="22" max="26" width="12.875" style="1" customWidth="1"/>
    <col min="27" max="16384" width="9" style="1"/>
  </cols>
  <sheetData>
    <row r="1" spans="1:35" ht="15" customHeight="1">
      <c r="A1" s="2" t="s">
        <v>59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51" t="s">
        <v>29</v>
      </c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6"/>
      <c r="AB1" s="6"/>
      <c r="AC1" s="6"/>
      <c r="AD1" s="6"/>
      <c r="AE1" s="6"/>
      <c r="AF1" s="6"/>
      <c r="AG1" s="6"/>
      <c r="AH1" s="6"/>
      <c r="AI1" s="6"/>
    </row>
    <row r="2" spans="1:35" ht="16.5">
      <c r="A2" s="3" t="s">
        <v>63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6"/>
      <c r="AB2" s="6"/>
      <c r="AC2" s="6"/>
      <c r="AD2" s="6"/>
      <c r="AE2" s="6"/>
      <c r="AF2" s="6"/>
      <c r="AG2" s="6"/>
      <c r="AH2" s="6"/>
      <c r="AI2" s="6"/>
    </row>
    <row r="3" spans="1:35" ht="7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 t="s">
        <v>31</v>
      </c>
      <c r="S3" s="4"/>
      <c r="T3" s="4"/>
      <c r="U3" s="4"/>
      <c r="V3" s="4"/>
      <c r="W3" s="4"/>
      <c r="X3" s="4"/>
      <c r="Y3" s="4"/>
      <c r="Z3" s="4"/>
      <c r="AA3" s="6"/>
      <c r="AB3" s="6"/>
      <c r="AC3" s="6"/>
      <c r="AD3" s="6"/>
      <c r="AE3" s="6"/>
      <c r="AF3" s="6"/>
      <c r="AG3" s="6"/>
      <c r="AH3" s="6"/>
      <c r="AI3" s="6"/>
    </row>
    <row r="4" spans="1:35" ht="32.25" customHeight="1">
      <c r="A4" s="55" t="s">
        <v>1</v>
      </c>
      <c r="B4" s="55"/>
      <c r="C4" s="5" t="s">
        <v>2</v>
      </c>
      <c r="D4" s="56" t="s">
        <v>12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 t="s">
        <v>16</v>
      </c>
      <c r="P4" s="56"/>
      <c r="Q4" s="56"/>
      <c r="R4" s="56"/>
      <c r="S4" s="56"/>
      <c r="T4" s="56"/>
      <c r="U4" s="56"/>
      <c r="V4" s="11" t="s">
        <v>5</v>
      </c>
      <c r="W4" s="11" t="s">
        <v>46</v>
      </c>
      <c r="X4" s="11" t="s">
        <v>47</v>
      </c>
      <c r="Y4" s="11" t="s">
        <v>48</v>
      </c>
      <c r="Z4" s="5" t="s">
        <v>33</v>
      </c>
      <c r="AA4" s="6"/>
      <c r="AB4" s="6"/>
      <c r="AC4" s="6"/>
      <c r="AD4" s="6"/>
      <c r="AE4" s="6"/>
      <c r="AF4" s="6"/>
      <c r="AG4" s="6"/>
      <c r="AH4" s="6"/>
      <c r="AI4" s="6"/>
    </row>
    <row r="5" spans="1:35" ht="36.75" customHeight="1">
      <c r="A5" s="52" t="s">
        <v>62</v>
      </c>
      <c r="B5" s="52"/>
      <c r="C5" s="18">
        <v>1234567890</v>
      </c>
      <c r="D5" s="53" t="s">
        <v>34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4" t="s">
        <v>7</v>
      </c>
      <c r="P5" s="54"/>
      <c r="Q5" s="54"/>
      <c r="R5" s="54"/>
      <c r="S5" s="54"/>
      <c r="T5" s="54"/>
      <c r="U5" s="54"/>
      <c r="V5" s="18">
        <v>20</v>
      </c>
      <c r="W5" s="18" t="s">
        <v>50</v>
      </c>
      <c r="X5" s="16">
        <f t="shared" ref="X5:X24" si="0">IFERROR($AD5,"")</f>
        <v>200000</v>
      </c>
      <c r="Y5" s="19">
        <f t="shared" ref="Y5:Y24" si="1">IF(W5="有り",V5*AE5,0)</f>
        <v>50000</v>
      </c>
      <c r="Z5" s="20">
        <f t="shared" ref="Z5:Z24" si="2">IFERROR(X5+Y5,"")</f>
        <v>250000</v>
      </c>
      <c r="AA5" s="6"/>
      <c r="AB5" s="6"/>
      <c r="AC5" s="6">
        <f>VLOOKUP($O5,データ!$A$3:$B$45,2,0)</f>
        <v>10000</v>
      </c>
      <c r="AD5" s="6">
        <f t="shared" ref="AD5:AD24" si="3">IFERROR(IF($AC5=10500,10500,IF(AC5=21000,21000,$AC5*$V5)),$AC5*$V5)</f>
        <v>200000</v>
      </c>
      <c r="AE5" s="6">
        <f>VLOOKUP($O5,データ!$A$3:$C$45,3,0)</f>
        <v>2500</v>
      </c>
      <c r="AF5" s="6"/>
      <c r="AG5" s="6"/>
      <c r="AH5" s="6"/>
      <c r="AI5" s="6"/>
    </row>
    <row r="6" spans="1:35" ht="36.75" customHeight="1">
      <c r="A6" s="52" t="s">
        <v>62</v>
      </c>
      <c r="B6" s="52"/>
      <c r="C6" s="18">
        <v>9876543210</v>
      </c>
      <c r="D6" s="53" t="s">
        <v>35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4" t="s">
        <v>41</v>
      </c>
      <c r="P6" s="54"/>
      <c r="Q6" s="54"/>
      <c r="R6" s="54"/>
      <c r="S6" s="54"/>
      <c r="T6" s="54"/>
      <c r="U6" s="54"/>
      <c r="V6" s="18"/>
      <c r="W6" s="18"/>
      <c r="X6" s="16">
        <f t="shared" si="0"/>
        <v>0</v>
      </c>
      <c r="Y6" s="19">
        <f t="shared" si="1"/>
        <v>0</v>
      </c>
      <c r="Z6" s="20">
        <f t="shared" si="2"/>
        <v>0</v>
      </c>
      <c r="AA6" s="6"/>
      <c r="AB6" s="6"/>
      <c r="AC6" s="6">
        <f>VLOOKUP($O6,データ!$A$3:$B$45,2,0)</f>
        <v>17000</v>
      </c>
      <c r="AD6" s="6">
        <f t="shared" si="3"/>
        <v>0</v>
      </c>
      <c r="AE6" s="6">
        <f>VLOOKUP($O6,データ!$A$3:$C$45,3,0)</f>
        <v>0</v>
      </c>
      <c r="AF6" s="6"/>
      <c r="AG6" s="6"/>
      <c r="AH6" s="6"/>
      <c r="AI6" s="6"/>
    </row>
    <row r="7" spans="1:35" ht="36.75" customHeight="1">
      <c r="A7" s="52" t="s">
        <v>62</v>
      </c>
      <c r="B7" s="52"/>
      <c r="C7" s="18">
        <v>1234987650</v>
      </c>
      <c r="D7" s="53" t="s">
        <v>21</v>
      </c>
      <c r="E7" s="53"/>
      <c r="F7" s="53"/>
      <c r="G7" s="53"/>
      <c r="H7" s="53"/>
      <c r="I7" s="53"/>
      <c r="J7" s="53"/>
      <c r="K7" s="53"/>
      <c r="L7" s="53"/>
      <c r="M7" s="53"/>
      <c r="N7" s="53"/>
      <c r="O7" s="54" t="s">
        <v>15</v>
      </c>
      <c r="P7" s="54"/>
      <c r="Q7" s="54"/>
      <c r="R7" s="54"/>
      <c r="S7" s="54"/>
      <c r="T7" s="54"/>
      <c r="U7" s="54"/>
      <c r="V7" s="18">
        <v>15</v>
      </c>
      <c r="W7" s="18" t="s">
        <v>50</v>
      </c>
      <c r="X7" s="16">
        <f t="shared" si="0"/>
        <v>51000</v>
      </c>
      <c r="Y7" s="19">
        <f t="shared" si="1"/>
        <v>10500</v>
      </c>
      <c r="Z7" s="20">
        <f t="shared" si="2"/>
        <v>61500</v>
      </c>
      <c r="AA7" s="6"/>
      <c r="AB7" s="6"/>
      <c r="AC7" s="6">
        <f>VLOOKUP($O7,データ!$A$3:$B$45,2,0)</f>
        <v>3400</v>
      </c>
      <c r="AD7" s="6">
        <f t="shared" si="3"/>
        <v>51000</v>
      </c>
      <c r="AE7" s="6">
        <f>VLOOKUP($O7,データ!$A$3:$C$45,3,0)</f>
        <v>700</v>
      </c>
      <c r="AF7" s="6"/>
      <c r="AG7" s="6"/>
      <c r="AH7" s="6"/>
      <c r="AI7" s="6"/>
    </row>
    <row r="8" spans="1:35" ht="36.75" customHeight="1">
      <c r="A8" s="38">
        <v>4</v>
      </c>
      <c r="B8" s="38"/>
      <c r="C8" s="9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8"/>
      <c r="W8" s="8"/>
      <c r="X8" s="13" t="str">
        <f t="shared" si="0"/>
        <v/>
      </c>
      <c r="Y8" s="14">
        <f t="shared" si="1"/>
        <v>0</v>
      </c>
      <c r="Z8" s="20" t="str">
        <f t="shared" si="2"/>
        <v/>
      </c>
      <c r="AA8" s="6"/>
      <c r="AB8" s="6"/>
      <c r="AC8" s="6" t="e">
        <f>VLOOKUP($O8,データ!$A$3:$B$45,2,0)</f>
        <v>#N/A</v>
      </c>
      <c r="AD8" s="6" t="e">
        <f t="shared" si="3"/>
        <v>#N/A</v>
      </c>
      <c r="AE8" s="6" t="e">
        <f>VLOOKUP($O8,データ!$A$3:$C$45,3,0)</f>
        <v>#N/A</v>
      </c>
      <c r="AF8" s="6"/>
      <c r="AG8" s="6"/>
      <c r="AH8" s="6"/>
      <c r="AI8" s="6"/>
    </row>
    <row r="9" spans="1:35" ht="36.75" customHeight="1">
      <c r="A9" s="38">
        <v>5</v>
      </c>
      <c r="B9" s="38"/>
      <c r="C9" s="9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8"/>
      <c r="W9" s="8"/>
      <c r="X9" s="13" t="str">
        <f t="shared" si="0"/>
        <v/>
      </c>
      <c r="Y9" s="14">
        <f t="shared" si="1"/>
        <v>0</v>
      </c>
      <c r="Z9" s="20" t="str">
        <f t="shared" si="2"/>
        <v/>
      </c>
      <c r="AA9" s="6"/>
      <c r="AB9" s="6"/>
      <c r="AC9" s="6" t="e">
        <f>VLOOKUP($O9,データ!$A$3:$B$45,2,0)</f>
        <v>#N/A</v>
      </c>
      <c r="AD9" s="6" t="e">
        <f t="shared" si="3"/>
        <v>#N/A</v>
      </c>
      <c r="AE9" s="6" t="e">
        <f>VLOOKUP($O9,データ!$A$3:$C$45,3,0)</f>
        <v>#N/A</v>
      </c>
      <c r="AF9" s="6"/>
      <c r="AG9" s="6"/>
      <c r="AH9" s="6"/>
      <c r="AI9" s="6"/>
    </row>
    <row r="10" spans="1:35" ht="36.75" customHeight="1">
      <c r="A10" s="38">
        <v>6</v>
      </c>
      <c r="B10" s="38"/>
      <c r="C10" s="9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8"/>
      <c r="W10" s="8"/>
      <c r="X10" s="13" t="str">
        <f t="shared" si="0"/>
        <v/>
      </c>
      <c r="Y10" s="14">
        <f t="shared" si="1"/>
        <v>0</v>
      </c>
      <c r="Z10" s="20" t="str">
        <f t="shared" si="2"/>
        <v/>
      </c>
      <c r="AA10" s="6"/>
      <c r="AB10" s="6"/>
      <c r="AC10" s="6" t="e">
        <f>VLOOKUP($O10,データ!$A$3:$B$45,2,0)</f>
        <v>#N/A</v>
      </c>
      <c r="AD10" s="6" t="e">
        <f t="shared" si="3"/>
        <v>#N/A</v>
      </c>
      <c r="AE10" s="6" t="e">
        <f>VLOOKUP($O10,データ!$A$3:$C$45,3,0)</f>
        <v>#N/A</v>
      </c>
      <c r="AF10" s="6"/>
      <c r="AG10" s="6"/>
      <c r="AH10" s="6"/>
      <c r="AI10" s="6"/>
    </row>
    <row r="11" spans="1:35" ht="36.75" customHeight="1">
      <c r="A11" s="38">
        <v>7</v>
      </c>
      <c r="B11" s="38"/>
      <c r="C11" s="9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8"/>
      <c r="W11" s="8"/>
      <c r="X11" s="13" t="str">
        <f t="shared" si="0"/>
        <v/>
      </c>
      <c r="Y11" s="14">
        <f t="shared" si="1"/>
        <v>0</v>
      </c>
      <c r="Z11" s="20" t="str">
        <f t="shared" si="2"/>
        <v/>
      </c>
      <c r="AA11" s="6"/>
      <c r="AB11" s="6"/>
      <c r="AC11" s="6" t="e">
        <f>VLOOKUP($O11,データ!$A$3:$B$45,2,0)</f>
        <v>#N/A</v>
      </c>
      <c r="AD11" s="6" t="e">
        <f t="shared" si="3"/>
        <v>#N/A</v>
      </c>
      <c r="AE11" s="6" t="e">
        <f>VLOOKUP($O11,データ!$A$3:$C$45,3,0)</f>
        <v>#N/A</v>
      </c>
      <c r="AF11" s="6"/>
      <c r="AG11" s="6"/>
      <c r="AH11" s="6"/>
      <c r="AI11" s="6"/>
    </row>
    <row r="12" spans="1:35" ht="36.75" customHeight="1">
      <c r="A12" s="38">
        <v>8</v>
      </c>
      <c r="B12" s="38"/>
      <c r="C12" s="9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8"/>
      <c r="W12" s="8"/>
      <c r="X12" s="13" t="str">
        <f t="shared" si="0"/>
        <v/>
      </c>
      <c r="Y12" s="14">
        <f t="shared" si="1"/>
        <v>0</v>
      </c>
      <c r="Z12" s="20" t="str">
        <f t="shared" si="2"/>
        <v/>
      </c>
      <c r="AA12" s="6"/>
      <c r="AB12" s="6"/>
      <c r="AC12" s="6" t="e">
        <f>VLOOKUP($O12,データ!$A$3:$B$45,2,0)</f>
        <v>#N/A</v>
      </c>
      <c r="AD12" s="6" t="e">
        <f t="shared" si="3"/>
        <v>#N/A</v>
      </c>
      <c r="AE12" s="6" t="e">
        <f>VLOOKUP($O12,データ!$A$3:$C$45,3,0)</f>
        <v>#N/A</v>
      </c>
      <c r="AF12" s="6"/>
      <c r="AG12" s="6"/>
      <c r="AH12" s="6"/>
      <c r="AI12" s="6"/>
    </row>
    <row r="13" spans="1:35" ht="36.75" customHeight="1">
      <c r="A13" s="38">
        <v>9</v>
      </c>
      <c r="B13" s="38"/>
      <c r="C13" s="9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8"/>
      <c r="W13" s="8"/>
      <c r="X13" s="13" t="str">
        <f t="shared" si="0"/>
        <v/>
      </c>
      <c r="Y13" s="14">
        <f t="shared" si="1"/>
        <v>0</v>
      </c>
      <c r="Z13" s="20" t="str">
        <f t="shared" si="2"/>
        <v/>
      </c>
      <c r="AA13" s="6"/>
      <c r="AB13" s="6"/>
      <c r="AC13" s="6" t="e">
        <f>VLOOKUP($O13,データ!$A$3:$B$45,2,0)</f>
        <v>#N/A</v>
      </c>
      <c r="AD13" s="6" t="e">
        <f t="shared" si="3"/>
        <v>#N/A</v>
      </c>
      <c r="AE13" s="6" t="e">
        <f>VLOOKUP($O13,データ!$A$3:$C$45,3,0)</f>
        <v>#N/A</v>
      </c>
      <c r="AF13" s="6"/>
      <c r="AG13" s="6"/>
      <c r="AH13" s="6"/>
      <c r="AI13" s="6"/>
    </row>
    <row r="14" spans="1:35" ht="36.75" customHeight="1">
      <c r="A14" s="38">
        <v>10</v>
      </c>
      <c r="B14" s="38"/>
      <c r="C14" s="9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8"/>
      <c r="W14" s="8"/>
      <c r="X14" s="13" t="str">
        <f t="shared" si="0"/>
        <v/>
      </c>
      <c r="Y14" s="14">
        <f t="shared" si="1"/>
        <v>0</v>
      </c>
      <c r="Z14" s="20" t="str">
        <f t="shared" si="2"/>
        <v/>
      </c>
      <c r="AA14" s="6"/>
      <c r="AB14" s="6"/>
      <c r="AC14" s="6" t="e">
        <f>VLOOKUP($O14,データ!$A$3:$B$45,2,0)</f>
        <v>#N/A</v>
      </c>
      <c r="AD14" s="6" t="e">
        <f t="shared" si="3"/>
        <v>#N/A</v>
      </c>
      <c r="AE14" s="6" t="e">
        <f>VLOOKUP($O14,データ!$A$3:$C$45,3,0)</f>
        <v>#N/A</v>
      </c>
      <c r="AF14" s="6"/>
      <c r="AG14" s="6"/>
      <c r="AH14" s="6"/>
      <c r="AI14" s="6"/>
    </row>
    <row r="15" spans="1:35" ht="36.75" hidden="1" customHeight="1">
      <c r="A15" s="38">
        <v>11</v>
      </c>
      <c r="B15" s="38"/>
      <c r="C15" s="9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5"/>
      <c r="P15" s="46"/>
      <c r="Q15" s="46"/>
      <c r="R15" s="46"/>
      <c r="S15" s="46"/>
      <c r="T15" s="46"/>
      <c r="U15" s="47"/>
      <c r="V15" s="8"/>
      <c r="W15" s="8"/>
      <c r="X15" s="13" t="str">
        <f t="shared" si="0"/>
        <v/>
      </c>
      <c r="Y15" s="14">
        <f t="shared" si="1"/>
        <v>0</v>
      </c>
      <c r="Z15" s="16" t="str">
        <f t="shared" si="2"/>
        <v/>
      </c>
      <c r="AA15" s="6"/>
      <c r="AB15" s="6"/>
      <c r="AC15" s="6" t="e">
        <f>VLOOKUP($O15,データ!$A$3:$B$45,2,0)</f>
        <v>#N/A</v>
      </c>
      <c r="AD15" s="6" t="e">
        <f t="shared" si="3"/>
        <v>#N/A</v>
      </c>
      <c r="AE15" s="6" t="e">
        <f>VLOOKUP($O15,データ!$A$3:$C$45,3,0)</f>
        <v>#N/A</v>
      </c>
      <c r="AF15" s="6"/>
      <c r="AG15" s="6"/>
      <c r="AH15" s="6"/>
      <c r="AI15" s="6"/>
    </row>
    <row r="16" spans="1:35" ht="36.75" hidden="1" customHeight="1">
      <c r="A16" s="38">
        <v>12</v>
      </c>
      <c r="B16" s="38"/>
      <c r="C16" s="9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5"/>
      <c r="P16" s="46"/>
      <c r="Q16" s="46"/>
      <c r="R16" s="46"/>
      <c r="S16" s="46"/>
      <c r="T16" s="46"/>
      <c r="U16" s="47"/>
      <c r="V16" s="8"/>
      <c r="W16" s="8"/>
      <c r="X16" s="13" t="str">
        <f t="shared" si="0"/>
        <v/>
      </c>
      <c r="Y16" s="14">
        <f t="shared" si="1"/>
        <v>0</v>
      </c>
      <c r="Z16" s="16" t="str">
        <f t="shared" si="2"/>
        <v/>
      </c>
      <c r="AA16" s="6"/>
      <c r="AB16" s="6"/>
      <c r="AC16" s="6" t="e">
        <f>VLOOKUP($O16,データ!$A$3:$B$45,2,0)</f>
        <v>#N/A</v>
      </c>
      <c r="AD16" s="6" t="e">
        <f t="shared" si="3"/>
        <v>#N/A</v>
      </c>
      <c r="AE16" s="6" t="e">
        <f>VLOOKUP($O16,データ!$A$3:$C$45,3,0)</f>
        <v>#N/A</v>
      </c>
      <c r="AF16" s="6"/>
      <c r="AG16" s="6"/>
      <c r="AH16" s="6"/>
      <c r="AI16" s="6"/>
    </row>
    <row r="17" spans="1:35" ht="36.75" hidden="1" customHeight="1">
      <c r="A17" s="38">
        <v>13</v>
      </c>
      <c r="B17" s="38"/>
      <c r="C17" s="9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5"/>
      <c r="P17" s="46"/>
      <c r="Q17" s="46"/>
      <c r="R17" s="46"/>
      <c r="S17" s="46"/>
      <c r="T17" s="46"/>
      <c r="U17" s="47"/>
      <c r="V17" s="8"/>
      <c r="W17" s="8"/>
      <c r="X17" s="13" t="str">
        <f t="shared" si="0"/>
        <v/>
      </c>
      <c r="Y17" s="14">
        <f t="shared" si="1"/>
        <v>0</v>
      </c>
      <c r="Z17" s="16" t="str">
        <f t="shared" si="2"/>
        <v/>
      </c>
      <c r="AA17" s="6"/>
      <c r="AB17" s="6"/>
      <c r="AC17" s="6" t="e">
        <f>VLOOKUP($O17,データ!$A$3:$B$45,2,0)</f>
        <v>#N/A</v>
      </c>
      <c r="AD17" s="6" t="e">
        <f t="shared" si="3"/>
        <v>#N/A</v>
      </c>
      <c r="AE17" s="6" t="e">
        <f>VLOOKUP($O17,データ!$A$3:$C$45,3,0)</f>
        <v>#N/A</v>
      </c>
      <c r="AF17" s="6"/>
      <c r="AG17" s="6"/>
      <c r="AH17" s="6"/>
      <c r="AI17" s="6"/>
    </row>
    <row r="18" spans="1:35" ht="36.75" hidden="1" customHeight="1">
      <c r="A18" s="38">
        <v>14</v>
      </c>
      <c r="B18" s="38"/>
      <c r="C18" s="9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5"/>
      <c r="P18" s="46"/>
      <c r="Q18" s="46"/>
      <c r="R18" s="46"/>
      <c r="S18" s="46"/>
      <c r="T18" s="46"/>
      <c r="U18" s="47"/>
      <c r="V18" s="8"/>
      <c r="W18" s="8"/>
      <c r="X18" s="13" t="str">
        <f t="shared" si="0"/>
        <v/>
      </c>
      <c r="Y18" s="14">
        <f t="shared" si="1"/>
        <v>0</v>
      </c>
      <c r="Z18" s="16" t="str">
        <f t="shared" si="2"/>
        <v/>
      </c>
      <c r="AA18" s="6"/>
      <c r="AB18" s="6"/>
      <c r="AC18" s="6" t="e">
        <f>VLOOKUP($O18,データ!$A$3:$B$45,2,0)</f>
        <v>#N/A</v>
      </c>
      <c r="AD18" s="6" t="e">
        <f t="shared" si="3"/>
        <v>#N/A</v>
      </c>
      <c r="AE18" s="6" t="e">
        <f>VLOOKUP($O18,データ!$A$3:$C$45,3,0)</f>
        <v>#N/A</v>
      </c>
      <c r="AF18" s="6"/>
      <c r="AG18" s="6"/>
      <c r="AH18" s="6"/>
      <c r="AI18" s="6"/>
    </row>
    <row r="19" spans="1:35" ht="36.75" hidden="1" customHeight="1">
      <c r="A19" s="38">
        <v>15</v>
      </c>
      <c r="B19" s="38"/>
      <c r="C19" s="9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5"/>
      <c r="P19" s="46"/>
      <c r="Q19" s="46"/>
      <c r="R19" s="46"/>
      <c r="S19" s="46"/>
      <c r="T19" s="46"/>
      <c r="U19" s="47"/>
      <c r="V19" s="8"/>
      <c r="W19" s="8"/>
      <c r="X19" s="13" t="str">
        <f t="shared" si="0"/>
        <v/>
      </c>
      <c r="Y19" s="14">
        <f t="shared" si="1"/>
        <v>0</v>
      </c>
      <c r="Z19" s="16" t="str">
        <f t="shared" si="2"/>
        <v/>
      </c>
      <c r="AA19" s="6"/>
      <c r="AB19" s="6"/>
      <c r="AC19" s="6" t="e">
        <f>VLOOKUP($O19,データ!$A$3:$B$45,2,0)</f>
        <v>#N/A</v>
      </c>
      <c r="AD19" s="6" t="e">
        <f t="shared" si="3"/>
        <v>#N/A</v>
      </c>
      <c r="AE19" s="6" t="e">
        <f>VLOOKUP($O19,データ!$A$3:$C$45,3,0)</f>
        <v>#N/A</v>
      </c>
      <c r="AF19" s="6"/>
      <c r="AG19" s="6"/>
      <c r="AH19" s="6"/>
      <c r="AI19" s="6"/>
    </row>
    <row r="20" spans="1:35" ht="36.75" hidden="1" customHeight="1">
      <c r="A20" s="38">
        <v>16</v>
      </c>
      <c r="B20" s="38"/>
      <c r="C20" s="9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5"/>
      <c r="P20" s="46"/>
      <c r="Q20" s="46"/>
      <c r="R20" s="46"/>
      <c r="S20" s="46"/>
      <c r="T20" s="46"/>
      <c r="U20" s="47"/>
      <c r="V20" s="8"/>
      <c r="W20" s="8"/>
      <c r="X20" s="13" t="str">
        <f t="shared" si="0"/>
        <v/>
      </c>
      <c r="Y20" s="14">
        <f t="shared" si="1"/>
        <v>0</v>
      </c>
      <c r="Z20" s="16" t="str">
        <f t="shared" si="2"/>
        <v/>
      </c>
      <c r="AA20" s="6"/>
      <c r="AB20" s="6"/>
      <c r="AC20" s="6" t="e">
        <f>VLOOKUP($O20,データ!$A$3:$B$45,2,0)</f>
        <v>#N/A</v>
      </c>
      <c r="AD20" s="6" t="e">
        <f t="shared" si="3"/>
        <v>#N/A</v>
      </c>
      <c r="AE20" s="6" t="e">
        <f>VLOOKUP($O20,データ!$A$3:$C$45,3,0)</f>
        <v>#N/A</v>
      </c>
      <c r="AF20" s="6"/>
      <c r="AG20" s="6"/>
      <c r="AH20" s="6"/>
      <c r="AI20" s="6"/>
    </row>
    <row r="21" spans="1:35" ht="36.75" hidden="1" customHeight="1">
      <c r="A21" s="38">
        <v>17</v>
      </c>
      <c r="B21" s="38"/>
      <c r="C21" s="9"/>
      <c r="D21" s="39"/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39"/>
      <c r="P21" s="40"/>
      <c r="Q21" s="40"/>
      <c r="R21" s="40"/>
      <c r="S21" s="40"/>
      <c r="T21" s="40"/>
      <c r="U21" s="41"/>
      <c r="V21" s="8"/>
      <c r="W21" s="8"/>
      <c r="X21" s="13" t="str">
        <f t="shared" si="0"/>
        <v/>
      </c>
      <c r="Y21" s="14">
        <f t="shared" si="1"/>
        <v>0</v>
      </c>
      <c r="Z21" s="16" t="str">
        <f t="shared" si="2"/>
        <v/>
      </c>
      <c r="AA21" s="6"/>
      <c r="AB21" s="6"/>
      <c r="AC21" s="6" t="e">
        <f>VLOOKUP($O21,データ!$A$3:$B$45,2,0)</f>
        <v>#N/A</v>
      </c>
      <c r="AD21" s="6" t="e">
        <f t="shared" si="3"/>
        <v>#N/A</v>
      </c>
      <c r="AE21" s="6" t="e">
        <f>VLOOKUP($O21,データ!$A$3:$C$45,3,0)</f>
        <v>#N/A</v>
      </c>
      <c r="AF21" s="6"/>
      <c r="AG21" s="6"/>
      <c r="AH21" s="6"/>
      <c r="AI21" s="6"/>
    </row>
    <row r="22" spans="1:35" ht="36.75" hidden="1" customHeight="1">
      <c r="A22" s="38">
        <v>18</v>
      </c>
      <c r="B22" s="38"/>
      <c r="C22" s="9"/>
      <c r="D22" s="39"/>
      <c r="E22" s="40"/>
      <c r="F22" s="40"/>
      <c r="G22" s="40"/>
      <c r="H22" s="40"/>
      <c r="I22" s="40"/>
      <c r="J22" s="40"/>
      <c r="K22" s="40"/>
      <c r="L22" s="40"/>
      <c r="M22" s="40"/>
      <c r="N22" s="41"/>
      <c r="O22" s="39"/>
      <c r="P22" s="40"/>
      <c r="Q22" s="40"/>
      <c r="R22" s="40"/>
      <c r="S22" s="40"/>
      <c r="T22" s="40"/>
      <c r="U22" s="41"/>
      <c r="V22" s="8"/>
      <c r="W22" s="8"/>
      <c r="X22" s="13" t="str">
        <f t="shared" si="0"/>
        <v/>
      </c>
      <c r="Y22" s="14">
        <f t="shared" si="1"/>
        <v>0</v>
      </c>
      <c r="Z22" s="16" t="str">
        <f t="shared" si="2"/>
        <v/>
      </c>
      <c r="AA22" s="6"/>
      <c r="AB22" s="6"/>
      <c r="AC22" s="6" t="e">
        <f>VLOOKUP($O22,データ!$A$3:$B$45,2,0)</f>
        <v>#N/A</v>
      </c>
      <c r="AD22" s="6" t="e">
        <f t="shared" si="3"/>
        <v>#N/A</v>
      </c>
      <c r="AE22" s="6" t="e">
        <f>VLOOKUP($O22,データ!$A$3:$C$45,3,0)</f>
        <v>#N/A</v>
      </c>
      <c r="AF22" s="6"/>
      <c r="AG22" s="6"/>
      <c r="AH22" s="6"/>
      <c r="AI22" s="6"/>
    </row>
    <row r="23" spans="1:35" ht="36.75" hidden="1" customHeight="1">
      <c r="A23" s="38">
        <v>19</v>
      </c>
      <c r="B23" s="38"/>
      <c r="C23" s="9"/>
      <c r="D23" s="39"/>
      <c r="E23" s="40"/>
      <c r="F23" s="40"/>
      <c r="G23" s="40"/>
      <c r="H23" s="40"/>
      <c r="I23" s="40"/>
      <c r="J23" s="40"/>
      <c r="K23" s="40"/>
      <c r="L23" s="40"/>
      <c r="M23" s="40"/>
      <c r="N23" s="41"/>
      <c r="O23" s="39"/>
      <c r="P23" s="40"/>
      <c r="Q23" s="40"/>
      <c r="R23" s="40"/>
      <c r="S23" s="40"/>
      <c r="T23" s="40"/>
      <c r="U23" s="41"/>
      <c r="V23" s="8"/>
      <c r="W23" s="8"/>
      <c r="X23" s="13" t="str">
        <f t="shared" si="0"/>
        <v/>
      </c>
      <c r="Y23" s="14">
        <f t="shared" si="1"/>
        <v>0</v>
      </c>
      <c r="Z23" s="16" t="str">
        <f t="shared" si="2"/>
        <v/>
      </c>
      <c r="AA23" s="6"/>
      <c r="AB23" s="6"/>
      <c r="AC23" s="6" t="e">
        <f>VLOOKUP($O23,データ!$A$3:$B$45,2,0)</f>
        <v>#N/A</v>
      </c>
      <c r="AD23" s="6" t="e">
        <f t="shared" si="3"/>
        <v>#N/A</v>
      </c>
      <c r="AE23" s="6" t="e">
        <f>VLOOKUP($O23,データ!$A$3:$C$45,3,0)</f>
        <v>#N/A</v>
      </c>
      <c r="AF23" s="6"/>
      <c r="AG23" s="6"/>
      <c r="AH23" s="6"/>
      <c r="AI23" s="6"/>
    </row>
    <row r="24" spans="1:35" ht="36.75" hidden="1" customHeight="1">
      <c r="A24" s="38">
        <v>20</v>
      </c>
      <c r="B24" s="38"/>
      <c r="C24" s="9"/>
      <c r="D24" s="39"/>
      <c r="E24" s="40"/>
      <c r="F24" s="40"/>
      <c r="G24" s="40"/>
      <c r="H24" s="40"/>
      <c r="I24" s="40"/>
      <c r="J24" s="40"/>
      <c r="K24" s="40"/>
      <c r="L24" s="40"/>
      <c r="M24" s="40"/>
      <c r="N24" s="41"/>
      <c r="O24" s="39"/>
      <c r="P24" s="40"/>
      <c r="Q24" s="40"/>
      <c r="R24" s="40"/>
      <c r="S24" s="40"/>
      <c r="T24" s="40"/>
      <c r="U24" s="41"/>
      <c r="V24" s="8"/>
      <c r="W24" s="8"/>
      <c r="X24" s="13" t="str">
        <f t="shared" si="0"/>
        <v/>
      </c>
      <c r="Y24" s="14">
        <f t="shared" si="1"/>
        <v>0</v>
      </c>
      <c r="Z24" s="16" t="str">
        <f t="shared" si="2"/>
        <v/>
      </c>
      <c r="AA24" s="6"/>
      <c r="AB24" s="6"/>
      <c r="AC24" s="6" t="e">
        <f>VLOOKUP($O24,データ!$A$3:$B$45,2,0)</f>
        <v>#N/A</v>
      </c>
      <c r="AD24" s="6" t="e">
        <f t="shared" si="3"/>
        <v>#N/A</v>
      </c>
      <c r="AE24" s="6" t="e">
        <f>VLOOKUP($O24,データ!$A$3:$C$45,3,0)</f>
        <v>#N/A</v>
      </c>
      <c r="AF24" s="6"/>
      <c r="AG24" s="6"/>
      <c r="AH24" s="6"/>
      <c r="AI24" s="6"/>
    </row>
    <row r="25" spans="1:35" ht="22.5" customHeight="1">
      <c r="A25" s="42"/>
      <c r="B25" s="42"/>
      <c r="C25" s="10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12"/>
      <c r="W25" s="12"/>
      <c r="X25" s="12"/>
      <c r="Y25" s="15" t="s">
        <v>45</v>
      </c>
      <c r="Z25" s="17">
        <f>SUM(Z5:Z24)</f>
        <v>311500</v>
      </c>
      <c r="AA25" s="6"/>
      <c r="AB25" s="6"/>
      <c r="AC25" s="6"/>
      <c r="AD25" s="6"/>
      <c r="AE25" s="6"/>
      <c r="AF25" s="6"/>
      <c r="AG25" s="6"/>
      <c r="AH25" s="6"/>
      <c r="AI25" s="6"/>
    </row>
    <row r="26" spans="1:3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6"/>
      <c r="AB26" s="6"/>
      <c r="AC26" s="6"/>
      <c r="AD26" s="6"/>
      <c r="AE26" s="6"/>
      <c r="AF26" s="6"/>
      <c r="AG26" s="6"/>
      <c r="AH26" s="6"/>
      <c r="AI26" s="6"/>
    </row>
    <row r="27" spans="1:3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6"/>
      <c r="AB27" s="6"/>
      <c r="AC27" s="6"/>
      <c r="AD27" s="6"/>
      <c r="AE27" s="6"/>
      <c r="AF27" s="6"/>
      <c r="AG27" s="6"/>
      <c r="AH27" s="6"/>
      <c r="AI27" s="6"/>
    </row>
    <row r="28" spans="1:3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6"/>
      <c r="AB28" s="6"/>
      <c r="AC28" s="6"/>
      <c r="AD28" s="6"/>
      <c r="AE28" s="6"/>
      <c r="AF28" s="6"/>
      <c r="AG28" s="6"/>
      <c r="AH28" s="6"/>
      <c r="AI28" s="6"/>
    </row>
    <row r="29" spans="1:3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6"/>
      <c r="AB29" s="6"/>
      <c r="AC29" s="6"/>
      <c r="AD29" s="6"/>
      <c r="AE29" s="6"/>
      <c r="AF29" s="6"/>
      <c r="AG29" s="6"/>
      <c r="AH29" s="6"/>
      <c r="AI29" s="6"/>
    </row>
    <row r="30" spans="1:3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6"/>
      <c r="AB30" s="6"/>
      <c r="AC30" s="6"/>
      <c r="AD30" s="6"/>
      <c r="AE30" s="6"/>
      <c r="AF30" s="6"/>
      <c r="AG30" s="6"/>
      <c r="AH30" s="6"/>
      <c r="AI30" s="6"/>
    </row>
    <row r="31" spans="1:3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6"/>
      <c r="AB31" s="6"/>
      <c r="AC31" s="6"/>
      <c r="AD31" s="6"/>
      <c r="AE31" s="6"/>
      <c r="AF31" s="6"/>
      <c r="AG31" s="6"/>
      <c r="AH31" s="6"/>
      <c r="AI31" s="6"/>
    </row>
    <row r="32" spans="1:3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6"/>
      <c r="AB32" s="6"/>
      <c r="AC32" s="6"/>
      <c r="AD32" s="6"/>
      <c r="AE32" s="6"/>
      <c r="AF32" s="6"/>
      <c r="AG32" s="6"/>
      <c r="AH32" s="6"/>
      <c r="AI32" s="6"/>
    </row>
    <row r="33" spans="1:3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6"/>
      <c r="AB33" s="6"/>
      <c r="AC33" s="6"/>
      <c r="AD33" s="6"/>
      <c r="AE33" s="6"/>
      <c r="AF33" s="6"/>
      <c r="AG33" s="6"/>
      <c r="AH33" s="6"/>
      <c r="AI33" s="6"/>
    </row>
    <row r="34" spans="1:3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6"/>
      <c r="AB34" s="6"/>
      <c r="AC34" s="6"/>
      <c r="AD34" s="6"/>
      <c r="AE34" s="6"/>
      <c r="AF34" s="6"/>
      <c r="AG34" s="6"/>
      <c r="AH34" s="6"/>
      <c r="AI34" s="6"/>
    </row>
    <row r="35" spans="1: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6"/>
      <c r="AB35" s="6"/>
      <c r="AC35" s="6"/>
      <c r="AD35" s="6"/>
      <c r="AE35" s="6"/>
      <c r="AF35" s="6"/>
      <c r="AG35" s="6"/>
      <c r="AH35" s="6"/>
      <c r="AI35" s="6"/>
    </row>
    <row r="36" spans="1:3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6"/>
      <c r="AB36" s="6"/>
      <c r="AC36" s="6"/>
      <c r="AD36" s="6"/>
      <c r="AE36" s="6"/>
      <c r="AF36" s="6"/>
      <c r="AG36" s="6"/>
      <c r="AH36" s="6"/>
      <c r="AI36" s="6"/>
    </row>
    <row r="37" spans="1:3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6"/>
      <c r="AB37" s="6"/>
      <c r="AC37" s="6"/>
      <c r="AD37" s="6"/>
      <c r="AE37" s="6"/>
      <c r="AF37" s="6"/>
      <c r="AG37" s="6"/>
      <c r="AH37" s="6"/>
      <c r="AI37" s="6"/>
    </row>
    <row r="38" spans="1:3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6"/>
      <c r="AB38" s="6"/>
      <c r="AC38" s="6"/>
      <c r="AD38" s="6"/>
      <c r="AE38" s="6"/>
      <c r="AF38" s="6"/>
      <c r="AG38" s="6"/>
      <c r="AH38" s="6"/>
      <c r="AI38" s="6"/>
    </row>
    <row r="39" spans="1:3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6"/>
      <c r="AB39" s="6"/>
      <c r="AC39" s="6"/>
      <c r="AD39" s="6"/>
      <c r="AE39" s="6"/>
      <c r="AF39" s="6"/>
      <c r="AG39" s="6"/>
      <c r="AH39" s="6"/>
      <c r="AI39" s="6"/>
    </row>
    <row r="40" spans="1: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6"/>
      <c r="AB40" s="6"/>
      <c r="AC40" s="6"/>
      <c r="AD40" s="6"/>
      <c r="AE40" s="6"/>
      <c r="AF40" s="6"/>
      <c r="AG40" s="6"/>
      <c r="AH40" s="6"/>
      <c r="AI40" s="6"/>
    </row>
    <row r="41" spans="1:3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</row>
    <row r="42" spans="1:3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</row>
  </sheetData>
  <mergeCells count="67">
    <mergeCell ref="A4:B4"/>
    <mergeCell ref="D4:N4"/>
    <mergeCell ref="O4:U4"/>
    <mergeCell ref="A5:B5"/>
    <mergeCell ref="D5:N5"/>
    <mergeCell ref="O5:U5"/>
    <mergeCell ref="A6:B6"/>
    <mergeCell ref="D6:N6"/>
    <mergeCell ref="O6:U6"/>
    <mergeCell ref="A7:B7"/>
    <mergeCell ref="D7:N7"/>
    <mergeCell ref="O7:U7"/>
    <mergeCell ref="A8:B8"/>
    <mergeCell ref="D8:N8"/>
    <mergeCell ref="O8:U8"/>
    <mergeCell ref="A9:B9"/>
    <mergeCell ref="D9:N9"/>
    <mergeCell ref="O9:U9"/>
    <mergeCell ref="A10:B10"/>
    <mergeCell ref="D10:N10"/>
    <mergeCell ref="O10:U10"/>
    <mergeCell ref="A11:B11"/>
    <mergeCell ref="D11:N11"/>
    <mergeCell ref="O11:U11"/>
    <mergeCell ref="A12:B12"/>
    <mergeCell ref="D12:N12"/>
    <mergeCell ref="O12:U12"/>
    <mergeCell ref="A13:B13"/>
    <mergeCell ref="D13:N13"/>
    <mergeCell ref="O13:U13"/>
    <mergeCell ref="A14:B14"/>
    <mergeCell ref="D14:N14"/>
    <mergeCell ref="O14:U14"/>
    <mergeCell ref="A15:B15"/>
    <mergeCell ref="D15:N15"/>
    <mergeCell ref="O15:U15"/>
    <mergeCell ref="A16:B16"/>
    <mergeCell ref="D16:N16"/>
    <mergeCell ref="O16:U16"/>
    <mergeCell ref="A17:B17"/>
    <mergeCell ref="D17:N17"/>
    <mergeCell ref="O17:U17"/>
    <mergeCell ref="A21:B21"/>
    <mergeCell ref="D21:N21"/>
    <mergeCell ref="O21:U21"/>
    <mergeCell ref="A18:B18"/>
    <mergeCell ref="D18:N18"/>
    <mergeCell ref="O18:U18"/>
    <mergeCell ref="A19:B19"/>
    <mergeCell ref="D19:N19"/>
    <mergeCell ref="O19:U19"/>
    <mergeCell ref="O1:Z2"/>
    <mergeCell ref="A24:B24"/>
    <mergeCell ref="D24:N24"/>
    <mergeCell ref="O24:U24"/>
    <mergeCell ref="A25:B25"/>
    <mergeCell ref="D25:N25"/>
    <mergeCell ref="O25:U25"/>
    <mergeCell ref="A22:B22"/>
    <mergeCell ref="D22:N22"/>
    <mergeCell ref="O22:U22"/>
    <mergeCell ref="A23:B23"/>
    <mergeCell ref="D23:N23"/>
    <mergeCell ref="O23:U23"/>
    <mergeCell ref="A20:B20"/>
    <mergeCell ref="D20:N20"/>
    <mergeCell ref="O20:U20"/>
  </mergeCells>
  <phoneticPr fontId="1"/>
  <conditionalFormatting sqref="V5:W24">
    <cfRule type="expression" dxfId="11" priority="5" stopIfTrue="1">
      <formula>O5="短期入所"</formula>
    </cfRule>
    <cfRule type="expression" dxfId="10" priority="6" stopIfTrue="1">
      <formula>O5="共同生活援助"</formula>
    </cfRule>
    <cfRule type="expression" dxfId="9" priority="7" stopIfTrue="1">
      <formula>O5="療養介護"</formula>
    </cfRule>
    <cfRule type="expression" dxfId="8" priority="8" stopIfTrue="1">
      <formula>O5="施設入所支援"</formula>
    </cfRule>
  </conditionalFormatting>
  <conditionalFormatting sqref="V25:Y25">
    <cfRule type="expression" dxfId="7" priority="1" stopIfTrue="1">
      <formula>O25="短期入所"</formula>
    </cfRule>
    <cfRule type="expression" dxfId="6" priority="2" stopIfTrue="1">
      <formula>O25="共同生活援助"</formula>
    </cfRule>
    <cfRule type="expression" dxfId="5" priority="3" stopIfTrue="1">
      <formula>O25="療養介護"</formula>
    </cfRule>
    <cfRule type="expression" dxfId="4" priority="4" stopIfTrue="1">
      <formula>O25="施設入所支援"</formula>
    </cfRule>
  </conditionalFormatting>
  <conditionalFormatting sqref="Y5:Y24">
    <cfRule type="expression" dxfId="3" priority="9" stopIfTrue="1">
      <formula>R5="短期入所"</formula>
    </cfRule>
    <cfRule type="expression" dxfId="2" priority="10" stopIfTrue="1">
      <formula>R5="共同生活援助"</formula>
    </cfRule>
    <cfRule type="expression" dxfId="1" priority="11" stopIfTrue="1">
      <formula>R5="療養介護"</formula>
    </cfRule>
    <cfRule type="expression" dxfId="0" priority="12" stopIfTrue="1">
      <formula>R5="施設入所支援"</formula>
    </cfRule>
  </conditionalFormatting>
  <dataValidations count="1">
    <dataValidation type="list" allowBlank="1" showInputMessage="1" showErrorMessage="1" sqref="W5:W24" xr:uid="{00000000-0002-0000-0100-000000000000}">
      <formula1>"有り,無し"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6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データ!$A$3:$A$45</xm:f>
          </x14:formula1>
          <xm:sqref>O5:U24</xm:sqref>
        </x14:dataValidation>
        <x14:dataValidation type="list" allowBlank="1" showInputMessage="1" showErrorMessage="1" xr:uid="{00000000-0002-0000-0100-000002000000}">
          <x14:formula1>
            <xm:f>データ!$A$3:$A$35</xm:f>
          </x14:formula1>
          <xm:sqref>O25:U25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45"/>
  <sheetViews>
    <sheetView topLeftCell="A22" workbookViewId="0">
      <selection activeCell="G19" sqref="G19"/>
    </sheetView>
  </sheetViews>
  <sheetFormatPr defaultRowHeight="13.5"/>
  <cols>
    <col min="1" max="1" width="69.5" style="6" bestFit="1" customWidth="1"/>
    <col min="2" max="3" width="17.375" style="21" customWidth="1"/>
  </cols>
  <sheetData>
    <row r="2" spans="1:6">
      <c r="B2" s="27" t="s">
        <v>49</v>
      </c>
      <c r="C2" s="27" t="s">
        <v>10</v>
      </c>
    </row>
    <row r="3" spans="1:6">
      <c r="A3" s="22" t="s">
        <v>6</v>
      </c>
      <c r="B3" s="28">
        <v>10000</v>
      </c>
      <c r="C3" s="28">
        <v>2500</v>
      </c>
      <c r="F3" t="s">
        <v>66</v>
      </c>
    </row>
    <row r="4" spans="1:6">
      <c r="A4" s="22" t="s">
        <v>8</v>
      </c>
      <c r="B4" s="28">
        <v>10000</v>
      </c>
      <c r="C4" s="28">
        <v>2500</v>
      </c>
      <c r="F4" t="s">
        <v>8</v>
      </c>
    </row>
    <row r="5" spans="1:6">
      <c r="A5" s="22" t="s">
        <v>4</v>
      </c>
      <c r="B5" s="28">
        <v>10000</v>
      </c>
      <c r="C5" s="28">
        <v>2500</v>
      </c>
      <c r="F5" t="s">
        <v>4</v>
      </c>
    </row>
    <row r="6" spans="1:6">
      <c r="A6" s="22" t="s">
        <v>7</v>
      </c>
      <c r="B6" s="28">
        <v>10000</v>
      </c>
      <c r="C6" s="28">
        <v>2500</v>
      </c>
      <c r="F6" t="s">
        <v>7</v>
      </c>
    </row>
    <row r="7" spans="1:6">
      <c r="A7" s="22" t="s">
        <v>9</v>
      </c>
      <c r="B7" s="28">
        <v>10000</v>
      </c>
      <c r="C7" s="28">
        <v>2500</v>
      </c>
      <c r="F7" t="s">
        <v>9</v>
      </c>
    </row>
    <row r="8" spans="1:6">
      <c r="A8" s="22" t="s">
        <v>11</v>
      </c>
      <c r="B8" s="28">
        <v>10000</v>
      </c>
      <c r="C8" s="28">
        <v>2500</v>
      </c>
      <c r="F8" t="s">
        <v>11</v>
      </c>
    </row>
    <row r="9" spans="1:6">
      <c r="A9" s="22" t="s">
        <v>14</v>
      </c>
      <c r="B9" s="28">
        <v>10000</v>
      </c>
      <c r="C9" s="28">
        <v>2500</v>
      </c>
      <c r="F9" t="s">
        <v>15</v>
      </c>
    </row>
    <row r="10" spans="1:6">
      <c r="A10" s="22" t="s">
        <v>18</v>
      </c>
      <c r="B10" s="28">
        <v>10000</v>
      </c>
      <c r="C10" s="28">
        <v>2500</v>
      </c>
      <c r="F10" t="s">
        <v>30</v>
      </c>
    </row>
    <row r="11" spans="1:6">
      <c r="A11" s="22" t="s">
        <v>23</v>
      </c>
      <c r="B11" s="28">
        <v>10000</v>
      </c>
      <c r="C11" s="28">
        <v>2500</v>
      </c>
      <c r="F11" t="s">
        <v>32</v>
      </c>
    </row>
    <row r="12" spans="1:6">
      <c r="A12" s="22" t="s">
        <v>19</v>
      </c>
      <c r="B12" s="28">
        <v>10000</v>
      </c>
      <c r="C12" s="28">
        <v>2500</v>
      </c>
      <c r="F12" t="s">
        <v>36</v>
      </c>
    </row>
    <row r="13" spans="1:6">
      <c r="A13" s="22" t="s">
        <v>24</v>
      </c>
      <c r="B13" s="28">
        <v>10000</v>
      </c>
      <c r="C13" s="28">
        <v>2500</v>
      </c>
      <c r="F13" t="s">
        <v>43</v>
      </c>
    </row>
    <row r="14" spans="1:6">
      <c r="A14" s="22" t="s">
        <v>25</v>
      </c>
      <c r="B14" s="28">
        <v>10000</v>
      </c>
      <c r="C14" s="28">
        <v>2500</v>
      </c>
      <c r="F14" t="s">
        <v>41</v>
      </c>
    </row>
    <row r="15" spans="1:6">
      <c r="A15" s="22" t="s">
        <v>28</v>
      </c>
      <c r="B15" s="28">
        <v>10000</v>
      </c>
      <c r="C15" s="28">
        <v>2500</v>
      </c>
      <c r="F15" t="s">
        <v>42</v>
      </c>
    </row>
    <row r="16" spans="1:6">
      <c r="A16" s="22" t="s">
        <v>13</v>
      </c>
      <c r="B16" s="28">
        <v>20000</v>
      </c>
      <c r="C16" s="28">
        <v>5000</v>
      </c>
      <c r="F16" t="s">
        <v>44</v>
      </c>
    </row>
    <row r="17" spans="1:6">
      <c r="A17" s="23" t="s">
        <v>15</v>
      </c>
      <c r="B17" s="29">
        <v>3400</v>
      </c>
      <c r="C17" s="29">
        <v>700</v>
      </c>
      <c r="F17" t="s">
        <v>0</v>
      </c>
    </row>
    <row r="18" spans="1:6">
      <c r="A18" s="23" t="s">
        <v>30</v>
      </c>
      <c r="B18" s="29">
        <v>3400</v>
      </c>
      <c r="C18" s="29">
        <v>700</v>
      </c>
      <c r="F18" t="s">
        <v>22</v>
      </c>
    </row>
    <row r="19" spans="1:6">
      <c r="A19" s="23" t="s">
        <v>32</v>
      </c>
      <c r="B19" s="29">
        <v>3400</v>
      </c>
      <c r="C19" s="29">
        <v>700</v>
      </c>
      <c r="F19" t="s">
        <v>20</v>
      </c>
    </row>
    <row r="20" spans="1:6">
      <c r="A20" s="23" t="s">
        <v>36</v>
      </c>
      <c r="B20" s="29">
        <v>3400</v>
      </c>
      <c r="C20" s="29">
        <v>700</v>
      </c>
      <c r="F20" t="s">
        <v>17</v>
      </c>
    </row>
    <row r="21" spans="1:6">
      <c r="A21" s="23" t="s">
        <v>43</v>
      </c>
      <c r="B21" s="29">
        <v>3400</v>
      </c>
      <c r="C21" s="29">
        <v>700</v>
      </c>
    </row>
    <row r="22" spans="1:6">
      <c r="A22" s="23" t="s">
        <v>38</v>
      </c>
      <c r="B22" s="29">
        <v>3400</v>
      </c>
      <c r="C22" s="29">
        <v>700</v>
      </c>
    </row>
    <row r="23" spans="1:6">
      <c r="A23" s="23" t="s">
        <v>3</v>
      </c>
      <c r="B23" s="29">
        <v>3400</v>
      </c>
      <c r="C23" s="29">
        <v>700</v>
      </c>
    </row>
    <row r="24" spans="1:6">
      <c r="A24" s="23" t="s">
        <v>37</v>
      </c>
      <c r="B24" s="29">
        <v>3400</v>
      </c>
      <c r="C24" s="29">
        <v>700</v>
      </c>
    </row>
    <row r="25" spans="1:6">
      <c r="A25" s="23" t="s">
        <v>26</v>
      </c>
      <c r="B25" s="29">
        <v>3400</v>
      </c>
      <c r="C25" s="29">
        <v>700</v>
      </c>
    </row>
    <row r="26" spans="1:6">
      <c r="A26" s="23" t="s">
        <v>39</v>
      </c>
      <c r="B26" s="29">
        <v>3400</v>
      </c>
      <c r="C26" s="29">
        <v>700</v>
      </c>
    </row>
    <row r="27" spans="1:6">
      <c r="A27" s="23" t="s">
        <v>64</v>
      </c>
      <c r="B27" s="29">
        <v>3400</v>
      </c>
      <c r="C27" s="29">
        <v>700</v>
      </c>
    </row>
    <row r="28" spans="1:6">
      <c r="A28" s="23" t="s">
        <v>51</v>
      </c>
      <c r="B28" s="29">
        <v>6800</v>
      </c>
      <c r="C28" s="29">
        <v>1400</v>
      </c>
    </row>
    <row r="29" spans="1:6">
      <c r="A29" s="23" t="s">
        <v>52</v>
      </c>
      <c r="B29" s="29">
        <v>6800</v>
      </c>
      <c r="C29" s="29">
        <v>1400</v>
      </c>
    </row>
    <row r="30" spans="1:6">
      <c r="A30" s="24" t="s">
        <v>41</v>
      </c>
      <c r="B30" s="30">
        <v>17000</v>
      </c>
      <c r="C30" s="30">
        <v>0</v>
      </c>
    </row>
    <row r="31" spans="1:6">
      <c r="A31" s="24" t="s">
        <v>42</v>
      </c>
      <c r="B31" s="30">
        <v>17000</v>
      </c>
      <c r="C31" s="30">
        <v>0</v>
      </c>
    </row>
    <row r="32" spans="1:6">
      <c r="A32" s="24" t="s">
        <v>44</v>
      </c>
      <c r="B32" s="30">
        <v>17000</v>
      </c>
      <c r="C32" s="30">
        <v>0</v>
      </c>
    </row>
    <row r="33" spans="1:3">
      <c r="A33" s="24" t="s">
        <v>0</v>
      </c>
      <c r="B33" s="30">
        <v>17000</v>
      </c>
      <c r="C33" s="30">
        <v>0</v>
      </c>
    </row>
    <row r="34" spans="1:3">
      <c r="A34" s="24" t="s">
        <v>22</v>
      </c>
      <c r="B34" s="30">
        <v>17000</v>
      </c>
      <c r="C34" s="30">
        <v>0</v>
      </c>
    </row>
    <row r="35" spans="1:3">
      <c r="A35" s="24" t="s">
        <v>20</v>
      </c>
      <c r="B35" s="30">
        <v>17000</v>
      </c>
      <c r="C35" s="30">
        <v>0</v>
      </c>
    </row>
    <row r="36" spans="1:3">
      <c r="A36" s="25" t="s">
        <v>17</v>
      </c>
      <c r="B36" s="30">
        <v>34000</v>
      </c>
      <c r="C36" s="30">
        <v>0</v>
      </c>
    </row>
    <row r="37" spans="1:3">
      <c r="A37" s="26" t="s">
        <v>53</v>
      </c>
      <c r="B37" s="30">
        <v>17000</v>
      </c>
      <c r="C37" s="30">
        <v>0</v>
      </c>
    </row>
    <row r="38" spans="1:3">
      <c r="A38" s="26" t="s">
        <v>54</v>
      </c>
      <c r="B38" s="30">
        <v>17000</v>
      </c>
      <c r="C38" s="30">
        <v>0</v>
      </c>
    </row>
    <row r="39" spans="1:3">
      <c r="A39" s="26" t="s">
        <v>56</v>
      </c>
      <c r="B39" s="30">
        <v>17000</v>
      </c>
      <c r="C39" s="30">
        <v>0</v>
      </c>
    </row>
    <row r="40" spans="1:3">
      <c r="A40" s="26" t="s">
        <v>57</v>
      </c>
      <c r="B40" s="30">
        <v>17000</v>
      </c>
      <c r="C40" s="30">
        <v>0</v>
      </c>
    </row>
    <row r="41" spans="1:3">
      <c r="A41" s="26" t="s">
        <v>58</v>
      </c>
      <c r="B41" s="30">
        <v>17000</v>
      </c>
      <c r="C41" s="30">
        <v>0</v>
      </c>
    </row>
    <row r="42" spans="1:3">
      <c r="A42" s="26" t="s">
        <v>60</v>
      </c>
      <c r="B42" s="30">
        <v>17000</v>
      </c>
      <c r="C42" s="30">
        <v>0</v>
      </c>
    </row>
    <row r="43" spans="1:3">
      <c r="A43" s="26" t="s">
        <v>40</v>
      </c>
      <c r="B43" s="30">
        <v>17000</v>
      </c>
      <c r="C43" s="30">
        <v>0</v>
      </c>
    </row>
    <row r="44" spans="1:3">
      <c r="A44" s="26" t="s">
        <v>55</v>
      </c>
      <c r="B44" s="30">
        <v>17000</v>
      </c>
      <c r="C44" s="30">
        <v>0</v>
      </c>
    </row>
    <row r="45" spans="1:3">
      <c r="A45" s="26" t="s">
        <v>61</v>
      </c>
      <c r="B45" s="30">
        <v>17000</v>
      </c>
      <c r="C45" s="30"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補助対象事業所等調書（様式２）</vt:lpstr>
      <vt:lpstr>記載例</vt:lpstr>
      <vt:lpstr>データ</vt:lpstr>
      <vt:lpstr>記載例!Print_Area</vt:lpstr>
      <vt:lpstr>'補助対象事業所等調書（様式２）'!Print_Area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富山市</dc:creator>
  <cp:lastModifiedBy>野村　康裕</cp:lastModifiedBy>
  <cp:lastPrinted>2026-06-22T08:52:18Z</cp:lastPrinted>
  <dcterms:created xsi:type="dcterms:W3CDTF">2010-03-05T00:28:58Z</dcterms:created>
  <dcterms:modified xsi:type="dcterms:W3CDTF">2026-07-14T01:36:18Z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2026-01-05T06:25:36Z</vt:filetime>
  </property>
</Properties>
</file>